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hidePivotFieldList="1" defaultThemeVersion="166925"/>
  <mc:AlternateContent xmlns:mc="http://schemas.openxmlformats.org/markup-compatibility/2006">
    <mc:Choice Requires="x15">
      <x15ac:absPath xmlns:x15ac="http://schemas.microsoft.com/office/spreadsheetml/2010/11/ac" url="C:\Users\Opeyemi.Adepoju\Desktop\Work folder\Business Finance\2018\Budget and Performance\Wave\"/>
    </mc:Choice>
  </mc:AlternateContent>
  <bookViews>
    <workbookView xWindow="0" yWindow="840" windowWidth="11970" windowHeight="3240" firstSheet="8" activeTab="8"/>
  </bookViews>
  <sheets>
    <sheet name="Summary" sheetId="2" state="hidden" r:id="rId1"/>
    <sheet name="L3 Summary (3)" sheetId="9" state="hidden" r:id="rId2"/>
    <sheet name="L3 Summary (2)" sheetId="8" state="hidden" r:id="rId3"/>
    <sheet name="L3 Summary" sheetId="3" state="hidden" r:id="rId4"/>
    <sheet name="Washline - Capex" sheetId="5" state="hidden" r:id="rId5"/>
    <sheet name="Washline - Opex" sheetId="6" state="hidden" r:id="rId6"/>
    <sheet name="Sheet2" sheetId="4" state="hidden" r:id="rId7"/>
    <sheet name="Slides" sheetId="7" state="hidden" r:id="rId8"/>
    <sheet name="Details" sheetId="1" r:id="rId9"/>
  </sheets>
  <externalReferences>
    <externalReference r:id="rId10"/>
    <externalReference r:id="rId11"/>
  </externalReferences>
  <definedNames>
    <definedName name="_xlnm._FilterDatabase" localSheetId="8" hidden="1">Details!$A$1:$CF$107</definedName>
    <definedName name="A0000000">"SIPM_APPL\"</definedName>
    <definedName name="AACOSTSUM">TRUE</definedName>
    <definedName name="AS2DocOpenMode">"AS2DocumentBrowse"</definedName>
    <definedName name="BCI" localSheetId="4">{"'IM V02'!$A$1:$W$57"}</definedName>
    <definedName name="BCI" localSheetId="5">{"'IM V02'!$A$1:$W$57"}</definedName>
    <definedName name="BCI">{"'IM V02'!$A$1:$W$57"}</definedName>
    <definedName name="BCIR" localSheetId="4">{"'IM V02'!$A$1:$W$57"}</definedName>
    <definedName name="BCIR" localSheetId="5">{"'IM V02'!$A$1:$W$57"}</definedName>
    <definedName name="BCIR">{"'IM V02'!$A$1:$W$57"}</definedName>
    <definedName name="Close" localSheetId="4">{"'IM V02'!$A$1:$W$57"}</definedName>
    <definedName name="Close" localSheetId="5">{"'IM V02'!$A$1:$W$57"}</definedName>
    <definedName name="Close">{"'IM V02'!$A$1:$W$57"}</definedName>
    <definedName name="hei" localSheetId="4">{"'IM V02'!$A$1:$W$57"}</definedName>
    <definedName name="hei" localSheetId="5">{"'IM V02'!$A$1:$W$57"}</definedName>
    <definedName name="hei">{"'IM V02'!$A$1:$W$57"}</definedName>
    <definedName name="HTML_CodePage">1252</definedName>
    <definedName name="HTML_Control" localSheetId="4">{"'IM V02'!$A$1:$W$57"}</definedName>
    <definedName name="HTML_Control" localSheetId="5">{"'IM V02'!$A$1:$W$57"}</definedName>
    <definedName name="HTML_Control">{"'IM V02'!$A$1:$W$57"}</definedName>
    <definedName name="HTML_Description">""</definedName>
    <definedName name="HTML_Email">""</definedName>
    <definedName name="HTML_Header">"IM Elan Scorecase 2002 V02"</definedName>
    <definedName name="HTML_LastUpdate">"20/12/2001"</definedName>
    <definedName name="HTML_LineAfter">FALSE</definedName>
    <definedName name="HTML_LineBefore">FALSE</definedName>
    <definedName name="HTML_Name">"Idris Sabtu"</definedName>
    <definedName name="HTML_OBDlg2">TRUE</definedName>
    <definedName name="HTML_OBDlg4">TRUE</definedName>
    <definedName name="HTML_OS">0</definedName>
    <definedName name="HTML_PathFile">"I:\IM Elan\BP V02\Scorecard\IM Elan Scorecard 2002.htm"</definedName>
    <definedName name="HTML_Title">"IM Elan Scorecard 2002"</definedName>
    <definedName name="Inter" localSheetId="4">{"'IM V02'!$A$1:$W$57"}</definedName>
    <definedName name="Inter" localSheetId="5">{"'IM V02'!$A$1:$W$57"}</definedName>
    <definedName name="Inter">{"'IM V02'!$A$1:$W$57"}</definedName>
    <definedName name="riskATSSboxGraph">FALSE</definedName>
    <definedName name="riskATSSincludeSimtables">TRUE</definedName>
    <definedName name="riskATSSinputsGraphs">FALSE</definedName>
    <definedName name="riskATSSoutputStatistic">3</definedName>
    <definedName name="riskATSSpercentChangeGraph">TRUE</definedName>
    <definedName name="riskATSSpercentileGraph">TRUE</definedName>
    <definedName name="riskATSSpercentileValue">0.5</definedName>
    <definedName name="riskATSSprintReport">FALSE</definedName>
    <definedName name="riskATSSreportsInActiveBook">FALSE</definedName>
    <definedName name="riskATSSreportsSelected">TRUE</definedName>
    <definedName name="riskATSSsummaryReport">TRUE</definedName>
    <definedName name="riskATSStornadoGraph">TRUE</definedName>
    <definedName name="RiskAutoStopPercChange">0.1</definedName>
    <definedName name="RiskCollectDistributionSamples">2</definedName>
    <definedName name="RiskExcelReportsGoInNewWorkbook">TRUE</definedName>
    <definedName name="RiskExcelReportsToGenerate">0</definedName>
    <definedName name="RiskFixedSeed">1</definedName>
    <definedName name="RiskGenerateExcelReportsAtEndOfSimulation">FALSE</definedName>
    <definedName name="RiskHasSettings">TRUE</definedName>
    <definedName name="RiskMinimizeOnStart">FALSE</definedName>
    <definedName name="RiskMonitorConvergence">FALSE</definedName>
    <definedName name="RiskNumIterations">-1</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2</definedName>
    <definedName name="RiskShowRiskWindowAtEndOfSimulation">TRUE</definedName>
    <definedName name="RiskStandardRecalc">2</definedName>
    <definedName name="RiskTemplateSheetName">"myTemplate"</definedName>
    <definedName name="RiskUpdateDisplay">FALSE</definedName>
    <definedName name="RiskUseDifferentSeedForEachSim">FALSE</definedName>
    <definedName name="RiskUseFixedSeed">FALSE</definedName>
    <definedName name="RiskUseMultipleCPUs">FALSE</definedName>
    <definedName name="SAPBEXdnldView">"456MYYI2H7RWR98M9OIQ9YS6N"</definedName>
    <definedName name="SAPBEXhrIndnt">1</definedName>
    <definedName name="SAPBEXrevision">1</definedName>
    <definedName name="SAPBEXsysID">"PB6"</definedName>
    <definedName name="SAPBEXwbID">"3X73J67VPPEHY0SMAPJQGGCQV"</definedName>
    <definedName name="TestB">"$B$5:INDEX(B:B,COUNTA(B:B))"</definedName>
  </definedNames>
  <calcPr calcId="171027"/>
  <pivotCaches>
    <pivotCache cacheId="0" r:id="rId12"/>
    <pivotCache cacheId="1" r:id="rId1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47" i="9" l="1"/>
  <c r="I47" i="9" s="1"/>
  <c r="I6" i="9"/>
  <c r="I80" i="9"/>
  <c r="D80" i="9"/>
  <c r="C80" i="9"/>
  <c r="B80" i="9"/>
  <c r="F79" i="9"/>
  <c r="F48" i="9"/>
  <c r="D48" i="9"/>
  <c r="C48" i="9"/>
  <c r="B48" i="9"/>
  <c r="G46" i="9"/>
  <c r="H46" i="9" s="1"/>
  <c r="G45" i="9"/>
  <c r="I45" i="9" s="1"/>
  <c r="G44" i="9"/>
  <c r="I44" i="9" s="1"/>
  <c r="O43" i="9"/>
  <c r="N43" i="9"/>
  <c r="M43" i="9"/>
  <c r="G43" i="9"/>
  <c r="H43" i="9" s="1"/>
  <c r="P42" i="9"/>
  <c r="G78" i="9" s="1"/>
  <c r="G42" i="9"/>
  <c r="E42" i="9" s="1"/>
  <c r="R41" i="9"/>
  <c r="T41" i="9" s="1"/>
  <c r="G41" i="9"/>
  <c r="I41" i="9" s="1"/>
  <c r="R40" i="9"/>
  <c r="T40" i="9" s="1"/>
  <c r="Q40" i="9"/>
  <c r="Q43" i="9" s="1"/>
  <c r="F78" i="9" s="1"/>
  <c r="G40" i="9"/>
  <c r="E40" i="9" s="1"/>
  <c r="R39" i="9"/>
  <c r="P39" i="9" s="1"/>
  <c r="G39" i="9"/>
  <c r="E39" i="9" s="1"/>
  <c r="R38" i="9"/>
  <c r="P38" i="9" s="1"/>
  <c r="G38" i="9"/>
  <c r="E38" i="9" s="1"/>
  <c r="R37" i="9"/>
  <c r="P37" i="9" s="1"/>
  <c r="G37" i="9"/>
  <c r="E37" i="9" s="1"/>
  <c r="R36" i="9"/>
  <c r="P36" i="9" s="1"/>
  <c r="G36" i="9"/>
  <c r="E36" i="9" s="1"/>
  <c r="R35" i="9"/>
  <c r="G35" i="9"/>
  <c r="E35" i="9" s="1"/>
  <c r="E19" i="9"/>
  <c r="G14" i="9"/>
  <c r="G13" i="9"/>
  <c r="G12" i="9"/>
  <c r="G11" i="9"/>
  <c r="G10" i="9"/>
  <c r="G9" i="9"/>
  <c r="G8" i="9"/>
  <c r="G7" i="9"/>
  <c r="G6" i="9"/>
  <c r="G5" i="9"/>
  <c r="G4" i="9"/>
  <c r="F80" i="9" l="1"/>
  <c r="R42" i="9"/>
  <c r="S42" i="9" s="1"/>
  <c r="E47" i="9"/>
  <c r="G79" i="9" s="1"/>
  <c r="G80" i="9" s="1"/>
  <c r="E43" i="9"/>
  <c r="E45" i="9"/>
  <c r="I43" i="9"/>
  <c r="E44" i="9"/>
  <c r="H44" i="9"/>
  <c r="H45" i="9"/>
  <c r="R43" i="9"/>
  <c r="S43" i="9" s="1"/>
  <c r="E41" i="9"/>
  <c r="H35" i="9"/>
  <c r="S35" i="9"/>
  <c r="H36" i="9"/>
  <c r="S36" i="9"/>
  <c r="H37" i="9"/>
  <c r="S37" i="9"/>
  <c r="H38" i="9"/>
  <c r="S38" i="9"/>
  <c r="H39" i="9"/>
  <c r="S39" i="9"/>
  <c r="H40" i="9"/>
  <c r="S41" i="9"/>
  <c r="H42" i="9"/>
  <c r="G48" i="9"/>
  <c r="I48" i="9" s="1"/>
  <c r="I35" i="9"/>
  <c r="T35" i="9"/>
  <c r="I36" i="9"/>
  <c r="T36" i="9"/>
  <c r="I37" i="9"/>
  <c r="T37" i="9"/>
  <c r="I38" i="9"/>
  <c r="T38" i="9"/>
  <c r="I39" i="9"/>
  <c r="T39" i="9"/>
  <c r="I40" i="9"/>
  <c r="S40" i="9"/>
  <c r="H41" i="9"/>
  <c r="I42" i="9"/>
  <c r="H47" i="9"/>
  <c r="P35" i="9"/>
  <c r="P40" i="9"/>
  <c r="T43" i="9" l="1"/>
  <c r="E48" i="9"/>
  <c r="E79" i="9"/>
  <c r="H79" i="9" s="1"/>
  <c r="P43" i="9"/>
  <c r="E78" i="9"/>
  <c r="H48" i="9"/>
  <c r="E80" i="9" l="1"/>
  <c r="H78" i="9"/>
  <c r="H80" i="9" s="1"/>
  <c r="F79" i="8" l="1"/>
  <c r="B25" i="7"/>
  <c r="B26" i="7" s="1"/>
  <c r="B27" i="7" s="1"/>
  <c r="C48" i="8"/>
  <c r="B48" i="8"/>
  <c r="E12" i="7" l="1"/>
  <c r="B7" i="7"/>
  <c r="Q40" i="8"/>
  <c r="Q43" i="8" s="1"/>
  <c r="F78" i="8" s="1"/>
  <c r="R42" i="8"/>
  <c r="S42" i="8" s="1"/>
  <c r="P42" i="8"/>
  <c r="G78" i="8" s="1"/>
  <c r="R41" i="8"/>
  <c r="R40" i="8"/>
  <c r="R36" i="8"/>
  <c r="R37" i="8"/>
  <c r="R38" i="8"/>
  <c r="R39" i="8"/>
  <c r="R35" i="8"/>
  <c r="P37" i="8"/>
  <c r="G46" i="8"/>
  <c r="H46" i="8" s="1"/>
  <c r="E19" i="8"/>
  <c r="AF101" i="1"/>
  <c r="P35" i="8" l="1"/>
  <c r="T35" i="8"/>
  <c r="S35" i="8"/>
  <c r="P36" i="8"/>
  <c r="S36" i="8"/>
  <c r="T36" i="8"/>
  <c r="P39" i="8"/>
  <c r="T39" i="8"/>
  <c r="S39" i="8"/>
  <c r="P40" i="8"/>
  <c r="T40" i="8"/>
  <c r="S40" i="8"/>
  <c r="P38" i="8"/>
  <c r="S38" i="8"/>
  <c r="T38" i="8"/>
  <c r="T41" i="8"/>
  <c r="S41" i="8"/>
  <c r="S37" i="8"/>
  <c r="T37" i="8"/>
  <c r="G47" i="8"/>
  <c r="H47" i="8" s="1"/>
  <c r="G45" i="8"/>
  <c r="H45" i="8" s="1"/>
  <c r="G44" i="8"/>
  <c r="H44" i="8" s="1"/>
  <c r="G43" i="8"/>
  <c r="H43" i="8" s="1"/>
  <c r="G36" i="8"/>
  <c r="H36" i="8" s="1"/>
  <c r="G37" i="8"/>
  <c r="H37" i="8" s="1"/>
  <c r="G38" i="8"/>
  <c r="H38" i="8" s="1"/>
  <c r="G39" i="8"/>
  <c r="H39" i="8" s="1"/>
  <c r="G40" i="8"/>
  <c r="H40" i="8" s="1"/>
  <c r="G41" i="8"/>
  <c r="H41" i="8" s="1"/>
  <c r="G42" i="8"/>
  <c r="H42" i="8" s="1"/>
  <c r="G35" i="8"/>
  <c r="H35" i="8" s="1"/>
  <c r="E78" i="8" l="1"/>
  <c r="H78" i="8" s="1"/>
  <c r="D18" i="3" l="1"/>
  <c r="I80" i="8" l="1"/>
  <c r="D80" i="8"/>
  <c r="C80" i="8"/>
  <c r="B80" i="8"/>
  <c r="H48" i="8"/>
  <c r="G48" i="8"/>
  <c r="F48" i="8"/>
  <c r="F80" i="8" s="1"/>
  <c r="D48" i="8"/>
  <c r="I47" i="8"/>
  <c r="E47" i="8"/>
  <c r="G79" i="8" s="1"/>
  <c r="G80" i="8" s="1"/>
  <c r="I45" i="8"/>
  <c r="E45" i="8"/>
  <c r="I44" i="8"/>
  <c r="E44" i="8"/>
  <c r="R43" i="8"/>
  <c r="O43" i="8"/>
  <c r="N43" i="8"/>
  <c r="M43" i="8"/>
  <c r="I43" i="8"/>
  <c r="E43" i="8"/>
  <c r="I42" i="8"/>
  <c r="E42" i="8"/>
  <c r="I41" i="8"/>
  <c r="E41" i="8"/>
  <c r="I40" i="8"/>
  <c r="E40" i="8"/>
  <c r="I39" i="8"/>
  <c r="E39" i="8"/>
  <c r="I38" i="8"/>
  <c r="E38" i="8"/>
  <c r="I37" i="8"/>
  <c r="E37" i="8"/>
  <c r="I36" i="8"/>
  <c r="E36" i="8"/>
  <c r="I35" i="8"/>
  <c r="E35" i="8"/>
  <c r="G14" i="8"/>
  <c r="G13" i="8"/>
  <c r="G12" i="8"/>
  <c r="G11" i="8"/>
  <c r="G10" i="8"/>
  <c r="G9" i="8"/>
  <c r="G8" i="8"/>
  <c r="G7" i="8"/>
  <c r="G6" i="8"/>
  <c r="G5" i="8"/>
  <c r="G4" i="8"/>
  <c r="E79" i="8" l="1"/>
  <c r="H79" i="8" s="1"/>
  <c r="T43" i="8"/>
  <c r="S43" i="8"/>
  <c r="E48" i="8"/>
  <c r="I48" i="8"/>
  <c r="P43" i="8"/>
  <c r="E80" i="8" l="1"/>
  <c r="H80" i="8"/>
  <c r="K13" i="7"/>
  <c r="B9" i="7"/>
  <c r="B5" i="7"/>
  <c r="N7" i="6" l="1"/>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9" i="6"/>
  <c r="N60" i="6"/>
  <c r="N61" i="6"/>
  <c r="N62" i="6"/>
  <c r="N63" i="6"/>
  <c r="N64" i="6"/>
  <c r="N65" i="6"/>
  <c r="N66" i="6"/>
  <c r="N67" i="6"/>
  <c r="N68" i="6"/>
  <c r="N69" i="6"/>
  <c r="N75" i="6"/>
  <c r="N70" i="6"/>
  <c r="N33" i="5"/>
  <c r="N32" i="5"/>
  <c r="N31" i="5"/>
  <c r="N30" i="5"/>
  <c r="N29" i="5"/>
  <c r="N28" i="5"/>
  <c r="N27" i="5"/>
  <c r="N26" i="5"/>
  <c r="N25" i="5"/>
  <c r="N21" i="5"/>
  <c r="N20" i="5"/>
  <c r="N19" i="5"/>
  <c r="N18" i="5"/>
  <c r="N17" i="5"/>
  <c r="N16" i="5"/>
  <c r="N15" i="5"/>
  <c r="N14" i="5"/>
  <c r="N13" i="5"/>
  <c r="N12" i="5"/>
  <c r="N11" i="5"/>
  <c r="N10" i="5"/>
  <c r="N9" i="5"/>
  <c r="N8" i="5"/>
  <c r="N77" i="6" l="1"/>
  <c r="M77" i="6"/>
  <c r="L77" i="6"/>
  <c r="K77" i="6"/>
  <c r="J77" i="6"/>
  <c r="I77" i="6"/>
  <c r="H77" i="6"/>
  <c r="G77" i="6"/>
  <c r="F77" i="6"/>
  <c r="E77" i="6"/>
  <c r="D77" i="6"/>
  <c r="C77" i="6"/>
  <c r="M72" i="6"/>
  <c r="M73" i="6" s="1"/>
  <c r="L72" i="6"/>
  <c r="L73" i="6" s="1"/>
  <c r="K72" i="6"/>
  <c r="K73" i="6" s="1"/>
  <c r="J72" i="6"/>
  <c r="J73" i="6" s="1"/>
  <c r="H72" i="6"/>
  <c r="H73" i="6" s="1"/>
  <c r="G72" i="6"/>
  <c r="G73" i="6" s="1"/>
  <c r="F72" i="6"/>
  <c r="F73" i="6" s="1"/>
  <c r="E72" i="6"/>
  <c r="E73" i="6" s="1"/>
  <c r="C72" i="6"/>
  <c r="C73" i="6" s="1"/>
  <c r="M39" i="5"/>
  <c r="L39" i="5"/>
  <c r="K39" i="5"/>
  <c r="J39" i="5"/>
  <c r="I39" i="5"/>
  <c r="H39" i="5"/>
  <c r="G39" i="5"/>
  <c r="F39" i="5"/>
  <c r="E39" i="5"/>
  <c r="D39" i="5"/>
  <c r="C39" i="5"/>
  <c r="M34" i="5"/>
  <c r="M35" i="5" s="1"/>
  <c r="L34" i="5"/>
  <c r="L35" i="5" s="1"/>
  <c r="J34" i="5"/>
  <c r="J35" i="5" s="1"/>
  <c r="I34" i="5"/>
  <c r="I35" i="5" s="1"/>
  <c r="H34" i="5"/>
  <c r="G34" i="5"/>
  <c r="G35" i="5" s="1"/>
  <c r="F34" i="5"/>
  <c r="E34" i="5"/>
  <c r="E35" i="5" s="1"/>
  <c r="D34" i="5"/>
  <c r="C34" i="5"/>
  <c r="C35" i="5" s="1"/>
  <c r="N37" i="5"/>
  <c r="N39" i="5" s="1"/>
  <c r="F5" i="5"/>
  <c r="F78" i="6" l="1"/>
  <c r="F35" i="5"/>
  <c r="D35" i="5"/>
  <c r="D40" i="5" s="1"/>
  <c r="H35" i="5"/>
  <c r="H40" i="5" s="1"/>
  <c r="E78" i="6"/>
  <c r="M78" i="6"/>
  <c r="L40" i="5"/>
  <c r="E40" i="5"/>
  <c r="I40" i="5"/>
  <c r="M40" i="5"/>
  <c r="J40" i="5"/>
  <c r="F40" i="5"/>
  <c r="K78" i="6"/>
  <c r="G78" i="6"/>
  <c r="L78" i="6"/>
  <c r="C78" i="6"/>
  <c r="H78" i="6"/>
  <c r="J78" i="6"/>
  <c r="G40" i="5"/>
  <c r="C40" i="5"/>
  <c r="I72" i="6" l="1"/>
  <c r="I73" i="6" s="1"/>
  <c r="I78" i="6" s="1"/>
  <c r="N58" i="6"/>
  <c r="N56" i="6"/>
  <c r="N72" i="6" s="1"/>
  <c r="N6" i="6"/>
  <c r="N5" i="6"/>
  <c r="N23" i="5"/>
  <c r="N6" i="5"/>
  <c r="N73" i="6" l="1"/>
  <c r="K34" i="5"/>
  <c r="N5" i="5"/>
  <c r="N34" i="5"/>
  <c r="N78" i="6"/>
  <c r="N35" i="5" l="1"/>
  <c r="N40" i="5" s="1"/>
  <c r="K35" i="5"/>
  <c r="K40" i="5" s="1"/>
  <c r="P72" i="6" l="1"/>
  <c r="AF93" i="1" l="1"/>
  <c r="AE93" i="1"/>
  <c r="AF82" i="1"/>
  <c r="AE82" i="1"/>
  <c r="AF81" i="1"/>
  <c r="AE81" i="1"/>
  <c r="AF80" i="1"/>
  <c r="AE80" i="1"/>
  <c r="AF76" i="1"/>
  <c r="AE76" i="1"/>
  <c r="AF71" i="1"/>
  <c r="AE71" i="1"/>
  <c r="AF70" i="1"/>
  <c r="AE70" i="1"/>
  <c r="AF68" i="1"/>
  <c r="AE68" i="1"/>
  <c r="AF66" i="1"/>
  <c r="AE66" i="1"/>
  <c r="AF63" i="1"/>
  <c r="AE63" i="1"/>
  <c r="AF59" i="1"/>
  <c r="AE59" i="1"/>
  <c r="AF46" i="1"/>
  <c r="AE46" i="1"/>
  <c r="AF4" i="1"/>
  <c r="AE4" i="1"/>
  <c r="AI93" i="1"/>
  <c r="AI82" i="1"/>
  <c r="AI81" i="1"/>
  <c r="AI80" i="1"/>
  <c r="AI76" i="1"/>
  <c r="AI71" i="1"/>
  <c r="AI70" i="1"/>
  <c r="AI68" i="1"/>
  <c r="AI66" i="1"/>
  <c r="AI63" i="1"/>
  <c r="AI59" i="1"/>
  <c r="AI46" i="1"/>
  <c r="AI4" i="1"/>
  <c r="AI2" i="1"/>
  <c r="AF2" i="1"/>
  <c r="AE2" i="1"/>
  <c r="AF107" i="1" l="1"/>
  <c r="AE107" i="1"/>
  <c r="AF106" i="1"/>
  <c r="AE106" i="1"/>
  <c r="AF105" i="1"/>
  <c r="AE105" i="1"/>
  <c r="AF104" i="1"/>
  <c r="AE104" i="1"/>
  <c r="AF103" i="1"/>
  <c r="AE103" i="1"/>
  <c r="AF102" i="1"/>
  <c r="AE102" i="1"/>
  <c r="AF98" i="1"/>
  <c r="AE98" i="1"/>
  <c r="AF97" i="1"/>
  <c r="AE97" i="1"/>
  <c r="AF67" i="1"/>
  <c r="AE67" i="1"/>
  <c r="AF64" i="1"/>
  <c r="AE64" i="1"/>
  <c r="AF56" i="1"/>
  <c r="AE56" i="1"/>
  <c r="AF55" i="1"/>
  <c r="AE55" i="1"/>
  <c r="AF54" i="1"/>
  <c r="AE54" i="1"/>
  <c r="AF53" i="1"/>
  <c r="AE53" i="1"/>
  <c r="AF52" i="1"/>
  <c r="AE52" i="1"/>
  <c r="AF51" i="1"/>
  <c r="AE51" i="1"/>
  <c r="AF50" i="1"/>
  <c r="AE50" i="1"/>
  <c r="AF49" i="1"/>
  <c r="AE49" i="1"/>
  <c r="AF48" i="1"/>
  <c r="AE48" i="1"/>
  <c r="AF47" i="1"/>
  <c r="AE47" i="1"/>
  <c r="AF45" i="1"/>
  <c r="AE45" i="1"/>
  <c r="AF44" i="1"/>
  <c r="AE44" i="1"/>
  <c r="AF43" i="1"/>
  <c r="AE43" i="1"/>
  <c r="AF42" i="1"/>
  <c r="AE42" i="1"/>
  <c r="AF41" i="1"/>
  <c r="AE41" i="1"/>
  <c r="AF40" i="1"/>
  <c r="AE40" i="1"/>
  <c r="AF38" i="1"/>
  <c r="AE38" i="1"/>
  <c r="AF37" i="1"/>
  <c r="AE37" i="1"/>
  <c r="AF36" i="1"/>
  <c r="AE36" i="1"/>
  <c r="AF35" i="1"/>
  <c r="AE35" i="1"/>
  <c r="AF34" i="1"/>
  <c r="AE34" i="1"/>
  <c r="AF33" i="1"/>
  <c r="AE33" i="1"/>
  <c r="AF32" i="1"/>
  <c r="AE32" i="1"/>
  <c r="AF31" i="1"/>
  <c r="AE31" i="1"/>
  <c r="AF30" i="1"/>
  <c r="AE30" i="1"/>
  <c r="AF29" i="1"/>
  <c r="AE29" i="1"/>
  <c r="AF28" i="1"/>
  <c r="AE28" i="1"/>
  <c r="AF26" i="1"/>
  <c r="AE26" i="1"/>
  <c r="AF25" i="1"/>
  <c r="AE25" i="1"/>
  <c r="AF24" i="1"/>
  <c r="AE24" i="1"/>
  <c r="AF23" i="1"/>
  <c r="AE23" i="1"/>
  <c r="AF22" i="1"/>
  <c r="AE22" i="1"/>
  <c r="AF21" i="1"/>
  <c r="AE21" i="1"/>
  <c r="AF20" i="1"/>
  <c r="AE20" i="1"/>
  <c r="AF19" i="1"/>
  <c r="AE19" i="1"/>
  <c r="AF18" i="1"/>
  <c r="AE18" i="1"/>
  <c r="AF17" i="1"/>
  <c r="AE17" i="1"/>
  <c r="AF16" i="1"/>
  <c r="AE16" i="1"/>
  <c r="AF15" i="1"/>
  <c r="AE15" i="1"/>
  <c r="AF14" i="1"/>
  <c r="AE14" i="1"/>
  <c r="AF13" i="1"/>
  <c r="AE13" i="1"/>
  <c r="AF12" i="1"/>
  <c r="AE12" i="1"/>
  <c r="AF11" i="1"/>
  <c r="AE11" i="1"/>
  <c r="AF10" i="1"/>
  <c r="AE10" i="1"/>
  <c r="AF9" i="1"/>
  <c r="AE9" i="1"/>
  <c r="AF8" i="1"/>
  <c r="AE8" i="1"/>
  <c r="AF7" i="1"/>
  <c r="AE7" i="1"/>
  <c r="AF6" i="1"/>
  <c r="AE6" i="1"/>
  <c r="AI107" i="1"/>
  <c r="AI106" i="1"/>
  <c r="AI105" i="1"/>
  <c r="AI104" i="1"/>
  <c r="AI102" i="1"/>
  <c r="AI98" i="1"/>
  <c r="AI97" i="1"/>
  <c r="AI67" i="1"/>
  <c r="AI64" i="1"/>
  <c r="AI56" i="1"/>
  <c r="AI55" i="1"/>
  <c r="AI54" i="1"/>
  <c r="AI53" i="1"/>
  <c r="AI52" i="1"/>
  <c r="AI51" i="1"/>
  <c r="AI50" i="1"/>
  <c r="AI47" i="1"/>
  <c r="AI45" i="1"/>
  <c r="AI44" i="1"/>
  <c r="AI43" i="1"/>
  <c r="AI42" i="1"/>
  <c r="AI41" i="1"/>
  <c r="AI40" i="1"/>
  <c r="AI38" i="1"/>
  <c r="AI37" i="1"/>
  <c r="AI36" i="1"/>
  <c r="AI35" i="1"/>
  <c r="AI34" i="1"/>
  <c r="AI33" i="1"/>
  <c r="AI32" i="1"/>
  <c r="AI31" i="1"/>
  <c r="AI30" i="1"/>
  <c r="AI29" i="1"/>
  <c r="AI28" i="1"/>
  <c r="AI26" i="1"/>
  <c r="AI25" i="1"/>
  <c r="AI24" i="1"/>
  <c r="AI23" i="1"/>
  <c r="AI22" i="1"/>
  <c r="AI21" i="1"/>
  <c r="AI20" i="1"/>
  <c r="AI19" i="1"/>
  <c r="AI18" i="1"/>
  <c r="AI17" i="1"/>
  <c r="AI16" i="1"/>
  <c r="AI15" i="1"/>
  <c r="AI13" i="1"/>
  <c r="AI12" i="1"/>
  <c r="AI11" i="1"/>
  <c r="AI10" i="1"/>
  <c r="AI9" i="1"/>
  <c r="AI8" i="1"/>
  <c r="AI7" i="1"/>
  <c r="AI6" i="1"/>
  <c r="AI5" i="1"/>
  <c r="AF5" i="1"/>
  <c r="AE5" i="1"/>
  <c r="AE77" i="1" l="1"/>
  <c r="AE88" i="1"/>
  <c r="AE57" i="1"/>
  <c r="Z108" i="1" l="1"/>
  <c r="AA108" i="1"/>
  <c r="AB108" i="1"/>
  <c r="AC108" i="1"/>
  <c r="G5" i="3" l="1"/>
  <c r="G6" i="3"/>
  <c r="G7" i="3"/>
  <c r="G8" i="3"/>
  <c r="G9" i="3"/>
  <c r="G10" i="3"/>
  <c r="G11" i="3"/>
  <c r="G12" i="3"/>
  <c r="G13" i="3"/>
  <c r="G14" i="3"/>
  <c r="G4" i="3"/>
  <c r="B4" i="4"/>
  <c r="AE108" i="1" l="1"/>
  <c r="AF108" i="1"/>
  <c r="AN108" i="1"/>
  <c r="AM108" i="1"/>
  <c r="AL108" i="1"/>
  <c r="AK108" i="1"/>
  <c r="AJ108" i="1"/>
  <c r="AD108" i="1"/>
  <c r="AO73" i="1" l="1"/>
  <c r="AG2" i="1"/>
  <c r="AH2" i="1" s="1"/>
  <c r="AG3" i="1"/>
  <c r="AH3" i="1" s="1"/>
  <c r="AG4" i="1"/>
  <c r="AH4" i="1" s="1"/>
  <c r="AG5" i="1"/>
  <c r="AH5" i="1" s="1"/>
  <c r="AG6" i="1"/>
  <c r="AH6" i="1" s="1"/>
  <c r="AG7" i="1"/>
  <c r="AH7" i="1" s="1"/>
  <c r="AG8" i="1"/>
  <c r="AH8" i="1" s="1"/>
  <c r="AG9" i="1"/>
  <c r="AH9" i="1" s="1"/>
  <c r="AG10" i="1"/>
  <c r="AH10" i="1" s="1"/>
  <c r="AG11" i="1"/>
  <c r="AH11" i="1" s="1"/>
  <c r="AG12" i="1"/>
  <c r="AH12" i="1" s="1"/>
  <c r="AG13" i="1"/>
  <c r="AH13" i="1" s="1"/>
  <c r="AG14" i="1"/>
  <c r="AH14" i="1" s="1"/>
  <c r="AG15" i="1"/>
  <c r="AH15" i="1" s="1"/>
  <c r="AG16" i="1"/>
  <c r="AH16" i="1" s="1"/>
  <c r="AG17" i="1"/>
  <c r="AH17" i="1" s="1"/>
  <c r="AG18" i="1"/>
  <c r="AH18" i="1" s="1"/>
  <c r="AG19" i="1"/>
  <c r="AH19" i="1" s="1"/>
  <c r="AG20" i="1"/>
  <c r="AH20" i="1" s="1"/>
  <c r="AG21" i="1"/>
  <c r="AH21" i="1" s="1"/>
  <c r="AG22" i="1"/>
  <c r="AH22" i="1" s="1"/>
  <c r="AG23" i="1"/>
  <c r="AH23" i="1" s="1"/>
  <c r="AG24" i="1"/>
  <c r="AH24" i="1" s="1"/>
  <c r="AG25" i="1"/>
  <c r="AH25" i="1" s="1"/>
  <c r="AG26" i="1"/>
  <c r="AH26" i="1" s="1"/>
  <c r="AG27" i="1"/>
  <c r="AH27" i="1" s="1"/>
  <c r="AG28" i="1"/>
  <c r="AH28" i="1" s="1"/>
  <c r="AG29" i="1"/>
  <c r="AH29" i="1" s="1"/>
  <c r="AG30" i="1"/>
  <c r="AH30" i="1" s="1"/>
  <c r="AG31" i="1"/>
  <c r="AH31" i="1" s="1"/>
  <c r="AG32" i="1"/>
  <c r="AH32" i="1" s="1"/>
  <c r="AG33" i="1"/>
  <c r="AH33" i="1" s="1"/>
  <c r="AG34" i="1"/>
  <c r="AH34" i="1" s="1"/>
  <c r="AG35" i="1"/>
  <c r="AH35" i="1" s="1"/>
  <c r="AG36" i="1"/>
  <c r="AH36" i="1" s="1"/>
  <c r="AG37" i="1"/>
  <c r="AH37" i="1" s="1"/>
  <c r="AG38" i="1"/>
  <c r="AH38" i="1" s="1"/>
  <c r="AG39" i="1"/>
  <c r="AH39" i="1" s="1"/>
  <c r="AG40" i="1"/>
  <c r="AH40" i="1" s="1"/>
  <c r="AG41" i="1"/>
  <c r="AH41" i="1" s="1"/>
  <c r="AG42" i="1"/>
  <c r="AH42" i="1" s="1"/>
  <c r="AG43" i="1"/>
  <c r="AH43" i="1" s="1"/>
  <c r="AG44" i="1"/>
  <c r="AH44" i="1" s="1"/>
  <c r="AG45" i="1"/>
  <c r="AH45" i="1" s="1"/>
  <c r="AG46" i="1"/>
  <c r="AH46" i="1" s="1"/>
  <c r="AG47" i="1"/>
  <c r="AH47" i="1" s="1"/>
  <c r="AG48" i="1"/>
  <c r="AH48" i="1" s="1"/>
  <c r="AG49" i="1"/>
  <c r="AH49" i="1" s="1"/>
  <c r="AG50" i="1"/>
  <c r="AH50" i="1" s="1"/>
  <c r="AG51" i="1"/>
  <c r="AH51" i="1" s="1"/>
  <c r="AG52" i="1"/>
  <c r="AH52" i="1" s="1"/>
  <c r="AG53" i="1"/>
  <c r="AH53" i="1" s="1"/>
  <c r="AG54" i="1"/>
  <c r="AH54" i="1" s="1"/>
  <c r="AG55" i="1"/>
  <c r="AH55" i="1" s="1"/>
  <c r="AG56" i="1"/>
  <c r="AH56" i="1" s="1"/>
  <c r="AG57" i="1"/>
  <c r="AH57" i="1" s="1"/>
  <c r="AG58" i="1"/>
  <c r="AH58" i="1" s="1"/>
  <c r="AG59" i="1"/>
  <c r="AH59" i="1" s="1"/>
  <c r="AG60" i="1"/>
  <c r="AH60" i="1" s="1"/>
  <c r="AG61" i="1"/>
  <c r="AH61" i="1" s="1"/>
  <c r="AG62" i="1"/>
  <c r="AH62" i="1" s="1"/>
  <c r="AG63" i="1"/>
  <c r="AH63" i="1" s="1"/>
  <c r="AG64" i="1"/>
  <c r="AH64" i="1" s="1"/>
  <c r="AG65" i="1"/>
  <c r="AH65" i="1" s="1"/>
  <c r="AG66" i="1"/>
  <c r="AH66" i="1" s="1"/>
  <c r="AG67" i="1"/>
  <c r="AH67" i="1" s="1"/>
  <c r="AG68" i="1"/>
  <c r="AH68" i="1" s="1"/>
  <c r="AG69" i="1"/>
  <c r="AH69" i="1" s="1"/>
  <c r="AG70" i="1"/>
  <c r="AH70" i="1" s="1"/>
  <c r="AG71" i="1"/>
  <c r="AH71" i="1" s="1"/>
  <c r="AG72" i="1"/>
  <c r="AH72" i="1" s="1"/>
  <c r="AG73" i="1"/>
  <c r="AH73" i="1" s="1"/>
  <c r="AH74" i="1"/>
  <c r="AG75" i="1"/>
  <c r="AH75" i="1" s="1"/>
  <c r="AG76" i="1"/>
  <c r="AH76" i="1" s="1"/>
  <c r="AG77" i="1"/>
  <c r="AH77" i="1" s="1"/>
  <c r="AG78" i="1"/>
  <c r="AH78" i="1" s="1"/>
  <c r="AG79" i="1"/>
  <c r="AH79" i="1" s="1"/>
  <c r="AG80" i="1"/>
  <c r="AH80" i="1" s="1"/>
  <c r="AG81" i="1"/>
  <c r="AH81" i="1" s="1"/>
  <c r="AG82" i="1"/>
  <c r="AH82" i="1" s="1"/>
  <c r="AG83" i="1"/>
  <c r="AH83" i="1" s="1"/>
  <c r="AG84" i="1"/>
  <c r="AH84" i="1" s="1"/>
  <c r="AG85" i="1"/>
  <c r="AH85" i="1" s="1"/>
  <c r="AG86" i="1"/>
  <c r="AH86" i="1" s="1"/>
  <c r="AG87" i="1"/>
  <c r="AH87" i="1" s="1"/>
  <c r="AG88" i="1"/>
  <c r="AH88" i="1" s="1"/>
  <c r="AG89" i="1"/>
  <c r="AH89" i="1" s="1"/>
  <c r="AG90" i="1"/>
  <c r="AH90" i="1" s="1"/>
  <c r="AG91" i="1"/>
  <c r="AH91" i="1" s="1"/>
  <c r="AG92" i="1"/>
  <c r="AG93" i="1"/>
  <c r="AH93" i="1" s="1"/>
  <c r="AG94" i="1"/>
  <c r="AH94" i="1" s="1"/>
  <c r="AG95" i="1"/>
  <c r="AH95" i="1" s="1"/>
  <c r="AG96" i="1"/>
  <c r="AH96" i="1" s="1"/>
  <c r="AG97" i="1"/>
  <c r="AH97" i="1" s="1"/>
  <c r="AG98" i="1"/>
  <c r="AH98" i="1" s="1"/>
  <c r="AG99" i="1"/>
  <c r="AH99" i="1" s="1"/>
  <c r="AG100" i="1"/>
  <c r="AH100" i="1" s="1"/>
  <c r="AG101" i="1"/>
  <c r="AH101" i="1" s="1"/>
  <c r="AG102" i="1"/>
  <c r="AH102" i="1" s="1"/>
  <c r="AG103" i="1"/>
  <c r="AH103" i="1" s="1"/>
  <c r="AG104" i="1"/>
  <c r="AH104" i="1" s="1"/>
  <c r="AG105" i="1"/>
  <c r="AH105" i="1" s="1"/>
  <c r="AG106" i="1"/>
  <c r="AH106" i="1" s="1"/>
  <c r="AG107" i="1"/>
  <c r="AH107" i="1" s="1"/>
  <c r="BO2" i="1"/>
  <c r="BO3" i="1"/>
  <c r="BO4" i="1"/>
  <c r="BO5" i="1"/>
  <c r="BO6" i="1"/>
  <c r="BO7" i="1"/>
  <c r="BO8" i="1"/>
  <c r="BO9" i="1"/>
  <c r="BO10" i="1"/>
  <c r="BO11" i="1"/>
  <c r="BO12" i="1"/>
  <c r="BO13" i="1"/>
  <c r="BO14" i="1"/>
  <c r="BO15" i="1"/>
  <c r="BO16" i="1"/>
  <c r="BO17" i="1"/>
  <c r="BO18" i="1"/>
  <c r="BO19" i="1"/>
  <c r="BO20" i="1"/>
  <c r="BO21" i="1"/>
  <c r="BO22" i="1"/>
  <c r="BO23" i="1"/>
  <c r="BO24" i="1"/>
  <c r="BO25" i="1"/>
  <c r="BO26" i="1"/>
  <c r="BO27" i="1"/>
  <c r="BO28" i="1"/>
  <c r="BO29" i="1"/>
  <c r="BO30" i="1"/>
  <c r="BO31" i="1"/>
  <c r="BO32" i="1"/>
  <c r="BO33" i="1"/>
  <c r="BO34" i="1"/>
  <c r="BO35" i="1"/>
  <c r="BO36" i="1"/>
  <c r="BO37" i="1"/>
  <c r="BO38" i="1"/>
  <c r="BO39" i="1"/>
  <c r="BO40" i="1"/>
  <c r="BO41" i="1"/>
  <c r="BO42" i="1"/>
  <c r="BO43" i="1"/>
  <c r="BO44" i="1"/>
  <c r="BO45" i="1"/>
  <c r="BO46" i="1"/>
  <c r="BO47" i="1"/>
  <c r="BO48" i="1"/>
  <c r="BO49" i="1"/>
  <c r="BO50" i="1"/>
  <c r="BO51" i="1"/>
  <c r="BO52" i="1"/>
  <c r="BO53" i="1"/>
  <c r="BO54" i="1"/>
  <c r="BO55" i="1"/>
  <c r="BO56" i="1"/>
  <c r="BO57" i="1"/>
  <c r="BO58" i="1"/>
  <c r="BO59" i="1"/>
  <c r="BO60" i="1"/>
  <c r="BO61" i="1"/>
  <c r="BO62" i="1"/>
  <c r="BO63" i="1"/>
  <c r="BO64" i="1"/>
  <c r="BO65" i="1"/>
  <c r="BO66" i="1"/>
  <c r="BO67" i="1"/>
  <c r="BO68" i="1"/>
  <c r="BO69" i="1"/>
  <c r="BO70" i="1"/>
  <c r="BO71" i="1"/>
  <c r="BO72" i="1"/>
  <c r="BO73" i="1"/>
  <c r="BO74" i="1"/>
  <c r="BO75" i="1"/>
  <c r="BO76" i="1"/>
  <c r="BO77" i="1"/>
  <c r="BO78" i="1"/>
  <c r="BO79" i="1"/>
  <c r="BO80" i="1"/>
  <c r="BO81" i="1"/>
  <c r="BO82" i="1"/>
  <c r="BO83" i="1"/>
  <c r="BO84" i="1"/>
  <c r="BO85" i="1"/>
  <c r="BO86" i="1"/>
  <c r="BO87" i="1"/>
  <c r="BO88" i="1"/>
  <c r="BO89" i="1"/>
  <c r="BO90" i="1"/>
  <c r="BO91" i="1"/>
  <c r="BO92" i="1"/>
  <c r="BO93" i="1"/>
  <c r="BO94" i="1"/>
  <c r="BO95" i="1"/>
  <c r="BO96" i="1"/>
  <c r="BO97" i="1"/>
  <c r="BO98" i="1"/>
  <c r="BO99" i="1"/>
  <c r="BO100" i="1"/>
  <c r="BO101" i="1"/>
  <c r="BO102" i="1"/>
  <c r="BO103" i="1"/>
  <c r="BO104" i="1"/>
  <c r="BO105" i="1"/>
  <c r="BO106" i="1"/>
  <c r="BO107" i="1"/>
  <c r="CC107" i="1"/>
  <c r="CA107" i="1"/>
  <c r="BZ107" i="1"/>
  <c r="BY107" i="1"/>
  <c r="BX107" i="1"/>
  <c r="BW107" i="1"/>
  <c r="BV107" i="1"/>
  <c r="BU107" i="1"/>
  <c r="BT107" i="1"/>
  <c r="BS107" i="1"/>
  <c r="BR107" i="1"/>
  <c r="BQ107" i="1"/>
  <c r="BP107" i="1"/>
  <c r="AO107" i="1"/>
  <c r="CC106" i="1"/>
  <c r="CA106" i="1"/>
  <c r="BZ106" i="1"/>
  <c r="BY106" i="1"/>
  <c r="BX106" i="1"/>
  <c r="BW106" i="1"/>
  <c r="BV106" i="1"/>
  <c r="BU106" i="1"/>
  <c r="BT106" i="1"/>
  <c r="BS106" i="1"/>
  <c r="BR106" i="1"/>
  <c r="BQ106" i="1"/>
  <c r="BP106" i="1"/>
  <c r="AO106" i="1"/>
  <c r="CC105" i="1"/>
  <c r="CA105" i="1"/>
  <c r="BZ105" i="1"/>
  <c r="BY105" i="1"/>
  <c r="BX105" i="1"/>
  <c r="BW105" i="1"/>
  <c r="BV105" i="1"/>
  <c r="BU105" i="1"/>
  <c r="BT105" i="1"/>
  <c r="BS105" i="1"/>
  <c r="BR105" i="1"/>
  <c r="BQ105" i="1"/>
  <c r="BP105" i="1"/>
  <c r="AO105" i="1"/>
  <c r="CC104" i="1"/>
  <c r="CA104" i="1"/>
  <c r="BZ104" i="1"/>
  <c r="BY104" i="1"/>
  <c r="BX104" i="1"/>
  <c r="BW104" i="1"/>
  <c r="BV104" i="1"/>
  <c r="BU104" i="1"/>
  <c r="BT104" i="1"/>
  <c r="BS104" i="1"/>
  <c r="BR104" i="1"/>
  <c r="BQ104" i="1"/>
  <c r="BP104" i="1"/>
  <c r="AO104" i="1"/>
  <c r="CC103" i="1"/>
  <c r="CA103" i="1"/>
  <c r="BZ103" i="1"/>
  <c r="BY103" i="1"/>
  <c r="BX103" i="1"/>
  <c r="BW103" i="1"/>
  <c r="BV103" i="1"/>
  <c r="BU103" i="1"/>
  <c r="BT103" i="1"/>
  <c r="BS103" i="1"/>
  <c r="BR103" i="1"/>
  <c r="BQ103" i="1"/>
  <c r="BP103" i="1"/>
  <c r="AO103" i="1"/>
  <c r="CC102" i="1"/>
  <c r="CA102" i="1"/>
  <c r="BZ102" i="1"/>
  <c r="BY102" i="1"/>
  <c r="BX102" i="1"/>
  <c r="BW102" i="1"/>
  <c r="BV102" i="1"/>
  <c r="BU102" i="1"/>
  <c r="BT102" i="1"/>
  <c r="BS102" i="1"/>
  <c r="BR102" i="1"/>
  <c r="BQ102" i="1"/>
  <c r="BP102" i="1"/>
  <c r="AO102" i="1"/>
  <c r="CC101" i="1"/>
  <c r="CA101" i="1"/>
  <c r="BZ101" i="1"/>
  <c r="BY101" i="1"/>
  <c r="BX101" i="1"/>
  <c r="BW101" i="1"/>
  <c r="BV101" i="1"/>
  <c r="BU101" i="1"/>
  <c r="BT101" i="1"/>
  <c r="BS101" i="1"/>
  <c r="BR101" i="1"/>
  <c r="BQ101" i="1"/>
  <c r="BP101" i="1"/>
  <c r="AO101" i="1"/>
  <c r="CC100" i="1"/>
  <c r="CA100" i="1"/>
  <c r="BZ100" i="1"/>
  <c r="BY100" i="1"/>
  <c r="BX100" i="1"/>
  <c r="BW100" i="1"/>
  <c r="BV100" i="1"/>
  <c r="BU100" i="1"/>
  <c r="BT100" i="1"/>
  <c r="BS100" i="1"/>
  <c r="BR100" i="1"/>
  <c r="BQ100" i="1"/>
  <c r="BP100" i="1"/>
  <c r="AO100" i="1"/>
  <c r="CC99" i="1"/>
  <c r="CA99" i="1"/>
  <c r="BZ99" i="1"/>
  <c r="BY99" i="1"/>
  <c r="BX99" i="1"/>
  <c r="BW99" i="1"/>
  <c r="BV99" i="1"/>
  <c r="BU99" i="1"/>
  <c r="BT99" i="1"/>
  <c r="BS99" i="1"/>
  <c r="BR99" i="1"/>
  <c r="BQ99" i="1"/>
  <c r="BP99" i="1"/>
  <c r="AO99" i="1"/>
  <c r="CC98" i="1"/>
  <c r="CA98" i="1"/>
  <c r="BZ98" i="1"/>
  <c r="BY98" i="1"/>
  <c r="BX98" i="1"/>
  <c r="BW98" i="1"/>
  <c r="BV98" i="1"/>
  <c r="BU98" i="1"/>
  <c r="BT98" i="1"/>
  <c r="BS98" i="1"/>
  <c r="BR98" i="1"/>
  <c r="BQ98" i="1"/>
  <c r="BP98" i="1"/>
  <c r="AO98" i="1"/>
  <c r="CC97" i="1"/>
  <c r="CA97" i="1"/>
  <c r="BZ97" i="1"/>
  <c r="BY97" i="1"/>
  <c r="BX97" i="1"/>
  <c r="BW97" i="1"/>
  <c r="BV97" i="1"/>
  <c r="BU97" i="1"/>
  <c r="BT97" i="1"/>
  <c r="BS97" i="1"/>
  <c r="BR97" i="1"/>
  <c r="BQ97" i="1"/>
  <c r="BP97" i="1"/>
  <c r="AO97" i="1"/>
  <c r="CC96" i="1"/>
  <c r="CA96" i="1"/>
  <c r="BZ96" i="1"/>
  <c r="BY96" i="1"/>
  <c r="BX96" i="1"/>
  <c r="BW96" i="1"/>
  <c r="BV96" i="1"/>
  <c r="BU96" i="1"/>
  <c r="BT96" i="1"/>
  <c r="BS96" i="1"/>
  <c r="BR96" i="1"/>
  <c r="BQ96" i="1"/>
  <c r="BP96" i="1"/>
  <c r="AO96" i="1"/>
  <c r="CC95" i="1"/>
  <c r="CA95" i="1"/>
  <c r="BZ95" i="1"/>
  <c r="BY95" i="1"/>
  <c r="BX95" i="1"/>
  <c r="BW95" i="1"/>
  <c r="BV95" i="1"/>
  <c r="BU95" i="1"/>
  <c r="BT95" i="1"/>
  <c r="BS95" i="1"/>
  <c r="BR95" i="1"/>
  <c r="BQ95" i="1"/>
  <c r="BP95" i="1"/>
  <c r="AO95" i="1"/>
  <c r="CC94" i="1"/>
  <c r="CA94" i="1"/>
  <c r="BZ94" i="1"/>
  <c r="BY94" i="1"/>
  <c r="BX94" i="1"/>
  <c r="BW94" i="1"/>
  <c r="BV94" i="1"/>
  <c r="BU94" i="1"/>
  <c r="BT94" i="1"/>
  <c r="BS94" i="1"/>
  <c r="BR94" i="1"/>
  <c r="BQ94" i="1"/>
  <c r="BP94" i="1"/>
  <c r="AO94" i="1"/>
  <c r="CC93" i="1"/>
  <c r="CA93" i="1"/>
  <c r="BZ93" i="1"/>
  <c r="BY93" i="1"/>
  <c r="BX93" i="1"/>
  <c r="BW93" i="1"/>
  <c r="BV93" i="1"/>
  <c r="BU93" i="1"/>
  <c r="BT93" i="1"/>
  <c r="BS93" i="1"/>
  <c r="BR93" i="1"/>
  <c r="BQ93" i="1"/>
  <c r="BP93" i="1"/>
  <c r="AO93" i="1"/>
  <c r="CC92" i="1"/>
  <c r="CA92" i="1"/>
  <c r="BZ92" i="1"/>
  <c r="BY92" i="1"/>
  <c r="BX92" i="1"/>
  <c r="BW92" i="1"/>
  <c r="BV92" i="1"/>
  <c r="BU92" i="1"/>
  <c r="BT92" i="1"/>
  <c r="BS92" i="1"/>
  <c r="BR92" i="1"/>
  <c r="BQ92" i="1"/>
  <c r="BP92" i="1"/>
  <c r="AO92" i="1"/>
  <c r="CC91" i="1"/>
  <c r="CA91" i="1"/>
  <c r="BZ91" i="1"/>
  <c r="BY91" i="1"/>
  <c r="BX91" i="1"/>
  <c r="BW91" i="1"/>
  <c r="BV91" i="1"/>
  <c r="BU91" i="1"/>
  <c r="BT91" i="1"/>
  <c r="BS91" i="1"/>
  <c r="BR91" i="1"/>
  <c r="BQ91" i="1"/>
  <c r="BP91" i="1"/>
  <c r="AO91" i="1"/>
  <c r="CC90" i="1"/>
  <c r="CA90" i="1"/>
  <c r="BZ90" i="1"/>
  <c r="BY90" i="1"/>
  <c r="BX90" i="1"/>
  <c r="BW90" i="1"/>
  <c r="BV90" i="1"/>
  <c r="BU90" i="1"/>
  <c r="BT90" i="1"/>
  <c r="BS90" i="1"/>
  <c r="BR90" i="1"/>
  <c r="BQ90" i="1"/>
  <c r="BP90" i="1"/>
  <c r="AO90" i="1"/>
  <c r="CC89" i="1"/>
  <c r="CA89" i="1"/>
  <c r="BZ89" i="1"/>
  <c r="BY89" i="1"/>
  <c r="BX89" i="1"/>
  <c r="BW89" i="1"/>
  <c r="BV89" i="1"/>
  <c r="BU89" i="1"/>
  <c r="BT89" i="1"/>
  <c r="BS89" i="1"/>
  <c r="BR89" i="1"/>
  <c r="BQ89" i="1"/>
  <c r="BP89" i="1"/>
  <c r="AO89" i="1"/>
  <c r="CC88" i="1"/>
  <c r="CA88" i="1"/>
  <c r="BZ88" i="1"/>
  <c r="BY88" i="1"/>
  <c r="BX88" i="1"/>
  <c r="BW88" i="1"/>
  <c r="BV88" i="1"/>
  <c r="BU88" i="1"/>
  <c r="BT88" i="1"/>
  <c r="BS88" i="1"/>
  <c r="BR88" i="1"/>
  <c r="BQ88" i="1"/>
  <c r="BP88" i="1"/>
  <c r="AO88" i="1"/>
  <c r="CC87" i="1"/>
  <c r="CA87" i="1"/>
  <c r="BZ87" i="1"/>
  <c r="BY87" i="1"/>
  <c r="BX87" i="1"/>
  <c r="BW87" i="1"/>
  <c r="BV87" i="1"/>
  <c r="BU87" i="1"/>
  <c r="BT87" i="1"/>
  <c r="BS87" i="1"/>
  <c r="BR87" i="1"/>
  <c r="BQ87" i="1"/>
  <c r="BP87" i="1"/>
  <c r="AO87" i="1"/>
  <c r="CC86" i="1"/>
  <c r="CA86" i="1"/>
  <c r="BZ86" i="1"/>
  <c r="BY86" i="1"/>
  <c r="BX86" i="1"/>
  <c r="BW86" i="1"/>
  <c r="BV86" i="1"/>
  <c r="BU86" i="1"/>
  <c r="BT86" i="1"/>
  <c r="BS86" i="1"/>
  <c r="BR86" i="1"/>
  <c r="BQ86" i="1"/>
  <c r="BP86" i="1"/>
  <c r="AO86" i="1"/>
  <c r="CC85" i="1"/>
  <c r="CA85" i="1"/>
  <c r="BZ85" i="1"/>
  <c r="BY85" i="1"/>
  <c r="BX85" i="1"/>
  <c r="BW85" i="1"/>
  <c r="BV85" i="1"/>
  <c r="BU85" i="1"/>
  <c r="BT85" i="1"/>
  <c r="BS85" i="1"/>
  <c r="BR85" i="1"/>
  <c r="BQ85" i="1"/>
  <c r="BP85" i="1"/>
  <c r="AO85" i="1"/>
  <c r="CC84" i="1"/>
  <c r="CA84" i="1"/>
  <c r="BZ84" i="1"/>
  <c r="BY84" i="1"/>
  <c r="BX84" i="1"/>
  <c r="BW84" i="1"/>
  <c r="BV84" i="1"/>
  <c r="BU84" i="1"/>
  <c r="BT84" i="1"/>
  <c r="BS84" i="1"/>
  <c r="BR84" i="1"/>
  <c r="BQ84" i="1"/>
  <c r="BP84" i="1"/>
  <c r="AO84" i="1"/>
  <c r="CC83" i="1"/>
  <c r="CA83" i="1"/>
  <c r="BZ83" i="1"/>
  <c r="BY83" i="1"/>
  <c r="BX83" i="1"/>
  <c r="BW83" i="1"/>
  <c r="BV83" i="1"/>
  <c r="BU83" i="1"/>
  <c r="BT83" i="1"/>
  <c r="BS83" i="1"/>
  <c r="BR83" i="1"/>
  <c r="BQ83" i="1"/>
  <c r="BP83" i="1"/>
  <c r="AO83" i="1"/>
  <c r="CC82" i="1"/>
  <c r="CA82" i="1"/>
  <c r="BZ82" i="1"/>
  <c r="BY82" i="1"/>
  <c r="BX82" i="1"/>
  <c r="BW82" i="1"/>
  <c r="BV82" i="1"/>
  <c r="BU82" i="1"/>
  <c r="BT82" i="1"/>
  <c r="BS82" i="1"/>
  <c r="BR82" i="1"/>
  <c r="BQ82" i="1"/>
  <c r="BP82" i="1"/>
  <c r="AO82" i="1"/>
  <c r="CC81" i="1"/>
  <c r="CA81" i="1"/>
  <c r="BZ81" i="1"/>
  <c r="BY81" i="1"/>
  <c r="BX81" i="1"/>
  <c r="BW81" i="1"/>
  <c r="BV81" i="1"/>
  <c r="BU81" i="1"/>
  <c r="BT81" i="1"/>
  <c r="BS81" i="1"/>
  <c r="BR81" i="1"/>
  <c r="BQ81" i="1"/>
  <c r="BP81" i="1"/>
  <c r="AO81" i="1"/>
  <c r="CC80" i="1"/>
  <c r="CA80" i="1"/>
  <c r="BZ80" i="1"/>
  <c r="BY80" i="1"/>
  <c r="BX80" i="1"/>
  <c r="BW80" i="1"/>
  <c r="BV80" i="1"/>
  <c r="BU80" i="1"/>
  <c r="BT80" i="1"/>
  <c r="BS80" i="1"/>
  <c r="BR80" i="1"/>
  <c r="BQ80" i="1"/>
  <c r="BP80" i="1"/>
  <c r="AO80" i="1"/>
  <c r="CC79" i="1"/>
  <c r="CA79" i="1"/>
  <c r="BZ79" i="1"/>
  <c r="BY79" i="1"/>
  <c r="BX79" i="1"/>
  <c r="BW79" i="1"/>
  <c r="BV79" i="1"/>
  <c r="BU79" i="1"/>
  <c r="BT79" i="1"/>
  <c r="BS79" i="1"/>
  <c r="BR79" i="1"/>
  <c r="BQ79" i="1"/>
  <c r="BP79" i="1"/>
  <c r="AO79" i="1"/>
  <c r="CC78" i="1"/>
  <c r="CA78" i="1"/>
  <c r="BZ78" i="1"/>
  <c r="BY78" i="1"/>
  <c r="BX78" i="1"/>
  <c r="BW78" i="1"/>
  <c r="BV78" i="1"/>
  <c r="BU78" i="1"/>
  <c r="BT78" i="1"/>
  <c r="BS78" i="1"/>
  <c r="BR78" i="1"/>
  <c r="BQ78" i="1"/>
  <c r="BP78" i="1"/>
  <c r="AO78" i="1"/>
  <c r="CC77" i="1"/>
  <c r="CA77" i="1"/>
  <c r="BZ77" i="1"/>
  <c r="BY77" i="1"/>
  <c r="BX77" i="1"/>
  <c r="BW77" i="1"/>
  <c r="BV77" i="1"/>
  <c r="BU77" i="1"/>
  <c r="BT77" i="1"/>
  <c r="BS77" i="1"/>
  <c r="BR77" i="1"/>
  <c r="BQ77" i="1"/>
  <c r="BP77" i="1"/>
  <c r="AO77" i="1"/>
  <c r="CC76" i="1"/>
  <c r="CA76" i="1"/>
  <c r="BZ76" i="1"/>
  <c r="BY76" i="1"/>
  <c r="BX76" i="1"/>
  <c r="BW76" i="1"/>
  <c r="BV76" i="1"/>
  <c r="BU76" i="1"/>
  <c r="BT76" i="1"/>
  <c r="BS76" i="1"/>
  <c r="BR76" i="1"/>
  <c r="BQ76" i="1"/>
  <c r="BP76" i="1"/>
  <c r="AO76" i="1"/>
  <c r="CC75" i="1"/>
  <c r="CA75" i="1"/>
  <c r="BZ75" i="1"/>
  <c r="BY75" i="1"/>
  <c r="BX75" i="1"/>
  <c r="BW75" i="1"/>
  <c r="BV75" i="1"/>
  <c r="BU75" i="1"/>
  <c r="BT75" i="1"/>
  <c r="BS75" i="1"/>
  <c r="BR75" i="1"/>
  <c r="BQ75" i="1"/>
  <c r="BP75" i="1"/>
  <c r="AO75" i="1"/>
  <c r="CC74" i="1"/>
  <c r="CA74" i="1"/>
  <c r="BZ74" i="1"/>
  <c r="BY74" i="1"/>
  <c r="BX74" i="1"/>
  <c r="BW74" i="1"/>
  <c r="BV74" i="1"/>
  <c r="BU74" i="1"/>
  <c r="BT74" i="1"/>
  <c r="BS74" i="1"/>
  <c r="BR74" i="1"/>
  <c r="BQ74" i="1"/>
  <c r="BP74" i="1"/>
  <c r="AO74" i="1"/>
  <c r="CC73" i="1"/>
  <c r="CA73" i="1"/>
  <c r="BZ73" i="1"/>
  <c r="BY73" i="1"/>
  <c r="BX73" i="1"/>
  <c r="BW73" i="1"/>
  <c r="BV73" i="1"/>
  <c r="BU73" i="1"/>
  <c r="BT73" i="1"/>
  <c r="BS73" i="1"/>
  <c r="BR73" i="1"/>
  <c r="BQ73" i="1"/>
  <c r="BP73" i="1"/>
  <c r="CC72" i="1"/>
  <c r="CA72" i="1"/>
  <c r="BZ72" i="1"/>
  <c r="BY72" i="1"/>
  <c r="BX72" i="1"/>
  <c r="BW72" i="1"/>
  <c r="BV72" i="1"/>
  <c r="BU72" i="1"/>
  <c r="BT72" i="1"/>
  <c r="BS72" i="1"/>
  <c r="BR72" i="1"/>
  <c r="BQ72" i="1"/>
  <c r="BP72" i="1"/>
  <c r="AO72" i="1"/>
  <c r="CC71" i="1"/>
  <c r="CA71" i="1"/>
  <c r="BZ71" i="1"/>
  <c r="BY71" i="1"/>
  <c r="BX71" i="1"/>
  <c r="BW71" i="1"/>
  <c r="BV71" i="1"/>
  <c r="BU71" i="1"/>
  <c r="BT71" i="1"/>
  <c r="BS71" i="1"/>
  <c r="BR71" i="1"/>
  <c r="BQ71" i="1"/>
  <c r="BP71" i="1"/>
  <c r="AO71" i="1"/>
  <c r="CC70" i="1"/>
  <c r="CA70" i="1"/>
  <c r="BZ70" i="1"/>
  <c r="BY70" i="1"/>
  <c r="BX70" i="1"/>
  <c r="BW70" i="1"/>
  <c r="BV70" i="1"/>
  <c r="BU70" i="1"/>
  <c r="BT70" i="1"/>
  <c r="BS70" i="1"/>
  <c r="BR70" i="1"/>
  <c r="BQ70" i="1"/>
  <c r="BP70" i="1"/>
  <c r="AO70" i="1"/>
  <c r="CC69" i="1"/>
  <c r="CA69" i="1"/>
  <c r="BZ69" i="1"/>
  <c r="BY69" i="1"/>
  <c r="BX69" i="1"/>
  <c r="BW69" i="1"/>
  <c r="BV69" i="1"/>
  <c r="BU69" i="1"/>
  <c r="BT69" i="1"/>
  <c r="BS69" i="1"/>
  <c r="BR69" i="1"/>
  <c r="BQ69" i="1"/>
  <c r="BP69" i="1"/>
  <c r="AO69" i="1"/>
  <c r="CC68" i="1"/>
  <c r="CA68" i="1"/>
  <c r="BZ68" i="1"/>
  <c r="BY68" i="1"/>
  <c r="BX68" i="1"/>
  <c r="BW68" i="1"/>
  <c r="BV68" i="1"/>
  <c r="BU68" i="1"/>
  <c r="BT68" i="1"/>
  <c r="BS68" i="1"/>
  <c r="BR68" i="1"/>
  <c r="BQ68" i="1"/>
  <c r="BP68" i="1"/>
  <c r="AO68" i="1"/>
  <c r="CC67" i="1"/>
  <c r="CA67" i="1"/>
  <c r="BZ67" i="1"/>
  <c r="BY67" i="1"/>
  <c r="BX67" i="1"/>
  <c r="BW67" i="1"/>
  <c r="BV67" i="1"/>
  <c r="BU67" i="1"/>
  <c r="BT67" i="1"/>
  <c r="BS67" i="1"/>
  <c r="BR67" i="1"/>
  <c r="BQ67" i="1"/>
  <c r="BP67" i="1"/>
  <c r="AO67" i="1"/>
  <c r="CC66" i="1"/>
  <c r="CA66" i="1"/>
  <c r="BZ66" i="1"/>
  <c r="BY66" i="1"/>
  <c r="BX66" i="1"/>
  <c r="BW66" i="1"/>
  <c r="BV66" i="1"/>
  <c r="BU66" i="1"/>
  <c r="BT66" i="1"/>
  <c r="BS66" i="1"/>
  <c r="BR66" i="1"/>
  <c r="BQ66" i="1"/>
  <c r="BP66" i="1"/>
  <c r="AO66" i="1"/>
  <c r="CC65" i="1"/>
  <c r="CA65" i="1"/>
  <c r="BZ65" i="1"/>
  <c r="BY65" i="1"/>
  <c r="BX65" i="1"/>
  <c r="BW65" i="1"/>
  <c r="BV65" i="1"/>
  <c r="BU65" i="1"/>
  <c r="BT65" i="1"/>
  <c r="BS65" i="1"/>
  <c r="BR65" i="1"/>
  <c r="BQ65" i="1"/>
  <c r="BP65" i="1"/>
  <c r="AO65" i="1"/>
  <c r="CC64" i="1"/>
  <c r="CA64" i="1"/>
  <c r="BZ64" i="1"/>
  <c r="BY64" i="1"/>
  <c r="BX64" i="1"/>
  <c r="BW64" i="1"/>
  <c r="BV64" i="1"/>
  <c r="BU64" i="1"/>
  <c r="BT64" i="1"/>
  <c r="BS64" i="1"/>
  <c r="BR64" i="1"/>
  <c r="BQ64" i="1"/>
  <c r="BP64" i="1"/>
  <c r="AO64" i="1"/>
  <c r="CC63" i="1"/>
  <c r="CA63" i="1"/>
  <c r="BZ63" i="1"/>
  <c r="BY63" i="1"/>
  <c r="BX63" i="1"/>
  <c r="BW63" i="1"/>
  <c r="BV63" i="1"/>
  <c r="BU63" i="1"/>
  <c r="BT63" i="1"/>
  <c r="BS63" i="1"/>
  <c r="BR63" i="1"/>
  <c r="BQ63" i="1"/>
  <c r="BP63" i="1"/>
  <c r="AO63" i="1"/>
  <c r="CC62" i="1"/>
  <c r="CA62" i="1"/>
  <c r="BZ62" i="1"/>
  <c r="BY62" i="1"/>
  <c r="BX62" i="1"/>
  <c r="BW62" i="1"/>
  <c r="BV62" i="1"/>
  <c r="BU62" i="1"/>
  <c r="BT62" i="1"/>
  <c r="BS62" i="1"/>
  <c r="BR62" i="1"/>
  <c r="BQ62" i="1"/>
  <c r="BP62" i="1"/>
  <c r="AO62" i="1"/>
  <c r="CC61" i="1"/>
  <c r="CA61" i="1"/>
  <c r="BZ61" i="1"/>
  <c r="BY61" i="1"/>
  <c r="BX61" i="1"/>
  <c r="BW61" i="1"/>
  <c r="BV61" i="1"/>
  <c r="BU61" i="1"/>
  <c r="BT61" i="1"/>
  <c r="BS61" i="1"/>
  <c r="BR61" i="1"/>
  <c r="BQ61" i="1"/>
  <c r="BP61" i="1"/>
  <c r="AO61" i="1"/>
  <c r="CC60" i="1"/>
  <c r="CA60" i="1"/>
  <c r="BZ60" i="1"/>
  <c r="BY60" i="1"/>
  <c r="BX60" i="1"/>
  <c r="BW60" i="1"/>
  <c r="BV60" i="1"/>
  <c r="BU60" i="1"/>
  <c r="BT60" i="1"/>
  <c r="BS60" i="1"/>
  <c r="BR60" i="1"/>
  <c r="BQ60" i="1"/>
  <c r="BP60" i="1"/>
  <c r="AO60" i="1"/>
  <c r="CC59" i="1"/>
  <c r="CA59" i="1"/>
  <c r="BZ59" i="1"/>
  <c r="BY59" i="1"/>
  <c r="BX59" i="1"/>
  <c r="BW59" i="1"/>
  <c r="BV59" i="1"/>
  <c r="BU59" i="1"/>
  <c r="BT59" i="1"/>
  <c r="BS59" i="1"/>
  <c r="BR59" i="1"/>
  <c r="BQ59" i="1"/>
  <c r="BP59" i="1"/>
  <c r="AO59" i="1"/>
  <c r="CC58" i="1"/>
  <c r="CA58" i="1"/>
  <c r="BZ58" i="1"/>
  <c r="BY58" i="1"/>
  <c r="BX58" i="1"/>
  <c r="BW58" i="1"/>
  <c r="BV58" i="1"/>
  <c r="BU58" i="1"/>
  <c r="BT58" i="1"/>
  <c r="BS58" i="1"/>
  <c r="BR58" i="1"/>
  <c r="BQ58" i="1"/>
  <c r="BP58" i="1"/>
  <c r="AO58" i="1"/>
  <c r="CC57" i="1"/>
  <c r="CA57" i="1"/>
  <c r="BZ57" i="1"/>
  <c r="BY57" i="1"/>
  <c r="BX57" i="1"/>
  <c r="BW57" i="1"/>
  <c r="BV57" i="1"/>
  <c r="BU57" i="1"/>
  <c r="BT57" i="1"/>
  <c r="BS57" i="1"/>
  <c r="BR57" i="1"/>
  <c r="BQ57" i="1"/>
  <c r="BP57" i="1"/>
  <c r="AO57" i="1"/>
  <c r="CC56" i="1"/>
  <c r="CA56" i="1"/>
  <c r="BZ56" i="1"/>
  <c r="BY56" i="1"/>
  <c r="BX56" i="1"/>
  <c r="BW56" i="1"/>
  <c r="BV56" i="1"/>
  <c r="BU56" i="1"/>
  <c r="BT56" i="1"/>
  <c r="BS56" i="1"/>
  <c r="BR56" i="1"/>
  <c r="BQ56" i="1"/>
  <c r="BP56" i="1"/>
  <c r="AO56" i="1"/>
  <c r="CC55" i="1"/>
  <c r="CA55" i="1"/>
  <c r="BZ55" i="1"/>
  <c r="BY55" i="1"/>
  <c r="BX55" i="1"/>
  <c r="BW55" i="1"/>
  <c r="BV55" i="1"/>
  <c r="BU55" i="1"/>
  <c r="BT55" i="1"/>
  <c r="BS55" i="1"/>
  <c r="BR55" i="1"/>
  <c r="BQ55" i="1"/>
  <c r="BP55" i="1"/>
  <c r="AO55" i="1"/>
  <c r="CC54" i="1"/>
  <c r="CA54" i="1"/>
  <c r="BZ54" i="1"/>
  <c r="BY54" i="1"/>
  <c r="BX54" i="1"/>
  <c r="BW54" i="1"/>
  <c r="BV54" i="1"/>
  <c r="BU54" i="1"/>
  <c r="BT54" i="1"/>
  <c r="BS54" i="1"/>
  <c r="BR54" i="1"/>
  <c r="BQ54" i="1"/>
  <c r="BP54" i="1"/>
  <c r="AO54" i="1"/>
  <c r="CC53" i="1"/>
  <c r="CA53" i="1"/>
  <c r="BZ53" i="1"/>
  <c r="BY53" i="1"/>
  <c r="BX53" i="1"/>
  <c r="BW53" i="1"/>
  <c r="BV53" i="1"/>
  <c r="BU53" i="1"/>
  <c r="BT53" i="1"/>
  <c r="BS53" i="1"/>
  <c r="BR53" i="1"/>
  <c r="BQ53" i="1"/>
  <c r="BP53" i="1"/>
  <c r="AO53" i="1"/>
  <c r="CC52" i="1"/>
  <c r="CA52" i="1"/>
  <c r="BZ52" i="1"/>
  <c r="BY52" i="1"/>
  <c r="BX52" i="1"/>
  <c r="BW52" i="1"/>
  <c r="BV52" i="1"/>
  <c r="BU52" i="1"/>
  <c r="BT52" i="1"/>
  <c r="BS52" i="1"/>
  <c r="BR52" i="1"/>
  <c r="BQ52" i="1"/>
  <c r="BP52" i="1"/>
  <c r="AO52" i="1"/>
  <c r="CC51" i="1"/>
  <c r="CA51" i="1"/>
  <c r="BZ51" i="1"/>
  <c r="BY51" i="1"/>
  <c r="BX51" i="1"/>
  <c r="BW51" i="1"/>
  <c r="BV51" i="1"/>
  <c r="BU51" i="1"/>
  <c r="BT51" i="1"/>
  <c r="BS51" i="1"/>
  <c r="BR51" i="1"/>
  <c r="BQ51" i="1"/>
  <c r="BP51" i="1"/>
  <c r="AO51" i="1"/>
  <c r="CC50" i="1"/>
  <c r="CA50" i="1"/>
  <c r="BZ50" i="1"/>
  <c r="BY50" i="1"/>
  <c r="BX50" i="1"/>
  <c r="BW50" i="1"/>
  <c r="BV50" i="1"/>
  <c r="BU50" i="1"/>
  <c r="BT50" i="1"/>
  <c r="BS50" i="1"/>
  <c r="BR50" i="1"/>
  <c r="BQ50" i="1"/>
  <c r="BP50" i="1"/>
  <c r="AO50" i="1"/>
  <c r="CC49" i="1"/>
  <c r="CA49" i="1"/>
  <c r="BZ49" i="1"/>
  <c r="BY49" i="1"/>
  <c r="BX49" i="1"/>
  <c r="BW49" i="1"/>
  <c r="BV49" i="1"/>
  <c r="BU49" i="1"/>
  <c r="BT49" i="1"/>
  <c r="BS49" i="1"/>
  <c r="BR49" i="1"/>
  <c r="BQ49" i="1"/>
  <c r="BP49" i="1"/>
  <c r="AO49" i="1"/>
  <c r="CC48" i="1"/>
  <c r="CA48" i="1"/>
  <c r="BZ48" i="1"/>
  <c r="BY48" i="1"/>
  <c r="BX48" i="1"/>
  <c r="BW48" i="1"/>
  <c r="BV48" i="1"/>
  <c r="BU48" i="1"/>
  <c r="BT48" i="1"/>
  <c r="BS48" i="1"/>
  <c r="BR48" i="1"/>
  <c r="BQ48" i="1"/>
  <c r="BP48" i="1"/>
  <c r="AO48" i="1"/>
  <c r="CC47" i="1"/>
  <c r="CA47" i="1"/>
  <c r="BZ47" i="1"/>
  <c r="BY47" i="1"/>
  <c r="BX47" i="1"/>
  <c r="BW47" i="1"/>
  <c r="BV47" i="1"/>
  <c r="BU47" i="1"/>
  <c r="BT47" i="1"/>
  <c r="BS47" i="1"/>
  <c r="BR47" i="1"/>
  <c r="BQ47" i="1"/>
  <c r="BP47" i="1"/>
  <c r="AO47" i="1"/>
  <c r="CC46" i="1"/>
  <c r="CA46" i="1"/>
  <c r="BZ46" i="1"/>
  <c r="BY46" i="1"/>
  <c r="BX46" i="1"/>
  <c r="BW46" i="1"/>
  <c r="BV46" i="1"/>
  <c r="BU46" i="1"/>
  <c r="BT46" i="1"/>
  <c r="BS46" i="1"/>
  <c r="BR46" i="1"/>
  <c r="BQ46" i="1"/>
  <c r="BP46" i="1"/>
  <c r="AO46" i="1"/>
  <c r="CC45" i="1"/>
  <c r="CA45" i="1"/>
  <c r="BZ45" i="1"/>
  <c r="BY45" i="1"/>
  <c r="BX45" i="1"/>
  <c r="BW45" i="1"/>
  <c r="BV45" i="1"/>
  <c r="BU45" i="1"/>
  <c r="BT45" i="1"/>
  <c r="BS45" i="1"/>
  <c r="BR45" i="1"/>
  <c r="BQ45" i="1"/>
  <c r="BP45" i="1"/>
  <c r="AO45" i="1"/>
  <c r="CC44" i="1"/>
  <c r="CA44" i="1"/>
  <c r="BZ44" i="1"/>
  <c r="BY44" i="1"/>
  <c r="BX44" i="1"/>
  <c r="BW44" i="1"/>
  <c r="BV44" i="1"/>
  <c r="BU44" i="1"/>
  <c r="BT44" i="1"/>
  <c r="BS44" i="1"/>
  <c r="BR44" i="1"/>
  <c r="BQ44" i="1"/>
  <c r="BP44" i="1"/>
  <c r="AO44" i="1"/>
  <c r="CC43" i="1"/>
  <c r="CA43" i="1"/>
  <c r="BZ43" i="1"/>
  <c r="BY43" i="1"/>
  <c r="BX43" i="1"/>
  <c r="BW43" i="1"/>
  <c r="BV43" i="1"/>
  <c r="BU43" i="1"/>
  <c r="BT43" i="1"/>
  <c r="BS43" i="1"/>
  <c r="BR43" i="1"/>
  <c r="BQ43" i="1"/>
  <c r="BP43" i="1"/>
  <c r="AO43" i="1"/>
  <c r="CC42" i="1"/>
  <c r="CA42" i="1"/>
  <c r="BZ42" i="1"/>
  <c r="BY42" i="1"/>
  <c r="BX42" i="1"/>
  <c r="BW42" i="1"/>
  <c r="BV42" i="1"/>
  <c r="BU42" i="1"/>
  <c r="BT42" i="1"/>
  <c r="BS42" i="1"/>
  <c r="BR42" i="1"/>
  <c r="BQ42" i="1"/>
  <c r="BP42" i="1"/>
  <c r="AO42" i="1"/>
  <c r="CC41" i="1"/>
  <c r="CA41" i="1"/>
  <c r="BZ41" i="1"/>
  <c r="BY41" i="1"/>
  <c r="BX41" i="1"/>
  <c r="BW41" i="1"/>
  <c r="BV41" i="1"/>
  <c r="BU41" i="1"/>
  <c r="BT41" i="1"/>
  <c r="BS41" i="1"/>
  <c r="BR41" i="1"/>
  <c r="BQ41" i="1"/>
  <c r="BP41" i="1"/>
  <c r="AO41" i="1"/>
  <c r="CC40" i="1"/>
  <c r="CA40" i="1"/>
  <c r="BZ40" i="1"/>
  <c r="BY40" i="1"/>
  <c r="BX40" i="1"/>
  <c r="BW40" i="1"/>
  <c r="BV40" i="1"/>
  <c r="BU40" i="1"/>
  <c r="BT40" i="1"/>
  <c r="BS40" i="1"/>
  <c r="BR40" i="1"/>
  <c r="BQ40" i="1"/>
  <c r="BP40" i="1"/>
  <c r="AO40" i="1"/>
  <c r="CC39" i="1"/>
  <c r="CA39" i="1"/>
  <c r="BZ39" i="1"/>
  <c r="BY39" i="1"/>
  <c r="BX39" i="1"/>
  <c r="BW39" i="1"/>
  <c r="BV39" i="1"/>
  <c r="BU39" i="1"/>
  <c r="BT39" i="1"/>
  <c r="BS39" i="1"/>
  <c r="BR39" i="1"/>
  <c r="BQ39" i="1"/>
  <c r="BP39" i="1"/>
  <c r="AO39" i="1"/>
  <c r="CC38" i="1"/>
  <c r="CA38" i="1"/>
  <c r="BZ38" i="1"/>
  <c r="BY38" i="1"/>
  <c r="BX38" i="1"/>
  <c r="BW38" i="1"/>
  <c r="BV38" i="1"/>
  <c r="BU38" i="1"/>
  <c r="BT38" i="1"/>
  <c r="BS38" i="1"/>
  <c r="BR38" i="1"/>
  <c r="BQ38" i="1"/>
  <c r="BP38" i="1"/>
  <c r="AO38" i="1"/>
  <c r="CC37" i="1"/>
  <c r="CA37" i="1"/>
  <c r="BZ37" i="1"/>
  <c r="BY37" i="1"/>
  <c r="BX37" i="1"/>
  <c r="BW37" i="1"/>
  <c r="BV37" i="1"/>
  <c r="BU37" i="1"/>
  <c r="BT37" i="1"/>
  <c r="BS37" i="1"/>
  <c r="BR37" i="1"/>
  <c r="BQ37" i="1"/>
  <c r="BP37" i="1"/>
  <c r="AO37" i="1"/>
  <c r="CC36" i="1"/>
  <c r="CA36" i="1"/>
  <c r="BZ36" i="1"/>
  <c r="BY36" i="1"/>
  <c r="BX36" i="1"/>
  <c r="BW36" i="1"/>
  <c r="BV36" i="1"/>
  <c r="BU36" i="1"/>
  <c r="BT36" i="1"/>
  <c r="BS36" i="1"/>
  <c r="BR36" i="1"/>
  <c r="BQ36" i="1"/>
  <c r="BP36" i="1"/>
  <c r="AO36" i="1"/>
  <c r="CC35" i="1"/>
  <c r="CA35" i="1"/>
  <c r="BZ35" i="1"/>
  <c r="BY35" i="1"/>
  <c r="BX35" i="1"/>
  <c r="BW35" i="1"/>
  <c r="BV35" i="1"/>
  <c r="BU35" i="1"/>
  <c r="BT35" i="1"/>
  <c r="BS35" i="1"/>
  <c r="BR35" i="1"/>
  <c r="BQ35" i="1"/>
  <c r="BP35" i="1"/>
  <c r="AO35" i="1"/>
  <c r="CC34" i="1"/>
  <c r="CA34" i="1"/>
  <c r="BZ34" i="1"/>
  <c r="BY34" i="1"/>
  <c r="BX34" i="1"/>
  <c r="BW34" i="1"/>
  <c r="BV34" i="1"/>
  <c r="BU34" i="1"/>
  <c r="BT34" i="1"/>
  <c r="BS34" i="1"/>
  <c r="BR34" i="1"/>
  <c r="BQ34" i="1"/>
  <c r="BP34" i="1"/>
  <c r="AO34" i="1"/>
  <c r="CC33" i="1"/>
  <c r="CA33" i="1"/>
  <c r="BZ33" i="1"/>
  <c r="BY33" i="1"/>
  <c r="BX33" i="1"/>
  <c r="BW33" i="1"/>
  <c r="BV33" i="1"/>
  <c r="BU33" i="1"/>
  <c r="BT33" i="1"/>
  <c r="BS33" i="1"/>
  <c r="BR33" i="1"/>
  <c r="BQ33" i="1"/>
  <c r="BP33" i="1"/>
  <c r="AO33" i="1"/>
  <c r="CC32" i="1"/>
  <c r="CA32" i="1"/>
  <c r="BZ32" i="1"/>
  <c r="BY32" i="1"/>
  <c r="BX32" i="1"/>
  <c r="BW32" i="1"/>
  <c r="BV32" i="1"/>
  <c r="BU32" i="1"/>
  <c r="BT32" i="1"/>
  <c r="BS32" i="1"/>
  <c r="BR32" i="1"/>
  <c r="BQ32" i="1"/>
  <c r="BP32" i="1"/>
  <c r="AO32" i="1"/>
  <c r="CC31" i="1"/>
  <c r="CA31" i="1"/>
  <c r="BZ31" i="1"/>
  <c r="BY31" i="1"/>
  <c r="BX31" i="1"/>
  <c r="BW31" i="1"/>
  <c r="BV31" i="1"/>
  <c r="BU31" i="1"/>
  <c r="BT31" i="1"/>
  <c r="BS31" i="1"/>
  <c r="BR31" i="1"/>
  <c r="BQ31" i="1"/>
  <c r="BP31" i="1"/>
  <c r="AO31" i="1"/>
  <c r="CC30" i="1"/>
  <c r="CA30" i="1"/>
  <c r="BZ30" i="1"/>
  <c r="BY30" i="1"/>
  <c r="BX30" i="1"/>
  <c r="BW30" i="1"/>
  <c r="BV30" i="1"/>
  <c r="BU30" i="1"/>
  <c r="BT30" i="1"/>
  <c r="BS30" i="1"/>
  <c r="BR30" i="1"/>
  <c r="BQ30" i="1"/>
  <c r="BP30" i="1"/>
  <c r="AO30" i="1"/>
  <c r="CC29" i="1"/>
  <c r="CA29" i="1"/>
  <c r="BZ29" i="1"/>
  <c r="BY29" i="1"/>
  <c r="BX29" i="1"/>
  <c r="BW29" i="1"/>
  <c r="BV29" i="1"/>
  <c r="BU29" i="1"/>
  <c r="BT29" i="1"/>
  <c r="BS29" i="1"/>
  <c r="BR29" i="1"/>
  <c r="BQ29" i="1"/>
  <c r="BP29" i="1"/>
  <c r="AO29" i="1"/>
  <c r="CC28" i="1"/>
  <c r="CA28" i="1"/>
  <c r="BZ28" i="1"/>
  <c r="BY28" i="1"/>
  <c r="BX28" i="1"/>
  <c r="BW28" i="1"/>
  <c r="BV28" i="1"/>
  <c r="BU28" i="1"/>
  <c r="BT28" i="1"/>
  <c r="BS28" i="1"/>
  <c r="BR28" i="1"/>
  <c r="BQ28" i="1"/>
  <c r="BP28" i="1"/>
  <c r="AO28" i="1"/>
  <c r="CC27" i="1"/>
  <c r="CA27" i="1"/>
  <c r="BZ27" i="1"/>
  <c r="BY27" i="1"/>
  <c r="BX27" i="1"/>
  <c r="BW27" i="1"/>
  <c r="BV27" i="1"/>
  <c r="BU27" i="1"/>
  <c r="BT27" i="1"/>
  <c r="BS27" i="1"/>
  <c r="BR27" i="1"/>
  <c r="BQ27" i="1"/>
  <c r="BP27" i="1"/>
  <c r="AO27" i="1"/>
  <c r="CC26" i="1"/>
  <c r="CA26" i="1"/>
  <c r="BZ26" i="1"/>
  <c r="BY26" i="1"/>
  <c r="BX26" i="1"/>
  <c r="BW26" i="1"/>
  <c r="BV26" i="1"/>
  <c r="BU26" i="1"/>
  <c r="BT26" i="1"/>
  <c r="BS26" i="1"/>
  <c r="BR26" i="1"/>
  <c r="BQ26" i="1"/>
  <c r="BP26" i="1"/>
  <c r="AO26" i="1"/>
  <c r="CC25" i="1"/>
  <c r="CA25" i="1"/>
  <c r="BZ25" i="1"/>
  <c r="BY25" i="1"/>
  <c r="BX25" i="1"/>
  <c r="BW25" i="1"/>
  <c r="BV25" i="1"/>
  <c r="BU25" i="1"/>
  <c r="BT25" i="1"/>
  <c r="BS25" i="1"/>
  <c r="BR25" i="1"/>
  <c r="BQ25" i="1"/>
  <c r="BP25" i="1"/>
  <c r="AO25" i="1"/>
  <c r="CC24" i="1"/>
  <c r="CA24" i="1"/>
  <c r="BZ24" i="1"/>
  <c r="BY24" i="1"/>
  <c r="BX24" i="1"/>
  <c r="BW24" i="1"/>
  <c r="BV24" i="1"/>
  <c r="BU24" i="1"/>
  <c r="BT24" i="1"/>
  <c r="BS24" i="1"/>
  <c r="BR24" i="1"/>
  <c r="BQ24" i="1"/>
  <c r="BP24" i="1"/>
  <c r="AO24" i="1"/>
  <c r="CC23" i="1"/>
  <c r="CA23" i="1"/>
  <c r="BZ23" i="1"/>
  <c r="BY23" i="1"/>
  <c r="BX23" i="1"/>
  <c r="BW23" i="1"/>
  <c r="BV23" i="1"/>
  <c r="BU23" i="1"/>
  <c r="BT23" i="1"/>
  <c r="BS23" i="1"/>
  <c r="BR23" i="1"/>
  <c r="BQ23" i="1"/>
  <c r="BP23" i="1"/>
  <c r="AO23" i="1"/>
  <c r="CC22" i="1"/>
  <c r="CA22" i="1"/>
  <c r="BZ22" i="1"/>
  <c r="BY22" i="1"/>
  <c r="BX22" i="1"/>
  <c r="BW22" i="1"/>
  <c r="BV22" i="1"/>
  <c r="BU22" i="1"/>
  <c r="BT22" i="1"/>
  <c r="BS22" i="1"/>
  <c r="BR22" i="1"/>
  <c r="BQ22" i="1"/>
  <c r="BP22" i="1"/>
  <c r="AO22" i="1"/>
  <c r="CC21" i="1"/>
  <c r="CA21" i="1"/>
  <c r="BZ21" i="1"/>
  <c r="BY21" i="1"/>
  <c r="BX21" i="1"/>
  <c r="BW21" i="1"/>
  <c r="BV21" i="1"/>
  <c r="BU21" i="1"/>
  <c r="BT21" i="1"/>
  <c r="BS21" i="1"/>
  <c r="BR21" i="1"/>
  <c r="BQ21" i="1"/>
  <c r="BP21" i="1"/>
  <c r="AO21" i="1"/>
  <c r="CC20" i="1"/>
  <c r="CA20" i="1"/>
  <c r="BZ20" i="1"/>
  <c r="BY20" i="1"/>
  <c r="BX20" i="1"/>
  <c r="BW20" i="1"/>
  <c r="BV20" i="1"/>
  <c r="BU20" i="1"/>
  <c r="BT20" i="1"/>
  <c r="BS20" i="1"/>
  <c r="BR20" i="1"/>
  <c r="BQ20" i="1"/>
  <c r="BP20" i="1"/>
  <c r="AO20" i="1"/>
  <c r="CC19" i="1"/>
  <c r="CA19" i="1"/>
  <c r="BZ19" i="1"/>
  <c r="BY19" i="1"/>
  <c r="BX19" i="1"/>
  <c r="BW19" i="1"/>
  <c r="BV19" i="1"/>
  <c r="BU19" i="1"/>
  <c r="BT19" i="1"/>
  <c r="BS19" i="1"/>
  <c r="BR19" i="1"/>
  <c r="BQ19" i="1"/>
  <c r="BP19" i="1"/>
  <c r="AO19" i="1"/>
  <c r="CC18" i="1"/>
  <c r="CA18" i="1"/>
  <c r="BZ18" i="1"/>
  <c r="BY18" i="1"/>
  <c r="BX18" i="1"/>
  <c r="BW18" i="1"/>
  <c r="BV18" i="1"/>
  <c r="BU18" i="1"/>
  <c r="BT18" i="1"/>
  <c r="BS18" i="1"/>
  <c r="BR18" i="1"/>
  <c r="BQ18" i="1"/>
  <c r="BP18" i="1"/>
  <c r="AO18" i="1"/>
  <c r="CC17" i="1"/>
  <c r="CA17" i="1"/>
  <c r="BZ17" i="1"/>
  <c r="BY17" i="1"/>
  <c r="BX17" i="1"/>
  <c r="BW17" i="1"/>
  <c r="BV17" i="1"/>
  <c r="BU17" i="1"/>
  <c r="BT17" i="1"/>
  <c r="BS17" i="1"/>
  <c r="BR17" i="1"/>
  <c r="BQ17" i="1"/>
  <c r="BP17" i="1"/>
  <c r="AO17" i="1"/>
  <c r="CC16" i="1"/>
  <c r="CA16" i="1"/>
  <c r="BZ16" i="1"/>
  <c r="BY16" i="1"/>
  <c r="BX16" i="1"/>
  <c r="BW16" i="1"/>
  <c r="BV16" i="1"/>
  <c r="BU16" i="1"/>
  <c r="BT16" i="1"/>
  <c r="BS16" i="1"/>
  <c r="BR16" i="1"/>
  <c r="BQ16" i="1"/>
  <c r="BP16" i="1"/>
  <c r="AO16" i="1"/>
  <c r="CC15" i="1"/>
  <c r="CA15" i="1"/>
  <c r="BZ15" i="1"/>
  <c r="BY15" i="1"/>
  <c r="BX15" i="1"/>
  <c r="BW15" i="1"/>
  <c r="BV15" i="1"/>
  <c r="BU15" i="1"/>
  <c r="BT15" i="1"/>
  <c r="BS15" i="1"/>
  <c r="BR15" i="1"/>
  <c r="BQ15" i="1"/>
  <c r="BP15" i="1"/>
  <c r="AO15" i="1"/>
  <c r="CC14" i="1"/>
  <c r="CA14" i="1"/>
  <c r="BZ14" i="1"/>
  <c r="BY14" i="1"/>
  <c r="BX14" i="1"/>
  <c r="BW14" i="1"/>
  <c r="BV14" i="1"/>
  <c r="BU14" i="1"/>
  <c r="BT14" i="1"/>
  <c r="BS14" i="1"/>
  <c r="BR14" i="1"/>
  <c r="BQ14" i="1"/>
  <c r="BP14" i="1"/>
  <c r="AO14" i="1"/>
  <c r="CC13" i="1"/>
  <c r="CA13" i="1"/>
  <c r="BZ13" i="1"/>
  <c r="BY13" i="1"/>
  <c r="BX13" i="1"/>
  <c r="BW13" i="1"/>
  <c r="BV13" i="1"/>
  <c r="BU13" i="1"/>
  <c r="BT13" i="1"/>
  <c r="BS13" i="1"/>
  <c r="BR13" i="1"/>
  <c r="BQ13" i="1"/>
  <c r="BP13" i="1"/>
  <c r="AO13" i="1"/>
  <c r="CC12" i="1"/>
  <c r="CA12" i="1"/>
  <c r="BZ12" i="1"/>
  <c r="BY12" i="1"/>
  <c r="BX12" i="1"/>
  <c r="BW12" i="1"/>
  <c r="BV12" i="1"/>
  <c r="BU12" i="1"/>
  <c r="BT12" i="1"/>
  <c r="BS12" i="1"/>
  <c r="BR12" i="1"/>
  <c r="BQ12" i="1"/>
  <c r="BP12" i="1"/>
  <c r="AO12" i="1"/>
  <c r="CC11" i="1"/>
  <c r="CA11" i="1"/>
  <c r="BZ11" i="1"/>
  <c r="BY11" i="1"/>
  <c r="BX11" i="1"/>
  <c r="BW11" i="1"/>
  <c r="BV11" i="1"/>
  <c r="BU11" i="1"/>
  <c r="BT11" i="1"/>
  <c r="BS11" i="1"/>
  <c r="BR11" i="1"/>
  <c r="BQ11" i="1"/>
  <c r="BP11" i="1"/>
  <c r="AO11" i="1"/>
  <c r="CC10" i="1"/>
  <c r="CA10" i="1"/>
  <c r="BZ10" i="1"/>
  <c r="BY10" i="1"/>
  <c r="BX10" i="1"/>
  <c r="BW10" i="1"/>
  <c r="BV10" i="1"/>
  <c r="BU10" i="1"/>
  <c r="BT10" i="1"/>
  <c r="BS10" i="1"/>
  <c r="BR10" i="1"/>
  <c r="BQ10" i="1"/>
  <c r="BP10" i="1"/>
  <c r="AO10" i="1"/>
  <c r="CC9" i="1"/>
  <c r="CA9" i="1"/>
  <c r="BZ9" i="1"/>
  <c r="BY9" i="1"/>
  <c r="BX9" i="1"/>
  <c r="BW9" i="1"/>
  <c r="BV9" i="1"/>
  <c r="BU9" i="1"/>
  <c r="BT9" i="1"/>
  <c r="BS9" i="1"/>
  <c r="BR9" i="1"/>
  <c r="BQ9" i="1"/>
  <c r="BP9" i="1"/>
  <c r="AO9" i="1"/>
  <c r="CC8" i="1"/>
  <c r="CA8" i="1"/>
  <c r="BZ8" i="1"/>
  <c r="BY8" i="1"/>
  <c r="BX8" i="1"/>
  <c r="BW8" i="1"/>
  <c r="BV8" i="1"/>
  <c r="BU8" i="1"/>
  <c r="BT8" i="1"/>
  <c r="BS8" i="1"/>
  <c r="BR8" i="1"/>
  <c r="BQ8" i="1"/>
  <c r="BP8" i="1"/>
  <c r="AO8" i="1"/>
  <c r="CC7" i="1"/>
  <c r="CA7" i="1"/>
  <c r="BZ7" i="1"/>
  <c r="BY7" i="1"/>
  <c r="BX7" i="1"/>
  <c r="BW7" i="1"/>
  <c r="BV7" i="1"/>
  <c r="BU7" i="1"/>
  <c r="BT7" i="1"/>
  <c r="BS7" i="1"/>
  <c r="BR7" i="1"/>
  <c r="BQ7" i="1"/>
  <c r="BP7" i="1"/>
  <c r="AO7" i="1"/>
  <c r="CC6" i="1"/>
  <c r="CA6" i="1"/>
  <c r="BZ6" i="1"/>
  <c r="BY6" i="1"/>
  <c r="BX6" i="1"/>
  <c r="BW6" i="1"/>
  <c r="BV6" i="1"/>
  <c r="BU6" i="1"/>
  <c r="BT6" i="1"/>
  <c r="BS6" i="1"/>
  <c r="BR6" i="1"/>
  <c r="BQ6" i="1"/>
  <c r="BP6" i="1"/>
  <c r="AO6" i="1"/>
  <c r="CC5" i="1"/>
  <c r="CA5" i="1"/>
  <c r="BZ5" i="1"/>
  <c r="BY5" i="1"/>
  <c r="BX5" i="1"/>
  <c r="BW5" i="1"/>
  <c r="BV5" i="1"/>
  <c r="BU5" i="1"/>
  <c r="BT5" i="1"/>
  <c r="BS5" i="1"/>
  <c r="BR5" i="1"/>
  <c r="BQ5" i="1"/>
  <c r="BP5" i="1"/>
  <c r="AO5" i="1"/>
  <c r="CC4" i="1"/>
  <c r="CA4" i="1"/>
  <c r="BZ4" i="1"/>
  <c r="BY4" i="1"/>
  <c r="BX4" i="1"/>
  <c r="BW4" i="1"/>
  <c r="BV4" i="1"/>
  <c r="BU4" i="1"/>
  <c r="BT4" i="1"/>
  <c r="BS4" i="1"/>
  <c r="BR4" i="1"/>
  <c r="BQ4" i="1"/>
  <c r="BP4" i="1"/>
  <c r="AO4" i="1"/>
  <c r="CC3" i="1"/>
  <c r="CA3" i="1"/>
  <c r="BZ3" i="1"/>
  <c r="BY3" i="1"/>
  <c r="BX3" i="1"/>
  <c r="BW3" i="1"/>
  <c r="BV3" i="1"/>
  <c r="BU3" i="1"/>
  <c r="BT3" i="1"/>
  <c r="BS3" i="1"/>
  <c r="BR3" i="1"/>
  <c r="BQ3" i="1"/>
  <c r="BP3" i="1"/>
  <c r="AO3" i="1"/>
  <c r="CC2" i="1"/>
  <c r="CA2" i="1"/>
  <c r="BZ2" i="1"/>
  <c r="BY2" i="1"/>
  <c r="BX2" i="1"/>
  <c r="BW2" i="1"/>
  <c r="BV2" i="1"/>
  <c r="BU2" i="1"/>
  <c r="BT2" i="1"/>
  <c r="BS2" i="1"/>
  <c r="BR2" i="1"/>
  <c r="BQ2" i="1"/>
  <c r="BP2" i="1"/>
  <c r="AO2" i="1"/>
  <c r="AG108" i="1" l="1"/>
  <c r="AO108" i="1"/>
  <c r="AH92" i="1"/>
  <c r="CB23" i="1"/>
  <c r="CB38" i="1"/>
  <c r="CB83" i="1"/>
  <c r="CB102" i="1"/>
  <c r="CB103" i="1"/>
  <c r="CB8" i="1"/>
  <c r="CB16" i="1"/>
  <c r="CB21" i="1"/>
  <c r="CB49" i="1"/>
  <c r="CB92" i="1"/>
  <c r="CB94" i="1"/>
  <c r="CB81" i="1"/>
  <c r="CB87" i="1"/>
  <c r="CB91" i="1"/>
  <c r="CB95" i="1"/>
  <c r="CB64" i="1"/>
  <c r="CB66" i="1"/>
  <c r="CB90" i="1"/>
  <c r="CB104" i="1"/>
  <c r="CB105" i="1"/>
  <c r="CB107" i="1"/>
  <c r="CB40" i="1"/>
  <c r="CB44" i="1"/>
  <c r="CB45" i="1"/>
  <c r="CB48" i="1"/>
  <c r="CB54" i="1"/>
  <c r="CB56" i="1"/>
  <c r="CB100" i="1"/>
  <c r="CB59" i="1"/>
  <c r="CB72" i="1"/>
  <c r="CB75" i="1"/>
  <c r="CB31" i="1"/>
  <c r="CB35" i="1"/>
  <c r="CB36" i="1"/>
  <c r="CB46" i="1"/>
  <c r="CB52" i="1"/>
  <c r="CB57" i="1"/>
  <c r="CB10" i="1"/>
  <c r="CB12" i="1"/>
  <c r="CB28" i="1"/>
  <c r="CB34" i="1"/>
  <c r="CB51" i="1"/>
  <c r="CB61" i="1"/>
  <c r="CB85" i="1"/>
  <c r="CB86" i="1"/>
  <c r="CB96" i="1"/>
  <c r="CB65" i="1"/>
  <c r="CB67" i="1"/>
  <c r="CB80" i="1"/>
  <c r="CB88" i="1"/>
  <c r="CB70" i="1"/>
  <c r="CB99" i="1"/>
  <c r="CB2" i="1"/>
  <c r="CB3" i="1"/>
  <c r="CB69" i="1"/>
  <c r="CB71" i="1"/>
  <c r="CB73" i="1"/>
  <c r="CB74" i="1"/>
  <c r="CB77" i="1"/>
  <c r="CB101" i="1"/>
  <c r="CB106" i="1"/>
  <c r="CB29" i="1"/>
  <c r="BU108" i="1"/>
  <c r="BQ108" i="1"/>
  <c r="BW108" i="1"/>
  <c r="CB15" i="1"/>
  <c r="CB18" i="1"/>
  <c r="CB19" i="1"/>
  <c r="CB27" i="1"/>
  <c r="CB17" i="1"/>
  <c r="BZ108" i="1"/>
  <c r="BP108" i="1"/>
  <c r="BT108" i="1"/>
  <c r="CC108" i="1"/>
  <c r="CB4" i="1"/>
  <c r="CB5" i="1"/>
  <c r="CB6" i="1"/>
  <c r="CB9" i="1"/>
  <c r="CB33" i="1"/>
  <c r="CB41" i="1"/>
  <c r="CB42" i="1"/>
  <c r="CB55" i="1"/>
  <c r="CB97" i="1"/>
  <c r="CB98" i="1"/>
  <c r="CB13" i="1"/>
  <c r="CB24" i="1"/>
  <c r="CB25" i="1"/>
  <c r="CB32" i="1"/>
  <c r="CB47" i="1"/>
  <c r="CB68" i="1"/>
  <c r="CB37" i="1"/>
  <c r="CB43" i="1"/>
  <c r="CB82" i="1"/>
  <c r="CB60" i="1"/>
  <c r="CB84" i="1"/>
  <c r="CB58" i="1"/>
  <c r="CB62" i="1"/>
  <c r="CB76" i="1"/>
  <c r="CB89" i="1"/>
  <c r="BR108" i="1"/>
  <c r="CB20" i="1"/>
  <c r="CB22" i="1"/>
  <c r="CB26" i="1"/>
  <c r="BS108" i="1"/>
  <c r="CA108" i="1"/>
  <c r="BY108" i="1"/>
  <c r="CB14" i="1"/>
  <c r="CB50" i="1"/>
  <c r="BX108" i="1"/>
  <c r="CB7" i="1"/>
  <c r="CB11" i="1"/>
  <c r="CB30" i="1"/>
  <c r="CB39" i="1"/>
  <c r="CB53" i="1"/>
  <c r="CB63" i="1"/>
  <c r="CB79" i="1"/>
  <c r="CB93" i="1"/>
  <c r="BV108" i="1"/>
  <c r="CB78" i="1"/>
  <c r="AH108" i="1" l="1"/>
  <c r="CB108" i="1"/>
  <c r="D72" i="6" l="1"/>
  <c r="D73" i="6" s="1"/>
  <c r="D78" i="6" s="1"/>
</calcChain>
</file>

<file path=xl/sharedStrings.xml><?xml version="1.0" encoding="utf-8"?>
<sst xmlns="http://schemas.openxmlformats.org/spreadsheetml/2006/main" count="2954" uniqueCount="527">
  <si>
    <t>SAP COST OBJECT</t>
  </si>
  <si>
    <t>SAP COST OBJECT DESCRIPTION</t>
  </si>
  <si>
    <t>ROLL-UP CODE</t>
  </si>
  <si>
    <t>ROLL-UP DESCRIPTION</t>
  </si>
  <si>
    <t>UAP CODE</t>
  </si>
  <si>
    <t>SHORT CODE</t>
  </si>
  <si>
    <t>DEVCOM GROUP</t>
  </si>
  <si>
    <t>VENTURE (NAPIMS BUDGET BOOK)</t>
  </si>
  <si>
    <t>LEVEL 2</t>
  </si>
  <si>
    <t>GM MAPPING</t>
  </si>
  <si>
    <t>L 3 Description</t>
  </si>
  <si>
    <t>L 4 Description</t>
  </si>
  <si>
    <t>BFM</t>
  </si>
  <si>
    <t>FUNCTION</t>
  </si>
  <si>
    <t>FINANCE ADVISOR</t>
  </si>
  <si>
    <t>DEVCOM CONTACT EMAIL</t>
  </si>
  <si>
    <t>GFRM COST TYPE</t>
  </si>
  <si>
    <t>UAP COST TYPE</t>
  </si>
  <si>
    <t>WELLS / NON WELLS</t>
  </si>
  <si>
    <t>MAJOR PROJECT (Sub Activity Entity)</t>
  </si>
  <si>
    <t>Major Project (Activity Entity)</t>
  </si>
  <si>
    <t>PPS CODE</t>
  </si>
  <si>
    <t>OPEX BBB CODE</t>
  </si>
  <si>
    <t>SCOA ACCOUNT DESCRIPTION</t>
  </si>
  <si>
    <t>SCOA SUB-ANALYSIS</t>
  </si>
  <si>
    <t>2016 ACT</t>
  </si>
  <si>
    <t>2017 ACT</t>
  </si>
  <si>
    <t>APPROVED OP17 SN</t>
  </si>
  <si>
    <t>APPROVED OP17 S$</t>
  </si>
  <si>
    <t>APPROVED OP17 F$</t>
  </si>
  <si>
    <t>2018 NAPIMS PROPOSED BUDGET SN</t>
  </si>
  <si>
    <t>2018 NAPIMS PROPOSED BUDGET S$</t>
  </si>
  <si>
    <t>2018 NAPIMS PROPOSED BUDGET F$</t>
  </si>
  <si>
    <t>2018 NAPIMS SUPPORTED BUDGET SN</t>
  </si>
  <si>
    <t>2018 NAPIMS SUPPORTED BUDGET S$</t>
  </si>
  <si>
    <t>2018 NAPIMS SUPPORTED BUDGET F$</t>
  </si>
  <si>
    <t>2018 APPROVED BUDGET WORKSCOPE</t>
  </si>
  <si>
    <t>Q1 APPROVED LE SN</t>
  </si>
  <si>
    <t>Q1 APPROVED LE S$</t>
  </si>
  <si>
    <t>Q1 APPROVED LE F$</t>
  </si>
  <si>
    <t>Q2 APPROVED LE SN</t>
  </si>
  <si>
    <t>Q2 APPROVED LE S$</t>
  </si>
  <si>
    <t>Q2 APPROVED LE F$</t>
  </si>
  <si>
    <t>Q3 APPROVED LE SN</t>
  </si>
  <si>
    <t>Q3 APPROVED LE S$</t>
  </si>
  <si>
    <t>Q3 APPROVED LE F$</t>
  </si>
  <si>
    <t>Q4 APPROVED LE SN</t>
  </si>
  <si>
    <t>Q4 APPROVED LE S$</t>
  </si>
  <si>
    <t>Q4 APPROVED LE F$</t>
  </si>
  <si>
    <t>Jan</t>
  </si>
  <si>
    <t>Feb</t>
  </si>
  <si>
    <t>Mar</t>
  </si>
  <si>
    <t>Apr</t>
  </si>
  <si>
    <t>May</t>
  </si>
  <si>
    <t>Jun</t>
  </si>
  <si>
    <t>Jul</t>
  </si>
  <si>
    <t>Aug</t>
  </si>
  <si>
    <t>Sep</t>
  </si>
  <si>
    <t>Oct</t>
  </si>
  <si>
    <t>Nov</t>
  </si>
  <si>
    <t>Dec</t>
  </si>
  <si>
    <t>January</t>
  </si>
  <si>
    <t>February</t>
  </si>
  <si>
    <t>March</t>
  </si>
  <si>
    <t>April</t>
  </si>
  <si>
    <t>June</t>
  </si>
  <si>
    <t>July</t>
  </si>
  <si>
    <t>August</t>
  </si>
  <si>
    <t>September</t>
  </si>
  <si>
    <t>October</t>
  </si>
  <si>
    <t>November</t>
  </si>
  <si>
    <t>December</t>
  </si>
  <si>
    <t>Totat Value</t>
  </si>
  <si>
    <t>2018 F$ OP17 Shell Share</t>
  </si>
  <si>
    <t>BASE JV</t>
  </si>
  <si>
    <t>OPEX</t>
  </si>
  <si>
    <t>NON SAL</t>
  </si>
  <si>
    <t>N/A</t>
  </si>
  <si>
    <t>S7200 Services</t>
  </si>
  <si>
    <t>A2340 Overhead</t>
  </si>
  <si>
    <t>C_OPSE_OIL_Z11</t>
  </si>
  <si>
    <t>PRODUCTION</t>
  </si>
  <si>
    <t>CAPEX</t>
  </si>
  <si>
    <t>HSE</t>
  </si>
  <si>
    <t>Pipeline Asset Manager</t>
  </si>
  <si>
    <t>IRETI OMOTOSO</t>
  </si>
  <si>
    <t>AGUEGBOH, OBIORA</t>
  </si>
  <si>
    <t>P244.01 Other Production Expenses</t>
  </si>
  <si>
    <t>A2110 Production Operations</t>
  </si>
  <si>
    <t>OF-MTCE</t>
  </si>
  <si>
    <t>Asset Manager, Land East Hub</t>
  </si>
  <si>
    <t>ADEDIRAN, ADEWALE</t>
  </si>
  <si>
    <t>P231 Production Operations</t>
  </si>
  <si>
    <t>Asset Manager, Central Hub</t>
  </si>
  <si>
    <t>P236.10 Office/Property Management</t>
  </si>
  <si>
    <t>CORPORATE MTCE SYSTEMS MANAGEMENT</t>
  </si>
  <si>
    <t>Production Services Manager</t>
  </si>
  <si>
    <t>Manager, Turnaround &amp; Maintenance Execution</t>
  </si>
  <si>
    <t>OLALEYE, OLAYEMI</t>
  </si>
  <si>
    <t>OLAKUNLE.AJAYI@SHELL.COM</t>
  </si>
  <si>
    <t>P233 Facilities Maintenance</t>
  </si>
  <si>
    <t>A2140 Facilities Maintenance</t>
  </si>
  <si>
    <t>PRODUCTN OPERATION SYSTEMS OVERHEAD</t>
  </si>
  <si>
    <t xml:space="preserve">	Production Support Manager                                                          </t>
  </si>
  <si>
    <t>ADEPOJU, OPEYEMI</t>
  </si>
  <si>
    <t>G.OMOKARO@SHELL.COM</t>
  </si>
  <si>
    <t>G&amp;A</t>
  </si>
  <si>
    <t>Asset Manager, EA Hub</t>
  </si>
  <si>
    <t>OLUMIDE, VICTORIA</t>
  </si>
  <si>
    <t>P235 Direct Management</t>
  </si>
  <si>
    <t>NEW_ SUPPORT MAINTENANCE</t>
  </si>
  <si>
    <t>GAS</t>
  </si>
  <si>
    <t>ABIODUN.BAKARE@SHELL.COM</t>
  </si>
  <si>
    <t>A2170 Direct Mngt and Overheads</t>
  </si>
  <si>
    <t xml:space="preserve"> Provision of specialist support for electrical system maintenance activities - 3no @ $28,867.52 x 12mths in West Workshop </t>
  </si>
  <si>
    <t>PMM</t>
  </si>
  <si>
    <t>OF-E&amp;M</t>
  </si>
  <si>
    <t>P236.01 Technical Support</t>
  </si>
  <si>
    <t>OVERHEADS, PNCFV AVIATION</t>
  </si>
  <si>
    <t>Logistics Manager</t>
  </si>
  <si>
    <t>OKEKE, JULIUS</t>
  </si>
  <si>
    <t>SAMUEL.BAJAH@SHELL.COM</t>
  </si>
  <si>
    <t>DOMESTIC FLIGHTS: Local flight tickets for 1 person(s) every ~two weeks @N120000/ROUND TRIP = 1XN120,000X20weeks</t>
  </si>
  <si>
    <t>SAC CRP FIXED WING</t>
  </si>
  <si>
    <t>FIXED WING (EXECUTIVE JET): PROVISION OF Executive  (MSC) ~33.4% Sharing and SPDC 70% Share</t>
  </si>
  <si>
    <t>P236.03 IT</t>
  </si>
  <si>
    <t>OVERHEADS, PNCFGL LOGISTICS MANAGEMENT</t>
  </si>
  <si>
    <t>PETER.AKPOKODJE@SHELL.COM</t>
  </si>
  <si>
    <t>P236.07 Procurement Management</t>
  </si>
  <si>
    <t>Local AIR TRAVEL PHC  - Lagos</t>
  </si>
  <si>
    <t>LICENCES,FEES/CLEARING AND FORWARDING</t>
  </si>
  <si>
    <t>SSC LAND EAST</t>
  </si>
  <si>
    <t>DOMINIK.ATUEGBU@SHELL.COM</t>
  </si>
  <si>
    <t>Customs enlightment campaign-Quarterly customs awareness workshop</t>
  </si>
  <si>
    <t>KIDNEY ISLAND CATERING</t>
  </si>
  <si>
    <t xml:space="preserve">KIDNEY ISLAND CATERING </t>
  </si>
  <si>
    <t>MICHAEL.SOLUADE@SHELL.COM</t>
  </si>
  <si>
    <t>SSC TECH MGT AND SUPPORT</t>
  </si>
  <si>
    <t>Logistics System Application development &amp; GLMS Application. Logistics Integrated Delivery Services</t>
  </si>
  <si>
    <t>SSC SUPPORT SERVICES EAST</t>
  </si>
  <si>
    <t>EDOGHOGHO.ENAIBRE@SHELL.COM</t>
  </si>
  <si>
    <t xml:space="preserve">LEAK DETECTION SERVICES-LAND LOCATIONS INCLUDING AVIATION TANKS EAST </t>
  </si>
  <si>
    <t>SSC MARINE LIGHT VESSELS WEST</t>
  </si>
  <si>
    <t>P236.02 HSE</t>
  </si>
  <si>
    <t>SAC CRP ROTARY WING</t>
  </si>
  <si>
    <t>ROTARY: Provision Helicopter services(AW139)- Monthly Standing Charge (MSC) for Aircraft 3 AW139 Helicopter (unified Rates) (5.28 = 12 *0.435). 0.435 baseload</t>
  </si>
  <si>
    <t>Asset Manager, Swamp East Hub</t>
  </si>
  <si>
    <t>AZUBUIKE, JOHN</t>
  </si>
  <si>
    <t>Asset Manager, Swamp West Hub</t>
  </si>
  <si>
    <t>COOKEY, GABRIEL</t>
  </si>
  <si>
    <t>SSC LAND LIGHT VEHICLES EAST</t>
  </si>
  <si>
    <t>Operation and Maintenenace of SPDC Owned Mini-Buses</t>
  </si>
  <si>
    <t>LIGHT VEHICLE EAST BACK CHARGE</t>
  </si>
  <si>
    <t>SSC LAND MEDIUM VEHICLES EAST</t>
  </si>
  <si>
    <t>Operation &amp; Maintenance of SPDC Owned Drawbar</t>
  </si>
  <si>
    <t>IL Land Medium Vehicles East</t>
  </si>
  <si>
    <t>MEDIUM VEHICLE EAST BACK CHARGE</t>
  </si>
  <si>
    <t>MEDIUM VEHICLE WEST BACK CHARGE</t>
  </si>
  <si>
    <t>SSC LAND HEAVY VEHICLES EAST</t>
  </si>
  <si>
    <t>Provision of Workshop Technical Services</t>
  </si>
  <si>
    <t>HEAVY VEHICLE EAST BACK CHARGE</t>
  </si>
  <si>
    <t>SSC MARINE LIGHT VESSELS EAST</t>
  </si>
  <si>
    <t>LIGHT MARINE VESSELS EAST CHARGE BACK</t>
  </si>
  <si>
    <t>SSC MARINE HEAVY VESSELS EAST</t>
  </si>
  <si>
    <t>Provision of Fuel Storage Barge in Kidney Island - PYTHON</t>
  </si>
  <si>
    <t>IL FORCADOS CRUDE TANKER SUPPORT</t>
  </si>
  <si>
    <t>HEAVY MARINE VESSELS EAST CHARGE BACK</t>
  </si>
  <si>
    <t>SALS&amp;WAGESPOS</t>
  </si>
  <si>
    <t>Regional Discipline Adviser</t>
  </si>
  <si>
    <t>ENAHORO.BERNARD@SHELL.COM</t>
  </si>
  <si>
    <t>SSC AGO EAST</t>
  </si>
  <si>
    <t>Provision of AGO for Logistics-Operations</t>
  </si>
  <si>
    <t>SSC PMS EAST</t>
  </si>
  <si>
    <t>Provision of PMS for Logistics-Operations</t>
  </si>
  <si>
    <t>PE</t>
  </si>
  <si>
    <t>SSC AGO WEST</t>
  </si>
  <si>
    <t>Estimated AGO  consumption WEST</t>
  </si>
  <si>
    <t>SSC LAND WEST</t>
  </si>
  <si>
    <t>SSC MARINE WEST</t>
  </si>
  <si>
    <t>NEW: Monthly NEPA bills from BEDC at N38.11/kWh</t>
  </si>
  <si>
    <t>SSC WASTE MGT EAST</t>
  </si>
  <si>
    <t>GBOLAHAN.AWOTOREBO@SHELL.COM</t>
  </si>
  <si>
    <t>Incineration of Hazardous wastes &amp; non-persistent waste</t>
  </si>
  <si>
    <t>SSC WASTE MGT WEST</t>
  </si>
  <si>
    <t>Waste Segregation, Handling And Packaging</t>
  </si>
  <si>
    <t>SSC LAND MEDIUM VEHICLES WEST</t>
  </si>
  <si>
    <t>Operation &amp; Maintenance of SPDC Owned Forklifts</t>
  </si>
  <si>
    <t>SSC LAND HEAVY VEHICLES WEST</t>
  </si>
  <si>
    <t>Operation &amp; Maintenance of SPDC Owned Oilfield Trucks</t>
  </si>
  <si>
    <t>SLE WASTE/SEPTIC</t>
  </si>
  <si>
    <t>SEWAGE DISPOSAL AND REACTIVATION OF SOAKWAY PITS IN RA ZONE 2A, 2B, 2C, 2D &amp; 2E</t>
  </si>
  <si>
    <t xml:space="preserve">HSE IL SUPPORT                          </t>
  </si>
  <si>
    <t>INNOCENT.EPUCHIE@SHELL.COM</t>
  </si>
  <si>
    <t>MBANEFO, DUBEM</t>
  </si>
  <si>
    <t>PROD PLANNING</t>
  </si>
  <si>
    <t>New_UPDS</t>
  </si>
  <si>
    <t>NEW_UPDS</t>
  </si>
  <si>
    <t xml:space="preserve">	Head Oil &amp; Gas Planning and Performance Mgmt                         </t>
  </si>
  <si>
    <t>ABIODUN.BUSARI@SHELL.COM</t>
  </si>
  <si>
    <t>SSC SUPPORT SERVICES WEST</t>
  </si>
  <si>
    <t>SSC LAND LIGHT VEHICLES WEST</t>
  </si>
  <si>
    <t>Provision of third party pick-up 4x4 to Support Logistics operations</t>
  </si>
  <si>
    <t>SSC MARINE HEAVY VESSELS WEST</t>
  </si>
  <si>
    <t>Ops &amp; Mtce of SPDC Owned 6 barges (quarterly)  (East &amp; West)</t>
  </si>
  <si>
    <t>HEAVY MARINE VESSEL WEST CHARGE BACK</t>
  </si>
  <si>
    <t>GSE KIDNEY ISLAND</t>
  </si>
  <si>
    <t>CAD KIDNEY ISLAND</t>
  </si>
  <si>
    <t>Statutory fees for Vessel Registry for SPDC owned vessels (5yearly)</t>
  </si>
  <si>
    <t>SALS&amp;WAGESMAINTENANCE&amp;INTEGRITY</t>
  </si>
  <si>
    <t>WASTE MANAGEMENT TECH SUPT</t>
  </si>
  <si>
    <t>Operational Integrity Action Close-out - NEW. OI of the PHC MWI and STP to ensure process safety and operating integrity assurance</t>
  </si>
  <si>
    <t>PREMOB INSPECTIONS EAST</t>
  </si>
  <si>
    <t>LUKMAN.OMOTOSO@SHELL.COM</t>
  </si>
  <si>
    <t>Provision of equipment premob Inspection and certification Light Vehicles - Primary</t>
  </si>
  <si>
    <t>PILOTAGE CHARGES WEST</t>
  </si>
  <si>
    <t>NPA -  Pilotage -Conservancy dues.</t>
  </si>
  <si>
    <t>MARINE TECHNICAL</t>
  </si>
  <si>
    <t>MARINE PRE MOB INSPECTION WEST</t>
  </si>
  <si>
    <t>HARCOURT.EZEKIEL@SHELL.COM</t>
  </si>
  <si>
    <t>MARINE COMPLIANCE INSPECTION (OFFSHORE): OVID &amp; OVMSA REPORT PURCHASE</t>
  </si>
  <si>
    <t>HELIPADS AND TERMINAL OPS</t>
  </si>
  <si>
    <t>AIRFIELD/HELIPORT VISUAL AIDS LIGHTING: Operation and Maintenance of Forcados Terminal , Ogunu Heliport, PHIA Heliport,ATG runway lights and Windsock ($11000 for FOT $4000 for Ogunu/PHRA/IA)</t>
  </si>
  <si>
    <t>REFUSE AND SEWAGE MANAGEMENT - WEST</t>
  </si>
  <si>
    <t>Refuse Collection Services in I.A. Ogunu</t>
  </si>
  <si>
    <t>Head CI/LEAN Implementation, Continuous Improvement/LEAN</t>
  </si>
  <si>
    <t>PILOTAGE CHARGES EAST</t>
  </si>
  <si>
    <t>NPA -  Pilotage -Conservancy dues (CPTL).</t>
  </si>
  <si>
    <t>FUEL SUPPORT - WEST</t>
  </si>
  <si>
    <t>Provision of Fuel Accounting services WEST</t>
  </si>
  <si>
    <t>MA</t>
  </si>
  <si>
    <t>ROAD SAFETY IMPROVEMENT PROJECT</t>
  </si>
  <si>
    <t>LAND PREMOB INSPECTIONS &amp; VERIFIERS EAST</t>
  </si>
  <si>
    <t>HUSEYIN.OZEN@SHELL.COM</t>
  </si>
  <si>
    <t>LIFTING AND HOISTING</t>
  </si>
  <si>
    <t>Provision of  Competency Training Services</t>
  </si>
  <si>
    <t>PROD SPECIAL PROJECT - WORKSHOPS &amp; TRAINING</t>
  </si>
  <si>
    <t xml:space="preserve">	Business Improvement &amp; Production Excellence Mgr                       </t>
  </si>
  <si>
    <t>OLATUNBOSUN.FALAYE@SHELL.COM</t>
  </si>
  <si>
    <t>Provision of specialised equipment maintenance and calibration services as per Contract NG01021276 covering all labs in SPDC (PHC, FOT, GBA)</t>
  </si>
  <si>
    <t>NEW_CRUDE HANDLING COMPLIANCE</t>
  </si>
  <si>
    <t>CRUDE HANDLING COMPLIANCE</t>
  </si>
  <si>
    <t>HARRY.ARIYO@SHELL.COM</t>
  </si>
  <si>
    <t>HPIM system improvement (Stream configuration, report maintenance charged for CTR)</t>
  </si>
  <si>
    <t>IMPROVE COMPETENCE</t>
  </si>
  <si>
    <t>IMPROVE COMPETENCE (TRAINING)</t>
  </si>
  <si>
    <t xml:space="preserve"> 3 days TÜV Functional Safety Program IEC 61508 SIL - Event fees / accomodation/ feeding/Warmclothing/daily and transit allowances @ $10057 per person  for 1 person</t>
  </si>
  <si>
    <t>RTO SURVEILLANCE SUPPORT</t>
  </si>
  <si>
    <t>KEVWE.OKPUBULUKU@SHELL.COM</t>
  </si>
  <si>
    <t xml:space="preserve">Spares for CWE Equipment Maintenance </t>
  </si>
  <si>
    <t>CO2 REDUCTION  INTEGRITY</t>
  </si>
  <si>
    <t>CO2 REDUCTION &amp; OPERATIONAL INTEGRITY (ENVIRONMENTAL SUSTAINABILITY)</t>
  </si>
  <si>
    <t>Head, Ops Integrity/Excellence Assurance</t>
  </si>
  <si>
    <t>SOTONYE.EDOHORE@SHELL.COM</t>
  </si>
  <si>
    <t>Provision of Office consumables &amp; Stationaries (Printer paper, Printer cartridge,  PTW Booklet, Sample Tags etc)</t>
  </si>
  <si>
    <t>TECHNOLOGY/ SMART FIELDS</t>
  </si>
  <si>
    <t>TECHNOLOGY/ SMART FIELDS (PRODUCTION MAINTENANCE – OIL (ONSHORE))</t>
  </si>
  <si>
    <t>MUKAILA.OJIKUTU@SHELL.COM</t>
  </si>
  <si>
    <t>Management Adjustment</t>
  </si>
  <si>
    <t>PNP RELIABILITY IMPROVEMENT</t>
  </si>
  <si>
    <t>RELIABILITY IMPROVEMENT (PRODUCTION MAINTENANCE – OIL (ONSHORE))</t>
  </si>
  <si>
    <t>FELIX.OWUNNE@SHELL.COM</t>
  </si>
  <si>
    <t xml:space="preserve">Reliability Improvement Support Services: PMO/PM Strategy Review. (6-monthly in 12 Districts: N136K/review x 24 =N3,264K). ref. contract no. NG01022382  </t>
  </si>
  <si>
    <t>FOURTH PARTY PROJECTS-TRAVELS</t>
  </si>
  <si>
    <t>Hotel Accomodation (Local)</t>
  </si>
  <si>
    <t>PNP PRODUCTION OPS EXCELLENCE</t>
  </si>
  <si>
    <t>P&amp;T PRODUCTION OPS EXCELLENCE</t>
  </si>
  <si>
    <t>WRFM &amp; Smartfield Manager</t>
  </si>
  <si>
    <t>MARTINS.AMOS@SHELL.COM</t>
  </si>
  <si>
    <t>NLNG Fix the Basic: (Well Optimisation Using PU; BNAG Manifold data to PI)
Complete PU and integrate Gas Chromatographs to PI for 2 facilities (SOKU and BNAG)
Utilisation of 1 JG5 MAPO resource to execute workscope (=N=9.5M).</t>
  </si>
  <si>
    <t>PNP CORPORATE MTCE SYSTEMS MANAGEMENT</t>
  </si>
  <si>
    <t>OVERHEADS, PNPM MAINTENANCE SYSTEMS (LABOUR CONTRACTOR)</t>
  </si>
  <si>
    <t>Nigerian Contract Services  to support CMMS/TIV/Document Control, - 8persons @ average of N700K/mth</t>
  </si>
  <si>
    <t>Asset Manager, Land East Hub (AFAM)</t>
  </si>
  <si>
    <t>FOURTH PARTY PROJECTS-CONSULTANCY</t>
  </si>
  <si>
    <t>Consultant Fee/day</t>
  </si>
  <si>
    <t>OVERHEADS, PNPM MAINTENANCE SYSTEMS (CATERING)</t>
  </si>
  <si>
    <t>Provision of standard buffet and Tea/coffee with snacks during MRTA Business Planning,MID YEAR and end of year Review Session for 150 persons once in a year at the Shell residential Area full day= [(NGN3200+NGN272*3+ NGN150*3+ NGN550 +NGN280*3)*150]</t>
  </si>
  <si>
    <t>PRODUCTION OPERATION SYSTEMS MANAGEMENT (ICT - INFRASTRUCTURE)</t>
  </si>
  <si>
    <t xml:space="preserve">4 nos Production services  Mobile telephone charges </t>
  </si>
  <si>
    <t>OVERHEADS, PNPM MAINTENANCE SYSTEMS (RENTS, RATES &amp; UTILITIES)</t>
  </si>
  <si>
    <t>NERC CAPTIVE GENERATORS  PERMIT APPLICATION FEE1)  Soku Gas Plant(16MW)=NGN300K,2) Bonny Terminal (105MW)=NGN750K, 3) PH IA (34MW)=NGN500K,
4) Okoloma(1.6MW)=NGN250K, 5) Gbaran-Ubie(34MW)=NGN500K 6) Forcados (54MW) =NGN600K;7) Sea Eagle = NGN550K</t>
  </si>
  <si>
    <t>OVERHEADS, PNPM MAINTENANCE SYSTEMS (ICT - INFRASTRUCTURE)</t>
  </si>
  <si>
    <t>6Nos. GSM Handset @NGN21000 each=NGN NGN126K</t>
  </si>
  <si>
    <t>SALSWAGES&amp;O/HVPPRODUCTION</t>
  </si>
  <si>
    <t>PRODUCTION OPERATION SYSTEMS MANAGEMENT (ADMIN SERVICES COST)</t>
  </si>
  <si>
    <t xml:space="preserve">1 no Printer Toner (Cyan)  CE271A for Production Services manager </t>
  </si>
  <si>
    <t>OVERHEADS, PNPM MAINTENANCE SYSTEMS (ADMIN SERVICES COST)</t>
  </si>
  <si>
    <t>Purchase of IT Consumables (Toners/catridges) and Stationeries for execution, Reliabilty, Underwater and C&amp;I Teams @ NGN1600000 for 8 printers in a year= 8*NGN 1600000= 12, 800,000  = $42K</t>
  </si>
  <si>
    <t>PROD EXCELLENCE GEN OVERHEAD</t>
  </si>
  <si>
    <t>PROD EXCELLENCE GEN OVERHEAD - SERVICES MGT (ADMIN SERVICES COST)</t>
  </si>
  <si>
    <t>A4 Papers for printing of IVQ and FLBM assessment documents</t>
  </si>
  <si>
    <t>OVERHEADS, PNPM MAINTENANCE SYSTEMS (PROFESSIONAL SUBSCRIPTION)</t>
  </si>
  <si>
    <t>Professional fees/subscription (Local) payments (NSE, COREN for 30 PM staff = NGN24K*30=NGN720K &amp;  (External) payments for 4 PM staff =4*$200=$0.8K</t>
  </si>
  <si>
    <t>PRODUCTION OPERATION SYSTEMS MANAGEMENT (HOTELS AND TRAVEL)</t>
  </si>
  <si>
    <t xml:space="preserve">4 nights of hotel accommodation for Production Services  Manager  10 times a year </t>
  </si>
  <si>
    <t>PRODUCTION OPERATION SYSTEMS MANAGEMENT (LABOUR CONTRACTOR)</t>
  </si>
  <si>
    <t xml:space="preserve">Provision of Metering support services by 1 Jnr Metering Support Engineers 12 times a year </t>
  </si>
  <si>
    <t>PNP CORP HYDROCARBON SYSTEM MANAGEMENT</t>
  </si>
  <si>
    <t>PNP: CORP HYDROCARBON SYSTEM MANAGEMENT - SERVICES MGT (LABOUR CONTRACTOR)</t>
  </si>
  <si>
    <t>PNP COMPUTERIZED. MAINTENANCE MGEMENT</t>
  </si>
  <si>
    <t>COMPUTERIZED MAINTENANCE MANAGEMENT (LABOUR CONTRACTOR)</t>
  </si>
  <si>
    <t>Deployment of three AMS – Asset Management Systems processes. 1) MEC – Manage Equipment Care - $100K. 2) MTO – Manage Threats and Opportunities - $100K and 3) PME – Perform Maintenance Execution - $50K</t>
  </si>
  <si>
    <t>OVERHEADS, PNPM MAINTENANCE SYSTEMS (ACCIDENT PREVENTION &amp; INVESTIGATION)</t>
  </si>
  <si>
    <t>PPE for one person (Helmet ($14),Google ($4),Hand Glove $9),Ear Muff ($11), Safety Shoes ( $176),Umbrella ($5) ,Coverall($103))= $ 322 * 100 Maintenance staff</t>
  </si>
  <si>
    <t>OVERHEADS, PNPM MAINTENANCE SYSTEMS (HOTELS AND TRAVEL)</t>
  </si>
  <si>
    <t>1 RETURN TRIP PER PERSON PER MONTH FOR 10 PM STAFF INCLUDING THIRD PARTIES (E.G JV PARTNERS).@ PHC-LOS FLIGHT RATE OF N120,000 (Chartered flight- Round trip)</t>
  </si>
  <si>
    <t>PRODUCTION OPERATION SYSTEMS MANAGEMENT (ACCIDENT PREVENTION &amp; INVESTIGATION)</t>
  </si>
  <si>
    <t xml:space="preserve">1pcs  Umbrellas each for  25 nos Hydrocarbon Management System Staff </t>
  </si>
  <si>
    <t>GM Production</t>
  </si>
  <si>
    <t>PROD EXCELLENCE GEN OVERHEAD - SERVICES MGT (CATERING)</t>
  </si>
  <si>
    <t>PROD EXCELLENCE GEN OVERHEAD - SERVICES MGT (ACCIDENT PREVENTION &amp; INVESTIGATION)</t>
  </si>
  <si>
    <t>Coverall for Graduate Trainees on SGP +Staff</t>
  </si>
  <si>
    <t>PROD EXCELLENCE GEN OVERHEAD - SERVICES MGT (HOTELS AND TRAVEL)</t>
  </si>
  <si>
    <t>Local Accommodation for staff/Grads</t>
  </si>
  <si>
    <t>PRODUCTION OPERATION SYSTEMS MANAGEMENT (CATERING)</t>
  </si>
  <si>
    <t xml:space="preserve">Water  for  15 persons Prodution Service Leadership Team  Face-2-Face Meetings 12 times a year </t>
  </si>
  <si>
    <t>IVQ - TECHNICIANS SKILLS DEV / CERTIFICA</t>
  </si>
  <si>
    <t>IVQ (TECHNICIANS SKILLS DEVELOPMENTCERTIFICATION (PROFESSIONAL FEES/SERVICE)</t>
  </si>
  <si>
    <t>Ops, Mech, Electr, Instr. On the Job Trainers  providing  assessment and Gap closures  services for Asset Contract technicians providing HSSE critical services. These persons will also extend their services to FLBM assessments for CN.</t>
  </si>
  <si>
    <t>PROD EXCELLENCE GEN OVERHEAD - SERVICES MGT (LAND TRANSPORT)</t>
  </si>
  <si>
    <t>Standard and Procesure Review Workshop</t>
  </si>
  <si>
    <t>PROD EXCELLENCE GEN OVERHEAD - SERVICES MGT (LABOUR CONTRACTOR)</t>
  </si>
  <si>
    <t>Technical Assistant for processing FLBM assessments into the recording &amp; tracking database</t>
  </si>
  <si>
    <t>PRODUCTN IMPROVEMENT  PROJ - TRAINING</t>
  </si>
  <si>
    <t>PRODUCTION OPERATION SYSTEMS MANAGEMENT (LAND TRANSPORT)</t>
  </si>
  <si>
    <t xml:space="preserve">Provision of Metering support services by 1 Senior Metering Support Engineers 12 times a year </t>
  </si>
  <si>
    <t>COMPUTERIZED MAINTENANCE MANAGEMENT (PRODUCTION MAINTENANCE – OIL (ONSHORE))</t>
  </si>
  <si>
    <t>CHRISTIAN.OMOGBEMEH@SHELL.COM</t>
  </si>
  <si>
    <t>CMMS:
Contractor Evaluation (PHC): 
Land Transport for 4 persons to visit 6 contractor yards in PH; cost of vehicle (taxi) for 6 days to visit 6 contractor yards in PH at rate of NGN15,187/day = NGN 15,187*6 = NGN91,122.00</t>
  </si>
  <si>
    <t>PNP: CORP HYDROCARBON SYSTEM MANAGEMENT - SERVICES MGT (PROFESSIONAL FEES/SERVICE)</t>
  </si>
  <si>
    <t>Service charge for Metering support services provided by  OEM Visiting 6 SPDC Gas facilities for Gas chromatograph mtce. Fiscal Metering system maintainance support</t>
  </si>
  <si>
    <t>CORPORATE HYDROCARBON IT SYSTEMS</t>
  </si>
  <si>
    <t>PNP: CORP HYDROCARBON SYSTEM MANAGEMENT, CORP GAS INTEGRATION MANAGEMENT ICT (ICT - SOFTWARE)</t>
  </si>
  <si>
    <t>CORP HYDROCARBON IT SYSTEM</t>
  </si>
  <si>
    <t>AT&amp;T Video Conferencing License and Software Maintenance charges  appr $ 800/month/Unit- 12 Managed locations=  $115,200.00</t>
  </si>
  <si>
    <t>Hd Prodn Chemistry &amp; Discipline Lead</t>
  </si>
  <si>
    <t>MICHAEL.OSUAGWU@SHELL.COM</t>
  </si>
  <si>
    <t>SOUTHERN SWAMP (PWC) OIL FACILITIES OPERATIONS (FUEL &amp; DIESEL)</t>
  </si>
  <si>
    <t>O.NG.SAC.OSU.FAC.71300</t>
  </si>
  <si>
    <t>OSUBI AIRPORT OPERATIONS</t>
  </si>
  <si>
    <t>O.NG.SAC.OSU.FAC.724FP</t>
  </si>
  <si>
    <t>OSUBI AIRPORT PREV. MTC</t>
  </si>
  <si>
    <t>O.NG.PSE.CEU.FAC.71300</t>
  </si>
  <si>
    <t>CHEMISTRY LAB OPERATIONS</t>
  </si>
  <si>
    <t>CHEMISTRY LAB OPERATIONS (PRODUCTION LABORATORY OPERATION EXPENSES)</t>
  </si>
  <si>
    <t>1no Chemist for Specialized Sample Analysis, Technical Assistant, SAP Maintenance &amp; Laboratory Data Administrator) in support SPDC Assets, Operations, Projects, WRFM, Exploration, HSSE etc In the Onshore East</t>
  </si>
  <si>
    <t>O.NG.PSE.CEU.FAC.724FC</t>
  </si>
  <si>
    <t>CHEMISTRY LAB COR. MTC.</t>
  </si>
  <si>
    <t xml:space="preserve">Repair of damaged sieve to ensure precision and accuracy of empirical determinations as per contract NG01021276 covering all labs in SPDC East (PHC,GBA ,EGB)
Estimated Quantity to be repaired:
100no sieves @ NGN 4,500 </t>
  </si>
  <si>
    <t>P.NG.LOG.OR.07.003</t>
  </si>
  <si>
    <t>DRY DOCKING OF HEAVY CRAFTS - WEST</t>
  </si>
  <si>
    <t>Drydocking of Fuel Barges (Enaso Island)</t>
  </si>
  <si>
    <t>P.NG.LOG.OR.13.001</t>
  </si>
  <si>
    <t>ENEKA DUMPSITE UPGRADE</t>
  </si>
  <si>
    <t>P.NG.LOG.OR.13.001.1230 _INCR</t>
  </si>
  <si>
    <t>UPGRADE OF THE ENEKA DUMPSITE</t>
  </si>
  <si>
    <t>P.NG.LOG.OR.13.001.1230</t>
  </si>
  <si>
    <t>Construction &amp; commissioning of cell 2/3</t>
  </si>
  <si>
    <t>P.NG.LOG.OR.13.002</t>
  </si>
  <si>
    <t>DISPOSAL OF ASBESTOS</t>
  </si>
  <si>
    <t>P.NG.LOG.OR.13.002.1230</t>
  </si>
  <si>
    <t xml:space="preserve">QA/QC Support </t>
  </si>
  <si>
    <t>P.NG.LOG.OR.13.003</t>
  </si>
  <si>
    <t>WASTE MANAGEMENT FACILITIES - EAST</t>
  </si>
  <si>
    <t>P.NG.LOG.OR.13.003.1230</t>
  </si>
  <si>
    <t>GABRIEL COOKEY</t>
  </si>
  <si>
    <t>Row Labels</t>
  </si>
  <si>
    <t>Grand Total</t>
  </si>
  <si>
    <t>Sum of APPROVED OP17 F$</t>
  </si>
  <si>
    <t>Total</t>
  </si>
  <si>
    <t>PROPOSED Q1 FYLE SN</t>
  </si>
  <si>
    <t>PROPOSED Q1 FYLE S$</t>
  </si>
  <si>
    <t>PROPOSED Q1 FYLE F$</t>
  </si>
  <si>
    <t>PROPOSED Q1 FYLE F$ vs TGT F$</t>
  </si>
  <si>
    <t>VARIANCE COMMENTARY</t>
  </si>
  <si>
    <t>Reduced scope of Spares to be purchased for PMC building</t>
  </si>
  <si>
    <t xml:space="preserve">NGT Tool deployment across. </t>
  </si>
  <si>
    <t>Rate reduction in AT&amp;T Charges based on 2017 actual</t>
  </si>
  <si>
    <t>Optimisation</t>
  </si>
  <si>
    <t>CAPEX Total</t>
  </si>
  <si>
    <t>OPEX Total</t>
  </si>
  <si>
    <t>Sum of PROPOSED Q1 FYLE F$</t>
  </si>
  <si>
    <t>Sum of PROPOSED Q1 FYLE F$ vs TGT F$</t>
  </si>
  <si>
    <t>Sum of 2016 ACT</t>
  </si>
  <si>
    <t>Sum of 2017 ACT</t>
  </si>
  <si>
    <t xml:space="preserve">Q1 FYLE Cost Take Out </t>
  </si>
  <si>
    <t>Q1 FYLE Non-AF gap closure</t>
  </si>
  <si>
    <t xml:space="preserve">Q1 FYLE </t>
  </si>
  <si>
    <t xml:space="preserve">Additional Q2 FYLE Cost Take Out </t>
  </si>
  <si>
    <t xml:space="preserve">Additional Q2 FYLE Cost Pressures </t>
  </si>
  <si>
    <t>Reduction Q2 FYLE Non-AF gap closure</t>
  </si>
  <si>
    <t xml:space="preserve">Q2 FYLE </t>
  </si>
  <si>
    <t xml:space="preserve">Additional Q3 FYLE Cost Take Out </t>
  </si>
  <si>
    <t xml:space="preserve">Additional Q3FYLE Cost Pressures </t>
  </si>
  <si>
    <t>FOT Release</t>
  </si>
  <si>
    <t xml:space="preserve">Q3 FYLE </t>
  </si>
  <si>
    <t>OP 17 (2018)</t>
  </si>
  <si>
    <t xml:space="preserve">2014 FY </t>
  </si>
  <si>
    <t xml:space="preserve">2015 FY </t>
  </si>
  <si>
    <t xml:space="preserve">2016 FY </t>
  </si>
  <si>
    <t xml:space="preserve">2017 FY </t>
  </si>
  <si>
    <t>% Reduction</t>
  </si>
  <si>
    <t>PD - CAPEX</t>
  </si>
  <si>
    <t>SWAMP EAST</t>
  </si>
  <si>
    <t>SWAMP WEST</t>
  </si>
  <si>
    <t>LAND</t>
  </si>
  <si>
    <t>CENTRAL</t>
  </si>
  <si>
    <t>EA</t>
  </si>
  <si>
    <t>AFAM</t>
  </si>
  <si>
    <t>PIPELINES</t>
  </si>
  <si>
    <t>LOGISTICS</t>
  </si>
  <si>
    <t>PS +</t>
  </si>
  <si>
    <t>MAINTENANCE</t>
  </si>
  <si>
    <t>MANAGEMENT ADJUSTMENT</t>
  </si>
  <si>
    <t>TOTAL</t>
  </si>
  <si>
    <t>ACTIVITY</t>
  </si>
  <si>
    <t>F$'000</t>
  </si>
  <si>
    <t>A</t>
  </si>
  <si>
    <t>APPROVED OP 16</t>
  </si>
  <si>
    <t>RELEASES</t>
  </si>
  <si>
    <t>CENTRAL HUB - MAINTENANCE</t>
  </si>
  <si>
    <t>OTHERS</t>
  </si>
  <si>
    <t>LAND HUB - MAINTENANCE</t>
  </si>
  <si>
    <t>AFAM POWER</t>
  </si>
  <si>
    <t>SWAMP EAST HUB MAINTENANCE</t>
  </si>
  <si>
    <t>PRODUCTION SERVICES</t>
  </si>
  <si>
    <t>B</t>
  </si>
  <si>
    <t>PRESSURES</t>
  </si>
  <si>
    <t>LAND EAST  HUB - MAINTENANCE</t>
  </si>
  <si>
    <t xml:space="preserve">MANAGEMENT ADJUSTMENT </t>
  </si>
  <si>
    <t>C</t>
  </si>
  <si>
    <t>PD - OPEX</t>
  </si>
  <si>
    <t>CENTRAL HUB</t>
  </si>
  <si>
    <t>EA  HUB</t>
  </si>
  <si>
    <t>LAND HUB</t>
  </si>
  <si>
    <t>SWAMP EAST HUB</t>
  </si>
  <si>
    <t>SWAMP WEST HUB</t>
  </si>
  <si>
    <t>Done</t>
  </si>
  <si>
    <t>C.NG.PAE.DF.18.009 -UNDERWATER INSPECTION NUNRIVER
COST OPTIMISATION</t>
  </si>
  <si>
    <t>C.NG.PAE.DF.18.012 - MAJOR OVERHAUL OF CRUDE OIL PUMPS - LAND CENTRAL
COST OPTIMISATION</t>
  </si>
  <si>
    <t>O.NG.PAE.ABF.FLO.71300
PAE ADIBAWA F/L OPERATIONS</t>
  </si>
  <si>
    <t>O.NG.PAE.GBF.FAC.71300
GBARAN F/S FACILITIES OPERATIONS</t>
  </si>
  <si>
    <t>O.NG.PAE.GBF.FAC.724FP
GBARAN F/S FAC PREV MTC</t>
  </si>
  <si>
    <t>O.NG.PAE.GBG.FAC.724FP
GBARAN G/P FAC PREV MTC</t>
  </si>
  <si>
    <t>O.NG.PSE.WSU.FAC.724FC
PROD. WORKSHOP COR. MTC.</t>
  </si>
  <si>
    <t>O.NG.PSE.WSU.FAC.71300
PROD. WORKSHOP OPERATIONS</t>
  </si>
  <si>
    <t>O.NG.PSE.WSU.FAC.724FP
PROD. WORKSHOP PREV. MTC</t>
  </si>
  <si>
    <r>
      <rPr>
        <b/>
        <sz val="11"/>
        <color theme="1"/>
        <rFont val="Calibri"/>
        <family val="2"/>
        <scheme val="minor"/>
      </rPr>
      <t>O.NG.PAO.SYM.FAC.724FC
EA SYMP FACILITIES CORR. MTC</t>
    </r>
    <r>
      <rPr>
        <sz val="11"/>
        <color theme="1"/>
        <rFont val="Calibri"/>
        <family val="2"/>
        <scheme val="minor"/>
      </rPr>
      <t xml:space="preserve">
Impact of replacing Long term solution with Bridging solution</t>
    </r>
  </si>
  <si>
    <t>O.NG.PAO.EAF.FAC.71300
O.NG.PAO.EAF.FAC.724FC
O.NG.PAO.EAF.FAC.724FP
Deferment of TAM to 2019</t>
  </si>
  <si>
    <r>
      <t xml:space="preserve">112876
112878
112881
</t>
    </r>
    <r>
      <rPr>
        <sz val="11"/>
        <color theme="1"/>
        <rFont val="Calibri"/>
        <family val="2"/>
        <scheme val="minor"/>
      </rPr>
      <t>OTHERS
LOGISTICS
CATERING</t>
    </r>
  </si>
  <si>
    <t>VARIOUS COST OPTIMISATION OPPORTUNITIES</t>
  </si>
  <si>
    <t>Q1 2018 FY LE (PROPOSED)</t>
  </si>
  <si>
    <t>VARIOUS OPPORTUNITIES IN LAND EAST MAINTENANCE ACTIVITIES</t>
  </si>
  <si>
    <t>VARIOUS OPPORTUNITIES IN LAND EAST OPERATIONS ACTIVITIES</t>
  </si>
  <si>
    <r>
      <rPr>
        <b/>
        <sz val="11"/>
        <color theme="1"/>
        <rFont val="Calibri"/>
        <family val="2"/>
        <scheme val="minor"/>
      </rPr>
      <t>110043</t>
    </r>
    <r>
      <rPr>
        <sz val="11"/>
        <color theme="1"/>
        <rFont val="Calibri"/>
        <family val="2"/>
        <scheme val="minor"/>
      </rPr>
      <t xml:space="preserve">
WELL INTEGRITY GAP CLOSURE</t>
    </r>
  </si>
  <si>
    <r>
      <t xml:space="preserve">C.NG.PAE.DG.18.060
LAND-1/2AG COMPRESSOR  INSPECTIONS/OVERHAUL
</t>
    </r>
    <r>
      <rPr>
        <sz val="11"/>
        <color theme="1"/>
        <rFont val="Calibri"/>
        <family val="2"/>
        <scheme val="minor"/>
      </rPr>
      <t>The following activities were not covered in OP17 but have been identified as being production critical and are being considered for execution in Q1 2018:
Land East
New DGS for Obigbo,1.2M 
Agbada AG compressor rotor refurbishment @ 450K
Central
High speed balancing &amp; refurbishment of exAGC2 bundle. @850K
Swamp East
Soku G8121 restoration (gearbox &amp; accessories). @ 460K
Soku G8121 VFD/Control Systems upgrade.  @450k
Soku new DGS 1.5M
Hitachi H-25 HGPI for GTG-060@ 450k</t>
    </r>
  </si>
  <si>
    <r>
      <rPr>
        <b/>
        <sz val="11"/>
        <color theme="1"/>
        <rFont val="Calibri"/>
        <family val="2"/>
        <scheme val="minor"/>
      </rPr>
      <t>C.NG.PAE.DG.18.018</t>
    </r>
    <r>
      <rPr>
        <sz val="11"/>
        <color theme="1"/>
        <rFont val="Calibri"/>
        <family val="2"/>
        <scheme val="minor"/>
      </rPr>
      <t xml:space="preserve">
Design review and installation of Flexim Ultrasonic Flow Metering system $90k</t>
    </r>
  </si>
  <si>
    <r>
      <rPr>
        <b/>
        <sz val="11"/>
        <color theme="1"/>
        <rFont val="Calibri"/>
        <family val="2"/>
        <scheme val="minor"/>
      </rPr>
      <t>O.NG.BPE.AFR.FAC.71300
AFAM POWER PLANT OPERATIONS</t>
    </r>
    <r>
      <rPr>
        <sz val="11"/>
        <color theme="1"/>
        <rFont val="Calibri"/>
        <family val="2"/>
        <scheme val="minor"/>
      </rPr>
      <t xml:space="preserve">
Optimal management of Afam VI Reimbursables</t>
    </r>
  </si>
  <si>
    <r>
      <rPr>
        <b/>
        <sz val="11"/>
        <color theme="1"/>
        <rFont val="Calibri"/>
        <family val="2"/>
        <scheme val="minor"/>
      </rPr>
      <t>BELEMA UNITIZATION - OPEX</t>
    </r>
    <r>
      <rPr>
        <sz val="11"/>
        <color theme="1"/>
        <rFont val="Calibri"/>
        <family val="2"/>
        <scheme val="minor"/>
      </rPr>
      <t xml:space="preserve">
Operations, Catering and others due to continuing Belema Facility outage.</t>
    </r>
  </si>
  <si>
    <r>
      <rPr>
        <b/>
        <sz val="11"/>
        <color theme="1"/>
        <rFont val="Calibri"/>
        <family val="2"/>
        <scheme val="minor"/>
      </rPr>
      <t>O.NG.PTE.EXX.FAC.71300</t>
    </r>
    <r>
      <rPr>
        <sz val="11"/>
        <color theme="1"/>
        <rFont val="Calibri"/>
        <family val="2"/>
        <scheme val="minor"/>
      </rPr>
      <t xml:space="preserve">
PTE - EXPORT FACILITY OPERATIONS</t>
    </r>
  </si>
  <si>
    <r>
      <rPr>
        <b/>
        <sz val="11"/>
        <color theme="1"/>
        <rFont val="Calibri"/>
        <family val="2"/>
        <scheme val="minor"/>
      </rPr>
      <t>O.NG.PTE.SBY.FAC.724FP</t>
    </r>
    <r>
      <rPr>
        <sz val="11"/>
        <color theme="1"/>
        <rFont val="Calibri"/>
        <family val="2"/>
        <scheme val="minor"/>
      </rPr>
      <t xml:space="preserve">
PTE - SINGLE MOORING PREV. MTC</t>
    </r>
  </si>
  <si>
    <r>
      <rPr>
        <b/>
        <sz val="11"/>
        <color theme="1"/>
        <rFont val="Calibri"/>
        <family val="2"/>
        <scheme val="minor"/>
      </rPr>
      <t>C.NG.PTE.DF.18.005</t>
    </r>
    <r>
      <rPr>
        <sz val="11"/>
        <color theme="1"/>
        <rFont val="Calibri"/>
        <family val="2"/>
        <scheme val="minor"/>
      </rPr>
      <t xml:space="preserve">
INSTRUMENT/METERING UPGRADE IN BONNY TERMINAL
Deferrment of procurement of CONTROL VALVES, SDVs &amp; BDVs &amp; FLAREMETER UPGRADE</t>
    </r>
  </si>
  <si>
    <r>
      <rPr>
        <b/>
        <sz val="11"/>
        <color theme="1"/>
        <rFont val="Calibri"/>
        <family val="2"/>
        <scheme val="minor"/>
      </rPr>
      <t>P.NG.PBW.OP.10.002
P.NG.SCD.OP.10.002</t>
    </r>
    <r>
      <rPr>
        <sz val="11"/>
        <color theme="1"/>
        <rFont val="Calibri"/>
        <family val="2"/>
        <scheme val="minor"/>
      </rPr>
      <t xml:space="preserve">
WESTERNEA PRODUCTION RE-ENTRY - OPEX (PLATFORM/ FLOW STATION OPERATIONS &amp; MAINTENANCE)</t>
    </r>
  </si>
  <si>
    <t>O.NG.PBW.ECF.FAC.71300
O.NG.PCW.NTF.FAC.71300
O.NG.PBW.OTF.FAC.71300
O.NG.PCW.ETF.FAC.71300
NORTHERN SWAMP (PWB) OIL FACILITIES OPERATIONS (PRODUCTION MAINTENANCE – OIL (ONSHORE))</t>
  </si>
  <si>
    <t>P.NG.PBW.DF.15.069
NON OIL AND GAS INSTALLATIONS (NOGI) INSPECTION</t>
  </si>
  <si>
    <t>FORCADOS TERMINAL PREV/CORR MAINTENANCE AND OPERATION</t>
  </si>
  <si>
    <r>
      <t>113188
PTW - ENVIRONMENTAL AFFAIRS</t>
    </r>
    <r>
      <rPr>
        <sz val="11"/>
        <color theme="1"/>
        <rFont val="Calibri"/>
        <family val="2"/>
        <scheme val="minor"/>
      </rPr>
      <t xml:space="preserve">
FOT Biological Monitoring (BM), FOT Env. Evaluation Studies (EES), FOT Logistics + vessels for BM and EES</t>
    </r>
  </si>
  <si>
    <t>COST OPTIMISATION OPPORTUNITIES</t>
  </si>
  <si>
    <t>O.NG.PPE.REM.TNP.71300
O.NG.PPW.PIP.TEP.724FP
O.NG.PPW.PIP.TRP.724FP
O.NG.PPE.PIP.DMG.724FP
REDUCTION IN SCOPE - DROP IN NUMBER OF IINTELLIGENT PIGGING, ROUTINE PIGGING, AUXILIARY PUMPING, LRUTs, PROCUREMENT OF CHEMICALS, CP SYSTEMS SURVEY, ETC</t>
  </si>
  <si>
    <t>O.NG.PPE.ROW.TNP.71300
O.NG.PPW.ROW.TEP.71300
103377
REDUCTION IN SCOPE FOR ROW ENCROACHMENT ACTIVITIES - BOUNDARY REOPENING, AS-BUILT SURVEY,  FABRICATION AND INSTALLATION OF MARKERS, CITADEL FENCES.</t>
  </si>
  <si>
    <t xml:space="preserve">O.NG.PPE.PIP.PIP.724FC
1. OVERFLOW OF 24" TNP UPGRADE PROJECT - $12,000
2 REDUCTION OF SCOPE - EXCLUSION OF PIPELINES REPAIR BY LOCAL ISOLATION </t>
  </si>
  <si>
    <t xml:space="preserve">Q1 2018 FY LE </t>
  </si>
  <si>
    <t>C.NG.PPE.DP.17.008
C.NG.PPW.DP.17.008
ORIGINAL SCOPE DEFERRED TO 2019:
1. PROCUREMENT OF 8NOS. 40" VALVES FOR GAS NETWORK -$4mln
2. REPLACEMENT OF DEFECTIVE/PASSING VALVES ON GAS MANIFOLDS $400K</t>
  </si>
  <si>
    <t>C.NG.PPE.DP.13.003
PIPELINES CATHODIC PROTECTION SYSTEM-EAST
1. 2 NOS. GROUNDBED INSTALLATION/UPGRADE - $270
2. 70 NOS. TEST POST REPLACEMENT/INSTALLATION - $6K - $420
3. 41 NOS. SACRIFICIAL ANODE REPLACEMENT/INSTALLATION - $245K
4. MATERIALS FOR GROUNDBED INSTALLATION (D-METER, CABLES) - $380K</t>
  </si>
  <si>
    <t>C.NG.PPW.DP.13.003
PIPELINES CATHODIC PROTECTION SYSTEM MAINTENANCE/ UPGRADES - WEST:
1. 2 NOS. GROUNDBED INSTALLATION/UPGRADE @ $150K EACH - $300
1. 10 NOS. TEST POST REPLACEMENT/INSTALLATION - $60K
3. 15 NOS. SACRIFICIAL ANODE REPLACEMENT/INSTALLATION - $90K</t>
  </si>
  <si>
    <t>PS+</t>
  </si>
  <si>
    <r>
      <rPr>
        <b/>
        <sz val="11"/>
        <color theme="1"/>
        <rFont val="Calibri"/>
        <family val="2"/>
        <scheme val="minor"/>
      </rPr>
      <t>C.NG.POE.OR.14.010</t>
    </r>
    <r>
      <rPr>
        <sz val="11"/>
        <color theme="1"/>
        <rFont val="Calibri"/>
        <family val="2"/>
        <scheme val="minor"/>
      </rPr>
      <t xml:space="preserve">
LOCAL DATA BUFFERING IMPLEMENTATION FOR RTO
Real Time Data Buffering for 7# facilities
Design and implementation of secure connection of 3rd  party injection into SPDC pipeline visible in real time
BNAG manifold data to PI
PU RTM/RTO implementation
Realtime reservoir surveillance via PDHG realtime data transmission Bonny, EA, Afam, Agbada and Obigbo. Phase 1 on going - Nkali to Imo gate segment</t>
    </r>
  </si>
  <si>
    <t>Q1 2018 FY LE</t>
  </si>
  <si>
    <t>TRAVEL, LOGISTICS AND GENERAL OVERHEADS</t>
  </si>
  <si>
    <t>113210
NGT TOOL DEPLOYMENT</t>
  </si>
  <si>
    <t>Savings arising from proposed SPDC Fleet rationalization</t>
  </si>
  <si>
    <t>Cost optimization with a view to maintaining 2017 spend level</t>
  </si>
  <si>
    <t>Cost optimization expected to be achieved on award of contract</t>
  </si>
  <si>
    <t>Short dry weather window will  impair performance.</t>
  </si>
  <si>
    <r>
      <rPr>
        <b/>
        <sz val="11"/>
        <color theme="1"/>
        <rFont val="Calibri"/>
        <family val="2"/>
        <scheme val="minor"/>
      </rPr>
      <t>101345
SSC LAND LIGHT VEHICLES EAST</t>
    </r>
    <r>
      <rPr>
        <sz val="11"/>
        <color theme="1"/>
        <rFont val="Calibri"/>
        <family val="2"/>
        <scheme val="minor"/>
      </rPr>
      <t xml:space="preserve">
Savings arising from proposed SPDC Fleet rationalization</t>
    </r>
  </si>
  <si>
    <r>
      <rPr>
        <b/>
        <sz val="11"/>
        <color theme="1"/>
        <rFont val="Calibri"/>
        <family val="2"/>
        <scheme val="minor"/>
      </rPr>
      <t xml:space="preserve">103521 
PREMOB INSPECTIONS EAST </t>
    </r>
    <r>
      <rPr>
        <sz val="11"/>
        <color theme="1"/>
        <rFont val="Calibri"/>
        <family val="2"/>
        <scheme val="minor"/>
      </rPr>
      <t xml:space="preserve">
Savings arising from proposed SPDC Fleet rationalization</t>
    </r>
  </si>
  <si>
    <r>
      <rPr>
        <b/>
        <sz val="11"/>
        <color theme="1"/>
        <rFont val="Calibri"/>
        <family val="2"/>
        <scheme val="minor"/>
      </rPr>
      <t xml:space="preserve">103523
PILOTAGE CHARGES WEST </t>
    </r>
    <r>
      <rPr>
        <sz val="11"/>
        <color theme="1"/>
        <rFont val="Calibri"/>
        <family val="2"/>
        <scheme val="minor"/>
      </rPr>
      <t xml:space="preserve">
Cost optimization with a view to maintaining 2017 spend level</t>
    </r>
  </si>
  <si>
    <r>
      <rPr>
        <b/>
        <sz val="11"/>
        <color theme="1"/>
        <rFont val="Calibri"/>
        <family val="2"/>
        <scheme val="minor"/>
      </rPr>
      <t xml:space="preserve">P.NG.LOG.OR.07.003 
DRY DOCKING OF HEAVY CRAFTS </t>
    </r>
    <r>
      <rPr>
        <sz val="11"/>
        <color theme="1"/>
        <rFont val="Calibri"/>
        <family val="2"/>
        <scheme val="minor"/>
      </rPr>
      <t xml:space="preserve">
Cost optimization expected to be achieved on award of contract</t>
    </r>
  </si>
  <si>
    <r>
      <rPr>
        <b/>
        <sz val="11"/>
        <color theme="1"/>
        <rFont val="Calibri"/>
        <family val="2"/>
        <scheme val="minor"/>
      </rPr>
      <t>P.NG.LOG.OR.13.001.1230</t>
    </r>
    <r>
      <rPr>
        <sz val="11"/>
        <color theme="1"/>
        <rFont val="Calibri"/>
        <family val="2"/>
        <scheme val="minor"/>
      </rPr>
      <t xml:space="preserve">
UPGRADE OF THE ENEKA DUMPSITE
Short dry weather window will  impair performance.</t>
    </r>
  </si>
  <si>
    <t>MCI services from the Group</t>
  </si>
  <si>
    <r>
      <rPr>
        <b/>
        <sz val="11"/>
        <color theme="1"/>
        <rFont val="Calibri"/>
        <family val="2"/>
        <scheme val="minor"/>
      </rPr>
      <t xml:space="preserve">113098
</t>
    </r>
    <r>
      <rPr>
        <sz val="11"/>
        <color theme="1"/>
        <rFont val="Calibri"/>
        <family val="2"/>
        <scheme val="minor"/>
      </rPr>
      <t>PNP CORPORATE MTCE SYSTEMS MANAGEMENT
MCI services from the Group</t>
    </r>
  </si>
  <si>
    <t>2015 FY</t>
  </si>
  <si>
    <t>2016 FY</t>
  </si>
  <si>
    <t>2017 FY</t>
  </si>
  <si>
    <t>OP 17</t>
  </si>
  <si>
    <t>Pressure</t>
  </si>
  <si>
    <t>Q1 FYLE</t>
  </si>
  <si>
    <t>MA Reduction</t>
  </si>
  <si>
    <r>
      <rPr>
        <b/>
        <sz val="11"/>
        <color theme="1"/>
        <rFont val="Calibri"/>
        <family val="2"/>
        <scheme val="minor"/>
      </rPr>
      <t>O.NG.BPE.AFR.FAC.724FP
AFAM POWER PLANT PREV. MTCENANCE</t>
    </r>
    <r>
      <rPr>
        <sz val="11"/>
        <color theme="1"/>
        <rFont val="Calibri"/>
        <family val="2"/>
        <scheme val="minor"/>
      </rPr>
      <t xml:space="preserve">
Discount on GT 11 C4 Inspection</t>
    </r>
  </si>
  <si>
    <t>Barrel Chase</t>
  </si>
  <si>
    <t xml:space="preserve"> Central Hub</t>
  </si>
  <si>
    <t xml:space="preserve"> EA Hub</t>
  </si>
  <si>
    <t xml:space="preserve"> Land East Hub</t>
  </si>
  <si>
    <t xml:space="preserve"> Land East Hub (AFAM)</t>
  </si>
  <si>
    <t xml:space="preserve"> Swamp East Hub</t>
  </si>
  <si>
    <t xml:space="preserve"> Swamp West Hub</t>
  </si>
  <si>
    <t xml:space="preserve">Pipeline </t>
  </si>
  <si>
    <t xml:space="preserve">Production Services </t>
  </si>
  <si>
    <t>CI/LEAN Implementation</t>
  </si>
  <si>
    <t xml:space="preserve">RELEASE </t>
  </si>
  <si>
    <t>PRESSURE</t>
  </si>
  <si>
    <t>ASSET</t>
  </si>
  <si>
    <t xml:space="preserve">Pipeline Asset </t>
  </si>
  <si>
    <t>OP17 F$</t>
  </si>
  <si>
    <t>Q1 FYLE VS OP'17</t>
  </si>
  <si>
    <t>GRAND TOTAL</t>
  </si>
  <si>
    <t xml:space="preserve">Barrel Chasing </t>
  </si>
  <si>
    <t>RELEASE</t>
  </si>
  <si>
    <t>PRESSSURE</t>
  </si>
  <si>
    <t xml:space="preserve">JV Optimisation Cost </t>
  </si>
  <si>
    <t xml:space="preserve"> OP17</t>
  </si>
  <si>
    <t xml:space="preserve"> Q1 FYLE </t>
  </si>
  <si>
    <t xml:space="preserve">MA </t>
  </si>
  <si>
    <t>Release</t>
  </si>
  <si>
    <t xml:space="preserve">Q1 FYLE  vs OP 17 </t>
  </si>
  <si>
    <t xml:space="preserve">% Q1 FYLE  vs OP 17 </t>
  </si>
  <si>
    <t>Modified for FYLE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</si>
</sst>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 #,##0.00_-;_-* &quot;-&quot;??_-;_-@_-"/>
    <numFmt numFmtId="164" formatCode="_(* #,##0.00_);_(* \(#,##0.00\);_(* &quot;-&quot;??_);_(@_)"/>
    <numFmt numFmtId="165" formatCode="_-* #,##0_-;\-* #,##0_-;_-* &quot;-&quot;??_-;_-@_-"/>
    <numFmt numFmtId="166" formatCode="_(* #,##0_);_(* \(#,##0\);_(* &quot;-&quot;??_);_(@_)"/>
  </numFmts>
  <fonts count="21" x14ac:knownFonts="1">
    <font>
      <sz val="11"/>
      <color theme="1"/>
      <name val="Calibri"/>
      <family val="2"/>
      <scheme val="minor"/>
    </font>
    <font>
      <sz val="11"/>
      <color theme="1"/>
      <name val="Calibri"/>
      <family val="2"/>
      <scheme val="minor"/>
    </font>
    <font>
      <b/>
      <sz val="10"/>
      <name val="Calibri"/>
      <family val="2"/>
      <scheme val="minor"/>
    </font>
    <font>
      <b/>
      <sz val="10"/>
      <color rgb="FFFF0000"/>
      <name val="Arial"/>
      <family val="2"/>
    </font>
    <font>
      <b/>
      <sz val="10"/>
      <color theme="1"/>
      <name val="Arial"/>
      <family val="2"/>
    </font>
    <font>
      <sz val="10"/>
      <color theme="1"/>
      <name val="Calibri"/>
      <family val="2"/>
      <scheme val="minor"/>
    </font>
    <font>
      <b/>
      <sz val="10"/>
      <color theme="1"/>
      <name val="Calibri"/>
      <family val="2"/>
      <scheme val="minor"/>
    </font>
    <font>
      <b/>
      <sz val="11"/>
      <color theme="1"/>
      <name val="Calibri"/>
      <family val="2"/>
      <scheme val="minor"/>
    </font>
    <font>
      <sz val="11"/>
      <color rgb="FFFF0000"/>
      <name val="Calibri"/>
      <family val="2"/>
      <scheme val="minor"/>
    </font>
    <font>
      <b/>
      <sz val="15"/>
      <color theme="1"/>
      <name val="Calibri"/>
      <family val="2"/>
      <scheme val="minor"/>
    </font>
    <font>
      <b/>
      <sz val="11"/>
      <color theme="1" tint="4.9989318521683403E-2"/>
      <name val="Calibri"/>
      <family val="2"/>
      <scheme val="minor"/>
    </font>
    <font>
      <b/>
      <sz val="10"/>
      <color rgb="FFFF0000"/>
      <name val="Arial Black"/>
      <family val="2"/>
    </font>
    <font>
      <b/>
      <sz val="11"/>
      <color rgb="FFFF0000"/>
      <name val="Calibri"/>
      <family val="2"/>
      <scheme val="minor"/>
    </font>
    <font>
      <b/>
      <sz val="10"/>
      <color rgb="FFFF0000"/>
      <name val="Calibri"/>
      <family val="2"/>
      <scheme val="minor"/>
    </font>
    <font>
      <b/>
      <u/>
      <sz val="11"/>
      <color theme="1"/>
      <name val="Calibri"/>
      <family val="2"/>
      <scheme val="minor"/>
    </font>
    <font>
      <b/>
      <u/>
      <sz val="11"/>
      <color rgb="FFC00000"/>
      <name val="Calibri"/>
      <family val="2"/>
      <scheme val="minor"/>
    </font>
    <font>
      <sz val="11"/>
      <name val="Calibri"/>
      <family val="2"/>
      <scheme val="minor"/>
    </font>
    <font>
      <b/>
      <u/>
      <sz val="11"/>
      <color rgb="FFFF0000"/>
      <name val="Calibri"/>
      <family val="2"/>
      <scheme val="minor"/>
    </font>
    <font>
      <sz val="10"/>
      <color rgb="FFFF0000"/>
      <name val="Calibri"/>
      <family val="2"/>
      <scheme val="minor"/>
    </font>
    <font>
      <b/>
      <sz val="11"/>
      <color theme="1"/>
      <name val="Garamond"/>
      <family val="1"/>
    </font>
    <font>
      <sz val="11"/>
      <color theme="1"/>
      <name val="Garamond"/>
      <family val="1"/>
    </font>
  </fonts>
  <fills count="18">
    <fill>
      <patternFill patternType="none"/>
    </fill>
    <fill>
      <patternFill patternType="gray125"/>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theme="9"/>
        <bgColor indexed="64"/>
      </patternFill>
    </fill>
    <fill>
      <patternFill patternType="solid">
        <fgColor theme="4" tint="0.59999389629810485"/>
        <bgColor indexed="64"/>
      </patternFill>
    </fill>
    <fill>
      <patternFill patternType="solid">
        <fgColor rgb="FFFFC000"/>
        <bgColor indexed="64"/>
      </patternFill>
    </fill>
    <fill>
      <patternFill patternType="solid">
        <fgColor rgb="FFFF0000"/>
        <bgColor indexed="64"/>
      </patternFill>
    </fill>
    <fill>
      <patternFill patternType="solid">
        <fgColor theme="0"/>
        <bgColor indexed="64"/>
      </patternFill>
    </fill>
    <fill>
      <patternFill patternType="solid">
        <fgColor theme="3" tint="0.79998168889431442"/>
        <bgColor indexed="64"/>
      </patternFill>
    </fill>
    <fill>
      <patternFill patternType="solid">
        <fgColor theme="0" tint="-0.34998626667073579"/>
        <bgColor indexed="64"/>
      </patternFill>
    </fill>
    <fill>
      <patternFill patternType="solid">
        <fgColor theme="4" tint="0.79998168889431442"/>
        <bgColor theme="4" tint="0.79998168889431442"/>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39997558519241921"/>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FF0000"/>
      </left>
      <right style="thin">
        <color rgb="FFFF0000"/>
      </right>
      <top style="thin">
        <color rgb="FFFF0000"/>
      </top>
      <bottom style="thin">
        <color rgb="FFFF0000"/>
      </bottom>
      <diagonal/>
    </border>
    <border>
      <left style="thin">
        <color rgb="FFFF0000"/>
      </left>
      <right style="thin">
        <color rgb="FFFF0000"/>
      </right>
      <top style="thin">
        <color indexed="64"/>
      </top>
      <bottom style="thin">
        <color rgb="FFFF0000"/>
      </bottom>
      <diagonal/>
    </border>
    <border>
      <left style="thin">
        <color rgb="FFFF0000"/>
      </left>
      <right style="thin">
        <color rgb="FFFF0000"/>
      </right>
      <top/>
      <bottom style="thin">
        <color rgb="FFFF0000"/>
      </bottom>
      <diagonal/>
    </border>
    <border>
      <left/>
      <right/>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double">
        <color indexed="64"/>
      </bottom>
      <diagonal/>
    </border>
    <border>
      <left style="medium">
        <color indexed="64"/>
      </left>
      <right style="double">
        <color indexed="64"/>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top/>
      <bottom style="thin">
        <color indexed="64"/>
      </bottom>
      <diagonal/>
    </border>
    <border>
      <left style="medium">
        <color indexed="64"/>
      </left>
      <right style="double">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double">
        <color indexed="64"/>
      </right>
      <top style="thin">
        <color indexed="64"/>
      </top>
      <bottom style="thin">
        <color indexed="64"/>
      </bottom>
      <diagonal/>
    </border>
    <border>
      <left style="medium">
        <color indexed="64"/>
      </left>
      <right/>
      <top style="thin">
        <color indexed="64"/>
      </top>
      <bottom/>
      <diagonal/>
    </border>
    <border>
      <left style="medium">
        <color indexed="64"/>
      </left>
      <right style="double">
        <color indexed="64"/>
      </right>
      <top style="thin">
        <color indexed="64"/>
      </top>
      <bottom/>
      <diagonal/>
    </border>
    <border>
      <left style="medium">
        <color indexed="64"/>
      </left>
      <right style="double">
        <color indexed="64"/>
      </right>
      <top style="medium">
        <color indexed="64"/>
      </top>
      <bottom style="medium">
        <color indexed="64"/>
      </bottom>
      <diagonal/>
    </border>
    <border>
      <left style="medium">
        <color indexed="64"/>
      </left>
      <right/>
      <top/>
      <bottom/>
      <diagonal/>
    </border>
    <border>
      <left style="medium">
        <color indexed="64"/>
      </left>
      <right style="double">
        <color indexed="64"/>
      </right>
      <top/>
      <bottom/>
      <diagonal/>
    </border>
    <border>
      <left style="thin">
        <color indexed="64"/>
      </left>
      <right style="thin">
        <color indexed="64"/>
      </right>
      <top style="thin">
        <color indexed="64"/>
      </top>
      <bottom style="medium">
        <color indexed="64"/>
      </bottom>
      <diagonal/>
    </border>
  </borders>
  <cellStyleXfs count="5">
    <xf numFmtId="0" fontId="0" fillId="0" borderId="0"/>
    <xf numFmtId="16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cellStyleXfs>
  <cellXfs count="164">
    <xf numFmtId="0" fontId="0" fillId="0" borderId="0" xfId="0"/>
    <xf numFmtId="0" fontId="0" fillId="0" borderId="0" xfId="0" pivotButton="1"/>
    <xf numFmtId="0" fontId="0" fillId="0" borderId="0" xfId="0" applyAlignment="1">
      <alignment horizontal="left"/>
    </xf>
    <xf numFmtId="166" fontId="0" fillId="0" borderId="0" xfId="1" applyNumberFormat="1" applyFont="1"/>
    <xf numFmtId="166" fontId="0" fillId="0" borderId="0" xfId="0" applyNumberFormat="1"/>
    <xf numFmtId="49" fontId="2" fillId="2" borderId="1" xfId="0" applyNumberFormat="1" applyFont="1" applyFill="1" applyBorder="1" applyAlignment="1">
      <alignment horizontal="left" vertical="center" wrapText="1"/>
    </xf>
    <xf numFmtId="0" fontId="2" fillId="2" borderId="1" xfId="0" applyFont="1" applyFill="1" applyBorder="1" applyAlignment="1">
      <alignment horizontal="left" vertical="center" wrapText="1"/>
    </xf>
    <xf numFmtId="0" fontId="2" fillId="2" borderId="2" xfId="0" applyFont="1" applyFill="1" applyBorder="1" applyAlignment="1">
      <alignment horizontal="left" vertical="center" wrapText="1"/>
    </xf>
    <xf numFmtId="0" fontId="2" fillId="11" borderId="1" xfId="0" applyFont="1" applyFill="1" applyBorder="1" applyAlignment="1">
      <alignment horizontal="center" vertical="center" wrapText="1"/>
    </xf>
    <xf numFmtId="164" fontId="2" fillId="3" borderId="1" xfId="1" applyFont="1" applyFill="1" applyBorder="1" applyAlignment="1">
      <alignment horizontal="center" vertical="center" wrapText="1"/>
    </xf>
    <xf numFmtId="164" fontId="2" fillId="7" borderId="1" xfId="1" applyFont="1" applyFill="1" applyBorder="1" applyAlignment="1">
      <alignment horizontal="center" vertical="center" wrapText="1"/>
    </xf>
    <xf numFmtId="165" fontId="3" fillId="4" borderId="1" xfId="3" applyNumberFormat="1" applyFont="1" applyFill="1" applyBorder="1" applyAlignment="1">
      <alignment horizontal="center" vertical="center" wrapText="1"/>
    </xf>
    <xf numFmtId="165" fontId="4" fillId="5" borderId="1" xfId="1" applyNumberFormat="1" applyFont="1" applyFill="1" applyBorder="1" applyAlignment="1">
      <alignment horizontal="center" vertical="center" wrapText="1"/>
    </xf>
    <xf numFmtId="164" fontId="2" fillId="6" borderId="1" xfId="1" applyFont="1" applyFill="1" applyBorder="1" applyAlignment="1">
      <alignment horizontal="center" vertical="center" wrapText="1"/>
    </xf>
    <xf numFmtId="166" fontId="2" fillId="3" borderId="1" xfId="1" applyNumberFormat="1" applyFont="1" applyFill="1" applyBorder="1" applyAlignment="1">
      <alignment horizontal="center" vertical="center" wrapText="1"/>
    </xf>
    <xf numFmtId="164" fontId="2" fillId="2" borderId="3" xfId="1" applyFont="1" applyFill="1" applyBorder="1" applyAlignment="1">
      <alignment horizontal="left" vertical="center" wrapText="1"/>
    </xf>
    <xf numFmtId="0" fontId="5" fillId="0" borderId="0" xfId="0" applyFont="1" applyFill="1"/>
    <xf numFmtId="0" fontId="5" fillId="0" borderId="4" xfId="0" applyFont="1" applyFill="1" applyBorder="1" applyAlignment="1">
      <alignment horizontal="left"/>
    </xf>
    <xf numFmtId="0" fontId="5" fillId="0" borderId="5" xfId="0" applyFont="1" applyFill="1" applyBorder="1"/>
    <xf numFmtId="0" fontId="5" fillId="0" borderId="4" xfId="0" applyFont="1" applyFill="1" applyBorder="1"/>
    <xf numFmtId="38" fontId="5" fillId="0" borderId="5" xfId="1" applyNumberFormat="1" applyFont="1" applyFill="1" applyBorder="1" applyAlignment="1">
      <alignment horizontal="right"/>
    </xf>
    <xf numFmtId="164" fontId="5" fillId="0" borderId="6" xfId="1" applyFont="1" applyFill="1" applyBorder="1"/>
    <xf numFmtId="9" fontId="5" fillId="0" borderId="0" xfId="2" applyFont="1" applyFill="1" applyAlignment="1">
      <alignment horizontal="center"/>
    </xf>
    <xf numFmtId="164" fontId="5" fillId="0" borderId="0" xfId="1" applyFont="1" applyFill="1"/>
    <xf numFmtId="38" fontId="5" fillId="0" borderId="4" xfId="2" applyNumberFormat="1" applyFont="1" applyFill="1" applyBorder="1"/>
    <xf numFmtId="0" fontId="5" fillId="0" borderId="0" xfId="0" applyFont="1"/>
    <xf numFmtId="38" fontId="5" fillId="0" borderId="4" xfId="1" applyNumberFormat="1" applyFont="1" applyFill="1" applyBorder="1" applyAlignment="1">
      <alignment horizontal="right"/>
    </xf>
    <xf numFmtId="164" fontId="5" fillId="0" borderId="4" xfId="1" applyFont="1" applyFill="1" applyBorder="1"/>
    <xf numFmtId="9" fontId="5" fillId="0" borderId="4" xfId="2" applyFont="1" applyFill="1" applyBorder="1"/>
    <xf numFmtId="0" fontId="5" fillId="4" borderId="4" xfId="0" applyFont="1" applyFill="1" applyBorder="1"/>
    <xf numFmtId="164" fontId="5" fillId="4" borderId="4" xfId="1" applyFont="1" applyFill="1" applyBorder="1"/>
    <xf numFmtId="164" fontId="5" fillId="0" borderId="0" xfId="1" applyFont="1"/>
    <xf numFmtId="0" fontId="5" fillId="9" borderId="0" xfId="0" applyFont="1" applyFill="1"/>
    <xf numFmtId="0" fontId="5" fillId="0" borderId="0" xfId="0" applyFont="1" applyFill="1" applyBorder="1"/>
    <xf numFmtId="164" fontId="5" fillId="0" borderId="0" xfId="1" applyFont="1" applyFill="1" applyBorder="1"/>
    <xf numFmtId="0" fontId="5" fillId="0" borderId="0" xfId="0" applyFont="1" applyFill="1" applyBorder="1" applyAlignment="1">
      <alignment horizontal="left"/>
    </xf>
    <xf numFmtId="9" fontId="5" fillId="0" borderId="0" xfId="2" applyFont="1" applyFill="1" applyBorder="1"/>
    <xf numFmtId="166" fontId="5" fillId="0" borderId="0" xfId="2" applyNumberFormat="1" applyFont="1" applyFill="1" applyBorder="1"/>
    <xf numFmtId="38" fontId="5" fillId="0" borderId="0" xfId="2" applyNumberFormat="1" applyFont="1" applyFill="1" applyBorder="1"/>
    <xf numFmtId="164" fontId="6" fillId="10" borderId="1" xfId="1" applyFont="1" applyFill="1" applyBorder="1" applyAlignment="1">
      <alignment horizontal="left" wrapText="1"/>
    </xf>
    <xf numFmtId="166" fontId="6" fillId="10" borderId="1" xfId="1" applyNumberFormat="1" applyFont="1" applyFill="1" applyBorder="1" applyAlignment="1">
      <alignment horizontal="left" wrapText="1"/>
    </xf>
    <xf numFmtId="166" fontId="6" fillId="0" borderId="1" xfId="1" applyNumberFormat="1" applyFont="1" applyFill="1" applyBorder="1" applyAlignment="1">
      <alignment horizontal="left" wrapText="1"/>
    </xf>
    <xf numFmtId="166" fontId="5" fillId="0" borderId="0" xfId="1" applyNumberFormat="1" applyFont="1"/>
    <xf numFmtId="0" fontId="5" fillId="0" borderId="0" xfId="0" applyFont="1" applyFill="1" applyAlignment="1">
      <alignment horizontal="left"/>
    </xf>
    <xf numFmtId="9" fontId="5" fillId="0" borderId="0" xfId="2" applyFont="1" applyFill="1"/>
    <xf numFmtId="4" fontId="5" fillId="0" borderId="0" xfId="1" applyNumberFormat="1" applyFont="1" applyFill="1"/>
    <xf numFmtId="164" fontId="6" fillId="0" borderId="0" xfId="1" applyFont="1" applyFill="1"/>
    <xf numFmtId="0" fontId="6" fillId="0" borderId="0" xfId="0" applyFont="1" applyFill="1" applyBorder="1" applyAlignment="1">
      <alignment horizontal="left"/>
    </xf>
    <xf numFmtId="0" fontId="6" fillId="0" borderId="0" xfId="0" applyFont="1" applyFill="1" applyBorder="1"/>
    <xf numFmtId="164" fontId="5" fillId="4" borderId="6" xfId="1" applyFont="1" applyFill="1" applyBorder="1"/>
    <xf numFmtId="0" fontId="0" fillId="0" borderId="0" xfId="0" applyAlignment="1">
      <alignment horizontal="left" indent="1"/>
    </xf>
    <xf numFmtId="166" fontId="7" fillId="12" borderId="7" xfId="0" applyNumberFormat="1" applyFont="1" applyFill="1" applyBorder="1"/>
    <xf numFmtId="0" fontId="0" fillId="13" borderId="0" xfId="0" applyFill="1"/>
    <xf numFmtId="9" fontId="7" fillId="0" borderId="0" xfId="2" applyFont="1"/>
    <xf numFmtId="166" fontId="5" fillId="9" borderId="0" xfId="1" applyNumberFormat="1" applyFont="1" applyFill="1" applyAlignment="1"/>
    <xf numFmtId="0" fontId="9" fillId="7" borderId="8" xfId="0" applyFont="1" applyFill="1" applyBorder="1" applyAlignment="1">
      <alignment horizontal="center"/>
    </xf>
    <xf numFmtId="0" fontId="9" fillId="7" borderId="9" xfId="0" applyFont="1" applyFill="1" applyBorder="1" applyAlignment="1">
      <alignment horizontal="center"/>
    </xf>
    <xf numFmtId="0" fontId="9" fillId="7" borderId="10" xfId="0" applyFont="1" applyFill="1" applyBorder="1" applyAlignment="1">
      <alignment horizontal="center"/>
    </xf>
    <xf numFmtId="0" fontId="10" fillId="14" borderId="11" xfId="0" applyFont="1" applyFill="1" applyBorder="1" applyAlignment="1">
      <alignment horizontal="center" vertical="center" wrapText="1"/>
    </xf>
    <xf numFmtId="0" fontId="10" fillId="15" borderId="11" xfId="0" applyFont="1" applyFill="1" applyBorder="1" applyAlignment="1">
      <alignment horizontal="center" vertical="center" wrapText="1"/>
    </xf>
    <xf numFmtId="0" fontId="10" fillId="8" borderId="11" xfId="0" applyFont="1" applyFill="1" applyBorder="1" applyAlignment="1">
      <alignment horizontal="center" vertical="center" wrapText="1"/>
    </xf>
    <xf numFmtId="166" fontId="10" fillId="15" borderId="10" xfId="1" applyNumberFormat="1" applyFont="1" applyFill="1" applyBorder="1" applyAlignment="1">
      <alignment horizontal="center" wrapText="1"/>
    </xf>
    <xf numFmtId="0" fontId="10" fillId="14" borderId="12" xfId="0" applyFont="1" applyFill="1" applyBorder="1" applyAlignment="1">
      <alignment horizontal="center" vertical="center" wrapText="1"/>
    </xf>
    <xf numFmtId="0" fontId="10" fillId="15" borderId="13" xfId="0" applyFont="1" applyFill="1" applyBorder="1" applyAlignment="1">
      <alignment horizontal="center" vertical="center" wrapText="1"/>
    </xf>
    <xf numFmtId="166" fontId="10" fillId="14" borderId="14" xfId="1" applyNumberFormat="1" applyFont="1" applyFill="1" applyBorder="1" applyAlignment="1">
      <alignment horizontal="center" wrapText="1"/>
    </xf>
    <xf numFmtId="0" fontId="11" fillId="9" borderId="0" xfId="0" applyFont="1" applyFill="1" applyAlignment="1">
      <alignment horizontal="right"/>
    </xf>
    <xf numFmtId="0" fontId="7" fillId="16" borderId="15" xfId="0" applyFont="1" applyFill="1" applyBorder="1"/>
    <xf numFmtId="3" fontId="7" fillId="16" borderId="16" xfId="1" applyNumberFormat="1" applyFont="1" applyFill="1" applyBorder="1"/>
    <xf numFmtId="3" fontId="12" fillId="16" borderId="16" xfId="1" applyNumberFormat="1" applyFont="1" applyFill="1" applyBorder="1"/>
    <xf numFmtId="3" fontId="7" fillId="16" borderId="16" xfId="1" applyNumberFormat="1" applyFont="1" applyFill="1" applyBorder="1" applyAlignment="1"/>
    <xf numFmtId="0" fontId="6" fillId="9" borderId="0" xfId="0" applyFont="1" applyFill="1"/>
    <xf numFmtId="0" fontId="13" fillId="9" borderId="0" xfId="0" applyFont="1" applyFill="1" applyAlignment="1"/>
    <xf numFmtId="0" fontId="14" fillId="4" borderId="17" xfId="0" applyFont="1" applyFill="1" applyBorder="1" applyAlignment="1">
      <alignment wrapText="1"/>
    </xf>
    <xf numFmtId="0" fontId="0" fillId="4" borderId="18" xfId="0" applyFont="1" applyFill="1" applyBorder="1" applyAlignment="1"/>
    <xf numFmtId="164" fontId="0" fillId="4" borderId="18" xfId="1" applyFont="1" applyFill="1" applyBorder="1"/>
    <xf numFmtId="164" fontId="0" fillId="4" borderId="18" xfId="1" applyFont="1" applyFill="1" applyBorder="1" applyAlignment="1"/>
    <xf numFmtId="0" fontId="13" fillId="0" borderId="0" xfId="0" applyFont="1" applyFill="1" applyAlignment="1"/>
    <xf numFmtId="0" fontId="15" fillId="0" borderId="17" xfId="0" applyFont="1" applyFill="1" applyBorder="1" applyAlignment="1">
      <alignment wrapText="1"/>
    </xf>
    <xf numFmtId="0" fontId="0" fillId="0" borderId="18" xfId="0" applyFont="1" applyFill="1" applyBorder="1" applyAlignment="1"/>
    <xf numFmtId="164" fontId="0" fillId="0" borderId="18" xfId="1" applyFont="1" applyFill="1" applyBorder="1"/>
    <xf numFmtId="164" fontId="0" fillId="0" borderId="18" xfId="1" applyFont="1" applyFill="1" applyBorder="1" applyAlignment="1"/>
    <xf numFmtId="0" fontId="0" fillId="0" borderId="0" xfId="0" applyFill="1"/>
    <xf numFmtId="0" fontId="0" fillId="0" borderId="17" xfId="0" applyFont="1" applyFill="1" applyBorder="1" applyAlignment="1">
      <alignment wrapText="1"/>
    </xf>
    <xf numFmtId="166" fontId="8" fillId="0" borderId="18" xfId="1" applyNumberFormat="1" applyFont="1" applyFill="1" applyBorder="1" applyAlignment="1">
      <alignment horizontal="right"/>
    </xf>
    <xf numFmtId="166" fontId="8" fillId="0" borderId="18" xfId="1" applyNumberFormat="1" applyFont="1" applyFill="1" applyBorder="1" applyAlignment="1">
      <alignment horizontal="right" vertical="center"/>
    </xf>
    <xf numFmtId="3" fontId="8" fillId="0" borderId="18" xfId="1" applyNumberFormat="1" applyFont="1" applyFill="1" applyBorder="1" applyAlignment="1">
      <alignment horizontal="right"/>
    </xf>
    <xf numFmtId="0" fontId="13" fillId="9" borderId="0" xfId="0" applyFont="1" applyFill="1" applyAlignment="1">
      <alignment horizontal="left" vertical="center"/>
    </xf>
    <xf numFmtId="0" fontId="5" fillId="9" borderId="0" xfId="0" applyFont="1" applyFill="1" applyAlignment="1">
      <alignment horizontal="left" vertical="center"/>
    </xf>
    <xf numFmtId="0" fontId="0" fillId="0" borderId="17" xfId="0" applyFont="1" applyBorder="1" applyAlignment="1">
      <alignment wrapText="1"/>
    </xf>
    <xf numFmtId="3" fontId="16" fillId="0" borderId="18" xfId="1" applyNumberFormat="1" applyFont="1" applyFill="1" applyBorder="1" applyAlignment="1">
      <alignment horizontal="right"/>
    </xf>
    <xf numFmtId="166" fontId="16" fillId="0" borderId="18" xfId="1" applyNumberFormat="1" applyFont="1" applyFill="1" applyBorder="1" applyAlignment="1">
      <alignment horizontal="right"/>
    </xf>
    <xf numFmtId="0" fontId="12" fillId="4" borderId="17" xfId="0" applyFont="1" applyFill="1" applyBorder="1"/>
    <xf numFmtId="3" fontId="16" fillId="0" borderId="18" xfId="1" applyNumberFormat="1" applyFont="1" applyFill="1" applyBorder="1" applyAlignment="1">
      <alignment horizontal="right" vertical="center"/>
    </xf>
    <xf numFmtId="0" fontId="17" fillId="4" borderId="17" xfId="0" applyFont="1" applyFill="1" applyBorder="1" applyAlignment="1">
      <alignment wrapText="1"/>
    </xf>
    <xf numFmtId="3" fontId="8" fillId="0" borderId="18" xfId="1" applyNumberFormat="1" applyFont="1" applyFill="1" applyBorder="1" applyAlignment="1">
      <alignment horizontal="right" vertical="center"/>
    </xf>
    <xf numFmtId="0" fontId="12" fillId="0" borderId="17" xfId="0" applyFont="1" applyBorder="1" applyAlignment="1">
      <alignment wrapText="1"/>
    </xf>
    <xf numFmtId="0" fontId="12" fillId="4" borderId="19" xfId="0" applyFont="1" applyFill="1" applyBorder="1" applyAlignment="1">
      <alignment horizontal="left" vertical="center"/>
    </xf>
    <xf numFmtId="3" fontId="12" fillId="4" borderId="20" xfId="0" applyNumberFormat="1" applyFont="1" applyFill="1" applyBorder="1" applyAlignment="1">
      <alignment horizontal="right" vertical="center"/>
    </xf>
    <xf numFmtId="0" fontId="11" fillId="9" borderId="0" xfId="0" applyFont="1" applyFill="1" applyAlignment="1">
      <alignment horizontal="right" vertical="center"/>
    </xf>
    <xf numFmtId="0" fontId="7" fillId="17" borderId="8" xfId="0" applyFont="1" applyFill="1" applyBorder="1" applyAlignment="1">
      <alignment horizontal="left" vertical="center"/>
    </xf>
    <xf numFmtId="166" fontId="7" fillId="17" borderId="21" xfId="1" applyNumberFormat="1" applyFont="1" applyFill="1" applyBorder="1" applyAlignment="1">
      <alignment horizontal="right" vertical="center"/>
    </xf>
    <xf numFmtId="166" fontId="5" fillId="9" borderId="0" xfId="1" applyNumberFormat="1" applyFont="1" applyFill="1" applyAlignment="1">
      <alignment horizontal="left" vertical="center"/>
    </xf>
    <xf numFmtId="0" fontId="7" fillId="0" borderId="17" xfId="0" applyFont="1" applyBorder="1" applyAlignment="1">
      <alignment wrapText="1"/>
    </xf>
    <xf numFmtId="166" fontId="16" fillId="0" borderId="18" xfId="1" applyNumberFormat="1" applyFont="1" applyFill="1" applyBorder="1" applyAlignment="1">
      <alignment horizontal="right" vertical="center"/>
    </xf>
    <xf numFmtId="0" fontId="0" fillId="0" borderId="0" xfId="0" applyAlignment="1"/>
    <xf numFmtId="0" fontId="8" fillId="0" borderId="0" xfId="0" applyFont="1"/>
    <xf numFmtId="3" fontId="0" fillId="0" borderId="0" xfId="0" applyNumberFormat="1"/>
    <xf numFmtId="3" fontId="0" fillId="0" borderId="0" xfId="0" applyNumberFormat="1" applyAlignment="1"/>
    <xf numFmtId="166" fontId="12" fillId="4" borderId="18" xfId="1" applyNumberFormat="1" applyFont="1" applyFill="1" applyBorder="1"/>
    <xf numFmtId="166" fontId="12" fillId="4" borderId="18" xfId="1" applyNumberFormat="1" applyFont="1" applyFill="1" applyBorder="1" applyAlignment="1"/>
    <xf numFmtId="0" fontId="0" fillId="3" borderId="0" xfId="0" applyFill="1"/>
    <xf numFmtId="0" fontId="8" fillId="4" borderId="18" xfId="0" applyFont="1" applyFill="1" applyBorder="1" applyAlignment="1"/>
    <xf numFmtId="164" fontId="8" fillId="4" borderId="18" xfId="1" applyFont="1" applyFill="1" applyBorder="1"/>
    <xf numFmtId="164" fontId="8" fillId="4" borderId="18" xfId="1" applyFont="1" applyFill="1" applyBorder="1" applyAlignment="1"/>
    <xf numFmtId="0" fontId="18" fillId="9" borderId="0" xfId="0" applyFont="1" applyFill="1"/>
    <xf numFmtId="0" fontId="11" fillId="0" borderId="0" xfId="0" applyFont="1" applyFill="1" applyAlignment="1">
      <alignment horizontal="right" vertical="center"/>
    </xf>
    <xf numFmtId="0" fontId="7" fillId="0" borderId="22" xfId="0" applyFont="1" applyFill="1" applyBorder="1" applyAlignment="1">
      <alignment horizontal="left" vertical="center"/>
    </xf>
    <xf numFmtId="166" fontId="7" fillId="0" borderId="23" xfId="1" applyNumberFormat="1" applyFont="1" applyFill="1" applyBorder="1" applyAlignment="1">
      <alignment horizontal="right" vertical="center"/>
    </xf>
    <xf numFmtId="3" fontId="7" fillId="0" borderId="23" xfId="0" applyNumberFormat="1" applyFont="1" applyFill="1" applyBorder="1" applyAlignment="1">
      <alignment horizontal="right" vertical="center"/>
    </xf>
    <xf numFmtId="3" fontId="7" fillId="0" borderId="20" xfId="1" applyNumberFormat="1" applyFont="1" applyFill="1" applyBorder="1" applyAlignment="1"/>
    <xf numFmtId="166" fontId="5" fillId="0" borderId="0" xfId="1" applyNumberFormat="1" applyFont="1" applyFill="1" applyAlignment="1">
      <alignment horizontal="left" vertical="center"/>
    </xf>
    <xf numFmtId="0" fontId="5" fillId="0" borderId="0" xfId="0" applyFont="1" applyFill="1" applyAlignment="1">
      <alignment horizontal="left" vertical="center"/>
    </xf>
    <xf numFmtId="0" fontId="15" fillId="0" borderId="19" xfId="0" applyFont="1" applyFill="1" applyBorder="1" applyAlignment="1">
      <alignment wrapText="1"/>
    </xf>
    <xf numFmtId="166" fontId="8" fillId="0" borderId="20" xfId="1" applyNumberFormat="1" applyFont="1" applyFill="1" applyBorder="1" applyAlignment="1">
      <alignment horizontal="right" vertical="center"/>
    </xf>
    <xf numFmtId="3" fontId="8" fillId="0" borderId="20" xfId="1" applyNumberFormat="1" applyFont="1" applyFill="1" applyBorder="1" applyAlignment="1">
      <alignment horizontal="right" vertical="center"/>
    </xf>
    <xf numFmtId="166" fontId="16" fillId="0" borderId="20" xfId="1" applyNumberFormat="1" applyFont="1" applyFill="1" applyBorder="1" applyAlignment="1">
      <alignment horizontal="right"/>
    </xf>
    <xf numFmtId="166" fontId="12" fillId="4" borderId="20" xfId="1" applyNumberFormat="1" applyFont="1" applyFill="1" applyBorder="1" applyAlignment="1">
      <alignment horizontal="right" vertical="center"/>
    </xf>
    <xf numFmtId="166" fontId="0" fillId="0" borderId="0" xfId="0" applyNumberFormat="1" applyAlignment="1"/>
    <xf numFmtId="0" fontId="19" fillId="0" borderId="1" xfId="0" applyFont="1" applyBorder="1" applyAlignment="1">
      <alignment wrapText="1"/>
    </xf>
    <xf numFmtId="0" fontId="19" fillId="0" borderId="1" xfId="0" applyFont="1" applyBorder="1"/>
    <xf numFmtId="166" fontId="20" fillId="0" borderId="1" xfId="1" applyNumberFormat="1" applyFont="1" applyBorder="1"/>
    <xf numFmtId="166" fontId="19" fillId="0" borderId="1" xfId="1" applyNumberFormat="1" applyFont="1" applyBorder="1"/>
    <xf numFmtId="166" fontId="19" fillId="0" borderId="24" xfId="1" applyNumberFormat="1" applyFont="1" applyBorder="1"/>
    <xf numFmtId="166" fontId="19" fillId="7" borderId="24" xfId="1" applyNumberFormat="1" applyFont="1" applyFill="1" applyBorder="1"/>
    <xf numFmtId="0" fontId="19" fillId="0" borderId="24" xfId="0" applyFont="1" applyBorder="1"/>
    <xf numFmtId="0" fontId="7" fillId="0" borderId="0" xfId="0" applyFont="1"/>
    <xf numFmtId="166" fontId="19" fillId="0" borderId="1" xfId="1" applyNumberFormat="1" applyFont="1" applyBorder="1" applyAlignment="1">
      <alignment horizontal="center" vertical="center" wrapText="1"/>
    </xf>
    <xf numFmtId="0" fontId="0" fillId="0" borderId="0" xfId="0" applyAlignment="1">
      <alignment horizontal="center" vertical="center" wrapText="1"/>
    </xf>
    <xf numFmtId="166" fontId="19" fillId="7" borderId="1" xfId="1" applyNumberFormat="1" applyFont="1" applyFill="1" applyBorder="1" applyAlignment="1">
      <alignment horizontal="center" vertical="center" wrapText="1"/>
    </xf>
    <xf numFmtId="165" fontId="20" fillId="7" borderId="1" xfId="1" applyNumberFormat="1" applyFont="1" applyFill="1" applyBorder="1"/>
    <xf numFmtId="166" fontId="20" fillId="0" borderId="1" xfId="1" applyNumberFormat="1" applyFont="1" applyBorder="1" applyAlignment="1">
      <alignment horizontal="center"/>
    </xf>
    <xf numFmtId="166" fontId="20" fillId="7" borderId="1" xfId="1" applyNumberFormat="1" applyFont="1" applyFill="1" applyBorder="1" applyAlignment="1">
      <alignment horizontal="center"/>
    </xf>
    <xf numFmtId="166" fontId="19" fillId="0" borderId="24" xfId="1" applyNumberFormat="1" applyFont="1" applyBorder="1" applyAlignment="1">
      <alignment horizontal="center"/>
    </xf>
    <xf numFmtId="166" fontId="19" fillId="7" borderId="24" xfId="1" applyNumberFormat="1" applyFont="1" applyFill="1" applyBorder="1" applyAlignment="1">
      <alignment horizontal="center"/>
    </xf>
    <xf numFmtId="166" fontId="20" fillId="0" borderId="1" xfId="1" applyNumberFormat="1" applyFont="1" applyBorder="1" applyAlignment="1"/>
    <xf numFmtId="166" fontId="19" fillId="0" borderId="24" xfId="1" applyNumberFormat="1" applyFont="1" applyBorder="1" applyAlignment="1"/>
    <xf numFmtId="166" fontId="19" fillId="0" borderId="1" xfId="1" applyNumberFormat="1" applyFont="1" applyBorder="1" applyAlignment="1">
      <alignment horizontal="center" wrapText="1"/>
    </xf>
    <xf numFmtId="9" fontId="20" fillId="0" borderId="1" xfId="2" applyFont="1" applyBorder="1" applyAlignment="1">
      <alignment horizontal="right"/>
    </xf>
    <xf numFmtId="9" fontId="19" fillId="0" borderId="24" xfId="2" applyFont="1" applyBorder="1" applyAlignment="1">
      <alignment horizontal="right"/>
    </xf>
    <xf numFmtId="166" fontId="19" fillId="0" borderId="1" xfId="1" applyNumberFormat="1" applyFont="1" applyBorder="1" applyAlignment="1">
      <alignment horizontal="center" vertical="center"/>
    </xf>
    <xf numFmtId="166" fontId="19" fillId="4" borderId="1" xfId="1" applyNumberFormat="1" applyFont="1" applyFill="1" applyBorder="1" applyAlignment="1">
      <alignment horizontal="center" vertical="center"/>
    </xf>
    <xf numFmtId="166" fontId="20" fillId="4" borderId="1" xfId="1" applyNumberFormat="1" applyFont="1" applyFill="1" applyBorder="1" applyAlignment="1"/>
    <xf numFmtId="166" fontId="19" fillId="4" borderId="24" xfId="1" applyNumberFormat="1" applyFont="1" applyFill="1" applyBorder="1" applyAlignment="1"/>
    <xf numFmtId="166" fontId="19" fillId="0" borderId="1" xfId="1" applyNumberFormat="1" applyFont="1" applyBorder="1" applyAlignment="1">
      <alignment horizontal="right" vertical="center" wrapText="1"/>
    </xf>
    <xf numFmtId="166" fontId="19" fillId="7" borderId="1" xfId="1" applyNumberFormat="1" applyFont="1" applyFill="1" applyBorder="1" applyAlignment="1">
      <alignment horizontal="right" vertical="center" wrapText="1"/>
    </xf>
    <xf numFmtId="166" fontId="20" fillId="0" borderId="1" xfId="1" applyNumberFormat="1" applyFont="1" applyBorder="1" applyAlignment="1">
      <alignment horizontal="right"/>
    </xf>
    <xf numFmtId="166" fontId="20" fillId="7" borderId="1" xfId="1" applyNumberFormat="1" applyFont="1" applyFill="1" applyBorder="1" applyAlignment="1">
      <alignment horizontal="right"/>
    </xf>
    <xf numFmtId="166" fontId="19" fillId="0" borderId="24" xfId="1" applyNumberFormat="1" applyFont="1" applyBorder="1" applyAlignment="1">
      <alignment horizontal="right"/>
    </xf>
    <xf numFmtId="166" fontId="19" fillId="7" borderId="24" xfId="1" applyNumberFormat="1" applyFont="1" applyFill="1" applyBorder="1" applyAlignment="1">
      <alignment horizontal="right"/>
    </xf>
    <xf numFmtId="166" fontId="20" fillId="7" borderId="1" xfId="1" applyNumberFormat="1" applyFont="1" applyFill="1" applyBorder="1"/>
    <xf numFmtId="166" fontId="20" fillId="4" borderId="1" xfId="1" applyNumberFormat="1" applyFont="1" applyFill="1" applyBorder="1"/>
    <xf numFmtId="166" fontId="19" fillId="4" borderId="24" xfId="1" applyNumberFormat="1" applyFont="1" applyFill="1" applyBorder="1"/>
    <xf numFmtId="166" fontId="19" fillId="0" borderId="1" xfId="1" applyNumberFormat="1" applyFont="1" applyBorder="1" applyAlignment="1">
      <alignment horizontal="center"/>
    </xf>
    <xf numFmtId="43" fontId="20" fillId="7" borderId="1" xfId="1" applyNumberFormat="1" applyFont="1" applyFill="1" applyBorder="1" applyAlignment="1">
      <alignment horizontal="center"/>
    </xf>
  </cellXfs>
  <cellStyles count="5">
    <cellStyle name="Comma" xfId="1" builtinId="3"/>
    <cellStyle name="Comma 4" xfId="3"/>
    <cellStyle name="Normal" xfId="0" builtinId="0"/>
    <cellStyle name="Normal 5" xfId="4"/>
    <cellStyle name="Percent" xfId="2" builtinId="5"/>
  </cellStyles>
  <dxfs count="56">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FF0000"/>
        </patternFill>
      </fill>
    </dxf>
    <dxf>
      <numFmt numFmtId="166" formatCode="_(* #,##0_);_(* \(#,##0\);_(* &quot;-&quot;??_);_(@_)"/>
    </dxf>
    <dxf>
      <numFmt numFmtId="166" formatCode="_(* #,##0_);_(* \(#,##0\);_(* &quot;-&quot;??_);_(@_)"/>
    </dxf>
    <dxf>
      <numFmt numFmtId="166" formatCode="_(* #,##0_);_(* \(#,##0\);_(* &quot;-&quot;??_);_(@_)"/>
    </dxf>
    <dxf>
      <numFmt numFmtId="167" formatCode="_(* #,##0.0_);_(* \(#,##0.0\);_(* &quot;-&quot;??_);_(@_)"/>
    </dxf>
    <dxf>
      <numFmt numFmtId="167" formatCode="_(* #,##0.0_);_(* \(#,##0.0\);_(* &quot;-&quot;??_);_(@_)"/>
    </dxf>
    <dxf>
      <numFmt numFmtId="167" formatCode="_(* #,##0.0_);_(* \(#,##0.0\);_(* &quot;-&quot;??_);_(@_)"/>
    </dxf>
    <dxf>
      <numFmt numFmtId="166" formatCode="_(* #,##0_);_(* \(#,##0\);_(* &quot;-&quot;??_);_(@_)"/>
    </dxf>
    <dxf>
      <numFmt numFmtId="166" formatCode="_(* #,##0_);_(* \(#,##0\);_(* &quot;-&quot;??_);_(@_)"/>
    </dxf>
    <dxf>
      <numFmt numFmtId="166" formatCode="_(* #,##0_);_(* \(#,##0\);_(* &quot;-&quot;??_);_(@_)"/>
    </dxf>
    <dxf>
      <numFmt numFmtId="167" formatCode="_(* #,##0.0_);_(* \(#,##0.0\);_(* &quot;-&quot;??_);_(@_)"/>
    </dxf>
    <dxf>
      <numFmt numFmtId="167" formatCode="_(* #,##0.0_);_(* \(#,##0.0\);_(* &quot;-&quot;??_);_(@_)"/>
    </dxf>
    <dxf>
      <numFmt numFmtId="167" formatCode="_(* #,##0.0_);_(* \(#,##0.0\);_(* &quot;-&quot;??_);_(@_)"/>
    </dxf>
    <dxf>
      <numFmt numFmtId="166" formatCode="_(* #,##0_);_(* \(#,##0\);_(* &quot;-&quot;??_);_(@_)"/>
    </dxf>
    <dxf>
      <numFmt numFmtId="166" formatCode="_(* #,##0_);_(* \(#,##0\);_(* &quot;-&quot;??_);_(@_)"/>
    </dxf>
    <dxf>
      <numFmt numFmtId="166" formatCode="_(* #,##0_);_(* \(#,##0\);_(* &quot;-&quot;??_);_(@_)"/>
    </dxf>
    <dxf>
      <numFmt numFmtId="167" formatCode="_(* #,##0.0_);_(* \(#,##0.0\);_(* &quot;-&quot;??_);_(@_)"/>
    </dxf>
    <dxf>
      <numFmt numFmtId="167" formatCode="_(* #,##0.0_);_(* \(#,##0.0\);_(* &quot;-&quot;??_);_(@_)"/>
    </dxf>
    <dxf>
      <numFmt numFmtId="167" formatCode="_(* #,##0.0_);_(* \(#,##0.0\);_(* &quot;-&quot;??_);_(@_)"/>
    </dxf>
    <dxf>
      <numFmt numFmtId="166" formatCode="_(* #,##0_);_(* \(#,##0\);_(* &quot;-&quot;??_);_(@_)"/>
    </dxf>
    <dxf>
      <numFmt numFmtId="166" formatCode="_(* #,##0_);_(* \(#,##0\);_(* &quot;-&quot;??_);_(@_)"/>
    </dxf>
    <dxf>
      <numFmt numFmtId="166" formatCode="_(* #,##0_);_(* \(#,##0\);_(* &quot;-&quot;??_);_(@_)"/>
    </dxf>
    <dxf>
      <numFmt numFmtId="167" formatCode="_(* #,##0.0_);_(* \(#,##0.0\);_(* &quot;-&quot;??_);_(@_)"/>
    </dxf>
    <dxf>
      <numFmt numFmtId="167" formatCode="_(* #,##0.0_);_(* \(#,##0.0\);_(* &quot;-&quot;??_);_(@_)"/>
    </dxf>
    <dxf>
      <numFmt numFmtId="167" formatCode="_(* #,##0.0_);_(* \(#,##0.0\);_(* &quot;-&quot;??_);_(@_)"/>
    </dxf>
    <dxf>
      <numFmt numFmtId="166" formatCode="_(* #,##0_);_(* \(#,##0\);_(* &quot;-&quot;??_);_(@_)"/>
    </dxf>
    <dxf>
      <numFmt numFmtId="166" formatCode="_(* #,##0_);_(* \(#,##0\);_(* &quot;-&quot;??_);_(@_)"/>
    </dxf>
    <dxf>
      <numFmt numFmtId="166" formatCode="_(* #,##0_);_(* \(#,##0\);_(* &quot;-&quot;??_);_(@_)"/>
    </dxf>
    <dxf>
      <numFmt numFmtId="167" formatCode="_(* #,##0.0_);_(* \(#,##0.0\);_(* &quot;-&quot;??_);_(@_)"/>
    </dxf>
    <dxf>
      <numFmt numFmtId="167" formatCode="_(* #,##0.0_);_(* \(#,##0.0\);_(* &quot;-&quot;??_);_(@_)"/>
    </dxf>
    <dxf>
      <numFmt numFmtId="167" formatCode="_(* #,##0.0_);_(* \(#,##0.0\);_(* &quot;-&quot;??_);_(@_)"/>
    </dxf>
    <dxf>
      <numFmt numFmtId="166" formatCode="_(* #,##0_);_(* \(#,##0\);_(* &quot;-&quot;??_);_(@_)"/>
    </dxf>
    <dxf>
      <numFmt numFmtId="166" formatCode="_(* #,##0_);_(* \(#,##0\);_(* &quot;-&quot;??_);_(@_)"/>
    </dxf>
    <dxf>
      <numFmt numFmtId="166" formatCode="_(* #,##0_);_(* \(#,##0\);_(* &quot;-&quot;??_);_(@_)"/>
    </dxf>
    <dxf>
      <numFmt numFmtId="167" formatCode="_(* #,##0.0_);_(* \(#,##0.0\);_(* &quot;-&quot;??_);_(@_)"/>
    </dxf>
    <dxf>
      <numFmt numFmtId="167" formatCode="_(* #,##0.0_);_(* \(#,##0.0\);_(* &quot;-&quot;??_);_(@_)"/>
    </dxf>
    <dxf>
      <numFmt numFmtId="167" formatCode="_(* #,##0.0_);_(* \(#,##0.0\);_(* &quot;-&quot;??_);_(@_)"/>
    </dxf>
    <dxf>
      <numFmt numFmtId="166" formatCode="_(* #,##0_);_(* \(#,##0\);_(* &quot;-&quot;??_);_(@_)"/>
    </dxf>
    <dxf>
      <numFmt numFmtId="166" formatCode="_(* #,##0_);_(* \(#,##0\);_(* &quot;-&quot;??_);_(@_)"/>
    </dxf>
    <dxf>
      <numFmt numFmtId="166" formatCode="_(* #,##0_);_(* \(#,##0\);_(* &quot;-&quot;??_);_(@_)"/>
    </dxf>
    <dxf>
      <numFmt numFmtId="167" formatCode="_(* #,##0.0_);_(* \(#,##0.0\);_(* &quot;-&quot;??_);_(@_)"/>
    </dxf>
    <dxf>
      <numFmt numFmtId="167" formatCode="_(* #,##0.0_);_(* \(#,##0.0\);_(* &quot;-&quot;??_);_(@_)"/>
    </dxf>
    <dxf>
      <numFmt numFmtId="167"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bg2">
                <a:lumMod val="75000"/>
              </a:schemeClr>
            </a:solidFill>
            <a:ln>
              <a:noFill/>
            </a:ln>
            <a:effectLst/>
          </c:spPr>
          <c:invertIfNegative val="0"/>
          <c:dPt>
            <c:idx val="5"/>
            <c:invertIfNegative val="0"/>
            <c:bubble3D val="0"/>
            <c:spPr>
              <a:solidFill>
                <a:schemeClr val="bg1"/>
              </a:solidFill>
              <a:ln>
                <a:noFill/>
              </a:ln>
              <a:effectLst/>
            </c:spPr>
            <c:extLst>
              <c:ext xmlns:c16="http://schemas.microsoft.com/office/drawing/2014/chart" uri="{C3380CC4-5D6E-409C-BE32-E72D297353CC}">
                <c16:uniqueId val="{00000004-F2FB-4D35-A96E-BEF8552A9628}"/>
              </c:ext>
            </c:extLst>
          </c:dPt>
          <c:dPt>
            <c:idx val="6"/>
            <c:invertIfNegative val="0"/>
            <c:bubble3D val="0"/>
            <c:spPr>
              <a:solidFill>
                <a:schemeClr val="bg1"/>
              </a:solidFill>
              <a:ln>
                <a:noFill/>
              </a:ln>
              <a:effectLst/>
            </c:spPr>
            <c:extLst>
              <c:ext xmlns:c16="http://schemas.microsoft.com/office/drawing/2014/chart" uri="{C3380CC4-5D6E-409C-BE32-E72D297353CC}">
                <c16:uniqueId val="{00000003-F2FB-4D35-A96E-BEF8552A9628}"/>
              </c:ext>
            </c:extLst>
          </c:dPt>
          <c:dPt>
            <c:idx val="7"/>
            <c:invertIfNegative val="0"/>
            <c:bubble3D val="0"/>
            <c:spPr>
              <a:solidFill>
                <a:schemeClr val="bg1"/>
              </a:solidFill>
              <a:ln>
                <a:noFill/>
              </a:ln>
              <a:effectLst/>
            </c:spPr>
            <c:extLst>
              <c:ext xmlns:c16="http://schemas.microsoft.com/office/drawing/2014/chart" uri="{C3380CC4-5D6E-409C-BE32-E72D297353CC}">
                <c16:uniqueId val="{00000005-F2FB-4D35-A96E-BEF8552A9628}"/>
              </c:ext>
            </c:extLst>
          </c:dPt>
          <c:dLbls>
            <c:dLbl>
              <c:idx val="5"/>
              <c:delete val="1"/>
              <c:extLst>
                <c:ext xmlns:c15="http://schemas.microsoft.com/office/drawing/2012/chart" uri="{CE6537A1-D6FC-4f65-9D91-7224C49458BB}"/>
                <c:ext xmlns:c16="http://schemas.microsoft.com/office/drawing/2014/chart" uri="{C3380CC4-5D6E-409C-BE32-E72D297353CC}">
                  <c16:uniqueId val="{00000004-F2FB-4D35-A96E-BEF8552A9628}"/>
                </c:ext>
              </c:extLst>
            </c:dLbl>
            <c:dLbl>
              <c:idx val="6"/>
              <c:delete val="1"/>
              <c:extLst>
                <c:ext xmlns:c15="http://schemas.microsoft.com/office/drawing/2012/chart" uri="{CE6537A1-D6FC-4f65-9D91-7224C49458BB}"/>
                <c:ext xmlns:c16="http://schemas.microsoft.com/office/drawing/2014/chart" uri="{C3380CC4-5D6E-409C-BE32-E72D297353CC}">
                  <c16:uniqueId val="{00000003-F2FB-4D35-A96E-BEF8552A9628}"/>
                </c:ext>
              </c:extLst>
            </c:dLbl>
            <c:dLbl>
              <c:idx val="7"/>
              <c:delete val="1"/>
              <c:extLst>
                <c:ext xmlns:c15="http://schemas.microsoft.com/office/drawing/2012/chart" uri="{CE6537A1-D6FC-4f65-9D91-7224C49458BB}"/>
                <c:ext xmlns:c16="http://schemas.microsoft.com/office/drawing/2014/chart" uri="{C3380CC4-5D6E-409C-BE32-E72D297353CC}">
                  <c16:uniqueId val="{00000005-F2FB-4D35-A96E-BEF8552A962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Sheet2!$A$1:$A$9</c:f>
              <c:strCache>
                <c:ptCount val="9"/>
                <c:pt idx="0">
                  <c:v>2014 FY </c:v>
                </c:pt>
                <c:pt idx="1">
                  <c:v>2015 FY </c:v>
                </c:pt>
                <c:pt idx="2">
                  <c:v>2016 FY </c:v>
                </c:pt>
                <c:pt idx="3">
                  <c:v>2017 FY </c:v>
                </c:pt>
                <c:pt idx="4">
                  <c:v>OP 17 (2018)</c:v>
                </c:pt>
                <c:pt idx="5">
                  <c:v>Q1 FYLE Cost Take Out </c:v>
                </c:pt>
                <c:pt idx="6">
                  <c:v>Management Adjustment</c:v>
                </c:pt>
                <c:pt idx="7">
                  <c:v>Q1 FYLE Non-AF gap closure</c:v>
                </c:pt>
                <c:pt idx="8">
                  <c:v>Q1 FYLE </c:v>
                </c:pt>
              </c:strCache>
            </c:strRef>
          </c:cat>
          <c:val>
            <c:numRef>
              <c:f>Sheet2!$B$1:$B$9</c:f>
              <c:numCache>
                <c:formatCode>General</c:formatCode>
                <c:ptCount val="9"/>
                <c:pt idx="0">
                  <c:v>939</c:v>
                </c:pt>
                <c:pt idx="1">
                  <c:v>622</c:v>
                </c:pt>
                <c:pt idx="2">
                  <c:v>440</c:v>
                </c:pt>
                <c:pt idx="3" formatCode="_(* #,##0_);_(* \(#,##0\);_(* &quot;-&quot;??_);_(@_)">
                  <c:v>438.16800000000001</c:v>
                </c:pt>
                <c:pt idx="4" formatCode="_(* #,##0_);_(* \(#,##0\);_(* &quot;-&quot;??_);_(@_)">
                  <c:v>400</c:v>
                </c:pt>
                <c:pt idx="5">
                  <c:v>463</c:v>
                </c:pt>
                <c:pt idx="6">
                  <c:v>463</c:v>
                </c:pt>
                <c:pt idx="7">
                  <c:v>475</c:v>
                </c:pt>
                <c:pt idx="8" formatCode="_(* #,##0_);_(* \(#,##0\);_(* &quot;-&quot;??_);_(@_)">
                  <c:v>400</c:v>
                </c:pt>
              </c:numCache>
            </c:numRef>
          </c:val>
          <c:extLst>
            <c:ext xmlns:c16="http://schemas.microsoft.com/office/drawing/2014/chart" uri="{C3380CC4-5D6E-409C-BE32-E72D297353CC}">
              <c16:uniqueId val="{00000000-F2FB-4D35-A96E-BEF8552A9628}"/>
            </c:ext>
          </c:extLst>
        </c:ser>
        <c:ser>
          <c:idx val="1"/>
          <c:order val="1"/>
          <c:spPr>
            <a:solidFill>
              <a:schemeClr val="accent2"/>
            </a:solidFill>
            <a:ln>
              <a:noFill/>
            </a:ln>
            <a:effectLst/>
          </c:spPr>
          <c:invertIfNegative val="0"/>
          <c:dPt>
            <c:idx val="5"/>
            <c:invertIfNegative val="0"/>
            <c:bubble3D val="0"/>
            <c:spPr>
              <a:solidFill>
                <a:schemeClr val="accent6">
                  <a:lumMod val="75000"/>
                </a:schemeClr>
              </a:solidFill>
              <a:ln>
                <a:noFill/>
              </a:ln>
              <a:effectLst/>
            </c:spPr>
            <c:extLst>
              <c:ext xmlns:c16="http://schemas.microsoft.com/office/drawing/2014/chart" uri="{C3380CC4-5D6E-409C-BE32-E72D297353CC}">
                <c16:uniqueId val="{00000006-F2FB-4D35-A96E-BEF8552A9628}"/>
              </c:ext>
            </c:extLst>
          </c:dPt>
          <c:dPt>
            <c:idx val="6"/>
            <c:invertIfNegative val="0"/>
            <c:bubble3D val="0"/>
            <c:spPr>
              <a:solidFill>
                <a:srgbClr val="FF0000"/>
              </a:solidFill>
              <a:ln>
                <a:noFill/>
              </a:ln>
              <a:effectLst/>
            </c:spPr>
            <c:extLst>
              <c:ext xmlns:c16="http://schemas.microsoft.com/office/drawing/2014/chart" uri="{C3380CC4-5D6E-409C-BE32-E72D297353CC}">
                <c16:uniqueId val="{00000007-F2FB-4D35-A96E-BEF8552A9628}"/>
              </c:ext>
            </c:extLst>
          </c:dPt>
          <c:dPt>
            <c:idx val="7"/>
            <c:invertIfNegative val="0"/>
            <c:bubble3D val="0"/>
            <c:spPr>
              <a:solidFill>
                <a:srgbClr val="FFFF00"/>
              </a:solidFill>
              <a:ln>
                <a:noFill/>
              </a:ln>
              <a:effectLst/>
            </c:spPr>
            <c:extLst>
              <c:ext xmlns:c16="http://schemas.microsoft.com/office/drawing/2014/chart" uri="{C3380CC4-5D6E-409C-BE32-E72D297353CC}">
                <c16:uniqueId val="{00000008-F2FB-4D35-A96E-BEF8552A962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Sheet2!$A$1:$A$9</c:f>
              <c:strCache>
                <c:ptCount val="9"/>
                <c:pt idx="0">
                  <c:v>2014 FY </c:v>
                </c:pt>
                <c:pt idx="1">
                  <c:v>2015 FY </c:v>
                </c:pt>
                <c:pt idx="2">
                  <c:v>2016 FY </c:v>
                </c:pt>
                <c:pt idx="3">
                  <c:v>2017 FY </c:v>
                </c:pt>
                <c:pt idx="4">
                  <c:v>OP 17 (2018)</c:v>
                </c:pt>
                <c:pt idx="5">
                  <c:v>Q1 FYLE Cost Take Out </c:v>
                </c:pt>
                <c:pt idx="6">
                  <c:v>Management Adjustment</c:v>
                </c:pt>
                <c:pt idx="7">
                  <c:v>Q1 FYLE Non-AF gap closure</c:v>
                </c:pt>
                <c:pt idx="8">
                  <c:v>Q1 FYLE </c:v>
                </c:pt>
              </c:strCache>
            </c:strRef>
          </c:cat>
          <c:val>
            <c:numRef>
              <c:f>Sheet2!$C$1:$C$9</c:f>
              <c:numCache>
                <c:formatCode>General</c:formatCode>
                <c:ptCount val="9"/>
                <c:pt idx="4">
                  <c:v>75</c:v>
                </c:pt>
                <c:pt idx="5" formatCode="_(* #,##0_);_(* \(#,##0\);_(* &quot;-&quot;??_);_(@_)">
                  <c:v>37</c:v>
                </c:pt>
                <c:pt idx="6" formatCode="_(* #,##0_);_(* \(#,##0\);_(* &quot;-&quot;??_);_(@_)">
                  <c:v>37</c:v>
                </c:pt>
                <c:pt idx="7">
                  <c:v>25</c:v>
                </c:pt>
                <c:pt idx="8">
                  <c:v>75</c:v>
                </c:pt>
              </c:numCache>
            </c:numRef>
          </c:val>
          <c:extLst>
            <c:ext xmlns:c16="http://schemas.microsoft.com/office/drawing/2014/chart" uri="{C3380CC4-5D6E-409C-BE32-E72D297353CC}">
              <c16:uniqueId val="{00000001-F2FB-4D35-A96E-BEF8552A9628}"/>
            </c:ext>
          </c:extLst>
        </c:ser>
        <c:ser>
          <c:idx val="2"/>
          <c:order val="2"/>
          <c:spPr>
            <a:solidFill>
              <a:srgbClr val="FF0000"/>
            </a:solidFill>
            <a:ln>
              <a:noFill/>
            </a:ln>
            <a:effectLst/>
          </c:spPr>
          <c:invertIfNegative val="0"/>
          <c:dPt>
            <c:idx val="4"/>
            <c:invertIfNegative val="0"/>
            <c:bubble3D val="0"/>
            <c:spPr>
              <a:solidFill>
                <a:srgbClr val="FFFF00"/>
              </a:solidFill>
              <a:ln>
                <a:noFill/>
              </a:ln>
              <a:effectLst/>
            </c:spPr>
            <c:extLst>
              <c:ext xmlns:c16="http://schemas.microsoft.com/office/drawing/2014/chart" uri="{C3380CC4-5D6E-409C-BE32-E72D297353CC}">
                <c16:uniqueId val="{0000000C-F2FB-4D35-A96E-BEF8552A9628}"/>
              </c:ext>
            </c:extLst>
          </c:dPt>
          <c:dPt>
            <c:idx val="8"/>
            <c:invertIfNegative val="0"/>
            <c:bubble3D val="0"/>
            <c:spPr>
              <a:solidFill>
                <a:srgbClr val="FFFF00"/>
              </a:solidFill>
              <a:ln>
                <a:noFill/>
              </a:ln>
              <a:effectLst/>
            </c:spPr>
            <c:extLst>
              <c:ext xmlns:c16="http://schemas.microsoft.com/office/drawing/2014/chart" uri="{C3380CC4-5D6E-409C-BE32-E72D297353CC}">
                <c16:uniqueId val="{0000000B-F2FB-4D35-A96E-BEF8552A9628}"/>
              </c:ext>
            </c:extLst>
          </c:dPt>
          <c:dLbls>
            <c:dLbl>
              <c:idx val="6"/>
              <c:delete val="1"/>
              <c:extLst>
                <c:ext xmlns:c15="http://schemas.microsoft.com/office/drawing/2012/chart" uri="{CE6537A1-D6FC-4f65-9D91-7224C49458BB}"/>
                <c:ext xmlns:c16="http://schemas.microsoft.com/office/drawing/2014/chart" uri="{C3380CC4-5D6E-409C-BE32-E72D297353CC}">
                  <c16:uniqueId val="{00000009-F2FB-4D35-A96E-BEF8552A9628}"/>
                </c:ext>
              </c:extLst>
            </c:dLbl>
            <c:dLbl>
              <c:idx val="7"/>
              <c:delete val="1"/>
              <c:extLst>
                <c:ext xmlns:c15="http://schemas.microsoft.com/office/drawing/2012/chart" uri="{CE6537A1-D6FC-4f65-9D91-7224C49458BB}"/>
                <c:ext xmlns:c16="http://schemas.microsoft.com/office/drawing/2014/chart" uri="{C3380CC4-5D6E-409C-BE32-E72D297353CC}">
                  <c16:uniqueId val="{0000000A-F2FB-4D35-A96E-BEF8552A962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Sheet2!$A$1:$A$9</c:f>
              <c:strCache>
                <c:ptCount val="9"/>
                <c:pt idx="0">
                  <c:v>2014 FY </c:v>
                </c:pt>
                <c:pt idx="1">
                  <c:v>2015 FY </c:v>
                </c:pt>
                <c:pt idx="2">
                  <c:v>2016 FY </c:v>
                </c:pt>
                <c:pt idx="3">
                  <c:v>2017 FY </c:v>
                </c:pt>
                <c:pt idx="4">
                  <c:v>OP 17 (2018)</c:v>
                </c:pt>
                <c:pt idx="5">
                  <c:v>Q1 FYLE Cost Take Out </c:v>
                </c:pt>
                <c:pt idx="6">
                  <c:v>Management Adjustment</c:v>
                </c:pt>
                <c:pt idx="7">
                  <c:v>Q1 FYLE Non-AF gap closure</c:v>
                </c:pt>
                <c:pt idx="8">
                  <c:v>Q1 FYLE </c:v>
                </c:pt>
              </c:strCache>
            </c:strRef>
          </c:cat>
          <c:val>
            <c:numRef>
              <c:f>Sheet2!$D$1:$D$9</c:f>
              <c:numCache>
                <c:formatCode>General</c:formatCode>
                <c:ptCount val="9"/>
                <c:pt idx="0">
                  <c:v>160</c:v>
                </c:pt>
                <c:pt idx="2">
                  <c:v>193</c:v>
                </c:pt>
                <c:pt idx="3">
                  <c:v>72.2</c:v>
                </c:pt>
                <c:pt idx="4">
                  <c:v>25</c:v>
                </c:pt>
                <c:pt idx="6">
                  <c:v>0</c:v>
                </c:pt>
                <c:pt idx="7">
                  <c:v>0</c:v>
                </c:pt>
                <c:pt idx="8">
                  <c:v>25</c:v>
                </c:pt>
              </c:numCache>
            </c:numRef>
          </c:val>
          <c:extLst>
            <c:ext xmlns:c16="http://schemas.microsoft.com/office/drawing/2014/chart" uri="{C3380CC4-5D6E-409C-BE32-E72D297353CC}">
              <c16:uniqueId val="{00000002-F2FB-4D35-A96E-BEF8552A9628}"/>
            </c:ext>
          </c:extLst>
        </c:ser>
        <c:dLbls>
          <c:showLegendKey val="0"/>
          <c:showVal val="0"/>
          <c:showCatName val="0"/>
          <c:showSerName val="0"/>
          <c:showPercent val="0"/>
          <c:showBubbleSize val="0"/>
        </c:dLbls>
        <c:gapWidth val="150"/>
        <c:overlap val="100"/>
        <c:axId val="195715456"/>
        <c:axId val="195717760"/>
      </c:barChart>
      <c:catAx>
        <c:axId val="19571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717760"/>
        <c:crosses val="autoZero"/>
        <c:auto val="1"/>
        <c:lblAlgn val="ctr"/>
        <c:lblOffset val="100"/>
        <c:noMultiLvlLbl val="0"/>
      </c:catAx>
      <c:valAx>
        <c:axId val="195717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715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bg1">
                <a:lumMod val="75000"/>
              </a:schemeClr>
            </a:solidFill>
            <a:ln>
              <a:noFill/>
            </a:ln>
            <a:effectLst/>
          </c:spPr>
          <c:invertIfNegative val="0"/>
          <c:dPt>
            <c:idx val="4"/>
            <c:invertIfNegative val="0"/>
            <c:bubble3D val="0"/>
            <c:spPr>
              <a:noFill/>
              <a:ln>
                <a:noFill/>
              </a:ln>
              <a:effectLst/>
            </c:spPr>
            <c:extLst>
              <c:ext xmlns:c16="http://schemas.microsoft.com/office/drawing/2014/chart" uri="{C3380CC4-5D6E-409C-BE32-E72D297353CC}">
                <c16:uniqueId val="{00000002-2E68-4F62-9024-220993A7B022}"/>
              </c:ext>
            </c:extLst>
          </c:dPt>
          <c:dPt>
            <c:idx val="5"/>
            <c:invertIfNegative val="0"/>
            <c:bubble3D val="0"/>
            <c:spPr>
              <a:noFill/>
              <a:ln>
                <a:noFill/>
              </a:ln>
              <a:effectLst/>
            </c:spPr>
            <c:extLst>
              <c:ext xmlns:c16="http://schemas.microsoft.com/office/drawing/2014/chart" uri="{C3380CC4-5D6E-409C-BE32-E72D297353CC}">
                <c16:uniqueId val="{00000003-2E68-4F62-9024-220993A7B022}"/>
              </c:ext>
            </c:extLst>
          </c:dPt>
          <c:dPt>
            <c:idx val="6"/>
            <c:invertIfNegative val="0"/>
            <c:bubble3D val="0"/>
            <c:spPr>
              <a:noFill/>
              <a:ln>
                <a:noFill/>
              </a:ln>
              <a:effectLst/>
            </c:spPr>
            <c:extLst>
              <c:ext xmlns:c16="http://schemas.microsoft.com/office/drawing/2014/chart" uri="{C3380CC4-5D6E-409C-BE32-E72D297353CC}">
                <c16:uniqueId val="{00000004-2E68-4F62-9024-220993A7B022}"/>
              </c:ext>
            </c:extLst>
          </c:dPt>
          <c:dLbls>
            <c:dLbl>
              <c:idx val="4"/>
              <c:delete val="1"/>
              <c:extLst>
                <c:ext xmlns:c15="http://schemas.microsoft.com/office/drawing/2012/chart" uri="{CE6537A1-D6FC-4f65-9D91-7224C49458BB}"/>
                <c:ext xmlns:c16="http://schemas.microsoft.com/office/drawing/2014/chart" uri="{C3380CC4-5D6E-409C-BE32-E72D297353CC}">
                  <c16:uniqueId val="{00000002-2E68-4F62-9024-220993A7B022}"/>
                </c:ext>
              </c:extLst>
            </c:dLbl>
            <c:dLbl>
              <c:idx val="5"/>
              <c:delete val="1"/>
              <c:extLst>
                <c:ext xmlns:c15="http://schemas.microsoft.com/office/drawing/2012/chart" uri="{CE6537A1-D6FC-4f65-9D91-7224C49458BB}"/>
                <c:ext xmlns:c16="http://schemas.microsoft.com/office/drawing/2014/chart" uri="{C3380CC4-5D6E-409C-BE32-E72D297353CC}">
                  <c16:uniqueId val="{00000003-2E68-4F62-9024-220993A7B022}"/>
                </c:ext>
              </c:extLst>
            </c:dLbl>
            <c:dLbl>
              <c:idx val="6"/>
              <c:delete val="1"/>
              <c:extLst>
                <c:ext xmlns:c15="http://schemas.microsoft.com/office/drawing/2012/chart" uri="{CE6537A1-D6FC-4f65-9D91-7224C49458BB}"/>
                <c:ext xmlns:c16="http://schemas.microsoft.com/office/drawing/2014/chart" uri="{C3380CC4-5D6E-409C-BE32-E72D297353CC}">
                  <c16:uniqueId val="{00000004-2E68-4F62-9024-220993A7B02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Slides!$A$2:$A$9</c:f>
              <c:strCache>
                <c:ptCount val="8"/>
                <c:pt idx="0">
                  <c:v>2015 FY</c:v>
                </c:pt>
                <c:pt idx="1">
                  <c:v>2016 FY</c:v>
                </c:pt>
                <c:pt idx="2">
                  <c:v>2017 FY</c:v>
                </c:pt>
                <c:pt idx="3">
                  <c:v>OP 17</c:v>
                </c:pt>
                <c:pt idx="4">
                  <c:v>Release</c:v>
                </c:pt>
                <c:pt idx="5">
                  <c:v>Pressure</c:v>
                </c:pt>
                <c:pt idx="6">
                  <c:v>MA Reduction</c:v>
                </c:pt>
                <c:pt idx="7">
                  <c:v>Q1 FYLE</c:v>
                </c:pt>
              </c:strCache>
            </c:strRef>
          </c:cat>
          <c:val>
            <c:numRef>
              <c:f>Slides!$B$2:$B$9</c:f>
              <c:numCache>
                <c:formatCode>General</c:formatCode>
                <c:ptCount val="8"/>
                <c:pt idx="0">
                  <c:v>622</c:v>
                </c:pt>
                <c:pt idx="1">
                  <c:v>440</c:v>
                </c:pt>
                <c:pt idx="2">
                  <c:v>438</c:v>
                </c:pt>
                <c:pt idx="3" formatCode="_(* #,##0_);_(* \(#,##0\);_(* &quot;-&quot;??_);_(@_)">
                  <c:v>500.47662292861099</c:v>
                </c:pt>
                <c:pt idx="4" formatCode="_(* #,##0_);_(* \(#,##0\);_(* &quot;-&quot;??_);_(@_)">
                  <c:v>430</c:v>
                </c:pt>
                <c:pt idx="5" formatCode="_(* #,##0_);_(* \(#,##0\);_(* &quot;-&quot;??_);_(@_)">
                  <c:v>430</c:v>
                </c:pt>
                <c:pt idx="6" formatCode="_(* #,##0_);_(* \(#,##0\);_(* &quot;-&quot;??_);_(@_)">
                  <c:v>452</c:v>
                </c:pt>
                <c:pt idx="7" formatCode="_(* #,##0_);_(* \(#,##0\);_(* &quot;-&quot;??_);_(@_)">
                  <c:v>500.47662292861099</c:v>
                </c:pt>
              </c:numCache>
            </c:numRef>
          </c:val>
          <c:extLst>
            <c:ext xmlns:c16="http://schemas.microsoft.com/office/drawing/2014/chart" uri="{C3380CC4-5D6E-409C-BE32-E72D297353CC}">
              <c16:uniqueId val="{00000000-2E68-4F62-9024-220993A7B022}"/>
            </c:ext>
          </c:extLst>
        </c:ser>
        <c:ser>
          <c:idx val="1"/>
          <c:order val="1"/>
          <c:spPr>
            <a:solidFill>
              <a:schemeClr val="accent2"/>
            </a:solidFill>
            <a:ln>
              <a:noFill/>
            </a:ln>
            <a:effectLst/>
          </c:spPr>
          <c:invertIfNegative val="0"/>
          <c:dPt>
            <c:idx val="1"/>
            <c:invertIfNegative val="0"/>
            <c:bubble3D val="0"/>
            <c:spPr>
              <a:pattFill prst="pct70">
                <a:fgClr>
                  <a:srgbClr val="FF0000"/>
                </a:fgClr>
                <a:bgClr>
                  <a:schemeClr val="bg1"/>
                </a:bgClr>
              </a:pattFill>
              <a:ln>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effectLst/>
            </c:spPr>
            <c:extLst>
              <c:ext xmlns:c16="http://schemas.microsoft.com/office/drawing/2014/chart" uri="{C3380CC4-5D6E-409C-BE32-E72D297353CC}">
                <c16:uniqueId val="{0000001F-2E68-4F62-9024-220993A7B022}"/>
              </c:ext>
            </c:extLst>
          </c:dPt>
          <c:dPt>
            <c:idx val="2"/>
            <c:invertIfNegative val="0"/>
            <c:bubble3D val="0"/>
            <c:spPr>
              <a:pattFill prst="pct70">
                <a:fgClr>
                  <a:srgbClr val="FF0000"/>
                </a:fgClr>
                <a:bgClr>
                  <a:schemeClr val="bg1"/>
                </a:bgClr>
              </a:pattFill>
              <a:ln>
                <a:noFill/>
              </a:ln>
              <a:effectLst/>
            </c:spPr>
            <c:extLst>
              <c:ext xmlns:c16="http://schemas.microsoft.com/office/drawing/2014/chart" uri="{C3380CC4-5D6E-409C-BE32-E72D297353CC}">
                <c16:uniqueId val="{00000020-2E68-4F62-9024-220993A7B022}"/>
              </c:ext>
            </c:extLst>
          </c:dPt>
          <c:dPt>
            <c:idx val="4"/>
            <c:invertIfNegative val="0"/>
            <c:bubble3D val="0"/>
            <c:spPr>
              <a:solidFill>
                <a:srgbClr val="92D050"/>
              </a:solidFill>
              <a:ln>
                <a:noFill/>
              </a:ln>
              <a:effectLst/>
            </c:spPr>
            <c:extLst>
              <c:ext xmlns:c16="http://schemas.microsoft.com/office/drawing/2014/chart" uri="{C3380CC4-5D6E-409C-BE32-E72D297353CC}">
                <c16:uniqueId val="{00000013-2E68-4F62-9024-220993A7B022}"/>
              </c:ext>
            </c:extLst>
          </c:dPt>
          <c:dPt>
            <c:idx val="5"/>
            <c:invertIfNegative val="0"/>
            <c:bubble3D val="0"/>
            <c:spPr>
              <a:solidFill>
                <a:srgbClr val="FF0000"/>
              </a:solidFill>
              <a:ln>
                <a:noFill/>
              </a:ln>
              <a:effectLst/>
            </c:spPr>
            <c:extLst>
              <c:ext xmlns:c16="http://schemas.microsoft.com/office/drawing/2014/chart" uri="{C3380CC4-5D6E-409C-BE32-E72D297353CC}">
                <c16:uniqueId val="{0000001E-2E68-4F62-9024-220993A7B022}"/>
              </c:ext>
            </c:extLst>
          </c:dPt>
          <c:dPt>
            <c:idx val="6"/>
            <c:invertIfNegative val="0"/>
            <c:bubble3D val="0"/>
            <c:spPr>
              <a:solidFill>
                <a:srgbClr val="FFFF00"/>
              </a:solidFill>
              <a:ln>
                <a:noFill/>
              </a:ln>
              <a:effectLst/>
            </c:spPr>
            <c:extLst>
              <c:ext xmlns:c16="http://schemas.microsoft.com/office/drawing/2014/chart" uri="{C3380CC4-5D6E-409C-BE32-E72D297353CC}">
                <c16:uniqueId val="{00000018-2E68-4F62-9024-220993A7B022}"/>
              </c:ext>
            </c:extLst>
          </c:dPt>
          <c:dLbls>
            <c:dLbl>
              <c:idx val="0"/>
              <c:delete val="1"/>
              <c:extLst>
                <c:ext xmlns:c15="http://schemas.microsoft.com/office/drawing/2012/chart" uri="{CE6537A1-D6FC-4f65-9D91-7224C49458BB}"/>
                <c:ext xmlns:c16="http://schemas.microsoft.com/office/drawing/2014/chart" uri="{C3380CC4-5D6E-409C-BE32-E72D297353CC}">
                  <c16:uniqueId val="{00000022-2E68-4F62-9024-220993A7B022}"/>
                </c:ext>
              </c:extLst>
            </c:dLbl>
            <c:dLbl>
              <c:idx val="3"/>
              <c:delete val="1"/>
              <c:extLst>
                <c:ext xmlns:c15="http://schemas.microsoft.com/office/drawing/2012/chart" uri="{CE6537A1-D6FC-4f65-9D91-7224C49458BB}"/>
                <c:ext xmlns:c16="http://schemas.microsoft.com/office/drawing/2014/chart" uri="{C3380CC4-5D6E-409C-BE32-E72D297353CC}">
                  <c16:uniqueId val="{00000023-2E68-4F62-9024-220993A7B022}"/>
                </c:ext>
              </c:extLst>
            </c:dLbl>
            <c:dLbl>
              <c:idx val="7"/>
              <c:delete val="1"/>
              <c:extLst>
                <c:ext xmlns:c15="http://schemas.microsoft.com/office/drawing/2012/chart" uri="{CE6537A1-D6FC-4f65-9D91-7224C49458BB}"/>
                <c:ext xmlns:c16="http://schemas.microsoft.com/office/drawing/2014/chart" uri="{C3380CC4-5D6E-409C-BE32-E72D297353CC}">
                  <c16:uniqueId val="{00000024-2E68-4F62-9024-220993A7B02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Slides!$A$2:$A$9</c:f>
              <c:strCache>
                <c:ptCount val="8"/>
                <c:pt idx="0">
                  <c:v>2015 FY</c:v>
                </c:pt>
                <c:pt idx="1">
                  <c:v>2016 FY</c:v>
                </c:pt>
                <c:pt idx="2">
                  <c:v>2017 FY</c:v>
                </c:pt>
                <c:pt idx="3">
                  <c:v>OP 17</c:v>
                </c:pt>
                <c:pt idx="4">
                  <c:v>Release</c:v>
                </c:pt>
                <c:pt idx="5">
                  <c:v>Pressure</c:v>
                </c:pt>
                <c:pt idx="6">
                  <c:v>MA Reduction</c:v>
                </c:pt>
                <c:pt idx="7">
                  <c:v>Q1 FYLE</c:v>
                </c:pt>
              </c:strCache>
            </c:strRef>
          </c:cat>
          <c:val>
            <c:numRef>
              <c:f>Slides!$C$2:$C$9</c:f>
              <c:numCache>
                <c:formatCode>General</c:formatCode>
                <c:ptCount val="8"/>
                <c:pt idx="0">
                  <c:v>0</c:v>
                </c:pt>
                <c:pt idx="1">
                  <c:v>193</c:v>
                </c:pt>
                <c:pt idx="2">
                  <c:v>72</c:v>
                </c:pt>
                <c:pt idx="3">
                  <c:v>0</c:v>
                </c:pt>
                <c:pt idx="4">
                  <c:v>71</c:v>
                </c:pt>
                <c:pt idx="5">
                  <c:v>20</c:v>
                </c:pt>
                <c:pt idx="6">
                  <c:v>51</c:v>
                </c:pt>
                <c:pt idx="7">
                  <c:v>0</c:v>
                </c:pt>
              </c:numCache>
            </c:numRef>
          </c:val>
          <c:extLst>
            <c:ext xmlns:c16="http://schemas.microsoft.com/office/drawing/2014/chart" uri="{C3380CC4-5D6E-409C-BE32-E72D297353CC}">
              <c16:uniqueId val="{00000001-2E68-4F62-9024-220993A7B022}"/>
            </c:ext>
          </c:extLst>
        </c:ser>
        <c:dLbls>
          <c:showLegendKey val="0"/>
          <c:showVal val="0"/>
          <c:showCatName val="0"/>
          <c:showSerName val="0"/>
          <c:showPercent val="0"/>
          <c:showBubbleSize val="0"/>
        </c:dLbls>
        <c:gapWidth val="60"/>
        <c:overlap val="100"/>
        <c:axId val="231824768"/>
        <c:axId val="231847040"/>
      </c:barChart>
      <c:catAx>
        <c:axId val="23182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1847040"/>
        <c:crosses val="autoZero"/>
        <c:auto val="1"/>
        <c:lblAlgn val="ctr"/>
        <c:lblOffset val="100"/>
        <c:noMultiLvlLbl val="0"/>
      </c:catAx>
      <c:valAx>
        <c:axId val="23184704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1824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bg1">
                <a:lumMod val="75000"/>
              </a:schemeClr>
            </a:solidFill>
            <a:ln>
              <a:noFill/>
            </a:ln>
            <a:effectLst/>
          </c:spPr>
          <c:invertIfNegative val="0"/>
          <c:dPt>
            <c:idx val="4"/>
            <c:invertIfNegative val="0"/>
            <c:bubble3D val="0"/>
            <c:spPr>
              <a:noFill/>
              <a:ln>
                <a:noFill/>
              </a:ln>
              <a:effectLst/>
            </c:spPr>
            <c:extLst>
              <c:ext xmlns:c16="http://schemas.microsoft.com/office/drawing/2014/chart" uri="{C3380CC4-5D6E-409C-BE32-E72D297353CC}">
                <c16:uniqueId val="{00000001-72FB-4739-AC05-D36733F89434}"/>
              </c:ext>
            </c:extLst>
          </c:dPt>
          <c:dPt>
            <c:idx val="5"/>
            <c:invertIfNegative val="0"/>
            <c:bubble3D val="0"/>
            <c:spPr>
              <a:noFill/>
              <a:ln>
                <a:noFill/>
              </a:ln>
              <a:effectLst/>
            </c:spPr>
            <c:extLst>
              <c:ext xmlns:c16="http://schemas.microsoft.com/office/drawing/2014/chart" uri="{C3380CC4-5D6E-409C-BE32-E72D297353CC}">
                <c16:uniqueId val="{00000003-72FB-4739-AC05-D36733F89434}"/>
              </c:ext>
            </c:extLst>
          </c:dPt>
          <c:dPt>
            <c:idx val="6"/>
            <c:invertIfNegative val="0"/>
            <c:bubble3D val="0"/>
            <c:spPr>
              <a:noFill/>
              <a:ln>
                <a:noFill/>
              </a:ln>
              <a:effectLst/>
            </c:spPr>
            <c:extLst>
              <c:ext xmlns:c16="http://schemas.microsoft.com/office/drawing/2014/chart" uri="{C3380CC4-5D6E-409C-BE32-E72D297353CC}">
                <c16:uniqueId val="{00000005-72FB-4739-AC05-D36733F89434}"/>
              </c:ext>
            </c:extLst>
          </c:dPt>
          <c:dLbls>
            <c:dLbl>
              <c:idx val="4"/>
              <c:delete val="1"/>
              <c:extLst>
                <c:ext xmlns:c15="http://schemas.microsoft.com/office/drawing/2012/chart" uri="{CE6537A1-D6FC-4f65-9D91-7224C49458BB}"/>
                <c:ext xmlns:c16="http://schemas.microsoft.com/office/drawing/2014/chart" uri="{C3380CC4-5D6E-409C-BE32-E72D297353CC}">
                  <c16:uniqueId val="{00000001-72FB-4739-AC05-D36733F89434}"/>
                </c:ext>
              </c:extLst>
            </c:dLbl>
            <c:dLbl>
              <c:idx val="5"/>
              <c:delete val="1"/>
              <c:extLst>
                <c:ext xmlns:c15="http://schemas.microsoft.com/office/drawing/2012/chart" uri="{CE6537A1-D6FC-4f65-9D91-7224C49458BB}"/>
                <c:ext xmlns:c16="http://schemas.microsoft.com/office/drawing/2014/chart" uri="{C3380CC4-5D6E-409C-BE32-E72D297353CC}">
                  <c16:uniqueId val="{00000003-72FB-4739-AC05-D36733F89434}"/>
                </c:ext>
              </c:extLst>
            </c:dLbl>
            <c:dLbl>
              <c:idx val="6"/>
              <c:delete val="1"/>
              <c:extLst>
                <c:ext xmlns:c15="http://schemas.microsoft.com/office/drawing/2012/chart" uri="{CE6537A1-D6FC-4f65-9D91-7224C49458BB}"/>
                <c:ext xmlns:c16="http://schemas.microsoft.com/office/drawing/2014/chart" uri="{C3380CC4-5D6E-409C-BE32-E72D297353CC}">
                  <c16:uniqueId val="{00000005-72FB-4739-AC05-D36733F8943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Slides!$A$21:$A$28</c:f>
              <c:strCache>
                <c:ptCount val="8"/>
                <c:pt idx="0">
                  <c:v>2015 FY</c:v>
                </c:pt>
                <c:pt idx="1">
                  <c:v>2016 FY</c:v>
                </c:pt>
                <c:pt idx="2">
                  <c:v>2017 FY</c:v>
                </c:pt>
                <c:pt idx="3">
                  <c:v>OP 17</c:v>
                </c:pt>
                <c:pt idx="4">
                  <c:v>Release</c:v>
                </c:pt>
                <c:pt idx="5">
                  <c:v>Pressure</c:v>
                </c:pt>
                <c:pt idx="6">
                  <c:v>MA </c:v>
                </c:pt>
                <c:pt idx="7">
                  <c:v>Q1 FYLE</c:v>
                </c:pt>
              </c:strCache>
            </c:strRef>
          </c:cat>
          <c:val>
            <c:numRef>
              <c:f>Slides!$B$21:$B$28</c:f>
              <c:numCache>
                <c:formatCode>General</c:formatCode>
                <c:ptCount val="8"/>
                <c:pt idx="0">
                  <c:v>81</c:v>
                </c:pt>
                <c:pt idx="1">
                  <c:v>47</c:v>
                </c:pt>
                <c:pt idx="2">
                  <c:v>68</c:v>
                </c:pt>
                <c:pt idx="3" formatCode="_(* #,##0_);_(* \(#,##0\);_(* &quot;-&quot;??_);_(@_)">
                  <c:v>66</c:v>
                </c:pt>
                <c:pt idx="4" formatCode="_(* #,##0_);_(* \(#,##0\);_(* &quot;-&quot;??_);_(@_)">
                  <c:v>60.6</c:v>
                </c:pt>
                <c:pt idx="5" formatCode="_(* #,##0_);_(* \(#,##0\);_(* &quot;-&quot;??_);_(@_)">
                  <c:v>60.6</c:v>
                </c:pt>
                <c:pt idx="6" formatCode="_(* #,##0_);_(* \(#,##0\);_(* &quot;-&quot;??_);_(@_)">
                  <c:v>66</c:v>
                </c:pt>
                <c:pt idx="7" formatCode="_(* #,##0_);_(* \(#,##0\);_(* &quot;-&quot;??_);_(@_)">
                  <c:v>66</c:v>
                </c:pt>
              </c:numCache>
            </c:numRef>
          </c:val>
          <c:extLst>
            <c:ext xmlns:c16="http://schemas.microsoft.com/office/drawing/2014/chart" uri="{C3380CC4-5D6E-409C-BE32-E72D297353CC}">
              <c16:uniqueId val="{00000000-BFD7-419E-8FA5-B6D3078BF35E}"/>
            </c:ext>
          </c:extLst>
        </c:ser>
        <c:ser>
          <c:idx val="1"/>
          <c:order val="1"/>
          <c:spPr>
            <a:solidFill>
              <a:schemeClr val="accent2"/>
            </a:solidFill>
            <a:ln>
              <a:noFill/>
            </a:ln>
            <a:effectLst/>
          </c:spPr>
          <c:invertIfNegative val="0"/>
          <c:dPt>
            <c:idx val="4"/>
            <c:invertIfNegative val="0"/>
            <c:bubble3D val="0"/>
            <c:spPr>
              <a:solidFill>
                <a:srgbClr val="92D050"/>
              </a:solidFill>
              <a:ln>
                <a:noFill/>
              </a:ln>
              <a:effectLst/>
            </c:spPr>
            <c:extLst>
              <c:ext xmlns:c16="http://schemas.microsoft.com/office/drawing/2014/chart" uri="{C3380CC4-5D6E-409C-BE32-E72D297353CC}">
                <c16:uniqueId val="{00000007-72FB-4739-AC05-D36733F89434}"/>
              </c:ext>
            </c:extLst>
          </c:dPt>
          <c:dPt>
            <c:idx val="5"/>
            <c:invertIfNegative val="0"/>
            <c:bubble3D val="0"/>
            <c:spPr>
              <a:solidFill>
                <a:srgbClr val="FF0000"/>
              </a:solidFill>
              <a:ln>
                <a:noFill/>
              </a:ln>
              <a:effectLst/>
            </c:spPr>
            <c:extLst>
              <c:ext xmlns:c16="http://schemas.microsoft.com/office/drawing/2014/chart" uri="{C3380CC4-5D6E-409C-BE32-E72D297353CC}">
                <c16:uniqueId val="{00000009-72FB-4739-AC05-D36733F89434}"/>
              </c:ext>
            </c:extLst>
          </c:dPt>
          <c:dPt>
            <c:idx val="6"/>
            <c:invertIfNegative val="0"/>
            <c:bubble3D val="0"/>
            <c:spPr>
              <a:solidFill>
                <a:srgbClr val="FFFF00"/>
              </a:solidFill>
              <a:ln>
                <a:noFill/>
              </a:ln>
              <a:effectLst/>
            </c:spPr>
            <c:extLst>
              <c:ext xmlns:c16="http://schemas.microsoft.com/office/drawing/2014/chart" uri="{C3380CC4-5D6E-409C-BE32-E72D297353CC}">
                <c16:uniqueId val="{0000000B-72FB-4739-AC05-D36733F89434}"/>
              </c:ext>
            </c:extLst>
          </c:dPt>
          <c:dLbls>
            <c:dLbl>
              <c:idx val="4"/>
              <c:numFmt formatCode="#,##0.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2FB-4739-AC05-D36733F89434}"/>
                </c:ext>
              </c:extLst>
            </c:dLbl>
            <c:dLbl>
              <c:idx val="5"/>
              <c:numFmt formatCode="#,##0.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2FB-4739-AC05-D36733F89434}"/>
                </c:ext>
              </c:extLst>
            </c:dLbl>
            <c:dLbl>
              <c:idx val="6"/>
              <c:numFmt formatCode="#,##0.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2FB-4739-AC05-D36733F89434}"/>
                </c:ext>
              </c:extLst>
            </c:dLbl>
            <c:numFmt formatCode="#,##0" sourceLinked="0"/>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cat>
            <c:strRef>
              <c:f>Slides!$A$21:$A$28</c:f>
              <c:strCache>
                <c:ptCount val="8"/>
                <c:pt idx="0">
                  <c:v>2015 FY</c:v>
                </c:pt>
                <c:pt idx="1">
                  <c:v>2016 FY</c:v>
                </c:pt>
                <c:pt idx="2">
                  <c:v>2017 FY</c:v>
                </c:pt>
                <c:pt idx="3">
                  <c:v>OP 17</c:v>
                </c:pt>
                <c:pt idx="4">
                  <c:v>Release</c:v>
                </c:pt>
                <c:pt idx="5">
                  <c:v>Pressure</c:v>
                </c:pt>
                <c:pt idx="6">
                  <c:v>MA </c:v>
                </c:pt>
                <c:pt idx="7">
                  <c:v>Q1 FYLE</c:v>
                </c:pt>
              </c:strCache>
            </c:strRef>
          </c:cat>
          <c:val>
            <c:numRef>
              <c:f>Slides!$C$21:$C$28</c:f>
              <c:numCache>
                <c:formatCode>General</c:formatCode>
                <c:ptCount val="8"/>
                <c:pt idx="1">
                  <c:v>0</c:v>
                </c:pt>
                <c:pt idx="2">
                  <c:v>0</c:v>
                </c:pt>
                <c:pt idx="3">
                  <c:v>0</c:v>
                </c:pt>
                <c:pt idx="4">
                  <c:v>5.4</c:v>
                </c:pt>
                <c:pt idx="5">
                  <c:v>9.6</c:v>
                </c:pt>
                <c:pt idx="6">
                  <c:v>4.2</c:v>
                </c:pt>
                <c:pt idx="7">
                  <c:v>0</c:v>
                </c:pt>
              </c:numCache>
            </c:numRef>
          </c:val>
          <c:extLst>
            <c:ext xmlns:c16="http://schemas.microsoft.com/office/drawing/2014/chart" uri="{C3380CC4-5D6E-409C-BE32-E72D297353CC}">
              <c16:uniqueId val="{00000001-BFD7-419E-8FA5-B6D3078BF35E}"/>
            </c:ext>
          </c:extLst>
        </c:ser>
        <c:dLbls>
          <c:showLegendKey val="0"/>
          <c:showVal val="0"/>
          <c:showCatName val="0"/>
          <c:showSerName val="0"/>
          <c:showPercent val="0"/>
          <c:showBubbleSize val="0"/>
        </c:dLbls>
        <c:gapWidth val="84"/>
        <c:overlap val="100"/>
        <c:axId val="231864960"/>
        <c:axId val="232010112"/>
      </c:barChart>
      <c:catAx>
        <c:axId val="231864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2010112"/>
        <c:crosses val="autoZero"/>
        <c:auto val="1"/>
        <c:lblAlgn val="ctr"/>
        <c:lblOffset val="100"/>
        <c:noMultiLvlLbl val="0"/>
      </c:catAx>
      <c:valAx>
        <c:axId val="23201011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1864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52</xdr:row>
      <xdr:rowOff>180975</xdr:rowOff>
    </xdr:from>
    <xdr:to>
      <xdr:col>5</xdr:col>
      <xdr:colOff>719856</xdr:colOff>
      <xdr:row>65</xdr:row>
      <xdr:rowOff>38100</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87025"/>
          <a:ext cx="8768481" cy="2333625"/>
        </a:xfrm>
        <a:prstGeom prst="rect">
          <a:avLst/>
        </a:prstGeom>
        <a:noFill/>
        <a:ln w="9525">
          <a:solidFill>
            <a:schemeClr val="tx1"/>
          </a:solidFill>
          <a:miter lim="800000"/>
          <a:headEnd/>
          <a:tailEnd/>
        </a:ln>
        <a:extLst>
          <a:ext uri="{909E8E84-426E-40DD-AFC4-6F175D3DCCD1}">
            <a14:hiddenFill xmlns:a14="http://schemas.microsoft.com/office/drawing/2010/main">
              <a:solidFill>
                <a:schemeClr val="accent1"/>
              </a:solidFill>
            </a14:hiddenFill>
          </a:ext>
        </a:extLst>
      </xdr:spPr>
    </xdr:pic>
    <xdr:clientData/>
  </xdr:twoCellAnchor>
  <xdr:twoCellAnchor editAs="oneCell">
    <xdr:from>
      <xdr:col>9</xdr:col>
      <xdr:colOff>381000</xdr:colOff>
      <xdr:row>53</xdr:row>
      <xdr:rowOff>57150</xdr:rowOff>
    </xdr:from>
    <xdr:to>
      <xdr:col>13</xdr:col>
      <xdr:colOff>72487</xdr:colOff>
      <xdr:row>65</xdr:row>
      <xdr:rowOff>93927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0629900" y="10553700"/>
          <a:ext cx="5511262" cy="2322777"/>
        </a:xfrm>
        <a:prstGeom prst="rect">
          <a:avLst/>
        </a:prstGeom>
      </xdr:spPr>
    </xdr:pic>
    <xdr:clientData/>
  </xdr:twoCellAnchor>
  <xdr:twoCellAnchor editAs="oneCell">
    <xdr:from>
      <xdr:col>0</xdr:col>
      <xdr:colOff>76200</xdr:colOff>
      <xdr:row>68</xdr:row>
      <xdr:rowOff>85725</xdr:rowOff>
    </xdr:from>
    <xdr:to>
      <xdr:col>5</xdr:col>
      <xdr:colOff>1623511</xdr:colOff>
      <xdr:row>73</xdr:row>
      <xdr:rowOff>139152</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76200" y="13439775"/>
          <a:ext cx="9595936" cy="10059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52</xdr:row>
      <xdr:rowOff>180975</xdr:rowOff>
    </xdr:from>
    <xdr:to>
      <xdr:col>4</xdr:col>
      <xdr:colOff>796056</xdr:colOff>
      <xdr:row>65</xdr:row>
      <xdr:rowOff>38100</xdr:rowOff>
    </xdr:to>
    <xdr:pic>
      <xdr:nvPicPr>
        <xdr:cNvPr id="2" name="Picture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96525"/>
          <a:ext cx="8768481" cy="2333625"/>
        </a:xfrm>
        <a:prstGeom prst="rect">
          <a:avLst/>
        </a:prstGeom>
        <a:noFill/>
        <a:ln w="9525">
          <a:solidFill>
            <a:schemeClr val="tx1"/>
          </a:solidFill>
          <a:miter lim="800000"/>
          <a:headEnd/>
          <a:tailEnd/>
        </a:ln>
        <a:extLst>
          <a:ext uri="{909E8E84-426E-40DD-AFC4-6F175D3DCCD1}">
            <a14:hiddenFill xmlns:a14="http://schemas.microsoft.com/office/drawing/2010/main">
              <a:solidFill>
                <a:schemeClr val="accent1"/>
              </a:solidFill>
            </a14:hiddenFill>
          </a:ext>
        </a:extLst>
      </xdr:spPr>
    </xdr:pic>
    <xdr:clientData/>
  </xdr:twoCellAnchor>
  <xdr:twoCellAnchor editAs="oneCell">
    <xdr:from>
      <xdr:col>9</xdr:col>
      <xdr:colOff>381000</xdr:colOff>
      <xdr:row>53</xdr:row>
      <xdr:rowOff>57150</xdr:rowOff>
    </xdr:from>
    <xdr:to>
      <xdr:col>13</xdr:col>
      <xdr:colOff>72487</xdr:colOff>
      <xdr:row>65</xdr:row>
      <xdr:rowOff>93927</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9753600" y="10363200"/>
          <a:ext cx="5511262" cy="2322777"/>
        </a:xfrm>
        <a:prstGeom prst="rect">
          <a:avLst/>
        </a:prstGeom>
      </xdr:spPr>
    </xdr:pic>
    <xdr:clientData/>
  </xdr:twoCellAnchor>
  <xdr:twoCellAnchor editAs="oneCell">
    <xdr:from>
      <xdr:col>0</xdr:col>
      <xdr:colOff>76200</xdr:colOff>
      <xdr:row>68</xdr:row>
      <xdr:rowOff>85725</xdr:rowOff>
    </xdr:from>
    <xdr:to>
      <xdr:col>4</xdr:col>
      <xdr:colOff>1699711</xdr:colOff>
      <xdr:row>73</xdr:row>
      <xdr:rowOff>139152</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76200" y="13249275"/>
          <a:ext cx="9595936" cy="100592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447674</xdr:colOff>
      <xdr:row>0</xdr:row>
      <xdr:rowOff>142874</xdr:rowOff>
    </xdr:from>
    <xdr:to>
      <xdr:col>20</xdr:col>
      <xdr:colOff>85725</xdr:colOff>
      <xdr:row>24</xdr:row>
      <xdr:rowOff>57150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242886</xdr:colOff>
      <xdr:row>0</xdr:row>
      <xdr:rowOff>90487</xdr:rowOff>
    </xdr:from>
    <xdr:to>
      <xdr:col>20</xdr:col>
      <xdr:colOff>266699</xdr:colOff>
      <xdr:row>14</xdr:row>
      <xdr:rowOff>166687</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409575</xdr:colOff>
      <xdr:row>16</xdr:row>
      <xdr:rowOff>4762</xdr:rowOff>
    </xdr:from>
    <xdr:to>
      <xdr:col>20</xdr:col>
      <xdr:colOff>238125</xdr:colOff>
      <xdr:row>33</xdr:row>
      <xdr:rowOff>80962</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peyemi.Adepoju/AppData/Local/Microsoft/Windows/Temporary%20Internet%20Files/Content.Outlook/3P83UQ1N/2018%20Q1%20FYLE%20Inputs%20Template%20-%20MR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peyemi.Adepoju/AppData/Local/Microsoft/Windows/Temporary%20Internet%20Files/Content.Outlook/3P83UQ1N/2018%20Q1%20FYLE%20Inputs%20Template%20final050220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Details"/>
    </sheetNames>
    <sheetDataSet>
      <sheetData sheetId="0"/>
      <sheetData sheetId="1">
        <row r="1">
          <cell r="A1" t="str">
            <v>SAP COST OBJECT</v>
          </cell>
          <cell r="B1" t="str">
            <v>SAP COST OBJECT DESCRIPTION</v>
          </cell>
          <cell r="C1" t="str">
            <v>ROLL-UP CODE</v>
          </cell>
          <cell r="D1" t="str">
            <v>ROLL-UP DESCRIPTION</v>
          </cell>
          <cell r="E1" t="str">
            <v>BFM</v>
          </cell>
          <cell r="F1" t="str">
            <v>FUNCTION</v>
          </cell>
          <cell r="G1" t="str">
            <v>UAP CODE</v>
          </cell>
          <cell r="H1" t="str">
            <v>SHORT CODE</v>
          </cell>
          <cell r="I1" t="str">
            <v>DEVCOM GROUP</v>
          </cell>
          <cell r="J1" t="str">
            <v>VENTURE (NAPIMS BUDGET BOOK)</v>
          </cell>
          <cell r="K1" t="str">
            <v>LEVEL 2</v>
          </cell>
          <cell r="L1" t="str">
            <v>GM MAPPING</v>
          </cell>
          <cell r="M1" t="str">
            <v>L 3 Description</v>
          </cell>
          <cell r="N1" t="str">
            <v>L 4 Description</v>
          </cell>
          <cell r="O1" t="str">
            <v>FINANCE ADVISOR</v>
          </cell>
          <cell r="P1" t="str">
            <v>DEVCOM CONTACT EMAIL</v>
          </cell>
          <cell r="Q1" t="str">
            <v>GFRM COST TYPE</v>
          </cell>
          <cell r="R1" t="str">
            <v>UAP COST TYPE</v>
          </cell>
          <cell r="S1" t="str">
            <v>WELLS / NON WELLS</v>
          </cell>
          <cell r="T1" t="str">
            <v>MAJOR PROJECT (Sub Activity Entity)</v>
          </cell>
          <cell r="U1" t="str">
            <v>Major Project (Activity Entity)</v>
          </cell>
          <cell r="V1" t="str">
            <v>PPS CODE</v>
          </cell>
          <cell r="W1" t="str">
            <v>OPEX BBB CODE</v>
          </cell>
          <cell r="X1" t="str">
            <v>SCOA ACCOUNT DESCRIPTION</v>
          </cell>
          <cell r="Y1" t="str">
            <v>SCOA SUB-ANALYSIS</v>
          </cell>
          <cell r="Z1" t="str">
            <v>2016 ACT</v>
          </cell>
          <cell r="AA1" t="str">
            <v>2017 ACT</v>
          </cell>
          <cell r="AB1" t="str">
            <v>APPROVED OP17 SN</v>
          </cell>
          <cell r="AC1" t="str">
            <v>APPROVED OP17 S$</v>
          </cell>
          <cell r="AD1" t="str">
            <v>APPROVED OP17 F$</v>
          </cell>
          <cell r="AE1" t="str">
            <v>PROPOSED Q1 FYLE SN</v>
          </cell>
          <cell r="AF1" t="str">
            <v>PROPOSED Q1 FYLE S$</v>
          </cell>
          <cell r="AG1" t="str">
            <v>PROPOSED Q1 FYLE F$</v>
          </cell>
          <cell r="AH1" t="str">
            <v>PROPOSED Q1 FYLE F$ vs TGT F$</v>
          </cell>
          <cell r="AI1" t="str">
            <v>VARIANCE COMMENTARY</v>
          </cell>
        </row>
        <row r="2">
          <cell r="A2">
            <v>101266</v>
          </cell>
          <cell r="B2" t="str">
            <v>CORPORATE MTCE SYSTEMS MANAGEMENT</v>
          </cell>
          <cell r="C2">
            <v>101266</v>
          </cell>
          <cell r="D2" t="str">
            <v>CORPORATE MTCE SYSTEMS MANAGEMENT</v>
          </cell>
          <cell r="E2" t="str">
            <v>IRETI OMOTOSO</v>
          </cell>
          <cell r="F2" t="str">
            <v>PRODUCTION</v>
          </cell>
          <cell r="G2">
            <v>413001</v>
          </cell>
          <cell r="H2">
            <v>4130</v>
          </cell>
          <cell r="I2" t="str">
            <v>OF-MTCE</v>
          </cell>
          <cell r="J2" t="str">
            <v>BASE JV</v>
          </cell>
          <cell r="K2" t="str">
            <v>PRODUCTION</v>
          </cell>
          <cell r="L2" t="str">
            <v>PRODUCTION</v>
          </cell>
          <cell r="M2" t="str">
            <v>Production Services Manager</v>
          </cell>
          <cell r="N2" t="str">
            <v>Manager, Turnaround &amp; Maintenance Execution</v>
          </cell>
          <cell r="O2" t="str">
            <v>OLALEYE, OLAYEMI</v>
          </cell>
          <cell r="P2" t="str">
            <v>OLAKUNLE.AJAYI@SHELL.COM</v>
          </cell>
          <cell r="Q2" t="str">
            <v>OPEX</v>
          </cell>
          <cell r="R2" t="str">
            <v>OPEX</v>
          </cell>
          <cell r="S2" t="str">
            <v>NON SAL</v>
          </cell>
          <cell r="T2" t="str">
            <v>N/A</v>
          </cell>
          <cell r="U2" t="str">
            <v>N/A</v>
          </cell>
          <cell r="V2" t="str">
            <v>N/A</v>
          </cell>
          <cell r="W2" t="str">
            <v>P233 Facilities Maintenance</v>
          </cell>
          <cell r="X2" t="str">
            <v>S7200 Services</v>
          </cell>
          <cell r="Y2" t="str">
            <v>A2140 Facilities Maintenance</v>
          </cell>
          <cell r="Z2">
            <v>-33582.979999999981</v>
          </cell>
          <cell r="AA2">
            <v>7.2759576141834259E-12</v>
          </cell>
          <cell r="AB2">
            <v>0</v>
          </cell>
          <cell r="AC2">
            <v>0</v>
          </cell>
          <cell r="AD2">
            <v>0</v>
          </cell>
          <cell r="AE2">
            <v>0</v>
          </cell>
          <cell r="AF2">
            <v>0</v>
          </cell>
          <cell r="AG2">
            <v>0</v>
          </cell>
          <cell r="AH2">
            <v>0</v>
          </cell>
        </row>
        <row r="3">
          <cell r="A3">
            <v>101305</v>
          </cell>
          <cell r="B3" t="str">
            <v>NEW_ SUPPORT MAINTENANCE</v>
          </cell>
          <cell r="C3">
            <v>101305</v>
          </cell>
          <cell r="D3" t="str">
            <v>NEW_ SUPPORT MAINTENANCE</v>
          </cell>
          <cell r="E3" t="str">
            <v>IRETI OMOTOSO</v>
          </cell>
          <cell r="F3" t="str">
            <v>PRODUCTION</v>
          </cell>
          <cell r="G3">
            <v>413001</v>
          </cell>
          <cell r="H3">
            <v>4130</v>
          </cell>
          <cell r="I3" t="str">
            <v>GAS</v>
          </cell>
          <cell r="J3" t="str">
            <v>BASE JV</v>
          </cell>
          <cell r="K3" t="str">
            <v>PRODUCTION</v>
          </cell>
          <cell r="L3" t="str">
            <v>PRODUCTION</v>
          </cell>
          <cell r="M3" t="str">
            <v>Production Services Manager</v>
          </cell>
          <cell r="N3" t="str">
            <v>Manager, Turnaround &amp; Maintenance Execution</v>
          </cell>
          <cell r="O3" t="str">
            <v>OLALEYE, OLAYEMI</v>
          </cell>
          <cell r="P3" t="str">
            <v>ABIODUN.BAKARE@SHELL.COM</v>
          </cell>
          <cell r="Q3" t="str">
            <v>OPEX</v>
          </cell>
          <cell r="R3" t="str">
            <v>OPEX</v>
          </cell>
          <cell r="S3" t="str">
            <v>NON SAL</v>
          </cell>
          <cell r="T3" t="str">
            <v>N/A</v>
          </cell>
          <cell r="U3" t="str">
            <v>N/A</v>
          </cell>
          <cell r="V3" t="str">
            <v>C_OPSE_OIL_Z11</v>
          </cell>
          <cell r="W3" t="str">
            <v>P231 Production Operations</v>
          </cell>
          <cell r="X3" t="str">
            <v>S7200 Services</v>
          </cell>
          <cell r="Y3" t="str">
            <v>A2170 Direct Mngt and Overheads</v>
          </cell>
          <cell r="Z3">
            <v>1647082.21</v>
          </cell>
          <cell r="AA3">
            <v>1265285.8500000001</v>
          </cell>
          <cell r="AB3">
            <v>151242660</v>
          </cell>
          <cell r="AC3">
            <v>779400</v>
          </cell>
          <cell r="AD3">
            <v>1275277.5737704919</v>
          </cell>
          <cell r="AE3">
            <v>151242660</v>
          </cell>
          <cell r="AF3">
            <v>779400</v>
          </cell>
          <cell r="AG3">
            <v>1275277.5737704919</v>
          </cell>
          <cell r="AH3">
            <v>0</v>
          </cell>
        </row>
        <row r="4">
          <cell r="A4">
            <v>102966</v>
          </cell>
          <cell r="B4" t="str">
            <v>SALS&amp;WAGESMAINTENANCE&amp;INTEGRITY</v>
          </cell>
          <cell r="C4">
            <v>102966</v>
          </cell>
          <cell r="D4" t="str">
            <v>SALS&amp;WAGESMAINTENANCE&amp;INTEGRITY</v>
          </cell>
          <cell r="E4" t="str">
            <v>IRETI OMOTOSO</v>
          </cell>
          <cell r="F4" t="str">
            <v>PRODUCTION</v>
          </cell>
          <cell r="G4">
            <v>414001</v>
          </cell>
          <cell r="H4">
            <v>4140</v>
          </cell>
          <cell r="I4" t="str">
            <v>G&amp;A</v>
          </cell>
          <cell r="J4" t="str">
            <v>BASE JV</v>
          </cell>
          <cell r="K4" t="str">
            <v>PRODUCTION</v>
          </cell>
          <cell r="L4" t="str">
            <v>PRODUCTION</v>
          </cell>
          <cell r="M4" t="str">
            <v>Production Services Manager</v>
          </cell>
          <cell r="N4" t="str">
            <v>Manager, Turnaround &amp; Maintenance Execution</v>
          </cell>
          <cell r="O4" t="str">
            <v>OLALEYE, OLAYEMI</v>
          </cell>
          <cell r="P4" t="str">
            <v>OLAKUNLE.AJAYI@SHELL.COM</v>
          </cell>
          <cell r="Q4" t="str">
            <v>OPEX</v>
          </cell>
          <cell r="R4" t="str">
            <v>OPEX</v>
          </cell>
          <cell r="S4" t="str">
            <v>NON SAL</v>
          </cell>
          <cell r="T4" t="str">
            <v>N/A</v>
          </cell>
          <cell r="U4" t="str">
            <v>N/A</v>
          </cell>
          <cell r="V4" t="str">
            <v>N/A</v>
          </cell>
          <cell r="W4" t="str">
            <v>P233 Facilities Maintenance</v>
          </cell>
          <cell r="X4" t="str">
            <v>S7200 Services</v>
          </cell>
          <cell r="Y4" t="str">
            <v>A2140 Facilities Maintenance</v>
          </cell>
          <cell r="Z4">
            <v>0</v>
          </cell>
          <cell r="AA4">
            <v>-0.15</v>
          </cell>
          <cell r="AB4">
            <v>0</v>
          </cell>
          <cell r="AC4">
            <v>0</v>
          </cell>
          <cell r="AD4">
            <v>0</v>
          </cell>
          <cell r="AE4">
            <v>0</v>
          </cell>
          <cell r="AF4">
            <v>0</v>
          </cell>
          <cell r="AG4">
            <v>0</v>
          </cell>
          <cell r="AH4">
            <v>0</v>
          </cell>
        </row>
        <row r="5">
          <cell r="A5">
            <v>112884</v>
          </cell>
          <cell r="B5" t="str">
            <v>IMPROVE COMPETENCE</v>
          </cell>
          <cell r="C5">
            <v>112884</v>
          </cell>
          <cell r="D5" t="str">
            <v>IMPROVE COMPETENCE (TRAINING)</v>
          </cell>
          <cell r="E5" t="str">
            <v>IRETI OMOTOSO</v>
          </cell>
          <cell r="F5" t="str">
            <v>PRODUCTION</v>
          </cell>
          <cell r="G5">
            <v>415004</v>
          </cell>
          <cell r="H5">
            <v>4150</v>
          </cell>
          <cell r="I5" t="str">
            <v>G&amp;A</v>
          </cell>
          <cell r="J5" t="str">
            <v>BASE JV</v>
          </cell>
          <cell r="K5" t="str">
            <v>PRODUCTION</v>
          </cell>
          <cell r="L5" t="str">
            <v>PRODUCTION</v>
          </cell>
          <cell r="M5" t="str">
            <v>Production Services Manager</v>
          </cell>
          <cell r="N5" t="str">
            <v>Manager, Turnaround &amp; Maintenance Execution</v>
          </cell>
          <cell r="O5" t="str">
            <v>OLALEYE, OLAYEMI</v>
          </cell>
          <cell r="P5" t="str">
            <v>OLAKUNLE.AJAYI@SHELL.COM</v>
          </cell>
          <cell r="Q5" t="str">
            <v>OPEX</v>
          </cell>
          <cell r="R5" t="str">
            <v>OPEX</v>
          </cell>
          <cell r="S5" t="str">
            <v>NON SAL</v>
          </cell>
          <cell r="T5" t="str">
            <v>N/A</v>
          </cell>
          <cell r="U5" t="str">
            <v>N/A</v>
          </cell>
          <cell r="V5" t="str">
            <v>C_OPSE_OIL_Z11</v>
          </cell>
          <cell r="W5" t="str">
            <v>P233 Facilities Maintenance</v>
          </cell>
          <cell r="X5" t="str">
            <v>S7200 Services</v>
          </cell>
          <cell r="Y5" t="str">
            <v>A2340 Overhead</v>
          </cell>
          <cell r="Z5">
            <v>34133.57</v>
          </cell>
          <cell r="AA5">
            <v>88246.560000000027</v>
          </cell>
          <cell r="AB5">
            <v>18641200</v>
          </cell>
          <cell r="AC5">
            <v>41232</v>
          </cell>
          <cell r="AD5">
            <v>102350.68852459016</v>
          </cell>
          <cell r="AE5">
            <v>18641200</v>
          </cell>
          <cell r="AF5">
            <v>41232</v>
          </cell>
          <cell r="AG5">
            <v>102350.68852459016</v>
          </cell>
          <cell r="AH5">
            <v>0</v>
          </cell>
        </row>
        <row r="6">
          <cell r="A6">
            <v>112952</v>
          </cell>
          <cell r="B6" t="str">
            <v xml:space="preserve">PWA - GENERAL OVERHEAD - ICT            </v>
          </cell>
          <cell r="C6">
            <v>112952</v>
          </cell>
          <cell r="D6" t="str">
            <v xml:space="preserve">PWA - GENERAL OVERHEAD - ICT            </v>
          </cell>
          <cell r="E6" t="str">
            <v>IRETI OMOTOSO</v>
          </cell>
          <cell r="F6" t="str">
            <v>PRODUCTION</v>
          </cell>
          <cell r="G6">
            <v>415005</v>
          </cell>
          <cell r="H6">
            <v>4150</v>
          </cell>
          <cell r="I6" t="str">
            <v>OF-E&amp;M</v>
          </cell>
          <cell r="J6" t="str">
            <v>BASE JV</v>
          </cell>
          <cell r="K6" t="str">
            <v>PRODUCTION</v>
          </cell>
          <cell r="L6" t="str">
            <v>PRODUCTION</v>
          </cell>
          <cell r="M6" t="str">
            <v>Asset Manager, Swamp West Hub</v>
          </cell>
          <cell r="N6" t="str">
            <v>Asset Management Integration Lead</v>
          </cell>
          <cell r="O6" t="str">
            <v>OLALEYE, OLAYEMI</v>
          </cell>
          <cell r="P6" t="str">
            <v>NPDC</v>
          </cell>
          <cell r="Q6" t="str">
            <v>OPEX</v>
          </cell>
          <cell r="R6" t="str">
            <v>OPEX</v>
          </cell>
          <cell r="S6" t="str">
            <v>NON SAL</v>
          </cell>
          <cell r="T6" t="str">
            <v>N/A</v>
          </cell>
          <cell r="U6" t="str">
            <v>N/A</v>
          </cell>
          <cell r="V6" t="str">
            <v>N/A</v>
          </cell>
          <cell r="W6" t="str">
            <v>P231 Production Operations</v>
          </cell>
          <cell r="X6" t="str">
            <v>S7200 Services</v>
          </cell>
          <cell r="Y6" t="str">
            <v>A2110 Production Operations</v>
          </cell>
          <cell r="Z6">
            <v>-32.28</v>
          </cell>
          <cell r="AA6">
            <v>0</v>
          </cell>
          <cell r="AB6">
            <v>0</v>
          </cell>
          <cell r="AC6">
            <v>0</v>
          </cell>
          <cell r="AD6">
            <v>0</v>
          </cell>
          <cell r="AE6">
            <v>0</v>
          </cell>
          <cell r="AF6">
            <v>0</v>
          </cell>
          <cell r="AG6">
            <v>0</v>
          </cell>
          <cell r="AH6">
            <v>0</v>
          </cell>
        </row>
        <row r="7">
          <cell r="A7">
            <v>113062</v>
          </cell>
          <cell r="B7" t="str">
            <v>PNP PRODTN DIRECTOR OVERHEAD - ICT</v>
          </cell>
          <cell r="C7">
            <v>112952</v>
          </cell>
          <cell r="D7" t="str">
            <v xml:space="preserve">PWA - GENERAL OVERHEAD - ICT            </v>
          </cell>
          <cell r="E7" t="str">
            <v>IRETI OMOTOSO</v>
          </cell>
          <cell r="F7" t="str">
            <v>PRODUCTION</v>
          </cell>
          <cell r="G7">
            <v>415005</v>
          </cell>
          <cell r="H7">
            <v>4150</v>
          </cell>
          <cell r="I7" t="str">
            <v>OF-E&amp;M</v>
          </cell>
          <cell r="J7" t="str">
            <v>BASE JV</v>
          </cell>
          <cell r="K7" t="str">
            <v>PRODUCTION</v>
          </cell>
          <cell r="L7" t="str">
            <v>PRODUCTION</v>
          </cell>
          <cell r="M7" t="str">
            <v>Asset Manager, Swamp West Hub</v>
          </cell>
          <cell r="N7" t="str">
            <v>Asset Management Integration Lead</v>
          </cell>
          <cell r="O7" t="str">
            <v>OLALEYE, OLAYEMI</v>
          </cell>
          <cell r="P7" t="str">
            <v>NPDC</v>
          </cell>
          <cell r="Q7" t="str">
            <v>OPEX</v>
          </cell>
          <cell r="R7" t="str">
            <v>OPEX</v>
          </cell>
          <cell r="S7" t="str">
            <v>NON SAL</v>
          </cell>
          <cell r="T7" t="str">
            <v>N/A</v>
          </cell>
          <cell r="U7" t="str">
            <v>N/A</v>
          </cell>
          <cell r="Z7">
            <v>0</v>
          </cell>
          <cell r="AA7">
            <v>9.9400000000000048</v>
          </cell>
          <cell r="AB7">
            <v>0</v>
          </cell>
          <cell r="AC7">
            <v>0</v>
          </cell>
          <cell r="AD7">
            <v>0</v>
          </cell>
          <cell r="AE7">
            <v>0</v>
          </cell>
          <cell r="AF7">
            <v>0</v>
          </cell>
          <cell r="AG7">
            <v>0</v>
          </cell>
          <cell r="AH7">
            <v>0</v>
          </cell>
        </row>
        <row r="8">
          <cell r="A8">
            <v>112944</v>
          </cell>
          <cell r="B8" t="str">
            <v>PNP RELIABILITY IMPROVEMENT</v>
          </cell>
          <cell r="C8">
            <v>112944</v>
          </cell>
          <cell r="D8" t="str">
            <v>RELIABILITY IMPROVEMENT (PRODUCTION MAINTENANCE – OIL (ONSHORE))</v>
          </cell>
          <cell r="E8" t="str">
            <v>IRETI OMOTOSO</v>
          </cell>
          <cell r="F8" t="str">
            <v>PRODUCTION</v>
          </cell>
          <cell r="G8">
            <v>413001</v>
          </cell>
          <cell r="H8">
            <v>4130</v>
          </cell>
          <cell r="I8" t="str">
            <v>OF-MTCE</v>
          </cell>
          <cell r="J8" t="str">
            <v>BASE JV</v>
          </cell>
          <cell r="K8" t="str">
            <v>PRODUCTION</v>
          </cell>
          <cell r="L8" t="str">
            <v>PRODUCTION</v>
          </cell>
          <cell r="M8" t="str">
            <v>Production Services Manager</v>
          </cell>
          <cell r="N8" t="str">
            <v>Manager, Turnaround &amp; Maintenance Execution</v>
          </cell>
          <cell r="O8" t="str">
            <v>OLALEYE, OLAYEMI</v>
          </cell>
          <cell r="P8" t="str">
            <v>FELIX.OWUNNE@SHELL.COM</v>
          </cell>
          <cell r="Q8" t="str">
            <v>OPEX</v>
          </cell>
          <cell r="R8" t="str">
            <v>OPEX</v>
          </cell>
          <cell r="S8" t="str">
            <v>NON SAL</v>
          </cell>
          <cell r="T8" t="str">
            <v>N/A</v>
          </cell>
          <cell r="U8" t="str">
            <v>N/A</v>
          </cell>
          <cell r="V8" t="str">
            <v>C_OPSE_OIL_Z11</v>
          </cell>
          <cell r="W8" t="str">
            <v>P233 Facilities Maintenance</v>
          </cell>
          <cell r="X8" t="str">
            <v>S7200 Services</v>
          </cell>
          <cell r="Y8" t="str">
            <v>A2170 Direct Mngt and Overheads</v>
          </cell>
          <cell r="Z8">
            <v>272662.63</v>
          </cell>
          <cell r="AA8">
            <v>212851.71000000002</v>
          </cell>
          <cell r="AB8">
            <v>39858000</v>
          </cell>
          <cell r="AC8">
            <v>133695</v>
          </cell>
          <cell r="AD8">
            <v>264376.96721311472</v>
          </cell>
          <cell r="AE8">
            <v>39858000</v>
          </cell>
          <cell r="AF8">
            <v>133695</v>
          </cell>
          <cell r="AG8">
            <v>264376.96721311472</v>
          </cell>
          <cell r="AH8">
            <v>0</v>
          </cell>
        </row>
        <row r="9">
          <cell r="A9">
            <v>113003</v>
          </cell>
          <cell r="B9" t="str">
            <v>PNP CORPORATE MTCE SYSTEMS MANAGEMENT</v>
          </cell>
          <cell r="C9">
            <v>113003</v>
          </cell>
          <cell r="D9" t="str">
            <v>OVERHEADS, PNPM MAINTENANCE SYSTEMS (LABOUR CONTRACTOR)</v>
          </cell>
          <cell r="E9" t="str">
            <v>IRETI OMOTOSO</v>
          </cell>
          <cell r="F9" t="str">
            <v>PRODUCTION</v>
          </cell>
          <cell r="G9">
            <v>415004</v>
          </cell>
          <cell r="H9">
            <v>4150</v>
          </cell>
          <cell r="I9" t="str">
            <v>G&amp;A</v>
          </cell>
          <cell r="J9" t="str">
            <v>BASE JV</v>
          </cell>
          <cell r="K9" t="str">
            <v>PRODUCTION</v>
          </cell>
          <cell r="L9" t="str">
            <v>PRODUCTION</v>
          </cell>
          <cell r="M9" t="str">
            <v>Production Services Manager</v>
          </cell>
          <cell r="N9" t="str">
            <v>Manager, Turnaround &amp; Maintenance Execution</v>
          </cell>
          <cell r="O9" t="str">
            <v>OLALEYE, OLAYEMI</v>
          </cell>
          <cell r="P9" t="str">
            <v>OLAKUNLE.AJAYI@SHELL.COM</v>
          </cell>
          <cell r="Q9" t="str">
            <v>OPEX</v>
          </cell>
          <cell r="R9" t="str">
            <v>OPEX</v>
          </cell>
          <cell r="S9" t="str">
            <v>NON SAL</v>
          </cell>
          <cell r="T9" t="str">
            <v>N/A</v>
          </cell>
          <cell r="U9" t="str">
            <v>N/A</v>
          </cell>
          <cell r="V9" t="str">
            <v>C_OPSE_OIL_Z11</v>
          </cell>
          <cell r="W9" t="str">
            <v>P233 Facilities Maintenance</v>
          </cell>
          <cell r="X9" t="str">
            <v>S7200 Services</v>
          </cell>
          <cell r="Y9" t="str">
            <v>A2170 Direct Mngt and Overheads</v>
          </cell>
          <cell r="Z9">
            <v>882370.07000000007</v>
          </cell>
          <cell r="AA9">
            <v>621564.29999999993</v>
          </cell>
          <cell r="AB9">
            <v>404640000</v>
          </cell>
          <cell r="AC9">
            <v>0</v>
          </cell>
          <cell r="AD9">
            <v>1326688.524590164</v>
          </cell>
          <cell r="AE9">
            <v>404640000</v>
          </cell>
          <cell r="AF9">
            <v>0</v>
          </cell>
          <cell r="AG9">
            <v>1326688.524590164</v>
          </cell>
          <cell r="AH9">
            <v>0</v>
          </cell>
        </row>
        <row r="10">
          <cell r="A10">
            <v>113047</v>
          </cell>
          <cell r="B10" t="str">
            <v>PNP CORPORATE MTCE SYSTEMS MANAGEMENT</v>
          </cell>
          <cell r="C10">
            <v>113047</v>
          </cell>
          <cell r="D10" t="str">
            <v>OVERHEADS, PNPM MAINTENANCE SYSTEMS (CATERING)</v>
          </cell>
          <cell r="E10" t="str">
            <v>IRETI OMOTOSO</v>
          </cell>
          <cell r="F10" t="str">
            <v>PRODUCTION</v>
          </cell>
          <cell r="G10">
            <v>415003</v>
          </cell>
          <cell r="H10">
            <v>4150</v>
          </cell>
          <cell r="I10" t="str">
            <v>PMM</v>
          </cell>
          <cell r="J10" t="str">
            <v>BASE JV</v>
          </cell>
          <cell r="K10" t="str">
            <v>PRODUCTION</v>
          </cell>
          <cell r="L10" t="str">
            <v>PRODUCTION</v>
          </cell>
          <cell r="M10" t="str">
            <v>Production Services Manager</v>
          </cell>
          <cell r="N10" t="str">
            <v>Manager, Turnaround &amp; Maintenance Execution</v>
          </cell>
          <cell r="O10" t="str">
            <v>OLALEYE, OLAYEMI</v>
          </cell>
          <cell r="P10" t="str">
            <v>OLAKUNLE.AJAYI@SHELL.COM</v>
          </cell>
          <cell r="Q10" t="str">
            <v>OPEX</v>
          </cell>
          <cell r="R10" t="str">
            <v>OPEX</v>
          </cell>
          <cell r="S10" t="str">
            <v>NON SAL</v>
          </cell>
          <cell r="T10" t="str">
            <v>N/A</v>
          </cell>
          <cell r="U10" t="str">
            <v>N/A</v>
          </cell>
          <cell r="V10" t="str">
            <v>C_OPSE_OIL_Z11</v>
          </cell>
          <cell r="W10" t="str">
            <v>P233 Facilities Maintenance</v>
          </cell>
          <cell r="X10" t="str">
            <v>S7200 Services</v>
          </cell>
          <cell r="Y10" t="str">
            <v>A2170 Direct Mngt and Overheads</v>
          </cell>
          <cell r="Z10">
            <v>18313.88</v>
          </cell>
          <cell r="AA10">
            <v>11758.51</v>
          </cell>
          <cell r="AB10">
            <v>4508640</v>
          </cell>
          <cell r="AC10">
            <v>0</v>
          </cell>
          <cell r="AD10">
            <v>14782.426229508197</v>
          </cell>
          <cell r="AE10">
            <v>4508640</v>
          </cell>
          <cell r="AF10">
            <v>0</v>
          </cell>
          <cell r="AG10">
            <v>14782.426229508197</v>
          </cell>
          <cell r="AH10">
            <v>0</v>
          </cell>
        </row>
        <row r="11">
          <cell r="A11">
            <v>113070</v>
          </cell>
          <cell r="B11" t="str">
            <v>PNP CORPORATE MTCE SYSTEMS MANAGEMENT</v>
          </cell>
          <cell r="C11">
            <v>113070</v>
          </cell>
          <cell r="D11" t="str">
            <v>OVERHEADS, PNPM MAINTENANCE SYSTEMS (RENTS, RATES &amp; UTILITIES)</v>
          </cell>
          <cell r="E11" t="str">
            <v>IRETI OMOTOSO</v>
          </cell>
          <cell r="F11" t="str">
            <v>PRODUCTION</v>
          </cell>
          <cell r="G11">
            <v>415001</v>
          </cell>
          <cell r="H11">
            <v>4150</v>
          </cell>
          <cell r="I11" t="str">
            <v>OF-E&amp;M</v>
          </cell>
          <cell r="J11" t="str">
            <v>BASE JV</v>
          </cell>
          <cell r="K11" t="str">
            <v>PRODUCTION</v>
          </cell>
          <cell r="L11" t="str">
            <v>PRODUCTION</v>
          </cell>
          <cell r="M11" t="str">
            <v>Production Services Manager</v>
          </cell>
          <cell r="N11" t="str">
            <v>Manager, Turnaround &amp; Maintenance Execution</v>
          </cell>
          <cell r="O11" t="str">
            <v>OLALEYE, OLAYEMI</v>
          </cell>
          <cell r="P11" t="str">
            <v>OLAKUNLE.AJAYI@SHELL.COM</v>
          </cell>
          <cell r="Q11" t="str">
            <v>OPEX</v>
          </cell>
          <cell r="R11" t="str">
            <v>OPEX</v>
          </cell>
          <cell r="S11" t="str">
            <v>NON SAL</v>
          </cell>
          <cell r="T11" t="str">
            <v>N/A</v>
          </cell>
          <cell r="U11" t="str">
            <v>N/A</v>
          </cell>
          <cell r="V11" t="str">
            <v>C_OPSE_OIL_Z11</v>
          </cell>
          <cell r="W11" t="str">
            <v>P233 Facilities Maintenance</v>
          </cell>
          <cell r="X11" t="str">
            <v>S7200 Services</v>
          </cell>
          <cell r="Y11" t="str">
            <v>A2170 Direct Mngt and Overheads</v>
          </cell>
          <cell r="Z11">
            <v>14575.14</v>
          </cell>
          <cell r="AA11">
            <v>1190.81</v>
          </cell>
          <cell r="AB11">
            <v>0</v>
          </cell>
          <cell r="AC11">
            <v>0</v>
          </cell>
          <cell r="AD11">
            <v>0</v>
          </cell>
          <cell r="AE11">
            <v>0</v>
          </cell>
          <cell r="AF11">
            <v>0</v>
          </cell>
          <cell r="AG11">
            <v>0</v>
          </cell>
          <cell r="AH11">
            <v>0</v>
          </cell>
        </row>
        <row r="12">
          <cell r="A12">
            <v>113093</v>
          </cell>
          <cell r="B12" t="str">
            <v>PNP CORPORATE MTCE SYSTEMS MANAGEMENT</v>
          </cell>
          <cell r="C12">
            <v>113093</v>
          </cell>
          <cell r="D12" t="str">
            <v>OVERHEADS, PNPM MAINTENANCE SYSTEMS (ICT - INFRASTRUCTURE)</v>
          </cell>
          <cell r="E12" t="str">
            <v>IRETI OMOTOSO</v>
          </cell>
          <cell r="F12" t="str">
            <v>PRODUCTION</v>
          </cell>
          <cell r="G12">
            <v>415005</v>
          </cell>
          <cell r="H12">
            <v>4150</v>
          </cell>
          <cell r="I12" t="str">
            <v>OF-E&amp;M</v>
          </cell>
          <cell r="J12" t="str">
            <v>BASE JV</v>
          </cell>
          <cell r="K12" t="str">
            <v>PRODUCTION</v>
          </cell>
          <cell r="L12" t="str">
            <v>PRODUCTION</v>
          </cell>
          <cell r="M12" t="str">
            <v>Production Services Manager</v>
          </cell>
          <cell r="N12" t="str">
            <v>Manager, Turnaround &amp; Maintenance Execution</v>
          </cell>
          <cell r="O12" t="str">
            <v>OLALEYE, OLAYEMI</v>
          </cell>
          <cell r="P12" t="str">
            <v>OLAKUNLE.AJAYI@SHELL.COM</v>
          </cell>
          <cell r="Q12" t="str">
            <v>OPEX</v>
          </cell>
          <cell r="R12" t="str">
            <v>OPEX</v>
          </cell>
          <cell r="S12" t="str">
            <v>NON SAL</v>
          </cell>
          <cell r="T12" t="str">
            <v>N/A</v>
          </cell>
          <cell r="U12" t="str">
            <v>N/A</v>
          </cell>
          <cell r="V12" t="str">
            <v>C_OPSE_OIL_Z11</v>
          </cell>
          <cell r="W12" t="str">
            <v>P233 Facilities Maintenance</v>
          </cell>
          <cell r="X12" t="str">
            <v>S7200 Services</v>
          </cell>
          <cell r="Y12" t="str">
            <v>A2170 Direct Mngt and Overheads</v>
          </cell>
          <cell r="Z12">
            <v>22469.360000000001</v>
          </cell>
          <cell r="AA12">
            <v>93.19</v>
          </cell>
          <cell r="AB12">
            <v>4496000</v>
          </cell>
          <cell r="AC12">
            <v>0</v>
          </cell>
          <cell r="AD12">
            <v>14740.983606557376</v>
          </cell>
          <cell r="AE12">
            <v>4496000</v>
          </cell>
          <cell r="AF12">
            <v>0</v>
          </cell>
          <cell r="AG12">
            <v>14740.983606557376</v>
          </cell>
          <cell r="AH12">
            <v>0</v>
          </cell>
        </row>
        <row r="13">
          <cell r="A13">
            <v>113098</v>
          </cell>
          <cell r="B13" t="str">
            <v>PNP CORPORATE MTCE SYSTEMS MANAGEMENT</v>
          </cell>
          <cell r="C13">
            <v>113098</v>
          </cell>
          <cell r="D13" t="str">
            <v>OVERHEADS, PNPM MAINTENANCE SYSTEMS (ADMIN SERVICES COST)</v>
          </cell>
          <cell r="E13" t="str">
            <v>IRETI OMOTOSO</v>
          </cell>
          <cell r="F13" t="str">
            <v>PRODUCTION</v>
          </cell>
          <cell r="G13">
            <v>415002</v>
          </cell>
          <cell r="H13">
            <v>4150</v>
          </cell>
          <cell r="I13" t="str">
            <v>G&amp;A</v>
          </cell>
          <cell r="J13" t="str">
            <v>BASE JV</v>
          </cell>
          <cell r="K13" t="str">
            <v>PRODUCTION</v>
          </cell>
          <cell r="L13" t="str">
            <v>PRODUCTION</v>
          </cell>
          <cell r="M13" t="str">
            <v>Production Services Manager</v>
          </cell>
          <cell r="N13" t="str">
            <v>Manager, Turnaround &amp; Maintenance Execution</v>
          </cell>
          <cell r="O13" t="str">
            <v>OLALEYE, OLAYEMI</v>
          </cell>
          <cell r="P13" t="str">
            <v>OLAKUNLE.AJAYI@SHELL.COM</v>
          </cell>
          <cell r="Q13" t="str">
            <v>OPEX</v>
          </cell>
          <cell r="R13" t="str">
            <v>OPEX</v>
          </cell>
          <cell r="S13" t="str">
            <v>NON SAL</v>
          </cell>
          <cell r="T13" t="str">
            <v>N/A</v>
          </cell>
          <cell r="U13" t="str">
            <v>N/A</v>
          </cell>
          <cell r="V13" t="str">
            <v>C_OPSE_OIL_Z11</v>
          </cell>
          <cell r="W13" t="str">
            <v>P233 Facilities Maintenance</v>
          </cell>
          <cell r="X13" t="str">
            <v>S7200 Services</v>
          </cell>
          <cell r="Y13" t="str">
            <v>A2170 Direct Mngt and Overheads</v>
          </cell>
          <cell r="Z13">
            <v>243159.36000000004</v>
          </cell>
          <cell r="AA13">
            <v>435560.37</v>
          </cell>
          <cell r="AB13">
            <v>124801339</v>
          </cell>
          <cell r="AC13">
            <v>131934</v>
          </cell>
          <cell r="AD13">
            <v>541118.71803278686</v>
          </cell>
          <cell r="AE13">
            <v>124801339</v>
          </cell>
          <cell r="AF13">
            <v>281934</v>
          </cell>
          <cell r="AG13">
            <v>691118.71803278686</v>
          </cell>
          <cell r="AH13">
            <v>150000</v>
          </cell>
          <cell r="AI13" t="str">
            <v>MCI services from the Group</v>
          </cell>
        </row>
        <row r="14">
          <cell r="A14">
            <v>113132</v>
          </cell>
          <cell r="B14" t="str">
            <v>PNP CORPORATE MTCE SYSTEMS MANAGEMENT</v>
          </cell>
          <cell r="C14">
            <v>113132</v>
          </cell>
          <cell r="D14" t="str">
            <v>OVERHEADS, PNPM MAINTENANCE SYSTEMS (PROFESSIONAL SUBSCRIPTION)</v>
          </cell>
          <cell r="E14" t="str">
            <v>IRETI OMOTOSO</v>
          </cell>
          <cell r="F14" t="str">
            <v>PRODUCTION</v>
          </cell>
          <cell r="G14">
            <v>415004</v>
          </cell>
          <cell r="H14">
            <v>4150</v>
          </cell>
          <cell r="I14" t="str">
            <v>G&amp;A</v>
          </cell>
          <cell r="J14" t="str">
            <v>BASE JV</v>
          </cell>
          <cell r="K14" t="str">
            <v>PRODUCTION</v>
          </cell>
          <cell r="L14" t="str">
            <v>PRODUCTION</v>
          </cell>
          <cell r="M14" t="str">
            <v>Production Services Manager</v>
          </cell>
          <cell r="N14" t="str">
            <v>Manager, Turnaround &amp; Maintenance Execution</v>
          </cell>
          <cell r="O14" t="str">
            <v>OLALEYE, OLAYEMI</v>
          </cell>
          <cell r="P14" t="str">
            <v>OLAKUNLE.AJAYI@SHELL.COM</v>
          </cell>
          <cell r="Q14" t="str">
            <v>OPEX</v>
          </cell>
          <cell r="R14" t="str">
            <v>OPEX</v>
          </cell>
          <cell r="S14" t="str">
            <v>NON SAL</v>
          </cell>
          <cell r="T14" t="str">
            <v>N/A</v>
          </cell>
          <cell r="U14" t="str">
            <v>N/A</v>
          </cell>
          <cell r="V14" t="str">
            <v>C_OPSE_OIL_Z11</v>
          </cell>
          <cell r="W14" t="str">
            <v>P233 Facilities Maintenance</v>
          </cell>
          <cell r="X14" t="str">
            <v>S7200 Services</v>
          </cell>
          <cell r="Y14" t="str">
            <v>A2170 Direct Mngt and Overheads</v>
          </cell>
          <cell r="Z14">
            <v>1023.07</v>
          </cell>
          <cell r="AA14">
            <v>1209.07</v>
          </cell>
          <cell r="AB14">
            <v>720000</v>
          </cell>
          <cell r="AC14">
            <v>800</v>
          </cell>
          <cell r="AD14">
            <v>3160.655737704918</v>
          </cell>
          <cell r="AE14">
            <v>720000</v>
          </cell>
          <cell r="AF14">
            <v>800</v>
          </cell>
          <cell r="AG14">
            <v>3160.655737704918</v>
          </cell>
          <cell r="AH14">
            <v>0</v>
          </cell>
        </row>
        <row r="15">
          <cell r="A15">
            <v>113211</v>
          </cell>
          <cell r="B15" t="str">
            <v>PNP COMPUTERIZED. MAINTENANCE MGEMENT</v>
          </cell>
          <cell r="C15">
            <v>113211</v>
          </cell>
          <cell r="D15" t="str">
            <v>COMPUTERIZED MAINTENANCE MANAGEMENT (LABOUR CONTRACTOR)</v>
          </cell>
          <cell r="E15" t="str">
            <v>IRETI OMOTOSO</v>
          </cell>
          <cell r="F15" t="str">
            <v>PRODUCTION</v>
          </cell>
          <cell r="G15">
            <v>415004</v>
          </cell>
          <cell r="H15">
            <v>4150</v>
          </cell>
          <cell r="I15" t="str">
            <v>G&amp;A</v>
          </cell>
          <cell r="J15" t="str">
            <v>BASE JV</v>
          </cell>
          <cell r="K15" t="str">
            <v>PRODUCTION</v>
          </cell>
          <cell r="L15" t="str">
            <v>PRODUCTION</v>
          </cell>
          <cell r="M15" t="str">
            <v>Production Services Manager</v>
          </cell>
          <cell r="N15" t="str">
            <v>Manager, Turnaround &amp; Maintenance Execution</v>
          </cell>
          <cell r="O15" t="str">
            <v>OLALEYE, OLAYEMI</v>
          </cell>
          <cell r="P15" t="str">
            <v>OLAKUNLE.AJAYI@SHELL.COM</v>
          </cell>
          <cell r="Q15" t="str">
            <v>OPEX</v>
          </cell>
          <cell r="R15" t="str">
            <v>OPEX</v>
          </cell>
          <cell r="S15" t="str">
            <v>NON SAL</v>
          </cell>
          <cell r="T15" t="str">
            <v>N/A</v>
          </cell>
          <cell r="U15" t="str">
            <v>N/A</v>
          </cell>
          <cell r="V15" t="str">
            <v>C_OPSE_OIL_Z11</v>
          </cell>
          <cell r="W15" t="str">
            <v>P233 Facilities Maintenance</v>
          </cell>
          <cell r="X15" t="str">
            <v>S7200 Services</v>
          </cell>
          <cell r="Y15" t="str">
            <v>A2170 Direct Mngt and Overheads</v>
          </cell>
          <cell r="Z15">
            <v>172219.63999999998</v>
          </cell>
          <cell r="AA15">
            <v>98038.66</v>
          </cell>
          <cell r="AB15">
            <v>32396585</v>
          </cell>
          <cell r="AC15">
            <v>250000</v>
          </cell>
          <cell r="AD15">
            <v>356218.31147540984</v>
          </cell>
          <cell r="AE15">
            <v>32396585</v>
          </cell>
          <cell r="AF15">
            <v>250000</v>
          </cell>
          <cell r="AG15">
            <v>356218.31147540984</v>
          </cell>
          <cell r="AH15">
            <v>0</v>
          </cell>
        </row>
        <row r="16">
          <cell r="A16">
            <v>113213</v>
          </cell>
          <cell r="B16" t="str">
            <v>PNP CORPORATE MTCE SYSTEMS MANAGEMENT</v>
          </cell>
          <cell r="C16">
            <v>113213</v>
          </cell>
          <cell r="D16" t="str">
            <v>OVERHEADS, PNPM MAINTENANCE SYSTEMS (ACCIDENT PREVENTION &amp; INVESTIGATION)</v>
          </cell>
          <cell r="E16" t="str">
            <v>IRETI OMOTOSO</v>
          </cell>
          <cell r="F16" t="str">
            <v>PRODUCTION</v>
          </cell>
          <cell r="G16">
            <v>415006</v>
          </cell>
          <cell r="H16">
            <v>4150</v>
          </cell>
          <cell r="I16" t="str">
            <v>HSE</v>
          </cell>
          <cell r="J16" t="str">
            <v>BASE JV</v>
          </cell>
          <cell r="K16" t="str">
            <v>PRODUCTION</v>
          </cell>
          <cell r="L16" t="str">
            <v>PRODUCTION</v>
          </cell>
          <cell r="M16" t="str">
            <v>Production Services Manager</v>
          </cell>
          <cell r="N16" t="str">
            <v>Manager, Turnaround &amp; Maintenance Execution</v>
          </cell>
          <cell r="O16" t="str">
            <v>OLALEYE, OLAYEMI</v>
          </cell>
          <cell r="P16" t="str">
            <v>OLAKUNLE.AJAYI@SHELL.COM</v>
          </cell>
          <cell r="Q16" t="str">
            <v>OPEX</v>
          </cell>
          <cell r="R16" t="str">
            <v>OPEX</v>
          </cell>
          <cell r="S16" t="str">
            <v>NON SAL</v>
          </cell>
          <cell r="T16" t="str">
            <v>N/A</v>
          </cell>
          <cell r="U16" t="str">
            <v>N/A</v>
          </cell>
          <cell r="V16" t="str">
            <v>C_OPSE_OIL_Z11</v>
          </cell>
          <cell r="W16" t="str">
            <v>P233 Facilities Maintenance</v>
          </cell>
          <cell r="X16" t="str">
            <v>S7200 Services</v>
          </cell>
          <cell r="Y16" t="str">
            <v>A2170 Direct Mngt and Overheads</v>
          </cell>
          <cell r="Z16">
            <v>21571.17</v>
          </cell>
          <cell r="AA16">
            <v>8378.01</v>
          </cell>
          <cell r="AB16">
            <v>5935120</v>
          </cell>
          <cell r="AC16">
            <v>59900</v>
          </cell>
          <cell r="AD16">
            <v>79359.409836065577</v>
          </cell>
          <cell r="AE16">
            <v>5935120</v>
          </cell>
          <cell r="AF16">
            <v>59900</v>
          </cell>
          <cell r="AG16">
            <v>79359.409836065577</v>
          </cell>
          <cell r="AH16">
            <v>0</v>
          </cell>
        </row>
        <row r="17">
          <cell r="A17">
            <v>113214</v>
          </cell>
          <cell r="B17" t="str">
            <v>PNP CORPORATE MTCE SYSTEMS MANAGEMENT</v>
          </cell>
          <cell r="C17">
            <v>113214</v>
          </cell>
          <cell r="D17" t="str">
            <v>OVERHEADS, PNPM MAINTENANCE SYSTEMS (HOTELS AND TRAVEL)</v>
          </cell>
          <cell r="E17" t="str">
            <v>IRETI OMOTOSO</v>
          </cell>
          <cell r="F17" t="str">
            <v>PRODUCTION</v>
          </cell>
          <cell r="G17">
            <v>415002</v>
          </cell>
          <cell r="H17">
            <v>4150</v>
          </cell>
          <cell r="I17" t="str">
            <v>G&amp;A</v>
          </cell>
          <cell r="J17" t="str">
            <v>BASE JV</v>
          </cell>
          <cell r="K17" t="str">
            <v>PRODUCTION</v>
          </cell>
          <cell r="L17" t="str">
            <v>PRODUCTION</v>
          </cell>
          <cell r="M17" t="str">
            <v>Production Services Manager</v>
          </cell>
          <cell r="N17" t="str">
            <v>Manager, Turnaround &amp; Maintenance Execution</v>
          </cell>
          <cell r="O17" t="str">
            <v>OLALEYE, OLAYEMI</v>
          </cell>
          <cell r="P17" t="str">
            <v>OLAKUNLE.AJAYI@SHELL.COM</v>
          </cell>
          <cell r="Q17" t="str">
            <v>OPEX</v>
          </cell>
          <cell r="R17" t="str">
            <v>OPEX</v>
          </cell>
          <cell r="S17" t="str">
            <v>NON SAL</v>
          </cell>
          <cell r="T17" t="str">
            <v>N/A</v>
          </cell>
          <cell r="U17" t="str">
            <v>N/A</v>
          </cell>
          <cell r="V17" t="str">
            <v>C_OPSE_OIL_Z11</v>
          </cell>
          <cell r="W17" t="str">
            <v>P233 Facilities Maintenance</v>
          </cell>
          <cell r="X17" t="str">
            <v>S7200 Services</v>
          </cell>
          <cell r="Y17" t="str">
            <v>A2170 Direct Mngt and Overheads</v>
          </cell>
          <cell r="Z17">
            <v>265955.8</v>
          </cell>
          <cell r="AA17">
            <v>115958.29</v>
          </cell>
          <cell r="AB17">
            <v>51480000</v>
          </cell>
          <cell r="AC17">
            <v>0</v>
          </cell>
          <cell r="AD17">
            <v>168786.88524590165</v>
          </cell>
          <cell r="AE17">
            <v>51480000</v>
          </cell>
          <cell r="AF17">
            <v>0</v>
          </cell>
          <cell r="AG17">
            <v>168786.88524590165</v>
          </cell>
          <cell r="AH17">
            <v>0</v>
          </cell>
        </row>
        <row r="18">
          <cell r="A18">
            <v>113307</v>
          </cell>
          <cell r="B18" t="str">
            <v>PNP COMPUTERIZED. MAINTENANCE MGEMENT</v>
          </cell>
          <cell r="C18">
            <v>113307</v>
          </cell>
          <cell r="D18" t="str">
            <v>COMPUTERIZED MAINTENANCE MANAGEMENT (PRODUCTION MAINTENANCE – OIL (ONSHORE))</v>
          </cell>
          <cell r="E18" t="str">
            <v>IRETI OMOTOSO</v>
          </cell>
          <cell r="F18" t="str">
            <v>PRODUCTION</v>
          </cell>
          <cell r="G18">
            <v>413001</v>
          </cell>
          <cell r="H18">
            <v>4130</v>
          </cell>
          <cell r="I18" t="str">
            <v>OF-MTCE</v>
          </cell>
          <cell r="J18" t="str">
            <v>BASE JV</v>
          </cell>
          <cell r="K18" t="str">
            <v>PRODUCTION</v>
          </cell>
          <cell r="L18" t="str">
            <v>PRODUCTION</v>
          </cell>
          <cell r="M18" t="str">
            <v>Production Services Manager</v>
          </cell>
          <cell r="N18" t="str">
            <v>Manager, Turnaround &amp; Maintenance Execution</v>
          </cell>
          <cell r="O18" t="str">
            <v>OLALEYE, OLAYEMI</v>
          </cell>
          <cell r="P18" t="str">
            <v>CHRISTIAN.OMOGBEMEH@SHELL.COM</v>
          </cell>
          <cell r="Q18" t="str">
            <v>OPEX</v>
          </cell>
          <cell r="R18" t="str">
            <v>OPEX</v>
          </cell>
          <cell r="S18" t="str">
            <v>NON SAL</v>
          </cell>
          <cell r="T18" t="str">
            <v>N/A</v>
          </cell>
          <cell r="U18" t="str">
            <v>N/A</v>
          </cell>
          <cell r="V18" t="str">
            <v>C_OPSE_OIL_Z11</v>
          </cell>
          <cell r="W18" t="str">
            <v>P236.01 Technical Support</v>
          </cell>
          <cell r="X18" t="str">
            <v>S7200 Services</v>
          </cell>
          <cell r="Y18" t="str">
            <v>A2170 Direct Mngt and Overheads</v>
          </cell>
          <cell r="Z18">
            <v>1047975.98</v>
          </cell>
          <cell r="AA18">
            <v>491346.22000000003</v>
          </cell>
          <cell r="AB18">
            <v>88759873.680000007</v>
          </cell>
          <cell r="AC18">
            <v>653748</v>
          </cell>
          <cell r="AD18">
            <v>944763.97927868855</v>
          </cell>
          <cell r="AE18">
            <v>88759873.680000007</v>
          </cell>
          <cell r="AF18">
            <v>653748</v>
          </cell>
          <cell r="AG18">
            <v>944763.97927868855</v>
          </cell>
          <cell r="AH18">
            <v>0</v>
          </cell>
        </row>
        <row r="19">
          <cell r="A19">
            <v>113315</v>
          </cell>
          <cell r="B19" t="str">
            <v>PWA COMMUNITY RELATIONS</v>
          </cell>
          <cell r="C19">
            <v>113315</v>
          </cell>
          <cell r="D19" t="str">
            <v>PWA COMMUNITY RELATIONS</v>
          </cell>
          <cell r="E19" t="str">
            <v>IRETI OMOTOSO</v>
          </cell>
          <cell r="F19" t="str">
            <v>PRODUCTION</v>
          </cell>
          <cell r="G19">
            <v>415008</v>
          </cell>
          <cell r="H19">
            <v>4150</v>
          </cell>
          <cell r="I19" t="str">
            <v>CDPA</v>
          </cell>
          <cell r="J19" t="str">
            <v>BASE JV</v>
          </cell>
          <cell r="K19" t="str">
            <v>PRODUCTION</v>
          </cell>
          <cell r="L19" t="str">
            <v>PRODUCTION</v>
          </cell>
          <cell r="M19" t="str">
            <v>Asset Manager, Swamp West Hub</v>
          </cell>
          <cell r="N19" t="str">
            <v>Asset Management Integration Lead</v>
          </cell>
          <cell r="O19" t="str">
            <v>OLALEYE, OLAYEMI</v>
          </cell>
          <cell r="P19" t="str">
            <v>NPDC</v>
          </cell>
          <cell r="Q19" t="str">
            <v>OPEX</v>
          </cell>
          <cell r="R19" t="str">
            <v>OPEX</v>
          </cell>
          <cell r="S19" t="str">
            <v>NON SAL</v>
          </cell>
          <cell r="T19" t="str">
            <v>N/A</v>
          </cell>
          <cell r="U19" t="str">
            <v>N/A</v>
          </cell>
          <cell r="V19" t="str">
            <v>N/A</v>
          </cell>
          <cell r="W19" t="str">
            <v>P231 Production Operations</v>
          </cell>
          <cell r="X19" t="str">
            <v>S7200 Services</v>
          </cell>
          <cell r="Y19" t="str">
            <v>A2110 Production Operations</v>
          </cell>
          <cell r="Z19">
            <v>0</v>
          </cell>
          <cell r="AA19">
            <v>0</v>
          </cell>
          <cell r="AB19">
            <v>0</v>
          </cell>
          <cell r="AC19">
            <v>0</v>
          </cell>
          <cell r="AD19">
            <v>0</v>
          </cell>
          <cell r="AE19">
            <v>0</v>
          </cell>
          <cell r="AF19">
            <v>0</v>
          </cell>
          <cell r="AG19">
            <v>0</v>
          </cell>
          <cell r="AH19">
            <v>0</v>
          </cell>
        </row>
        <row r="20">
          <cell r="A20" t="str">
            <v>C.NG.PAE.DF.18.009</v>
          </cell>
          <cell r="B20" t="str">
            <v>UNDERWATER INSPECTION NUNRIVER</v>
          </cell>
          <cell r="C20" t="str">
            <v>C.NG.PAE.DF.18.009</v>
          </cell>
          <cell r="D20" t="str">
            <v>UNDERWATER INSPECTION NUNRIVER</v>
          </cell>
          <cell r="E20" t="str">
            <v>IRETI OMOTOSO</v>
          </cell>
          <cell r="F20" t="str">
            <v>PRODUCTION</v>
          </cell>
          <cell r="G20">
            <v>13203</v>
          </cell>
          <cell r="H20">
            <v>132</v>
          </cell>
          <cell r="I20" t="str">
            <v>OF-E&amp;M</v>
          </cell>
          <cell r="J20" t="str">
            <v>BASE JV</v>
          </cell>
          <cell r="K20" t="str">
            <v>PRODUCTION</v>
          </cell>
          <cell r="L20" t="str">
            <v>PRODUCTION</v>
          </cell>
          <cell r="M20" t="str">
            <v>Asset Manager, Central Hub</v>
          </cell>
          <cell r="N20" t="str">
            <v>Asset Management Integration Lead</v>
          </cell>
          <cell r="O20" t="str">
            <v>Olaleye, Olayemi</v>
          </cell>
          <cell r="P20" t="str">
            <v>KAMAR.LAWAL@SHELL.COM</v>
          </cell>
          <cell r="Q20" t="str">
            <v>CAPEX</v>
          </cell>
          <cell r="R20" t="str">
            <v>CAPEX</v>
          </cell>
          <cell r="V20" t="str">
            <v>C_OGIS_ELL_A18</v>
          </cell>
          <cell r="Z20">
            <v>0</v>
          </cell>
          <cell r="AA20">
            <v>0</v>
          </cell>
          <cell r="AB20">
            <v>58560000</v>
          </cell>
          <cell r="AC20">
            <v>288000</v>
          </cell>
          <cell r="AD20">
            <v>480000</v>
          </cell>
          <cell r="AE20">
            <v>45676800</v>
          </cell>
          <cell r="AF20">
            <v>230400</v>
          </cell>
          <cell r="AG20">
            <v>380160</v>
          </cell>
          <cell r="AH20">
            <v>-99840</v>
          </cell>
          <cell r="AI20" t="str">
            <v>Cost optimzation</v>
          </cell>
        </row>
        <row r="21">
          <cell r="A21" t="str">
            <v>C.NG.PAE.DF.18.011</v>
          </cell>
          <cell r="B21" t="str">
            <v>MAJOR OVERHAUL OF CRUDE OIL PUMPS - LAND EAST</v>
          </cell>
          <cell r="C21" t="str">
            <v>C.NG.PBW.DF.18.011</v>
          </cell>
          <cell r="D21" t="str">
            <v>MAJOR OVERHAUL OF CRUDE OIL PUMPS - LAND EAST</v>
          </cell>
          <cell r="E21" t="str">
            <v>IRETI OMOTOSO</v>
          </cell>
          <cell r="F21" t="str">
            <v>PRODUCTION</v>
          </cell>
          <cell r="G21">
            <v>13203</v>
          </cell>
          <cell r="H21">
            <v>132</v>
          </cell>
          <cell r="I21" t="str">
            <v>OF-E&amp;M</v>
          </cell>
          <cell r="J21" t="str">
            <v>BASE JV</v>
          </cell>
          <cell r="K21" t="str">
            <v>PRODUCTION</v>
          </cell>
          <cell r="L21" t="str">
            <v>PRODUCTION</v>
          </cell>
          <cell r="M21" t="str">
            <v>Asset Manager, Land East Hub</v>
          </cell>
          <cell r="N21" t="str">
            <v>Asset Management Integration Lead</v>
          </cell>
          <cell r="O21" t="str">
            <v>OLALEYE, OLAYEMI</v>
          </cell>
          <cell r="P21" t="str">
            <v>COLLINS.IYOLOMA@SHELL.COM</v>
          </cell>
          <cell r="Q21" t="str">
            <v>CAPEX</v>
          </cell>
          <cell r="R21" t="str">
            <v>CAPEX</v>
          </cell>
          <cell r="V21" t="str">
            <v>C_FORT_WST_A08</v>
          </cell>
          <cell r="Z21">
            <v>0</v>
          </cell>
          <cell r="AA21">
            <v>0</v>
          </cell>
          <cell r="AB21">
            <v>134200000</v>
          </cell>
          <cell r="AC21">
            <v>660000</v>
          </cell>
          <cell r="AD21">
            <v>1100000</v>
          </cell>
          <cell r="AE21">
            <v>107360000</v>
          </cell>
          <cell r="AF21">
            <v>660000</v>
          </cell>
          <cell r="AG21">
            <v>1012000</v>
          </cell>
          <cell r="AH21">
            <v>-88000</v>
          </cell>
          <cell r="AI21" t="str">
            <v>Cost optimzation</v>
          </cell>
        </row>
        <row r="22">
          <cell r="A22" t="str">
            <v>C.NG.PAE.DF.18.012</v>
          </cell>
          <cell r="B22" t="str">
            <v>MAJOR OVERHAUL OF CRUDE OIL PUMPS - LAND CENTRAL</v>
          </cell>
          <cell r="C22" t="str">
            <v>C.NG.PBW.DF.18.012</v>
          </cell>
          <cell r="D22" t="str">
            <v>MAJOR OVERHAUL OF CRUDE OIL PUMPS - LAND CENTRAL</v>
          </cell>
          <cell r="E22" t="str">
            <v>IRETI OMOTOSO</v>
          </cell>
          <cell r="F22" t="str">
            <v>PRODUCTION</v>
          </cell>
          <cell r="G22">
            <v>13203</v>
          </cell>
          <cell r="H22">
            <v>132</v>
          </cell>
          <cell r="I22" t="str">
            <v>OF-E&amp;M</v>
          </cell>
          <cell r="J22" t="str">
            <v>BASE JV</v>
          </cell>
          <cell r="K22" t="str">
            <v>PRODUCTION</v>
          </cell>
          <cell r="L22" t="str">
            <v>PRODUCTION</v>
          </cell>
          <cell r="M22" t="str">
            <v>Asset Manager, Central Hub</v>
          </cell>
          <cell r="N22" t="str">
            <v>Asset Management Integration Lead</v>
          </cell>
          <cell r="O22" t="str">
            <v>OLALEYE, OLAYEMI</v>
          </cell>
          <cell r="P22" t="str">
            <v>COLLINS.IYOLOMA@SHELL.COM</v>
          </cell>
          <cell r="Q22" t="str">
            <v>CAPEX</v>
          </cell>
          <cell r="R22" t="str">
            <v>CAPEX</v>
          </cell>
          <cell r="V22" t="str">
            <v>C_FORT_WST_A08</v>
          </cell>
          <cell r="Z22">
            <v>0</v>
          </cell>
          <cell r="AA22">
            <v>0</v>
          </cell>
          <cell r="AB22">
            <v>72468000</v>
          </cell>
          <cell r="AC22">
            <v>356400</v>
          </cell>
          <cell r="AD22">
            <v>594000</v>
          </cell>
          <cell r="AE22">
            <v>57974400</v>
          </cell>
          <cell r="AF22">
            <v>356400</v>
          </cell>
          <cell r="AG22">
            <v>546480</v>
          </cell>
          <cell r="AH22">
            <v>-47520</v>
          </cell>
          <cell r="AI22" t="str">
            <v>Cost optimzation</v>
          </cell>
        </row>
        <row r="23">
          <cell r="A23" t="str">
            <v>C.NG.PAE.DF.18.013</v>
          </cell>
          <cell r="B23" t="str">
            <v>LAND MULTISTAGE AIR COMPRESSOR  OVERHAUL</v>
          </cell>
          <cell r="C23" t="str">
            <v>C.NG.PAE.DF.18.013</v>
          </cell>
          <cell r="D23" t="str">
            <v>LAND MULTISTAGE AIR COMPRESSOR  OVERHAUL</v>
          </cell>
          <cell r="E23" t="str">
            <v>IRETI OMOTOSO</v>
          </cell>
          <cell r="F23" t="str">
            <v>PRODUCTION</v>
          </cell>
          <cell r="G23">
            <v>13303</v>
          </cell>
          <cell r="H23">
            <v>133</v>
          </cell>
          <cell r="I23" t="str">
            <v>GAS</v>
          </cell>
          <cell r="J23" t="str">
            <v>BASE JV</v>
          </cell>
          <cell r="K23" t="str">
            <v>PRODUCTION</v>
          </cell>
          <cell r="L23" t="str">
            <v>PRODUCTION</v>
          </cell>
          <cell r="M23" t="str">
            <v>Asset Manager, Land East Hub</v>
          </cell>
          <cell r="N23" t="str">
            <v>Asset Management Integration Lead</v>
          </cell>
          <cell r="O23" t="str">
            <v>OLALEYE, OLAYEMI</v>
          </cell>
          <cell r="P23" t="str">
            <v>COLLINS.IYOLOMA@SHELL.COM</v>
          </cell>
          <cell r="Q23" t="str">
            <v>CAPEX</v>
          </cell>
          <cell r="R23" t="str">
            <v>CAPEX</v>
          </cell>
          <cell r="V23" t="str">
            <v>C_INCR_ELL_A06</v>
          </cell>
          <cell r="Z23">
            <v>0</v>
          </cell>
          <cell r="AA23">
            <v>0</v>
          </cell>
          <cell r="AB23">
            <v>10980000</v>
          </cell>
          <cell r="AC23">
            <v>54000</v>
          </cell>
          <cell r="AD23">
            <v>90000</v>
          </cell>
          <cell r="AE23">
            <v>10980000</v>
          </cell>
          <cell r="AF23">
            <v>54000</v>
          </cell>
          <cell r="AG23">
            <v>90000</v>
          </cell>
          <cell r="AH23">
            <v>0</v>
          </cell>
        </row>
        <row r="24">
          <cell r="A24" t="str">
            <v>C.NG.PAE.DF.18.015</v>
          </cell>
          <cell r="B24" t="str">
            <v>LAND EAST GAS PLANT PROCESS PUMPS</v>
          </cell>
          <cell r="C24" t="str">
            <v>C.NG.PAE.DF.18.015</v>
          </cell>
          <cell r="D24" t="str">
            <v>LAND EAST GAS PLANT PROCESS PUMPS</v>
          </cell>
          <cell r="E24" t="str">
            <v>IRETI OMOTOSO</v>
          </cell>
          <cell r="F24" t="str">
            <v>PRODUCTION</v>
          </cell>
          <cell r="G24">
            <v>13203</v>
          </cell>
          <cell r="H24">
            <v>132</v>
          </cell>
          <cell r="I24" t="str">
            <v>OF-E&amp;M</v>
          </cell>
          <cell r="J24" t="str">
            <v>BASE JV</v>
          </cell>
          <cell r="K24" t="str">
            <v>PRODUCTION</v>
          </cell>
          <cell r="L24" t="str">
            <v>PRODUCTION</v>
          </cell>
          <cell r="M24" t="str">
            <v>Asset Manager, Land East Hub</v>
          </cell>
          <cell r="N24" t="str">
            <v>Asset Management Integration Lead</v>
          </cell>
          <cell r="O24" t="str">
            <v>OLALEYE, OLAYEMI</v>
          </cell>
          <cell r="P24" t="str">
            <v>COLLINS.IYOLOMA@SHELL.COM</v>
          </cell>
          <cell r="Q24" t="str">
            <v>CAPEX</v>
          </cell>
          <cell r="R24" t="str">
            <v>CAPEX</v>
          </cell>
          <cell r="V24" t="str">
            <v>C_INCR_ELL_A04</v>
          </cell>
          <cell r="Z24">
            <v>0</v>
          </cell>
          <cell r="AA24">
            <v>0</v>
          </cell>
          <cell r="AB24">
            <v>109800000</v>
          </cell>
          <cell r="AC24">
            <v>540000</v>
          </cell>
          <cell r="AD24">
            <v>900000</v>
          </cell>
          <cell r="AE24">
            <v>87840000</v>
          </cell>
          <cell r="AF24">
            <v>540000</v>
          </cell>
          <cell r="AG24">
            <v>828000</v>
          </cell>
          <cell r="AH24">
            <v>-72000</v>
          </cell>
          <cell r="AI24" t="str">
            <v>Cost optimzation</v>
          </cell>
        </row>
        <row r="25">
          <cell r="A25" t="str">
            <v>C.NG.PAE.DF.18.063</v>
          </cell>
          <cell r="B25" t="str">
            <v xml:space="preserve">LAND OIL  MAJOR OVERHAUL OF GENERATORS </v>
          </cell>
          <cell r="C25" t="str">
            <v>C.NG.PAE.DF.18.063</v>
          </cell>
          <cell r="D25" t="str">
            <v xml:space="preserve">LAND OIL  MAJOR OVERHAUL OF GENERATORS </v>
          </cell>
          <cell r="E25" t="str">
            <v>IRETI OMOTOSO</v>
          </cell>
          <cell r="F25" t="str">
            <v>PRODUCTION</v>
          </cell>
          <cell r="G25">
            <v>13203</v>
          </cell>
          <cell r="H25">
            <v>132</v>
          </cell>
          <cell r="I25" t="str">
            <v>OF-E&amp;M</v>
          </cell>
          <cell r="J25" t="str">
            <v>BASE JV</v>
          </cell>
          <cell r="K25" t="str">
            <v>PRODUCTION</v>
          </cell>
          <cell r="L25" t="str">
            <v>PRODUCTION</v>
          </cell>
          <cell r="M25" t="str">
            <v>Asset Manager, Land East Hub</v>
          </cell>
          <cell r="N25" t="str">
            <v>Asset Management Integration Lead</v>
          </cell>
          <cell r="O25" t="str">
            <v>Olaleye, Olayemi</v>
          </cell>
          <cell r="P25" t="str">
            <v>COLLINS.IYOLOMA@SHELL.COM</v>
          </cell>
          <cell r="Q25" t="str">
            <v>CAPEX</v>
          </cell>
          <cell r="R25" t="str">
            <v>CAPEX</v>
          </cell>
          <cell r="V25" t="str">
            <v>C_OKOL_ELL_A08</v>
          </cell>
          <cell r="Z25">
            <v>0</v>
          </cell>
          <cell r="AA25">
            <v>0</v>
          </cell>
          <cell r="AB25">
            <v>30500000</v>
          </cell>
          <cell r="AC25">
            <v>150000</v>
          </cell>
          <cell r="AD25">
            <v>250000</v>
          </cell>
          <cell r="AE25">
            <v>30500000</v>
          </cell>
          <cell r="AF25">
            <v>150000</v>
          </cell>
          <cell r="AG25">
            <v>250000</v>
          </cell>
          <cell r="AH25">
            <v>0</v>
          </cell>
        </row>
        <row r="26">
          <cell r="A26" t="str">
            <v>C.NG.PAE.DF.18.064</v>
          </cell>
          <cell r="B26" t="str">
            <v>Utility Vessel Upgrade</v>
          </cell>
          <cell r="C26" t="str">
            <v>C.NG.PAE.DF.18.064</v>
          </cell>
          <cell r="D26" t="str">
            <v>Utility Vessel Upgrade</v>
          </cell>
          <cell r="E26" t="str">
            <v>IRETI OMOTOSO</v>
          </cell>
          <cell r="F26" t="str">
            <v>PRODUCTION</v>
          </cell>
          <cell r="G26">
            <v>13206</v>
          </cell>
          <cell r="H26">
            <v>132</v>
          </cell>
          <cell r="I26" t="str">
            <v>OF-E&amp;M</v>
          </cell>
          <cell r="J26" t="str">
            <v>BASE JV</v>
          </cell>
          <cell r="K26" t="str">
            <v>PRODUCTION</v>
          </cell>
          <cell r="L26" t="str">
            <v>PRODUCTION</v>
          </cell>
          <cell r="M26" t="str">
            <v>Asset Manager, Central Hub</v>
          </cell>
          <cell r="N26" t="str">
            <v>Asset Management Integration Lead</v>
          </cell>
          <cell r="O26" t="str">
            <v>Olaleye, Olayemi</v>
          </cell>
          <cell r="P26" t="str">
            <v>COLLINS.IYOLOMA@SHELL.COM</v>
          </cell>
          <cell r="Q26" t="str">
            <v>CAPEX</v>
          </cell>
          <cell r="R26" t="str">
            <v>CAPEX</v>
          </cell>
          <cell r="V26" t="str">
            <v>C_OKOL_ELL_A09</v>
          </cell>
          <cell r="Z26">
            <v>0</v>
          </cell>
          <cell r="AA26">
            <v>0</v>
          </cell>
          <cell r="AB26">
            <v>12200000</v>
          </cell>
          <cell r="AC26">
            <v>60000</v>
          </cell>
          <cell r="AD26">
            <v>100000</v>
          </cell>
          <cell r="AE26">
            <v>12200000</v>
          </cell>
          <cell r="AF26">
            <v>60000</v>
          </cell>
          <cell r="AG26">
            <v>100000</v>
          </cell>
          <cell r="AH26">
            <v>0</v>
          </cell>
        </row>
        <row r="27">
          <cell r="A27" t="str">
            <v>C.NG.PAE.DF.18.067</v>
          </cell>
          <cell r="B27" t="str">
            <v>GBARAN-UBIE DCS UPGRADE</v>
          </cell>
          <cell r="C27" t="str">
            <v>C.NG.PAE.DF.18.067</v>
          </cell>
          <cell r="D27" t="str">
            <v>GBARAN-UBIE DCS UPGRADE</v>
          </cell>
          <cell r="E27" t="str">
            <v>IRETI OMOTOSO</v>
          </cell>
          <cell r="F27" t="str">
            <v>PRODUCTION</v>
          </cell>
          <cell r="G27">
            <v>13203</v>
          </cell>
          <cell r="H27">
            <v>132</v>
          </cell>
          <cell r="I27" t="str">
            <v>OF-E&amp;M</v>
          </cell>
          <cell r="J27" t="str">
            <v>BASE JV</v>
          </cell>
          <cell r="K27" t="str">
            <v>PRODUCTION</v>
          </cell>
          <cell r="L27" t="str">
            <v>PRODUCTION</v>
          </cell>
          <cell r="M27" t="str">
            <v>Asset Manager, Central Hub</v>
          </cell>
          <cell r="N27" t="str">
            <v>Asset Management Integration Lead</v>
          </cell>
          <cell r="O27" t="str">
            <v>OLALEYE, OLAYEMI</v>
          </cell>
          <cell r="P27" t="str">
            <v>COLLINS.IYOLOMA@SHELL.COM</v>
          </cell>
          <cell r="Q27" t="str">
            <v>CAPEX</v>
          </cell>
          <cell r="R27" t="str">
            <v>CAPEX</v>
          </cell>
          <cell r="V27" t="str">
            <v>C_INCR_ELL_A01</v>
          </cell>
          <cell r="Z27">
            <v>0</v>
          </cell>
          <cell r="AA27">
            <v>0</v>
          </cell>
          <cell r="AB27">
            <v>131773240.66</v>
          </cell>
          <cell r="AC27">
            <v>648065.11800000002</v>
          </cell>
          <cell r="AD27">
            <v>1080108.53</v>
          </cell>
          <cell r="AE27">
            <v>131773240.66</v>
          </cell>
          <cell r="AF27">
            <v>648065.11800000002</v>
          </cell>
          <cell r="AG27">
            <v>1080108.53</v>
          </cell>
          <cell r="AH27">
            <v>0</v>
          </cell>
        </row>
        <row r="28">
          <cell r="A28" t="str">
            <v>C.NG.PAE.DF.18.068</v>
          </cell>
          <cell r="B28" t="str">
            <v>PROCESS AUTOMATION SYSTEM UPGRADE.</v>
          </cell>
          <cell r="C28" t="str">
            <v>C.NG.PAE.DF.18.068</v>
          </cell>
          <cell r="D28" t="str">
            <v>PROCESS AUTOMATION SYSTEM UPGRADE.</v>
          </cell>
          <cell r="E28" t="str">
            <v>IRETI OMOTOSO</v>
          </cell>
          <cell r="F28" t="str">
            <v>PRODUCTION</v>
          </cell>
          <cell r="G28">
            <v>13203</v>
          </cell>
          <cell r="H28">
            <v>132</v>
          </cell>
          <cell r="I28" t="str">
            <v>OF-E&amp;M</v>
          </cell>
          <cell r="J28" t="str">
            <v>BASE JV</v>
          </cell>
          <cell r="K28" t="str">
            <v>PRODUCTION</v>
          </cell>
          <cell r="L28" t="str">
            <v>PRODUCTION</v>
          </cell>
          <cell r="M28" t="str">
            <v>Asset Manager, Land East Hub</v>
          </cell>
          <cell r="N28" t="str">
            <v>Asset Management Integration Lead</v>
          </cell>
          <cell r="O28" t="str">
            <v>OLALEYE, OLAYEMI</v>
          </cell>
          <cell r="P28" t="str">
            <v>COLLINS.IYOLOMA@SHELL.COM</v>
          </cell>
          <cell r="Q28" t="str">
            <v>CAPEX</v>
          </cell>
          <cell r="R28" t="str">
            <v>CAPEX</v>
          </cell>
          <cell r="V28" t="str">
            <v>C_INCR_ELL_A01</v>
          </cell>
          <cell r="Z28">
            <v>0</v>
          </cell>
          <cell r="AA28">
            <v>0</v>
          </cell>
          <cell r="AB28">
            <v>121492581.26000002</v>
          </cell>
          <cell r="AC28">
            <v>597504.49799999991</v>
          </cell>
          <cell r="AD28">
            <v>995840.83</v>
          </cell>
          <cell r="AE28">
            <v>121492581.26000002</v>
          </cell>
          <cell r="AF28">
            <v>597504.49799999991</v>
          </cell>
          <cell r="AG28">
            <v>995840.83</v>
          </cell>
          <cell r="AH28">
            <v>0</v>
          </cell>
        </row>
        <row r="29">
          <cell r="A29" t="str">
            <v>C.NG.PAE.DF.18.069</v>
          </cell>
          <cell r="B29" t="str">
            <v>FISCAL &amp; CUSTODY TRANSFER METERING SYSTEM UPGRADE /EQUIPMENT RECERTIFICATION FOR GBARAN-UBIE</v>
          </cell>
          <cell r="C29" t="str">
            <v>C.NG.PAE.DF.18.069</v>
          </cell>
          <cell r="D29" t="str">
            <v>FISCAL &amp; CUSTODY TRANSFER METERING SYSTEM UPGRADE /EQUIPMENT RECERTIFICATION FOR GBARAN-UBIE</v>
          </cell>
          <cell r="E29" t="str">
            <v>IRETI OMOTOSO</v>
          </cell>
          <cell r="F29" t="str">
            <v>PRODUCTION</v>
          </cell>
          <cell r="G29">
            <v>13203</v>
          </cell>
          <cell r="H29">
            <v>132</v>
          </cell>
          <cell r="I29" t="str">
            <v>OF-E&amp;M</v>
          </cell>
          <cell r="J29" t="str">
            <v>BASE JV</v>
          </cell>
          <cell r="K29" t="str">
            <v>PRODUCTION</v>
          </cell>
          <cell r="L29" t="str">
            <v>PRODUCTION</v>
          </cell>
          <cell r="M29" t="str">
            <v>Asset Manager, Central Hub</v>
          </cell>
          <cell r="N29" t="str">
            <v>Asset Management Integration Lead</v>
          </cell>
          <cell r="O29" t="str">
            <v>OLALEYE, OLAYEMI</v>
          </cell>
          <cell r="P29" t="str">
            <v>COLLINS.IYOLOMA@SHELL.COM</v>
          </cell>
          <cell r="Q29" t="str">
            <v>CAPEX</v>
          </cell>
          <cell r="R29" t="str">
            <v>CAPEX</v>
          </cell>
          <cell r="V29" t="str">
            <v>C_INCR_ELL_A01</v>
          </cell>
          <cell r="Z29">
            <v>0</v>
          </cell>
          <cell r="AA29">
            <v>0</v>
          </cell>
          <cell r="AB29">
            <v>70827100</v>
          </cell>
          <cell r="AC29">
            <v>348330</v>
          </cell>
          <cell r="AD29">
            <v>580550</v>
          </cell>
          <cell r="AE29">
            <v>70827100</v>
          </cell>
          <cell r="AF29">
            <v>348330</v>
          </cell>
          <cell r="AG29">
            <v>580550</v>
          </cell>
          <cell r="AH29">
            <v>0</v>
          </cell>
        </row>
        <row r="30">
          <cell r="A30" t="str">
            <v>C.NG.PAE.DF.18.070</v>
          </cell>
          <cell r="B30" t="str">
            <v>FACILITY / PERIMETER LIGHT REVAMP</v>
          </cell>
          <cell r="C30" t="str">
            <v>C.NG.PAE.DF.18.070</v>
          </cell>
          <cell r="D30" t="str">
            <v>FACILITY / PERIMETER LIGHT REVAMP</v>
          </cell>
          <cell r="E30" t="str">
            <v>IRETI OMOTOSO</v>
          </cell>
          <cell r="F30" t="str">
            <v>PRODUCTION</v>
          </cell>
          <cell r="G30">
            <v>13203</v>
          </cell>
          <cell r="H30">
            <v>132</v>
          </cell>
          <cell r="I30" t="str">
            <v>OF-E&amp;M</v>
          </cell>
          <cell r="J30" t="str">
            <v>BASE JV</v>
          </cell>
          <cell r="K30" t="str">
            <v>PRODUCTION</v>
          </cell>
          <cell r="L30" t="str">
            <v>PRODUCTION</v>
          </cell>
          <cell r="M30" t="str">
            <v>Asset Manager, Land East Hub</v>
          </cell>
          <cell r="N30" t="str">
            <v>Asset Management Integration Lead</v>
          </cell>
          <cell r="O30" t="str">
            <v>OLALEYE, OLAYEMI</v>
          </cell>
          <cell r="P30" t="str">
            <v>COLLINS.IYOLOMA@SHELL.COM</v>
          </cell>
          <cell r="Q30" t="str">
            <v>CAPEX</v>
          </cell>
          <cell r="R30" t="str">
            <v>CAPEX</v>
          </cell>
          <cell r="V30" t="str">
            <v>C_INCR_ELL_A01</v>
          </cell>
          <cell r="Z30">
            <v>0</v>
          </cell>
          <cell r="AA30">
            <v>0</v>
          </cell>
          <cell r="AB30">
            <v>68686732</v>
          </cell>
          <cell r="AC30">
            <v>337803.6</v>
          </cell>
          <cell r="AD30">
            <v>563006</v>
          </cell>
          <cell r="AE30">
            <v>68686732</v>
          </cell>
          <cell r="AF30">
            <v>337803.6</v>
          </cell>
          <cell r="AG30">
            <v>563006</v>
          </cell>
          <cell r="AH30">
            <v>0</v>
          </cell>
        </row>
        <row r="31">
          <cell r="A31" t="str">
            <v>C.NG.PAE.DF.18.071</v>
          </cell>
          <cell r="B31" t="str">
            <v>UPS BATTERY  / CONTROL MODULE CHANGE OUT - LAND CENTRAL</v>
          </cell>
          <cell r="C31" t="str">
            <v>C.NG.PAE.DF.18.071</v>
          </cell>
          <cell r="D31" t="str">
            <v>UPS BATTERY  / CONTROL MODULE CHANGE OUT - LAND CENTRAL</v>
          </cell>
          <cell r="E31" t="str">
            <v>IRETI OMOTOSO</v>
          </cell>
          <cell r="F31" t="str">
            <v>PRODUCTION</v>
          </cell>
          <cell r="G31">
            <v>13203</v>
          </cell>
          <cell r="H31">
            <v>132</v>
          </cell>
          <cell r="I31" t="str">
            <v>OF-E&amp;M</v>
          </cell>
          <cell r="J31" t="str">
            <v>BASE JV</v>
          </cell>
          <cell r="K31" t="str">
            <v>PRODUCTION</v>
          </cell>
          <cell r="L31" t="str">
            <v>PRODUCTION</v>
          </cell>
          <cell r="M31" t="str">
            <v>Asset Manager, Central Hub</v>
          </cell>
          <cell r="N31" t="str">
            <v>Asset Management Integration Lead</v>
          </cell>
          <cell r="O31" t="str">
            <v>OLALEYE, OLAYEMI</v>
          </cell>
          <cell r="P31" t="str">
            <v>COLLINS.IYOLOMA@SHELL.COM</v>
          </cell>
          <cell r="Q31" t="str">
            <v>CAPEX</v>
          </cell>
          <cell r="R31" t="str">
            <v>CAPEX</v>
          </cell>
          <cell r="V31" t="str">
            <v>C_INCR_ELL_A01</v>
          </cell>
          <cell r="Z31">
            <v>0</v>
          </cell>
          <cell r="AA31">
            <v>0</v>
          </cell>
          <cell r="AB31">
            <v>32985750</v>
          </cell>
          <cell r="AC31">
            <v>162225</v>
          </cell>
          <cell r="AD31">
            <v>270375</v>
          </cell>
          <cell r="AE31">
            <v>32985750</v>
          </cell>
          <cell r="AF31">
            <v>162225</v>
          </cell>
          <cell r="AG31">
            <v>270375</v>
          </cell>
          <cell r="AH31">
            <v>0</v>
          </cell>
        </row>
        <row r="32">
          <cell r="A32" t="str">
            <v>C.NG.PAE.DF.18.072</v>
          </cell>
          <cell r="B32" t="str">
            <v>UPS BATTERY  / CONTROL MODULE CHANGE OUT - LAND EAST</v>
          </cell>
          <cell r="C32" t="str">
            <v>C.NG.PAE.DF.18.072</v>
          </cell>
          <cell r="D32" t="str">
            <v>UPS BATTERY  / CONTROL MODULE CHANGE OUT - LAND EAST</v>
          </cell>
          <cell r="E32" t="str">
            <v>IRETI OMOTOSO</v>
          </cell>
          <cell r="F32" t="str">
            <v>PRODUCTION</v>
          </cell>
          <cell r="G32">
            <v>13203</v>
          </cell>
          <cell r="H32">
            <v>132</v>
          </cell>
          <cell r="I32" t="str">
            <v>OF-E&amp;M</v>
          </cell>
          <cell r="J32" t="str">
            <v>BASE JV</v>
          </cell>
          <cell r="K32" t="str">
            <v>PRODUCTION</v>
          </cell>
          <cell r="L32" t="str">
            <v>PRODUCTION</v>
          </cell>
          <cell r="M32" t="str">
            <v>Asset Manager, Land East Hub</v>
          </cell>
          <cell r="N32" t="str">
            <v>Asset Management Integration Lead</v>
          </cell>
          <cell r="O32" t="str">
            <v>OLALEYE, OLAYEMI</v>
          </cell>
          <cell r="P32" t="str">
            <v>COLLINS.IYOLOMA@SHELL.COM</v>
          </cell>
          <cell r="Q32" t="str">
            <v>CAPEX</v>
          </cell>
          <cell r="R32" t="str">
            <v>CAPEX</v>
          </cell>
          <cell r="V32" t="str">
            <v>C_INCR_ELL_A01</v>
          </cell>
          <cell r="Z32">
            <v>0</v>
          </cell>
          <cell r="AA32">
            <v>0</v>
          </cell>
          <cell r="AB32">
            <v>6383894.0000000009</v>
          </cell>
          <cell r="AC32">
            <v>31396.199999999997</v>
          </cell>
          <cell r="AD32">
            <v>52327</v>
          </cell>
          <cell r="AE32">
            <v>6383894.0000000009</v>
          </cell>
          <cell r="AF32">
            <v>31396.199999999997</v>
          </cell>
          <cell r="AG32">
            <v>52327</v>
          </cell>
          <cell r="AH32">
            <v>0</v>
          </cell>
        </row>
        <row r="33">
          <cell r="A33" t="str">
            <v>C.NG.PAE.DF.18.073</v>
          </cell>
          <cell r="B33" t="str">
            <v>FIRE AND GAS SYSTEM UPGRADE.</v>
          </cell>
          <cell r="C33" t="str">
            <v>C.NG.PAE.DF.18.073</v>
          </cell>
          <cell r="D33" t="str">
            <v>FIRE AND GAS SYSTEM UPGRADE.</v>
          </cell>
          <cell r="E33" t="str">
            <v>IRETI OMOTOSO</v>
          </cell>
          <cell r="F33" t="str">
            <v>PRODUCTION</v>
          </cell>
          <cell r="G33">
            <v>13203</v>
          </cell>
          <cell r="H33">
            <v>132</v>
          </cell>
          <cell r="I33" t="str">
            <v>OF-E&amp;M</v>
          </cell>
          <cell r="J33" t="str">
            <v>BASE JV</v>
          </cell>
          <cell r="K33" t="str">
            <v>PRODUCTION</v>
          </cell>
          <cell r="L33" t="str">
            <v>PRODUCTION</v>
          </cell>
          <cell r="M33" t="str">
            <v>Asset Manager, Land East Hub</v>
          </cell>
          <cell r="N33" t="str">
            <v>Asset Management Integration Lead</v>
          </cell>
          <cell r="O33" t="str">
            <v>OLALEYE, OLAYEMI</v>
          </cell>
          <cell r="P33" t="str">
            <v>COLLINS.IYOLOMA@SHELL.COM</v>
          </cell>
          <cell r="Q33" t="str">
            <v>CAPEX</v>
          </cell>
          <cell r="R33" t="str">
            <v>CAPEX</v>
          </cell>
          <cell r="V33" t="str">
            <v>C_INCR_ELL_A01</v>
          </cell>
          <cell r="Z33">
            <v>0</v>
          </cell>
          <cell r="AA33">
            <v>0</v>
          </cell>
          <cell r="AB33">
            <v>30373145.620000001</v>
          </cell>
          <cell r="AC33">
            <v>149376.12599999999</v>
          </cell>
          <cell r="AD33">
            <v>248960.21</v>
          </cell>
          <cell r="AE33">
            <v>30373145.620000001</v>
          </cell>
          <cell r="AF33">
            <v>149376.12599999999</v>
          </cell>
          <cell r="AG33">
            <v>248960.21</v>
          </cell>
          <cell r="AH33">
            <v>0</v>
          </cell>
        </row>
        <row r="34">
          <cell r="A34" t="str">
            <v>C.NG.PAE.DF.18.074</v>
          </cell>
          <cell r="B34" t="str">
            <v>LOW VOLTAGE DISTRIBUTION PANEL UPGRADE</v>
          </cell>
          <cell r="C34" t="str">
            <v>C.NG.PAE.DF.18.074</v>
          </cell>
          <cell r="D34" t="str">
            <v>LOW VOLTAGE DISTRIBUTION PANEL UPGRADE</v>
          </cell>
          <cell r="E34" t="str">
            <v>IRETI OMOTOSO</v>
          </cell>
          <cell r="F34" t="str">
            <v>PRODUCTION</v>
          </cell>
          <cell r="G34">
            <v>13203</v>
          </cell>
          <cell r="H34">
            <v>132</v>
          </cell>
          <cell r="I34" t="str">
            <v>OF-E&amp;M</v>
          </cell>
          <cell r="J34" t="str">
            <v>BASE JV</v>
          </cell>
          <cell r="K34" t="str">
            <v>PRODUCTION</v>
          </cell>
          <cell r="L34" t="str">
            <v>PRODUCTION</v>
          </cell>
          <cell r="M34" t="str">
            <v>Asset Manager, Land East Hub</v>
          </cell>
          <cell r="N34" t="str">
            <v>Asset Management Integration Lead</v>
          </cell>
          <cell r="O34" t="str">
            <v>OLALEYE, OLAYEMI</v>
          </cell>
          <cell r="P34" t="str">
            <v>COLLINS.IYOLOMA@SHELL.COM</v>
          </cell>
          <cell r="Q34" t="str">
            <v>CAPEX</v>
          </cell>
          <cell r="R34" t="str">
            <v>CAPEX</v>
          </cell>
          <cell r="V34" t="str">
            <v>C_INCR_ELL_A01</v>
          </cell>
          <cell r="Z34">
            <v>0</v>
          </cell>
          <cell r="AA34">
            <v>0</v>
          </cell>
          <cell r="AB34">
            <v>23309930</v>
          </cell>
          <cell r="AC34">
            <v>114639</v>
          </cell>
          <cell r="AD34">
            <v>191065</v>
          </cell>
          <cell r="AE34">
            <v>23309930</v>
          </cell>
          <cell r="AF34">
            <v>114639</v>
          </cell>
          <cell r="AG34">
            <v>191065</v>
          </cell>
          <cell r="AH34">
            <v>0</v>
          </cell>
        </row>
        <row r="35">
          <cell r="A35" t="str">
            <v>C.NG.PAE.DF.18.075</v>
          </cell>
          <cell r="B35" t="str">
            <v>Air Operation UPS system machine replacement</v>
          </cell>
          <cell r="C35" t="str">
            <v>C.NG.PAE.DF.18.075</v>
          </cell>
          <cell r="D35" t="str">
            <v>Air Operation UPS system machine replacement</v>
          </cell>
          <cell r="E35" t="str">
            <v>IRETI OMOTOSO</v>
          </cell>
          <cell r="F35" t="str">
            <v>PRODUCTION</v>
          </cell>
          <cell r="G35">
            <v>13203</v>
          </cell>
          <cell r="H35">
            <v>132</v>
          </cell>
          <cell r="I35" t="str">
            <v>OF-E&amp;M</v>
          </cell>
          <cell r="J35" t="str">
            <v>BASE JV</v>
          </cell>
          <cell r="K35" t="str">
            <v>PRODUCTION</v>
          </cell>
          <cell r="L35" t="str">
            <v>PRODUCTION</v>
          </cell>
          <cell r="M35" t="str">
            <v>Asset Manager, Central Hub</v>
          </cell>
          <cell r="N35" t="str">
            <v>Asset Management Integration Lead</v>
          </cell>
          <cell r="O35" t="str">
            <v>OLALEYE, OLAYEMI</v>
          </cell>
          <cell r="P35" t="str">
            <v>COLLINS.IYOLOMA@SHELL.COM</v>
          </cell>
          <cell r="Q35" t="str">
            <v>CAPEX</v>
          </cell>
          <cell r="R35" t="str">
            <v>CAPEX</v>
          </cell>
          <cell r="V35" t="str">
            <v>C_INCR_ELL_A01</v>
          </cell>
          <cell r="Z35">
            <v>0</v>
          </cell>
          <cell r="AA35">
            <v>0</v>
          </cell>
          <cell r="AB35">
            <v>18422000</v>
          </cell>
          <cell r="AC35">
            <v>90600</v>
          </cell>
          <cell r="AD35">
            <v>151000</v>
          </cell>
          <cell r="AE35">
            <v>18422000</v>
          </cell>
          <cell r="AF35">
            <v>90600</v>
          </cell>
          <cell r="AG35">
            <v>151000</v>
          </cell>
          <cell r="AH35">
            <v>0</v>
          </cell>
        </row>
        <row r="36">
          <cell r="A36" t="str">
            <v>C.NG.PAE.DF.18.076</v>
          </cell>
          <cell r="B36" t="str">
            <v>HP flare Tip Replacement</v>
          </cell>
          <cell r="C36" t="str">
            <v>C.NG.PAE.DF.18.076</v>
          </cell>
          <cell r="D36" t="str">
            <v>HP flare Tip Replacement</v>
          </cell>
          <cell r="E36" t="str">
            <v>IRETI OMOTOSO</v>
          </cell>
          <cell r="F36" t="str">
            <v>PRODUCTION</v>
          </cell>
          <cell r="G36">
            <v>13310</v>
          </cell>
          <cell r="H36">
            <v>133</v>
          </cell>
          <cell r="I36" t="str">
            <v>GAS</v>
          </cell>
          <cell r="J36" t="str">
            <v>BASE JV</v>
          </cell>
          <cell r="K36" t="str">
            <v>PRODUCTION</v>
          </cell>
          <cell r="L36" t="str">
            <v>PRODUCTION</v>
          </cell>
          <cell r="M36" t="str">
            <v>Asset Manager, Land East Hub</v>
          </cell>
          <cell r="N36" t="str">
            <v>Asset Management Integration Lead</v>
          </cell>
          <cell r="O36" t="str">
            <v>Olaleye, Olayemi</v>
          </cell>
          <cell r="P36" t="str">
            <v>COLLINS.IYOLOMA@SHELL.COM</v>
          </cell>
          <cell r="Q36" t="str">
            <v>CAPEX</v>
          </cell>
          <cell r="R36" t="str">
            <v>CAPEX</v>
          </cell>
          <cell r="V36" t="str">
            <v>C_OKOL_ELL_A08</v>
          </cell>
          <cell r="Z36">
            <v>0</v>
          </cell>
          <cell r="AA36">
            <v>0</v>
          </cell>
          <cell r="AB36">
            <v>33550000</v>
          </cell>
          <cell r="AC36">
            <v>165000</v>
          </cell>
          <cell r="AD36">
            <v>275000</v>
          </cell>
          <cell r="AE36">
            <v>33550000</v>
          </cell>
          <cell r="AF36">
            <v>165000</v>
          </cell>
          <cell r="AG36">
            <v>275000</v>
          </cell>
          <cell r="AH36">
            <v>0</v>
          </cell>
        </row>
        <row r="37">
          <cell r="A37" t="str">
            <v>C.NG.PAE.DG.18.016</v>
          </cell>
          <cell r="B37" t="str">
            <v xml:space="preserve">LAND AGG  MAJOR OVERHAUL OF GENERATORS </v>
          </cell>
          <cell r="C37" t="str">
            <v>C.NG.PAE.DG.18.016</v>
          </cell>
          <cell r="D37" t="str">
            <v xml:space="preserve">LAND AGG  MAJOR OVERHAUL OF GENERATORS </v>
          </cell>
          <cell r="E37" t="str">
            <v>IRETI OMOTOSO</v>
          </cell>
          <cell r="F37" t="str">
            <v>PRODUCTION</v>
          </cell>
          <cell r="G37">
            <v>13303</v>
          </cell>
          <cell r="H37">
            <v>133</v>
          </cell>
          <cell r="I37" t="str">
            <v>GAS</v>
          </cell>
          <cell r="J37" t="str">
            <v>BASE JV</v>
          </cell>
          <cell r="K37" t="str">
            <v>PRODUCTION</v>
          </cell>
          <cell r="L37" t="str">
            <v>PRODUCTION</v>
          </cell>
          <cell r="M37" t="str">
            <v>Asset Manager, Land East Hub</v>
          </cell>
          <cell r="N37" t="str">
            <v>Asset Management Integration Lead</v>
          </cell>
          <cell r="O37" t="str">
            <v>Olaleye, Olayemi</v>
          </cell>
          <cell r="P37" t="str">
            <v>COLLINS.IYOLOMA@SHELL.COM</v>
          </cell>
          <cell r="Q37" t="str">
            <v>CAPEX</v>
          </cell>
          <cell r="R37" t="str">
            <v>CAPEX</v>
          </cell>
          <cell r="V37" t="str">
            <v>C_OKOL_ELL_A08</v>
          </cell>
          <cell r="Z37">
            <v>0</v>
          </cell>
          <cell r="AA37">
            <v>0</v>
          </cell>
          <cell r="AB37">
            <v>213500000</v>
          </cell>
          <cell r="AC37">
            <v>1050000</v>
          </cell>
          <cell r="AD37">
            <v>1750000</v>
          </cell>
          <cell r="AE37">
            <v>213500000</v>
          </cell>
          <cell r="AF37">
            <v>1050000</v>
          </cell>
          <cell r="AG37">
            <v>1750000</v>
          </cell>
          <cell r="AH37">
            <v>0</v>
          </cell>
        </row>
        <row r="38">
          <cell r="A38" t="str">
            <v>C.NG.PAE.DG.18.017</v>
          </cell>
          <cell r="B38" t="str">
            <v>LAND AGG GAS GEN SCRUBBER REVAMP</v>
          </cell>
          <cell r="C38" t="str">
            <v>C.NG.PAE.DG.18.017</v>
          </cell>
          <cell r="D38" t="str">
            <v>LAND AGG GAS GEN SCRUBBER REVAMP</v>
          </cell>
          <cell r="E38" t="str">
            <v>IRETI OMOTOSO</v>
          </cell>
          <cell r="F38" t="str">
            <v>PRODUCTION</v>
          </cell>
          <cell r="G38">
            <v>13303</v>
          </cell>
          <cell r="H38">
            <v>133</v>
          </cell>
          <cell r="I38" t="str">
            <v>GAS</v>
          </cell>
          <cell r="J38" t="str">
            <v>BASE JV</v>
          </cell>
          <cell r="K38" t="str">
            <v>PRODUCTION</v>
          </cell>
          <cell r="L38" t="str">
            <v>PRODUCTION</v>
          </cell>
          <cell r="M38" t="str">
            <v>Asset Manager, Land East Hub</v>
          </cell>
          <cell r="N38" t="str">
            <v>Asset Management Integration Lead</v>
          </cell>
          <cell r="O38" t="str">
            <v>Olaleye, Olayemi</v>
          </cell>
          <cell r="P38" t="str">
            <v>COLLINS.IYOLOMA@SHELL.COM</v>
          </cell>
          <cell r="Q38" t="str">
            <v>CAPEX</v>
          </cell>
          <cell r="R38" t="str">
            <v>CAPEX</v>
          </cell>
          <cell r="V38" t="str">
            <v>C_OKOL_ELL_A08</v>
          </cell>
          <cell r="Z38">
            <v>0</v>
          </cell>
          <cell r="AA38">
            <v>0</v>
          </cell>
          <cell r="AB38">
            <v>12200000</v>
          </cell>
          <cell r="AC38">
            <v>60000</v>
          </cell>
          <cell r="AD38">
            <v>100000</v>
          </cell>
          <cell r="AE38">
            <v>12200000</v>
          </cell>
          <cell r="AF38">
            <v>60000</v>
          </cell>
          <cell r="AG38">
            <v>100000</v>
          </cell>
          <cell r="AH38">
            <v>0</v>
          </cell>
        </row>
        <row r="39">
          <cell r="A39" t="str">
            <v>C.NG.PAE.DG.18.018</v>
          </cell>
          <cell r="B39" t="str">
            <v>LAND OIL FUEL GAS SCRUBBER UPGRADE</v>
          </cell>
          <cell r="C39" t="str">
            <v>C.NG.PAE.DG.18.018</v>
          </cell>
          <cell r="D39" t="str">
            <v>LAND OIL FUEL GAS SCRUBBER UPGRADE</v>
          </cell>
          <cell r="E39" t="str">
            <v>IRETI OMOTOSO</v>
          </cell>
          <cell r="F39" t="str">
            <v>PRODUCTION</v>
          </cell>
          <cell r="G39">
            <v>13303</v>
          </cell>
          <cell r="H39">
            <v>133</v>
          </cell>
          <cell r="I39" t="str">
            <v>GAS</v>
          </cell>
          <cell r="J39" t="str">
            <v>BASE JV</v>
          </cell>
          <cell r="K39" t="str">
            <v>PRODUCTION</v>
          </cell>
          <cell r="L39" t="str">
            <v>PRODUCTION</v>
          </cell>
          <cell r="M39" t="str">
            <v>Asset Manager, Land East Hub</v>
          </cell>
          <cell r="N39" t="str">
            <v>Asset Management Integration Lead</v>
          </cell>
          <cell r="O39" t="str">
            <v>Olaleye, Olayemi</v>
          </cell>
          <cell r="P39" t="str">
            <v>COLLINS.IYOLOMA@SHELL.COM</v>
          </cell>
          <cell r="Q39" t="str">
            <v>CAPEX</v>
          </cell>
          <cell r="R39" t="str">
            <v>CAPEX</v>
          </cell>
          <cell r="V39" t="str">
            <v>C_OKOL_ELL_A08</v>
          </cell>
          <cell r="Z39">
            <v>0</v>
          </cell>
          <cell r="AA39">
            <v>0</v>
          </cell>
          <cell r="AB39">
            <v>12810000</v>
          </cell>
          <cell r="AC39">
            <v>63000</v>
          </cell>
          <cell r="AD39">
            <v>105000</v>
          </cell>
          <cell r="AE39">
            <v>12810000</v>
          </cell>
          <cell r="AF39">
            <v>63000</v>
          </cell>
          <cell r="AG39">
            <v>105000</v>
          </cell>
          <cell r="AH39">
            <v>0</v>
          </cell>
        </row>
        <row r="40">
          <cell r="A40" t="str">
            <v>C.NG.PAE.DG.18.060</v>
          </cell>
          <cell r="B40" t="str">
            <v>LAND-1/2AG COMPRESSOR  INSPECTIONS/OVERHAUL</v>
          </cell>
          <cell r="C40" t="str">
            <v>C.NG.PAE.DG.18.060</v>
          </cell>
          <cell r="D40" t="str">
            <v>LAND-1/2AG COMPRESSOR  INSPECTIONS/OVERHAUL</v>
          </cell>
          <cell r="E40" t="str">
            <v>IRETI OMOTOSO</v>
          </cell>
          <cell r="F40" t="str">
            <v>PRODUCTION</v>
          </cell>
          <cell r="G40">
            <v>13303</v>
          </cell>
          <cell r="H40">
            <v>133</v>
          </cell>
          <cell r="I40" t="str">
            <v>GAS</v>
          </cell>
          <cell r="J40" t="str">
            <v>BASE JV</v>
          </cell>
          <cell r="K40" t="str">
            <v>PRODUCTION</v>
          </cell>
          <cell r="L40" t="str">
            <v>PRODUCTION</v>
          </cell>
          <cell r="M40" t="str">
            <v>Asset Manager, Land East Hub</v>
          </cell>
          <cell r="N40" t="str">
            <v>Asset Management Integration Lead</v>
          </cell>
          <cell r="O40" t="str">
            <v>OLALEYE, OLAYEMI</v>
          </cell>
          <cell r="P40" t="str">
            <v>OJIYOVWI.ONEPHROJIRE@SHELL.COM</v>
          </cell>
          <cell r="Q40" t="str">
            <v>CAPEX</v>
          </cell>
          <cell r="R40" t="str">
            <v>CAPEX</v>
          </cell>
          <cell r="V40" t="str">
            <v>C_OGIS_MAI_A11</v>
          </cell>
          <cell r="Z40">
            <v>0</v>
          </cell>
          <cell r="AA40">
            <v>0</v>
          </cell>
          <cell r="AB40">
            <v>427000000</v>
          </cell>
          <cell r="AC40">
            <v>2100000</v>
          </cell>
          <cell r="AD40">
            <v>3500000</v>
          </cell>
          <cell r="AE40">
            <v>1080920000</v>
          </cell>
          <cell r="AF40">
            <v>5316000</v>
          </cell>
          <cell r="AG40">
            <v>8860000</v>
          </cell>
          <cell r="AH40">
            <v>5360000</v>
          </cell>
          <cell r="AI40" t="str">
            <v xml:space="preserve">The following activities were not covered in OP17 but have been identified as being production critical and are being considered for execution in Q1 2018:
Land East
New DGS for Obigbo,1.2M 
Agbada AG compressor rotor refurbishment @ 450K
Central
High speed balancing &amp; refurbishment of exAGC2 bundle. @850K
Swamp East
Soku G8121 restoration (gearbox &amp; accessories). @ 460K
Soku G8121 VFD/Control Systems upgrade.  @450k
Soku new DGS 1.5M
Hitachi H-25 HGPI for GTG-060@ 450k
Total --F$  5.36M 
</v>
          </cell>
        </row>
        <row r="41">
          <cell r="A41" t="str">
            <v>C.NG.PBE.DF.18.092</v>
          </cell>
          <cell r="B41" t="str">
            <v>SWAMP-1 OIL :  ELECTRICAL UPGRADE IN ES2</v>
          </cell>
          <cell r="C41" t="str">
            <v>C.NG.PBE.DF.18.092</v>
          </cell>
          <cell r="D41" t="str">
            <v>SWAMP-1 OIL :  ELECTRICAL UPGRADE IN ES2</v>
          </cell>
          <cell r="E41" t="str">
            <v>IRETI OMOTOSO</v>
          </cell>
          <cell r="F41" t="str">
            <v>PRODUCTION</v>
          </cell>
          <cell r="G41">
            <v>13203</v>
          </cell>
          <cell r="H41">
            <v>132</v>
          </cell>
          <cell r="I41" t="str">
            <v>OF-E&amp;M</v>
          </cell>
          <cell r="J41" t="str">
            <v>BASE JV</v>
          </cell>
          <cell r="K41" t="str">
            <v>PRODUCTION</v>
          </cell>
          <cell r="L41" t="str">
            <v>PRODUCTION</v>
          </cell>
          <cell r="M41" t="str">
            <v>Asset Manager, Swamp East Hub</v>
          </cell>
          <cell r="N41" t="str">
            <v>Asset Management Integration Lead</v>
          </cell>
          <cell r="O41" t="str">
            <v>OLALEYE, OLAYEMI</v>
          </cell>
          <cell r="P41" t="str">
            <v>GBENGA.ALABUJA@SHELL.COM</v>
          </cell>
          <cell r="Q41" t="str">
            <v>CAPEX</v>
          </cell>
          <cell r="R41" t="str">
            <v>CAPEX</v>
          </cell>
          <cell r="V41" t="str">
            <v>C_INCR_SE2_A03</v>
          </cell>
          <cell r="Z41">
            <v>0</v>
          </cell>
          <cell r="AA41">
            <v>0</v>
          </cell>
          <cell r="AB41">
            <v>35380000</v>
          </cell>
          <cell r="AC41">
            <v>174000</v>
          </cell>
          <cell r="AD41">
            <v>290000</v>
          </cell>
          <cell r="AE41">
            <v>35380000</v>
          </cell>
          <cell r="AF41">
            <v>174000</v>
          </cell>
          <cell r="AG41">
            <v>290000</v>
          </cell>
          <cell r="AH41">
            <v>0</v>
          </cell>
        </row>
        <row r="42">
          <cell r="A42" t="str">
            <v>C.NG.PBE.IE.18.054</v>
          </cell>
          <cell r="B42" t="str">
            <v>SWAMP-1 OIL:  ELECTRICAL UPGRADE IN ES1</v>
          </cell>
          <cell r="C42" t="str">
            <v>C.NG.PBE.IE.18.054</v>
          </cell>
          <cell r="D42" t="str">
            <v>SWAMP-1 OIL:  ELECTRICAL UPGRADE IN ES1</v>
          </cell>
          <cell r="E42" t="str">
            <v>IRETI OMOTOSO</v>
          </cell>
          <cell r="F42" t="str">
            <v>PRODUCTION</v>
          </cell>
          <cell r="G42">
            <v>13203</v>
          </cell>
          <cell r="H42">
            <v>132</v>
          </cell>
          <cell r="I42" t="str">
            <v>OF-E&amp;M</v>
          </cell>
          <cell r="J42" t="str">
            <v>BASE JV</v>
          </cell>
          <cell r="K42" t="str">
            <v>PRODUCTION</v>
          </cell>
          <cell r="L42" t="str">
            <v>PRODUCTION</v>
          </cell>
          <cell r="M42" t="str">
            <v>Asset Manager, Swamp East Hub</v>
          </cell>
          <cell r="N42" t="str">
            <v>Asset Management Integration Lead</v>
          </cell>
          <cell r="O42" t="str">
            <v>Olaleye, Olayemi</v>
          </cell>
          <cell r="P42" t="str">
            <v>GBENGA.ALABUJA@SHELL.COM</v>
          </cell>
          <cell r="Q42" t="str">
            <v>CAPEX</v>
          </cell>
          <cell r="R42" t="str">
            <v>CAPEX</v>
          </cell>
          <cell r="V42" t="str">
            <v>C_INCR_SE1_A02</v>
          </cell>
          <cell r="Z42">
            <v>0</v>
          </cell>
          <cell r="AA42">
            <v>0</v>
          </cell>
          <cell r="AB42">
            <v>42700000</v>
          </cell>
          <cell r="AC42">
            <v>210000</v>
          </cell>
          <cell r="AD42">
            <v>350000</v>
          </cell>
          <cell r="AE42">
            <v>42700000</v>
          </cell>
          <cell r="AF42">
            <v>210000</v>
          </cell>
          <cell r="AG42">
            <v>350000</v>
          </cell>
          <cell r="AH42">
            <v>0</v>
          </cell>
        </row>
        <row r="43">
          <cell r="A43" t="str">
            <v>C.NG.PBE.NV.18.002</v>
          </cell>
          <cell r="B43" t="str">
            <v>SWAMP EAST TURBINE  INSPECTIONS AND OVERHAUL</v>
          </cell>
          <cell r="C43" t="str">
            <v>C.NG.PBE.NV.18.002</v>
          </cell>
          <cell r="D43" t="str">
            <v>SWAMP EAST TURBINE  INSPECTIONS AND OVERHAUL</v>
          </cell>
          <cell r="E43" t="str">
            <v>IRETI OMOTOSO</v>
          </cell>
          <cell r="F43" t="str">
            <v>PRODUCTION</v>
          </cell>
          <cell r="G43">
            <v>13203</v>
          </cell>
          <cell r="H43">
            <v>132</v>
          </cell>
          <cell r="I43" t="str">
            <v>OF-E&amp;M</v>
          </cell>
          <cell r="J43" t="str">
            <v>BASE JV</v>
          </cell>
          <cell r="K43" t="str">
            <v>PRODUCTION</v>
          </cell>
          <cell r="L43" t="str">
            <v>PRODUCTION</v>
          </cell>
          <cell r="M43" t="str">
            <v>Asset Manager, Swamp East Hub</v>
          </cell>
          <cell r="N43" t="str">
            <v>Asset Management Integration Lead</v>
          </cell>
          <cell r="O43" t="str">
            <v>OLALEYE, OLAYEMI</v>
          </cell>
          <cell r="P43" t="str">
            <v>AFORD.AFODE@SHELL.COM</v>
          </cell>
          <cell r="Q43" t="str">
            <v>CAPEX</v>
          </cell>
          <cell r="R43" t="str">
            <v>CAPEX</v>
          </cell>
          <cell r="V43" t="str">
            <v>C_OGIS_SE1_A22</v>
          </cell>
          <cell r="Z43">
            <v>0</v>
          </cell>
          <cell r="AA43">
            <v>0</v>
          </cell>
          <cell r="AB43">
            <v>512400000</v>
          </cell>
          <cell r="AC43">
            <v>2520000</v>
          </cell>
          <cell r="AD43">
            <v>4200000</v>
          </cell>
          <cell r="AE43">
            <v>512400000</v>
          </cell>
          <cell r="AF43">
            <v>2520000</v>
          </cell>
          <cell r="AG43">
            <v>4200000</v>
          </cell>
          <cell r="AH43">
            <v>0</v>
          </cell>
        </row>
        <row r="44">
          <cell r="A44" t="str">
            <v>C.NG.PBW.DF.18.052</v>
          </cell>
          <cell r="B44" t="str">
            <v xml:space="preserve">WS1 CRUDE OIL EVACUATION PUMPS  MAJOR OVERHAUL. </v>
          </cell>
          <cell r="C44" t="str">
            <v>C.NG.PBW.DF.18.052</v>
          </cell>
          <cell r="D44" t="str">
            <v xml:space="preserve">WS1 CRUDE OIL EVACUATION PUMPS  MAJOR OVERHAUL. </v>
          </cell>
          <cell r="E44" t="str">
            <v>IRETI OMOTOSO</v>
          </cell>
          <cell r="F44" t="str">
            <v>PRODUCTION</v>
          </cell>
          <cell r="G44">
            <v>13203</v>
          </cell>
          <cell r="H44">
            <v>132</v>
          </cell>
          <cell r="I44" t="str">
            <v>OF-E&amp;M</v>
          </cell>
          <cell r="J44" t="str">
            <v>BASE JV</v>
          </cell>
          <cell r="K44" t="str">
            <v>PRODUCTION</v>
          </cell>
          <cell r="L44" t="str">
            <v>PRODUCTION</v>
          </cell>
          <cell r="M44" t="str">
            <v>Asset Manager, Swamp West Hub</v>
          </cell>
          <cell r="N44" t="str">
            <v>Asset Management Integration Lead</v>
          </cell>
          <cell r="O44" t="str">
            <v>OLALEYE, OLAYEMI</v>
          </cell>
          <cell r="P44" t="str">
            <v>AFORD.AFODE@SHELL.COM</v>
          </cell>
          <cell r="Q44" t="str">
            <v>CAPEX</v>
          </cell>
          <cell r="R44" t="str">
            <v>CAPEX</v>
          </cell>
          <cell r="V44" t="str">
            <v>C_OGIS_FWS_A13</v>
          </cell>
          <cell r="Z44">
            <v>0</v>
          </cell>
          <cell r="AA44">
            <v>0</v>
          </cell>
          <cell r="AB44">
            <v>111020000</v>
          </cell>
          <cell r="AC44">
            <v>546000</v>
          </cell>
          <cell r="AD44">
            <v>910000</v>
          </cell>
          <cell r="AE44">
            <v>88816000</v>
          </cell>
          <cell r="AF44">
            <v>436800</v>
          </cell>
          <cell r="AG44">
            <v>728000</v>
          </cell>
          <cell r="AH44">
            <v>-182000</v>
          </cell>
          <cell r="AI44" t="str">
            <v>Cost optimization</v>
          </cell>
        </row>
        <row r="45">
          <cell r="A45" t="str">
            <v>C.NG.PBW.DF.18.062</v>
          </cell>
          <cell r="B45" t="str">
            <v>PWF FACILITY MAINTENANCE TOOLS AND EQUIPMENT</v>
          </cell>
          <cell r="C45" t="str">
            <v>C.NG.PBW.DF.18.062</v>
          </cell>
          <cell r="D45" t="str">
            <v>PWF FACILITY MAINTENANCE TOOLS AND EQUIPMENT</v>
          </cell>
          <cell r="E45" t="str">
            <v>IRETI OMOTOSO</v>
          </cell>
          <cell r="F45" t="str">
            <v>PRODUCTION</v>
          </cell>
          <cell r="G45">
            <v>413001</v>
          </cell>
          <cell r="H45">
            <v>4130</v>
          </cell>
          <cell r="I45" t="str">
            <v>OF-MTCE</v>
          </cell>
          <cell r="J45" t="str">
            <v>BASE JV</v>
          </cell>
          <cell r="K45" t="str">
            <v>PRODUCTION</v>
          </cell>
          <cell r="L45" t="str">
            <v>PRODUCTION</v>
          </cell>
          <cell r="M45" t="str">
            <v>Asset Manager, Swamp West Hub</v>
          </cell>
          <cell r="N45" t="str">
            <v>Asset Management Integration Lead</v>
          </cell>
          <cell r="O45" t="str">
            <v>OLALEYE, OLAYEMI</v>
          </cell>
          <cell r="P45" t="str">
            <v>AFORD.AFODE@SHELL.COM</v>
          </cell>
          <cell r="Q45" t="str">
            <v>CAPEX</v>
          </cell>
          <cell r="R45" t="str">
            <v>CAPEX</v>
          </cell>
          <cell r="V45" t="str">
            <v>C_OGIS_FWS_A09</v>
          </cell>
          <cell r="Z45">
            <v>0</v>
          </cell>
          <cell r="AA45">
            <v>0</v>
          </cell>
          <cell r="AB45">
            <v>9760000</v>
          </cell>
          <cell r="AC45">
            <v>48000</v>
          </cell>
          <cell r="AD45">
            <v>80000</v>
          </cell>
          <cell r="AE45">
            <v>7808000</v>
          </cell>
          <cell r="AF45">
            <v>38400</v>
          </cell>
          <cell r="AG45">
            <v>64000</v>
          </cell>
          <cell r="AH45">
            <v>-16000</v>
          </cell>
          <cell r="AI45" t="str">
            <v>Cost optimization</v>
          </cell>
        </row>
        <row r="46">
          <cell r="A46" t="str">
            <v>C.NG.PCE.DF.18.006</v>
          </cell>
          <cell r="B46" t="str">
            <v>EAST SWAMP 1- PROCESS PUMPS UPGRADE</v>
          </cell>
          <cell r="C46" t="str">
            <v>C.NG.PCE.DF.18.006</v>
          </cell>
          <cell r="D46" t="str">
            <v>EAST SWAMP 1- PROCESS PUMPS UPGRADE</v>
          </cell>
          <cell r="E46" t="str">
            <v>IRETI OMOTOSO</v>
          </cell>
          <cell r="F46" t="str">
            <v>PRODUCTION</v>
          </cell>
          <cell r="G46">
            <v>13203</v>
          </cell>
          <cell r="H46">
            <v>132</v>
          </cell>
          <cell r="I46" t="str">
            <v>OF-E&amp;M</v>
          </cell>
          <cell r="J46" t="str">
            <v>BASE JV</v>
          </cell>
          <cell r="K46" t="str">
            <v>PRODUCTION</v>
          </cell>
          <cell r="L46" t="str">
            <v>PRODUCTION</v>
          </cell>
          <cell r="M46" t="str">
            <v>Asset Manager, Swamp East Hub</v>
          </cell>
          <cell r="N46" t="str">
            <v>Asset Management Integration Lead</v>
          </cell>
          <cell r="O46" t="str">
            <v>OLALEYE, OLAYEMI</v>
          </cell>
          <cell r="P46" t="str">
            <v>GBENGA.ALABUJA@SHELL.COM</v>
          </cell>
          <cell r="Q46" t="str">
            <v>CAPEX</v>
          </cell>
          <cell r="R46" t="str">
            <v>CAPEX</v>
          </cell>
          <cell r="V46" t="str">
            <v>C_OGIS_SE1_A14</v>
          </cell>
          <cell r="Z46">
            <v>0</v>
          </cell>
          <cell r="AA46">
            <v>0</v>
          </cell>
          <cell r="AB46">
            <v>92720000</v>
          </cell>
          <cell r="AC46">
            <v>456000</v>
          </cell>
          <cell r="AD46">
            <v>760000</v>
          </cell>
          <cell r="AE46">
            <v>92720000</v>
          </cell>
          <cell r="AF46">
            <v>456000</v>
          </cell>
          <cell r="AG46">
            <v>760000</v>
          </cell>
          <cell r="AH46">
            <v>0</v>
          </cell>
        </row>
        <row r="47">
          <cell r="A47" t="str">
            <v>C.NG.PCW.DF.18.004</v>
          </cell>
          <cell r="B47" t="str">
            <v>WS2 - ESD VALVES REPLACEMENT</v>
          </cell>
          <cell r="C47" t="str">
            <v>C.NG.PCW.DF.18.004</v>
          </cell>
          <cell r="D47" t="str">
            <v>WS2 - ESD VALVES REPLACEMENT</v>
          </cell>
          <cell r="E47" t="str">
            <v>IRETI OMOTOSO</v>
          </cell>
          <cell r="F47" t="str">
            <v>PRODUCTION</v>
          </cell>
          <cell r="G47">
            <v>13203</v>
          </cell>
          <cell r="H47">
            <v>132</v>
          </cell>
          <cell r="I47" t="str">
            <v>OF-E&amp;M</v>
          </cell>
          <cell r="J47" t="str">
            <v>BASE JV</v>
          </cell>
          <cell r="K47" t="str">
            <v>PRODUCTION</v>
          </cell>
          <cell r="L47" t="str">
            <v>PRODUCTION</v>
          </cell>
          <cell r="M47" t="str">
            <v>Asset Manager, Swamp West Hub</v>
          </cell>
          <cell r="N47" t="str">
            <v>Asset Management Integration Lead</v>
          </cell>
          <cell r="O47" t="str">
            <v>OLALEYE, OLAYEMI</v>
          </cell>
          <cell r="P47" t="str">
            <v>AFORD.AFODE@SHELL.COM</v>
          </cell>
          <cell r="Q47" t="str">
            <v>CAPEX</v>
          </cell>
          <cell r="R47" t="str">
            <v>CAPEX</v>
          </cell>
          <cell r="V47" t="str">
            <v>C_INCR_FWS_A16</v>
          </cell>
          <cell r="Z47">
            <v>0</v>
          </cell>
          <cell r="AA47">
            <v>0</v>
          </cell>
          <cell r="AB47">
            <v>25620000</v>
          </cell>
          <cell r="AC47">
            <v>126000</v>
          </cell>
          <cell r="AD47">
            <v>210000</v>
          </cell>
          <cell r="AE47">
            <v>20496000</v>
          </cell>
          <cell r="AF47">
            <v>100800</v>
          </cell>
          <cell r="AG47">
            <v>168000</v>
          </cell>
          <cell r="AH47">
            <v>-42000</v>
          </cell>
          <cell r="AI47" t="str">
            <v>Cost optimization</v>
          </cell>
        </row>
        <row r="48">
          <cell r="A48" t="str">
            <v>C.NG.PCW.DF.18.051</v>
          </cell>
          <cell r="B48" t="str">
            <v>WS2 Major Overhaul of CAT Engines &amp; Generating sets SETS</v>
          </cell>
          <cell r="C48" t="str">
            <v>C.NG.PCW.DF.18.051</v>
          </cell>
          <cell r="D48" t="str">
            <v>WS2 Major Overhaul of CAT Engines &amp; Generating sets SETS</v>
          </cell>
          <cell r="E48" t="str">
            <v>IRETI OMOTOSO</v>
          </cell>
          <cell r="F48" t="str">
            <v>PRODUCTION</v>
          </cell>
          <cell r="G48">
            <v>13206</v>
          </cell>
          <cell r="H48">
            <v>132</v>
          </cell>
          <cell r="I48" t="str">
            <v>OF-E&amp;M</v>
          </cell>
          <cell r="J48" t="str">
            <v>BASE JV</v>
          </cell>
          <cell r="K48" t="str">
            <v>PRODUCTION</v>
          </cell>
          <cell r="L48" t="str">
            <v>PRODUCTION</v>
          </cell>
          <cell r="M48" t="str">
            <v>Asset Manager, Swamp West Hub</v>
          </cell>
          <cell r="N48" t="str">
            <v>Asset Management Integration Lead</v>
          </cell>
          <cell r="O48" t="str">
            <v>Olaleye, Olayemi</v>
          </cell>
          <cell r="P48" t="str">
            <v>AFORD.AFODE@SHELL.COM</v>
          </cell>
          <cell r="Q48" t="str">
            <v>CAPEX</v>
          </cell>
          <cell r="R48" t="str">
            <v>CAPEX</v>
          </cell>
          <cell r="V48" t="str">
            <v>C_OGIS_WS1_Z04</v>
          </cell>
          <cell r="Z48">
            <v>0</v>
          </cell>
          <cell r="AA48">
            <v>0</v>
          </cell>
          <cell r="AB48">
            <v>59780000</v>
          </cell>
          <cell r="AC48">
            <v>294000</v>
          </cell>
          <cell r="AD48">
            <v>490000</v>
          </cell>
          <cell r="AE48">
            <v>44286000</v>
          </cell>
          <cell r="AF48">
            <v>338800</v>
          </cell>
          <cell r="AG48">
            <v>484000</v>
          </cell>
          <cell r="AH48">
            <v>-6000</v>
          </cell>
          <cell r="AI48" t="str">
            <v>Cost optimization</v>
          </cell>
        </row>
        <row r="49">
          <cell r="A49" t="str">
            <v>C.NG.PCW.DF.18.052</v>
          </cell>
          <cell r="B49" t="str">
            <v xml:space="preserve">WS2 CRUDE OIL EVACUATION PUMPS  MAJOR OVERHAUL. </v>
          </cell>
          <cell r="C49" t="str">
            <v>C.NG.PCW.DF.18.052</v>
          </cell>
          <cell r="D49" t="str">
            <v xml:space="preserve">WS2 CRUDE OIL EVACUATION PUMPS  MAJOR OVERHAUL. </v>
          </cell>
          <cell r="E49" t="str">
            <v>IRETI OMOTOSO</v>
          </cell>
          <cell r="F49" t="str">
            <v>PRODUCTION</v>
          </cell>
          <cell r="G49">
            <v>13203</v>
          </cell>
          <cell r="H49">
            <v>132</v>
          </cell>
          <cell r="I49" t="str">
            <v>OF-E&amp;M</v>
          </cell>
          <cell r="J49" t="str">
            <v>BASE JV</v>
          </cell>
          <cell r="K49" t="str">
            <v>PRODUCTION</v>
          </cell>
          <cell r="L49" t="str">
            <v>PRODUCTION</v>
          </cell>
          <cell r="M49" t="str">
            <v>Asset Manager, Swamp West Hub</v>
          </cell>
          <cell r="N49" t="str">
            <v>Asset Management Integration Lead</v>
          </cell>
          <cell r="O49" t="str">
            <v>OLALEYE, OLAYEMI</v>
          </cell>
          <cell r="P49" t="str">
            <v>AFORD.AFODE@SHELL.COM</v>
          </cell>
          <cell r="Q49" t="str">
            <v>CAPEX</v>
          </cell>
          <cell r="R49" t="str">
            <v>CAPEX</v>
          </cell>
          <cell r="V49" t="str">
            <v>C_OGIS_FWS_A14</v>
          </cell>
          <cell r="Z49">
            <v>0</v>
          </cell>
          <cell r="AA49">
            <v>0</v>
          </cell>
          <cell r="AB49">
            <v>84180000</v>
          </cell>
          <cell r="AC49">
            <v>414000</v>
          </cell>
          <cell r="AD49">
            <v>690000</v>
          </cell>
          <cell r="AE49">
            <v>67344000</v>
          </cell>
          <cell r="AF49">
            <v>331200</v>
          </cell>
          <cell r="AG49">
            <v>552000</v>
          </cell>
          <cell r="AH49">
            <v>-138000</v>
          </cell>
          <cell r="AI49" t="str">
            <v>Cost optimization</v>
          </cell>
        </row>
        <row r="50">
          <cell r="A50" t="str">
            <v>C.NG.PCW.DF.18.069</v>
          </cell>
          <cell r="B50" t="str">
            <v>WS 2   - UNDERWATER TOPSIDE WH INSPECTION WEST</v>
          </cell>
          <cell r="C50" t="str">
            <v>C.NG.PCW.DF.18.069</v>
          </cell>
          <cell r="D50" t="str">
            <v>WS 2   - UNDERWATER TOPSIDE WH INSPECTION WEST</v>
          </cell>
          <cell r="E50" t="str">
            <v>IRETI OMOTOSO</v>
          </cell>
          <cell r="F50" t="str">
            <v>PRODUCTION</v>
          </cell>
          <cell r="G50">
            <v>13203</v>
          </cell>
          <cell r="H50">
            <v>132</v>
          </cell>
          <cell r="I50" t="str">
            <v>OF-E&amp;M</v>
          </cell>
          <cell r="J50" t="str">
            <v>BASE JV</v>
          </cell>
          <cell r="K50" t="str">
            <v>PRODUCTION</v>
          </cell>
          <cell r="L50" t="str">
            <v>PRODUCTION</v>
          </cell>
          <cell r="M50" t="str">
            <v>Asset Manager, Swamp West Hub</v>
          </cell>
          <cell r="N50" t="str">
            <v>Asset Management Integration Lead</v>
          </cell>
          <cell r="O50" t="str">
            <v>OLALEYE, OLAYEMI</v>
          </cell>
          <cell r="P50" t="str">
            <v>AFORD.AFODE@SHELL.COM</v>
          </cell>
          <cell r="Q50" t="str">
            <v>CAPEX</v>
          </cell>
          <cell r="R50" t="str">
            <v>CAPEX</v>
          </cell>
          <cell r="V50" t="str">
            <v>C_FORT_WST_A15</v>
          </cell>
          <cell r="Z50">
            <v>0</v>
          </cell>
          <cell r="AA50">
            <v>0</v>
          </cell>
          <cell r="AB50">
            <v>118340000</v>
          </cell>
          <cell r="AC50">
            <v>582000</v>
          </cell>
          <cell r="AD50">
            <v>970000</v>
          </cell>
          <cell r="AE50">
            <v>118340000</v>
          </cell>
          <cell r="AF50">
            <v>582000</v>
          </cell>
          <cell r="AG50">
            <v>970000</v>
          </cell>
          <cell r="AH50">
            <v>0</v>
          </cell>
        </row>
        <row r="51">
          <cell r="A51" t="str">
            <v>C.NG.PCW.DG.18.060</v>
          </cell>
          <cell r="B51" t="str">
            <v>SWAMP2  WEST AG COMPRESSORS INSPECTIONS/OVERHAULS.</v>
          </cell>
          <cell r="C51" t="str">
            <v>C.NG.PCW.DG.18.060</v>
          </cell>
          <cell r="D51" t="str">
            <v>SWAMP2  WEST AG COMPRESSORS INSPECTIONS/OVERHAULS.</v>
          </cell>
          <cell r="E51" t="str">
            <v>IRETI OMOTOSO</v>
          </cell>
          <cell r="F51" t="str">
            <v>PRODUCTION</v>
          </cell>
          <cell r="G51">
            <v>13303</v>
          </cell>
          <cell r="H51">
            <v>133</v>
          </cell>
          <cell r="I51" t="str">
            <v>GAS</v>
          </cell>
          <cell r="J51" t="str">
            <v>BASE JV</v>
          </cell>
          <cell r="K51" t="str">
            <v>PRODUCTION</v>
          </cell>
          <cell r="L51" t="str">
            <v>PRODUCTION</v>
          </cell>
          <cell r="M51" t="str">
            <v>Asset Manager, Swamp West Hub</v>
          </cell>
          <cell r="N51" t="str">
            <v>Asset Management Integration Lead</v>
          </cell>
          <cell r="O51" t="str">
            <v>OLALEYE, OLAYEMI</v>
          </cell>
          <cell r="P51" t="str">
            <v>AFORD.AFODE@SHELL.COM</v>
          </cell>
          <cell r="Q51" t="str">
            <v>CAPEX</v>
          </cell>
          <cell r="R51" t="str">
            <v>CAPEX</v>
          </cell>
          <cell r="V51" t="str">
            <v>C_OGIS_MAI_A21</v>
          </cell>
          <cell r="Z51">
            <v>0</v>
          </cell>
          <cell r="AA51">
            <v>0</v>
          </cell>
          <cell r="AB51">
            <v>4880000</v>
          </cell>
          <cell r="AC51">
            <v>24000</v>
          </cell>
          <cell r="AD51">
            <v>40000</v>
          </cell>
          <cell r="AE51">
            <v>4880000</v>
          </cell>
          <cell r="AF51">
            <v>24000</v>
          </cell>
          <cell r="AG51">
            <v>40000</v>
          </cell>
          <cell r="AH51">
            <v>0</v>
          </cell>
        </row>
        <row r="52">
          <cell r="A52" t="str">
            <v>C.NG.PSE.OR.18.051</v>
          </cell>
          <cell r="B52" t="str">
            <v>STRUCTURAL UPGRADE OF WORKSHOP EAST</v>
          </cell>
          <cell r="C52" t="str">
            <v>C.NG.PSE.OR.18.051</v>
          </cell>
          <cell r="D52" t="str">
            <v>STRUCTURAL UPGRADE OF WORKSHOP EAST</v>
          </cell>
          <cell r="E52" t="str">
            <v>IRETI OMOTOSO</v>
          </cell>
          <cell r="F52" t="str">
            <v>PRODUCTION</v>
          </cell>
          <cell r="G52">
            <v>14001</v>
          </cell>
          <cell r="H52">
            <v>140</v>
          </cell>
          <cell r="I52" t="str">
            <v>OF-CIVIL</v>
          </cell>
          <cell r="J52" t="str">
            <v>BASE JV</v>
          </cell>
          <cell r="K52" t="str">
            <v>PRODUCTION</v>
          </cell>
          <cell r="L52" t="str">
            <v>PRODUCTION</v>
          </cell>
          <cell r="M52" t="str">
            <v>Production Services Manager</v>
          </cell>
          <cell r="N52" t="str">
            <v>Mgr, Turnaround &amp; Maintenance Execution</v>
          </cell>
          <cell r="O52" t="str">
            <v>OLALEYE, OLAYEMI</v>
          </cell>
          <cell r="P52" t="str">
            <v>ABIODUN.BAKARE@SHELL.COM</v>
          </cell>
          <cell r="Q52" t="str">
            <v>CAPEX</v>
          </cell>
          <cell r="R52" t="str">
            <v>CAPEX</v>
          </cell>
          <cell r="V52" t="str">
            <v>C_OGIS_COR_A11</v>
          </cell>
          <cell r="Z52">
            <v>0</v>
          </cell>
          <cell r="AA52">
            <v>0</v>
          </cell>
          <cell r="AB52">
            <v>146400000</v>
          </cell>
          <cell r="AC52">
            <v>320000</v>
          </cell>
          <cell r="AD52">
            <v>800000</v>
          </cell>
          <cell r="AE52">
            <v>146400000</v>
          </cell>
          <cell r="AF52">
            <v>320000</v>
          </cell>
          <cell r="AG52">
            <v>800000</v>
          </cell>
          <cell r="AH52">
            <v>0</v>
          </cell>
        </row>
        <row r="53">
          <cell r="A53" t="str">
            <v>C.NG.PSW.OR.18.002</v>
          </cell>
          <cell r="B53" t="str">
            <v xml:space="preserve">WORKSHOP (WEST) CIVIL UPGRADE </v>
          </cell>
          <cell r="C53" t="str">
            <v>C.NG.PSW.OR.18.002</v>
          </cell>
          <cell r="D53" t="str">
            <v xml:space="preserve">WORKSHOP (WEST) CIVIL UPGRADE </v>
          </cell>
          <cell r="E53" t="str">
            <v>IRETI OMOTOSO</v>
          </cell>
          <cell r="F53" t="str">
            <v>PRODUCTION</v>
          </cell>
          <cell r="G53">
            <v>13203</v>
          </cell>
          <cell r="H53">
            <v>132</v>
          </cell>
          <cell r="I53" t="str">
            <v>OF-E&amp;M</v>
          </cell>
          <cell r="J53" t="str">
            <v>BASE JV</v>
          </cell>
          <cell r="K53" t="str">
            <v>PRODUCTION</v>
          </cell>
          <cell r="L53" t="str">
            <v>PRODUCTION</v>
          </cell>
          <cell r="M53" t="str">
            <v>Production Services Manager</v>
          </cell>
          <cell r="N53" t="str">
            <v>Mgr, Turnaround &amp; Maintenance Execution</v>
          </cell>
          <cell r="O53" t="str">
            <v>Olaleye, Olayemi</v>
          </cell>
          <cell r="P53" t="str">
            <v>ABIODUN.BAKARE@SHELL.COM</v>
          </cell>
          <cell r="Q53" t="str">
            <v>CAPEX</v>
          </cell>
          <cell r="R53" t="str">
            <v>CAPEX</v>
          </cell>
          <cell r="V53" t="str">
            <v>C_OGIS_COR_A14</v>
          </cell>
          <cell r="Z53">
            <v>0</v>
          </cell>
          <cell r="AA53">
            <v>0</v>
          </cell>
          <cell r="AB53">
            <v>51240000</v>
          </cell>
          <cell r="AC53">
            <v>42000</v>
          </cell>
          <cell r="AD53">
            <v>210000</v>
          </cell>
          <cell r="AE53">
            <v>51240000</v>
          </cell>
          <cell r="AF53">
            <v>42000</v>
          </cell>
          <cell r="AG53">
            <v>210000</v>
          </cell>
          <cell r="AH53">
            <v>0</v>
          </cell>
        </row>
        <row r="54">
          <cell r="A54" t="str">
            <v>C.NG.PTE.DF.18.004</v>
          </cell>
          <cell r="B54" t="str">
            <v>MECHANICAL UPGRADE IN BONNY TERMINAL</v>
          </cell>
          <cell r="C54" t="str">
            <v>C.NG.PTE.DF.18.004</v>
          </cell>
          <cell r="D54" t="str">
            <v>MECHANICAL UPGRADE IN BONNY TERMINAL</v>
          </cell>
          <cell r="E54" t="str">
            <v>IRETI OMOTOSO</v>
          </cell>
          <cell r="F54" t="str">
            <v>PRODUCTION</v>
          </cell>
          <cell r="G54">
            <v>13203</v>
          </cell>
          <cell r="H54">
            <v>132</v>
          </cell>
          <cell r="I54" t="str">
            <v>OF-E&amp;M</v>
          </cell>
          <cell r="J54" t="str">
            <v>BASE JV</v>
          </cell>
          <cell r="K54" t="str">
            <v>PRODUCTION</v>
          </cell>
          <cell r="L54" t="str">
            <v>PRODUCTION</v>
          </cell>
          <cell r="M54" t="str">
            <v>Asset Manager, Swamp East Hub</v>
          </cell>
          <cell r="N54" t="str">
            <v>Bonny Terminal Installation Manager</v>
          </cell>
          <cell r="O54" t="str">
            <v>OLALEYE, OLAYEMI</v>
          </cell>
          <cell r="P54" t="str">
            <v>VICTOR.NKETAH@SHELL.COM</v>
          </cell>
          <cell r="Q54" t="str">
            <v>CAPEX</v>
          </cell>
          <cell r="R54" t="str">
            <v>CAPEX</v>
          </cell>
          <cell r="V54" t="str">
            <v>C_BORT_EST_A01</v>
          </cell>
          <cell r="Z54">
            <v>0</v>
          </cell>
          <cell r="AA54">
            <v>0</v>
          </cell>
          <cell r="AB54">
            <v>178181000</v>
          </cell>
          <cell r="AC54">
            <v>876300</v>
          </cell>
          <cell r="AD54">
            <v>1460500</v>
          </cell>
          <cell r="AE54">
            <v>178181000</v>
          </cell>
          <cell r="AF54">
            <v>876300</v>
          </cell>
          <cell r="AG54">
            <v>1460500</v>
          </cell>
          <cell r="AH54">
            <v>0</v>
          </cell>
        </row>
        <row r="55">
          <cell r="A55" t="str">
            <v>C.NG.PTE.DF.18.005</v>
          </cell>
          <cell r="B55" t="str">
            <v>INSTRUMENT/METERING UPGRADE IN BONNY TERMINAL</v>
          </cell>
          <cell r="C55" t="str">
            <v>C.NG.PTE.DF.17.005</v>
          </cell>
          <cell r="D55" t="str">
            <v>INSTRUMENT/METERING UPGRADE IN BONNY TERMINAL</v>
          </cell>
          <cell r="E55" t="str">
            <v>IRETI OMOTOSO</v>
          </cell>
          <cell r="F55" t="str">
            <v>PRODUCTION</v>
          </cell>
          <cell r="G55">
            <v>13204</v>
          </cell>
          <cell r="H55">
            <v>132</v>
          </cell>
          <cell r="I55" t="str">
            <v>OF-E&amp;M</v>
          </cell>
          <cell r="J55" t="str">
            <v>BASE JV</v>
          </cell>
          <cell r="K55" t="str">
            <v>PRODUCTION</v>
          </cell>
          <cell r="L55" t="str">
            <v>PRODUCTION</v>
          </cell>
          <cell r="M55" t="str">
            <v>Asset Manager, Swamp East Hub</v>
          </cell>
          <cell r="N55" t="str">
            <v>Bonny Terminal Installation Manager</v>
          </cell>
          <cell r="O55" t="str">
            <v>OLALEYE, OLAYEMI</v>
          </cell>
          <cell r="P55" t="str">
            <v>VICTOR.NKETAH@SHELL.COM</v>
          </cell>
          <cell r="Q55" t="str">
            <v>CAPEX</v>
          </cell>
          <cell r="R55" t="str">
            <v>CAPEX</v>
          </cell>
          <cell r="V55" t="str">
            <v>C_BORT_EST_A03</v>
          </cell>
          <cell r="Z55">
            <v>0</v>
          </cell>
          <cell r="AA55">
            <v>0</v>
          </cell>
          <cell r="AB55">
            <v>506300000.00000012</v>
          </cell>
          <cell r="AC55">
            <v>2490000</v>
          </cell>
          <cell r="AD55">
            <v>4150000.0000000005</v>
          </cell>
          <cell r="AE55">
            <v>405040000</v>
          </cell>
          <cell r="AF55">
            <v>2637250</v>
          </cell>
          <cell r="AG55">
            <v>3965250</v>
          </cell>
          <cell r="AH55">
            <v>-184750.00000000047</v>
          </cell>
          <cell r="AI55" t="str">
            <v>Deferrment of the following:
procurement of CONTROL VALVES, SDVs &amp; BDVs &amp; FLAREMETER UPGRADE</v>
          </cell>
        </row>
        <row r="56">
          <cell r="A56" t="str">
            <v>C.NG.PTE.IE.18.003</v>
          </cell>
          <cell r="B56" t="str">
            <v>ELECTRICAL UPGRADE IN BONNY TERMINAL</v>
          </cell>
          <cell r="C56" t="str">
            <v>C.NG.PTE.IE.17.003</v>
          </cell>
          <cell r="D56" t="str">
            <v>ELECTRICAL UPGRADE IN BONNY TERMINAL</v>
          </cell>
          <cell r="E56" t="str">
            <v>IRETI OMOTOSO</v>
          </cell>
          <cell r="F56" t="str">
            <v>PRODUCTION</v>
          </cell>
          <cell r="G56">
            <v>13203</v>
          </cell>
          <cell r="H56">
            <v>132</v>
          </cell>
          <cell r="I56" t="str">
            <v>OF-E&amp;M</v>
          </cell>
          <cell r="J56" t="str">
            <v>BASE JV</v>
          </cell>
          <cell r="K56" t="str">
            <v>PRODUCTION</v>
          </cell>
          <cell r="L56" t="str">
            <v>PRODUCTION</v>
          </cell>
          <cell r="M56" t="str">
            <v>Asset Manager, Swamp East Hub</v>
          </cell>
          <cell r="N56" t="str">
            <v>Bonny Terminal Installation Manager</v>
          </cell>
          <cell r="O56" t="str">
            <v>OLALEYE, OLAYEMI</v>
          </cell>
          <cell r="P56" t="str">
            <v>VICTOR.NKETAH@SHELL.COM</v>
          </cell>
          <cell r="Q56" t="str">
            <v>CAPEX</v>
          </cell>
          <cell r="R56" t="str">
            <v>CAPEX</v>
          </cell>
          <cell r="V56" t="str">
            <v>C_BORT_EST_A05</v>
          </cell>
          <cell r="Z56">
            <v>0</v>
          </cell>
          <cell r="AA56">
            <v>0</v>
          </cell>
          <cell r="AB56">
            <v>122000000</v>
          </cell>
          <cell r="AC56">
            <v>600000</v>
          </cell>
          <cell r="AD56">
            <v>1000000</v>
          </cell>
          <cell r="AE56">
            <v>122000000</v>
          </cell>
          <cell r="AF56">
            <v>600000</v>
          </cell>
          <cell r="AG56">
            <v>1000000</v>
          </cell>
          <cell r="AH56">
            <v>0</v>
          </cell>
        </row>
        <row r="57">
          <cell r="A57" t="str">
            <v>C.NG.PTE.NT.18.004</v>
          </cell>
          <cell r="B57" t="str">
            <v>INSPECTION  &amp; CRUDE OIL STORAGE TANKS &amp; VESSELS UPGRADE IN BONNY TERMINAL</v>
          </cell>
          <cell r="C57" t="str">
            <v>C.NG.PTE.NT.18.004</v>
          </cell>
          <cell r="D57" t="str">
            <v>INSPECTION  &amp; CRUDE OIL STORAGE TANKS &amp; VESSELS UPGRADE IN BONNY TERMINAL</v>
          </cell>
          <cell r="E57" t="str">
            <v>IRETI OMOTOSO</v>
          </cell>
          <cell r="F57" t="str">
            <v>PRODUCTION</v>
          </cell>
          <cell r="G57">
            <v>13204</v>
          </cell>
          <cell r="H57">
            <v>132</v>
          </cell>
          <cell r="I57" t="str">
            <v>OF-E&amp;M</v>
          </cell>
          <cell r="J57" t="str">
            <v>BASE JV</v>
          </cell>
          <cell r="K57" t="str">
            <v>PRODUCTION</v>
          </cell>
          <cell r="L57" t="str">
            <v>PRODUCTION</v>
          </cell>
          <cell r="M57" t="str">
            <v>Asset Manager, Swamp East Hub</v>
          </cell>
          <cell r="N57" t="str">
            <v>Bonny Terminal Installation Manager</v>
          </cell>
          <cell r="O57" t="str">
            <v>OLALEYE, OLAYEMI</v>
          </cell>
          <cell r="P57" t="str">
            <v>VICTOR.NKETAH@SHELL.COM</v>
          </cell>
          <cell r="Q57" t="str">
            <v>CAPEX</v>
          </cell>
          <cell r="R57" t="str">
            <v>CAPEX</v>
          </cell>
          <cell r="V57" t="str">
            <v>C_BORT_EST_A02</v>
          </cell>
          <cell r="Z57">
            <v>0</v>
          </cell>
          <cell r="AA57">
            <v>0</v>
          </cell>
          <cell r="AB57">
            <v>46360000</v>
          </cell>
          <cell r="AC57">
            <v>228000</v>
          </cell>
          <cell r="AD57">
            <v>380000</v>
          </cell>
          <cell r="AE57">
            <v>46360000</v>
          </cell>
          <cell r="AF57">
            <v>228000</v>
          </cell>
          <cell r="AG57">
            <v>380000</v>
          </cell>
          <cell r="AH57">
            <v>0</v>
          </cell>
        </row>
        <row r="58">
          <cell r="A58" t="str">
            <v>C.NG.PTE.NV.18.002</v>
          </cell>
          <cell r="B58" t="str">
            <v>STATUTORY REPLACEMENT OF MARINE FLOATING HOSES &amp; SUB SEA EXPORT LINES(BONNY )</v>
          </cell>
          <cell r="C58" t="str">
            <v>C.NG.PTE.NV.18.002</v>
          </cell>
          <cell r="D58" t="str">
            <v>STATUTORY REPLACEMENT OF MARINE FLOATING HOSES &amp; SUB SEA EXPORT LINES(BONNY )</v>
          </cell>
          <cell r="E58" t="str">
            <v>IRETI OMOTOSO</v>
          </cell>
          <cell r="F58" t="str">
            <v>PRODUCTION</v>
          </cell>
          <cell r="G58">
            <v>13902</v>
          </cell>
          <cell r="H58">
            <v>139</v>
          </cell>
          <cell r="I58" t="str">
            <v>OF-E&amp;M</v>
          </cell>
          <cell r="J58" t="str">
            <v>BASE JV</v>
          </cell>
          <cell r="K58" t="str">
            <v>PRODUCTION</v>
          </cell>
          <cell r="L58" t="str">
            <v>PRODUCTION</v>
          </cell>
          <cell r="M58" t="str">
            <v>Asset Manager, Swamp East Hub</v>
          </cell>
          <cell r="N58" t="str">
            <v>Bonny Terminal Installation Manager</v>
          </cell>
          <cell r="O58" t="str">
            <v>OLALEYE, OLAYEMI</v>
          </cell>
          <cell r="P58" t="str">
            <v>DANIEL.OKOYE@SHELL.COM</v>
          </cell>
          <cell r="Q58" t="str">
            <v>CAPEX</v>
          </cell>
          <cell r="R58" t="str">
            <v>CAPEX</v>
          </cell>
          <cell r="V58" t="str">
            <v>C_OGIS_MAI_A16</v>
          </cell>
          <cell r="Z58">
            <v>0</v>
          </cell>
          <cell r="AA58">
            <v>0</v>
          </cell>
          <cell r="AB58">
            <v>112240000</v>
          </cell>
          <cell r="AC58">
            <v>552000</v>
          </cell>
          <cell r="AD58">
            <v>920000</v>
          </cell>
          <cell r="AE58">
            <v>112240000</v>
          </cell>
          <cell r="AF58">
            <v>552000</v>
          </cell>
          <cell r="AG58">
            <v>920000</v>
          </cell>
          <cell r="AH58">
            <v>0</v>
          </cell>
        </row>
        <row r="59">
          <cell r="A59" t="str">
            <v>C.NG.PTE.NV.18.052</v>
          </cell>
          <cell r="B59" t="str">
            <v>UNDERWATER INSPECTION</v>
          </cell>
          <cell r="C59" t="str">
            <v>C.NG.PTE.NV.18.052</v>
          </cell>
          <cell r="D59" t="str">
            <v>UNDERWATER INSPECTION</v>
          </cell>
          <cell r="E59" t="str">
            <v>IRETI OMOTOSO</v>
          </cell>
          <cell r="F59" t="str">
            <v>PRODUCTION</v>
          </cell>
          <cell r="G59">
            <v>13203</v>
          </cell>
          <cell r="H59">
            <v>132</v>
          </cell>
          <cell r="I59" t="str">
            <v>OF-E&amp;M</v>
          </cell>
          <cell r="J59" t="str">
            <v>BASE JV</v>
          </cell>
          <cell r="K59" t="str">
            <v>PRODUCTION</v>
          </cell>
          <cell r="L59" t="str">
            <v>PRODUCTION</v>
          </cell>
          <cell r="M59" t="str">
            <v>Asset Manager, Swamp East Hub</v>
          </cell>
          <cell r="N59" t="str">
            <v>Asset Management Integration Lead</v>
          </cell>
          <cell r="O59" t="str">
            <v>Olaleye, Olayemi</v>
          </cell>
          <cell r="P59" t="str">
            <v>KAMAR.LAWAL@SHELL.COM</v>
          </cell>
          <cell r="Q59" t="str">
            <v>CAPEX</v>
          </cell>
          <cell r="R59" t="str">
            <v>CAPEX</v>
          </cell>
          <cell r="V59" t="str">
            <v>C_OGIS_SE1_A20</v>
          </cell>
          <cell r="Z59">
            <v>0</v>
          </cell>
          <cell r="AA59">
            <v>0</v>
          </cell>
          <cell r="AB59">
            <v>57340000</v>
          </cell>
          <cell r="AC59">
            <v>282000</v>
          </cell>
          <cell r="AD59">
            <v>470000</v>
          </cell>
          <cell r="AE59">
            <v>57340000</v>
          </cell>
          <cell r="AF59">
            <v>282000</v>
          </cell>
          <cell r="AG59">
            <v>470000</v>
          </cell>
          <cell r="AH59">
            <v>0</v>
          </cell>
        </row>
        <row r="60">
          <cell r="A60" t="str">
            <v>C.NG.PTW.DF.15.061</v>
          </cell>
          <cell r="B60" t="str">
            <v xml:space="preserve">PROCUREMENT/REPLACEMENT OF 5 NOS EXPORT PUMP LUBE OIL COOLERS
</v>
          </cell>
          <cell r="C60" t="str">
            <v>C.NG.PTW.DF.15.061</v>
          </cell>
          <cell r="D60" t="str">
            <v xml:space="preserve">PROCUREMENT/REPLACEMENT OF 5 NOS EXPORT PUMP LUBE OIL COOLERS
</v>
          </cell>
          <cell r="E60" t="str">
            <v>IRETI OMOTOSO</v>
          </cell>
          <cell r="F60" t="str">
            <v>PRODUCTION</v>
          </cell>
          <cell r="G60">
            <v>13203</v>
          </cell>
          <cell r="H60">
            <v>132</v>
          </cell>
          <cell r="I60" t="str">
            <v>OF-E&amp;M</v>
          </cell>
          <cell r="J60" t="str">
            <v>BASE JV</v>
          </cell>
          <cell r="K60" t="str">
            <v>PRODUCTION</v>
          </cell>
          <cell r="L60" t="str">
            <v>PRODUCTION</v>
          </cell>
          <cell r="M60" t="str">
            <v>Asset Manager, Swamp West Hub</v>
          </cell>
          <cell r="N60" t="str">
            <v>Asset Management Integration Lead</v>
          </cell>
          <cell r="O60" t="str">
            <v>OLALEYE, OLAYEMI</v>
          </cell>
          <cell r="P60" t="str">
            <v xml:space="preserve">i.nwosu@shell.com / Patrick.Ogun@shell.com </v>
          </cell>
          <cell r="Q60" t="str">
            <v>CAPEX</v>
          </cell>
          <cell r="R60" t="str">
            <v>CAPEX</v>
          </cell>
          <cell r="V60" t="str">
            <v>C_FORT_WST_A14</v>
          </cell>
          <cell r="Z60">
            <v>0</v>
          </cell>
          <cell r="AA60">
            <v>0</v>
          </cell>
          <cell r="AB60">
            <v>7320000</v>
          </cell>
          <cell r="AC60">
            <v>36000</v>
          </cell>
          <cell r="AD60">
            <v>60000</v>
          </cell>
          <cell r="AE60">
            <v>7320000</v>
          </cell>
          <cell r="AF60">
            <v>36000</v>
          </cell>
          <cell r="AG60">
            <v>60000</v>
          </cell>
          <cell r="AH60">
            <v>0</v>
          </cell>
        </row>
        <row r="61">
          <cell r="A61" t="str">
            <v>C.NG.PTW.DF.18.006</v>
          </cell>
          <cell r="B61" t="str">
            <v>REVAMP OF CPI  AND IGF UNITS</v>
          </cell>
          <cell r="C61" t="str">
            <v>C.NG.PTW.DF.18.006</v>
          </cell>
          <cell r="D61" t="str">
            <v>REVAMP OF CPI  AND IGF UNITS</v>
          </cell>
          <cell r="E61" t="str">
            <v>IRETI OMOTOSO</v>
          </cell>
          <cell r="F61" t="str">
            <v>PRODUCTION</v>
          </cell>
          <cell r="G61">
            <v>13903</v>
          </cell>
          <cell r="H61">
            <v>139</v>
          </cell>
          <cell r="I61" t="str">
            <v>OF-E&amp;M</v>
          </cell>
          <cell r="J61" t="str">
            <v>BASE JV</v>
          </cell>
          <cell r="K61" t="str">
            <v>PRODUCTION</v>
          </cell>
          <cell r="L61" t="str">
            <v>PRODUCTION</v>
          </cell>
          <cell r="M61" t="str">
            <v>Asset Manager, Swamp West Hub</v>
          </cell>
          <cell r="N61" t="str">
            <v>Asset Management Integration Lead</v>
          </cell>
          <cell r="O61" t="str">
            <v>Olaleye, Olayemi</v>
          </cell>
          <cell r="P61" t="str">
            <v>COLLINS.IYOLOMA@SHELL.COM</v>
          </cell>
          <cell r="Q61" t="str">
            <v>CAPEX</v>
          </cell>
          <cell r="R61" t="str">
            <v>CAPEX</v>
          </cell>
          <cell r="V61" t="str">
            <v>C_FORT_WST_A16</v>
          </cell>
          <cell r="Z61">
            <v>0</v>
          </cell>
          <cell r="AA61">
            <v>0</v>
          </cell>
          <cell r="AB61">
            <v>61000000</v>
          </cell>
          <cell r="AC61">
            <v>300000</v>
          </cell>
          <cell r="AD61">
            <v>500000</v>
          </cell>
          <cell r="AE61">
            <v>61000000</v>
          </cell>
          <cell r="AF61">
            <v>300000</v>
          </cell>
          <cell r="AG61">
            <v>500000</v>
          </cell>
          <cell r="AH61">
            <v>0</v>
          </cell>
        </row>
        <row r="62">
          <cell r="A62" t="str">
            <v>C.NG.PTW.DF.18.010</v>
          </cell>
          <cell r="B62" t="str">
            <v>FOT CRUDE OIL PUMPS OVERHAUL</v>
          </cell>
          <cell r="C62" t="str">
            <v>C.NG.PBW.DF.18.010</v>
          </cell>
          <cell r="D62" t="str">
            <v>WEST SWAMP-1 CRUDE OIL PUMPS OVERHAUL</v>
          </cell>
          <cell r="E62" t="str">
            <v>IRETI OMOTOSO</v>
          </cell>
          <cell r="F62" t="str">
            <v>PRODUCTION</v>
          </cell>
          <cell r="G62">
            <v>13203</v>
          </cell>
          <cell r="H62">
            <v>132</v>
          </cell>
          <cell r="I62" t="str">
            <v>OF-E&amp;M</v>
          </cell>
          <cell r="J62" t="str">
            <v>BASE JV</v>
          </cell>
          <cell r="K62" t="str">
            <v>PRODUCTION</v>
          </cell>
          <cell r="L62" t="str">
            <v>PRODUCTION</v>
          </cell>
          <cell r="M62" t="str">
            <v>Asset Manager, Swamp West Hub</v>
          </cell>
          <cell r="N62" t="str">
            <v>Forcados Terminal Installation Manager</v>
          </cell>
          <cell r="O62" t="str">
            <v>OLALEYE, OLAYEMI</v>
          </cell>
          <cell r="P62" t="str">
            <v xml:space="preserve">i.nwosu@shell.com / Patrick.Ogun@shell.com </v>
          </cell>
          <cell r="Q62" t="str">
            <v>CAPEX</v>
          </cell>
          <cell r="R62" t="str">
            <v>CAPEX</v>
          </cell>
          <cell r="V62" t="str">
            <v>C_FORT_WST_A08</v>
          </cell>
          <cell r="Z62">
            <v>0</v>
          </cell>
          <cell r="AA62">
            <v>0</v>
          </cell>
          <cell r="AB62">
            <v>41114000</v>
          </cell>
          <cell r="AC62">
            <v>202200</v>
          </cell>
          <cell r="AD62">
            <v>337000</v>
          </cell>
          <cell r="AE62">
            <v>41114000</v>
          </cell>
          <cell r="AF62">
            <v>202200</v>
          </cell>
          <cell r="AG62">
            <v>337000</v>
          </cell>
          <cell r="AH62">
            <v>0</v>
          </cell>
        </row>
        <row r="63">
          <cell r="A63" t="str">
            <v>C.NG.PTW.DF.18.013</v>
          </cell>
          <cell r="B63" t="str">
            <v>UPGRADE OF SEWAGE TREATMENT FACILITIES AT FOT</v>
          </cell>
          <cell r="C63" t="str">
            <v>C.NG.PBW.DF.18.013</v>
          </cell>
          <cell r="D63" t="str">
            <v>UPGRADE OF SEWAGE TREATMENT FACILITIES AT FOT</v>
          </cell>
          <cell r="E63" t="str">
            <v>IRETI OMOTOSO</v>
          </cell>
          <cell r="F63" t="str">
            <v>PRODUCTION</v>
          </cell>
          <cell r="G63">
            <v>13203</v>
          </cell>
          <cell r="H63">
            <v>132</v>
          </cell>
          <cell r="I63" t="str">
            <v>OF-E&amp;M</v>
          </cell>
          <cell r="J63" t="str">
            <v>BASE JV</v>
          </cell>
          <cell r="K63" t="str">
            <v>PRODUCTION</v>
          </cell>
          <cell r="L63" t="str">
            <v>PRODUCTION</v>
          </cell>
          <cell r="M63" t="str">
            <v>Asset Manager, Swamp West Hub</v>
          </cell>
          <cell r="N63" t="str">
            <v>Forcados Terminal Installation Manager</v>
          </cell>
          <cell r="O63" t="str">
            <v>OLALEYE, OLAYEMI</v>
          </cell>
          <cell r="P63" t="str">
            <v xml:space="preserve">i.nwosu@shell.com / Patrick.Ogun@shell.com </v>
          </cell>
          <cell r="Q63" t="str">
            <v>CAPEX</v>
          </cell>
          <cell r="R63" t="str">
            <v>CAPEX</v>
          </cell>
          <cell r="V63" t="str">
            <v>C_FORT_WST_A08</v>
          </cell>
          <cell r="Z63">
            <v>0</v>
          </cell>
          <cell r="AA63">
            <v>0</v>
          </cell>
          <cell r="AB63">
            <v>61427000</v>
          </cell>
          <cell r="AC63">
            <v>302100</v>
          </cell>
          <cell r="AD63">
            <v>503500</v>
          </cell>
          <cell r="AE63">
            <v>61427000</v>
          </cell>
          <cell r="AF63">
            <v>302100</v>
          </cell>
          <cell r="AG63">
            <v>503500</v>
          </cell>
          <cell r="AH63">
            <v>0</v>
          </cell>
        </row>
        <row r="64">
          <cell r="A64" t="str">
            <v>C.NG.PTW.DF.18.014</v>
          </cell>
          <cell r="B64" t="str">
            <v>UPGRADE OF FOT LABORATORY</v>
          </cell>
          <cell r="C64" t="str">
            <v>C.NG.PBW.DF.18.014</v>
          </cell>
          <cell r="D64" t="str">
            <v>UPGRADE OF FOT LABORATORY</v>
          </cell>
          <cell r="E64" t="str">
            <v>IRETI OMOTOSO</v>
          </cell>
          <cell r="F64" t="str">
            <v>PRODUCTION</v>
          </cell>
          <cell r="G64">
            <v>13203</v>
          </cell>
          <cell r="H64">
            <v>132</v>
          </cell>
          <cell r="I64" t="str">
            <v>OF-E&amp;M</v>
          </cell>
          <cell r="J64" t="str">
            <v>BASE JV</v>
          </cell>
          <cell r="K64" t="str">
            <v>PRODUCTION</v>
          </cell>
          <cell r="L64" t="str">
            <v>PRODUCTION</v>
          </cell>
          <cell r="M64" t="str">
            <v>Asset Manager, Swamp West Hub</v>
          </cell>
          <cell r="N64" t="str">
            <v>Forcados Terminal Installation Manager</v>
          </cell>
          <cell r="O64" t="str">
            <v>OLALEYE, OLAYEMI</v>
          </cell>
          <cell r="P64" t="str">
            <v xml:space="preserve">i.nwosu@shell.com / Patrick.Ogun@shell.com </v>
          </cell>
          <cell r="Q64" t="str">
            <v>CAPEX</v>
          </cell>
          <cell r="R64" t="str">
            <v>CAPEX</v>
          </cell>
          <cell r="V64" t="str">
            <v>C_FORT_WST_A08</v>
          </cell>
          <cell r="Z64">
            <v>0</v>
          </cell>
          <cell r="AA64">
            <v>0</v>
          </cell>
          <cell r="AB64">
            <v>11590000</v>
          </cell>
          <cell r="AC64">
            <v>57000</v>
          </cell>
          <cell r="AD64">
            <v>95000</v>
          </cell>
          <cell r="AE64">
            <v>11590000</v>
          </cell>
          <cell r="AF64">
            <v>57000</v>
          </cell>
          <cell r="AG64">
            <v>95000</v>
          </cell>
          <cell r="AH64">
            <v>0</v>
          </cell>
        </row>
        <row r="65">
          <cell r="A65" t="str">
            <v>C.NG.PTW.DF.18.062</v>
          </cell>
          <cell r="B65" t="str">
            <v>SOLAR TURBINE  UPGRADE</v>
          </cell>
          <cell r="C65" t="str">
            <v>C.NG.PTW.DF.18.062</v>
          </cell>
          <cell r="D65" t="str">
            <v>SOLAR TURBINE  UPGRADE</v>
          </cell>
          <cell r="E65" t="str">
            <v>IRETI OMOTOSO</v>
          </cell>
          <cell r="F65" t="str">
            <v>PRODUCTION</v>
          </cell>
          <cell r="G65">
            <v>13203</v>
          </cell>
          <cell r="H65">
            <v>132</v>
          </cell>
          <cell r="I65" t="str">
            <v>OF-E&amp;M</v>
          </cell>
          <cell r="J65" t="str">
            <v>BASE JV</v>
          </cell>
          <cell r="K65" t="str">
            <v>PRODUCTION</v>
          </cell>
          <cell r="L65" t="str">
            <v>PRODUCTION</v>
          </cell>
          <cell r="M65" t="str">
            <v>Asset Manager, Swamp West Hub</v>
          </cell>
          <cell r="N65" t="str">
            <v>Asset Management Integration Lead</v>
          </cell>
          <cell r="O65" t="str">
            <v>OLALEYE, OLAYEMI</v>
          </cell>
          <cell r="P65" t="str">
            <v xml:space="preserve">i.nwosu@shell.com / Patrick.Ogun@shell.com </v>
          </cell>
          <cell r="Q65" t="str">
            <v>CAPEX</v>
          </cell>
          <cell r="R65" t="str">
            <v>CAPEX</v>
          </cell>
          <cell r="V65" t="str">
            <v>C_FORT_WST_A43</v>
          </cell>
          <cell r="Z65">
            <v>0</v>
          </cell>
          <cell r="AA65">
            <v>0</v>
          </cell>
          <cell r="AB65">
            <v>464820000</v>
          </cell>
          <cell r="AC65">
            <v>2286000</v>
          </cell>
          <cell r="AD65">
            <v>3810000</v>
          </cell>
          <cell r="AE65">
            <v>464820000</v>
          </cell>
          <cell r="AF65">
            <v>2286000</v>
          </cell>
          <cell r="AG65">
            <v>3810000</v>
          </cell>
          <cell r="AH65">
            <v>0</v>
          </cell>
        </row>
        <row r="66">
          <cell r="A66" t="str">
            <v>C.NG.PTW.DF.18.063</v>
          </cell>
          <cell r="B66" t="str">
            <v>SOLAR TURBINE  INSPECTION</v>
          </cell>
          <cell r="C66" t="str">
            <v>C.NG.PTW.DF.18.063</v>
          </cell>
          <cell r="D66" t="str">
            <v>SOLAR TURBINE  INSPECTION</v>
          </cell>
          <cell r="E66" t="str">
            <v>IRETI OMOTOSO</v>
          </cell>
          <cell r="F66" t="str">
            <v>PRODUCTION</v>
          </cell>
          <cell r="G66">
            <v>13203</v>
          </cell>
          <cell r="H66">
            <v>132</v>
          </cell>
          <cell r="I66" t="str">
            <v>OF-E&amp;M</v>
          </cell>
          <cell r="J66" t="str">
            <v>BASE JV</v>
          </cell>
          <cell r="K66" t="str">
            <v>PRODUCTION</v>
          </cell>
          <cell r="L66" t="str">
            <v>PRODUCTION</v>
          </cell>
          <cell r="M66" t="str">
            <v>Asset Manager, Swamp West Hub</v>
          </cell>
          <cell r="N66" t="str">
            <v>Asset Management Integration Lead</v>
          </cell>
          <cell r="O66" t="str">
            <v>OLALEYE, OLAYEMI</v>
          </cell>
          <cell r="P66" t="str">
            <v xml:space="preserve">i.nwosu@shell.com / Patrick.Ogun@shell.com </v>
          </cell>
          <cell r="Q66" t="str">
            <v>CAPEX</v>
          </cell>
          <cell r="R66" t="str">
            <v>CAPEX</v>
          </cell>
          <cell r="V66" t="str">
            <v>C_FORT_WST_A42</v>
          </cell>
          <cell r="Z66">
            <v>0</v>
          </cell>
          <cell r="AA66">
            <v>0</v>
          </cell>
          <cell r="AB66">
            <v>305000000</v>
          </cell>
          <cell r="AC66">
            <v>1500000</v>
          </cell>
          <cell r="AD66">
            <v>2500000</v>
          </cell>
          <cell r="AE66">
            <v>305000000</v>
          </cell>
          <cell r="AF66">
            <v>1500000</v>
          </cell>
          <cell r="AG66">
            <v>2500000</v>
          </cell>
          <cell r="AH66">
            <v>0</v>
          </cell>
        </row>
        <row r="67">
          <cell r="A67" t="str">
            <v>C.NG.PTW.IE.18.001</v>
          </cell>
          <cell r="B67" t="str">
            <v xml:space="preserve">MAJOR MID-LIFE AND END OF LIFE ELECTRICAL EQUIPMENT MAINTENANCE </v>
          </cell>
          <cell r="C67" t="str">
            <v>C.NG.PTW.IE.17.001</v>
          </cell>
          <cell r="D67" t="str">
            <v xml:space="preserve">MAJOR MID-LIFE AND END OF LIFE ELECTRICAL EQUIPMENT MAINTENANCE </v>
          </cell>
          <cell r="E67" t="str">
            <v>IRETI OMOTOSO</v>
          </cell>
          <cell r="F67" t="str">
            <v>PRODUCTION</v>
          </cell>
          <cell r="G67">
            <v>13203</v>
          </cell>
          <cell r="H67">
            <v>132</v>
          </cell>
          <cell r="I67" t="str">
            <v>OF-E&amp;M</v>
          </cell>
          <cell r="J67" t="str">
            <v>BASE JV</v>
          </cell>
          <cell r="K67" t="str">
            <v>PRODUCTION</v>
          </cell>
          <cell r="L67" t="str">
            <v>PRODUCTION</v>
          </cell>
          <cell r="M67" t="str">
            <v>Asset Manager, Swamp West Hub</v>
          </cell>
          <cell r="N67" t="str">
            <v>Forcados Terminal Installation Manager</v>
          </cell>
          <cell r="O67" t="str">
            <v>OLALEYE, OLAYEMI</v>
          </cell>
          <cell r="P67" t="str">
            <v xml:space="preserve">i.nwosu@shell.com / Patrick.Ogun@shell.com </v>
          </cell>
          <cell r="Q67" t="str">
            <v>CAPEX</v>
          </cell>
          <cell r="R67" t="str">
            <v>CAPEX</v>
          </cell>
          <cell r="V67" t="str">
            <v>C_FORT_WST_A06</v>
          </cell>
          <cell r="Z67">
            <v>0</v>
          </cell>
          <cell r="AA67">
            <v>0</v>
          </cell>
          <cell r="AB67">
            <v>31720000</v>
          </cell>
          <cell r="AC67">
            <v>156000</v>
          </cell>
          <cell r="AD67">
            <v>260000</v>
          </cell>
          <cell r="AE67">
            <v>31720000</v>
          </cell>
          <cell r="AF67">
            <v>156000</v>
          </cell>
          <cell r="AG67">
            <v>260000</v>
          </cell>
          <cell r="AH67">
            <v>0</v>
          </cell>
        </row>
        <row r="68">
          <cell r="A68" t="str">
            <v>C.NG.PTW.IE.18.051</v>
          </cell>
          <cell r="B68" t="str">
            <v>REPLACEMENT OF FORCADOS TERMINAL UPS BATTERIES</v>
          </cell>
          <cell r="C68" t="str">
            <v>C.NG.PTW.IE.17.051</v>
          </cell>
          <cell r="D68" t="str">
            <v>REPLACEMENT OF FORCADOS TERMINAL UPS BATTERIES</v>
          </cell>
          <cell r="E68" t="str">
            <v>IRETI OMOTOSO</v>
          </cell>
          <cell r="F68" t="str">
            <v>PRODUCTION</v>
          </cell>
          <cell r="G68">
            <v>13203</v>
          </cell>
          <cell r="H68">
            <v>132</v>
          </cell>
          <cell r="I68" t="str">
            <v>OF-E&amp;M</v>
          </cell>
          <cell r="J68" t="str">
            <v>BASE JV</v>
          </cell>
          <cell r="K68" t="str">
            <v>PRODUCTION</v>
          </cell>
          <cell r="L68" t="str">
            <v>PRODUCTION</v>
          </cell>
          <cell r="M68" t="str">
            <v>Asset Manager, Swamp West Hub</v>
          </cell>
          <cell r="N68" t="str">
            <v>Forcados Terminal Installation Manager</v>
          </cell>
          <cell r="O68" t="str">
            <v>OLALEYE, OLAYEMI</v>
          </cell>
          <cell r="P68" t="str">
            <v xml:space="preserve">i.nwosu@shell.com / Patrick.Ogun@shell.com </v>
          </cell>
          <cell r="Q68" t="str">
            <v>CAPEX</v>
          </cell>
          <cell r="R68" t="str">
            <v>CAPEX</v>
          </cell>
          <cell r="V68" t="str">
            <v>C_FORT_WST_A03</v>
          </cell>
          <cell r="Z68">
            <v>0</v>
          </cell>
          <cell r="AA68">
            <v>0</v>
          </cell>
          <cell r="AB68">
            <v>21960000</v>
          </cell>
          <cell r="AC68">
            <v>108000</v>
          </cell>
          <cell r="AD68">
            <v>180000</v>
          </cell>
          <cell r="AE68">
            <v>21960000</v>
          </cell>
          <cell r="AF68">
            <v>108000</v>
          </cell>
          <cell r="AG68">
            <v>180000</v>
          </cell>
          <cell r="AH68">
            <v>0</v>
          </cell>
        </row>
        <row r="69">
          <cell r="A69" t="str">
            <v>C.NG.PTW.II.18.002</v>
          </cell>
          <cell r="B69" t="str">
            <v>FORC. TERMINAL INSTRUMENTATION UPGRADE</v>
          </cell>
          <cell r="C69" t="str">
            <v>C.NG.PTW.II.18.002</v>
          </cell>
          <cell r="D69" t="str">
            <v>FORC. TERMINAL INSTRUMENTATION UPGRADE</v>
          </cell>
          <cell r="E69" t="str">
            <v>IRETI OMOTOSO</v>
          </cell>
          <cell r="F69" t="str">
            <v>PRODUCTION</v>
          </cell>
          <cell r="G69">
            <v>13903</v>
          </cell>
          <cell r="H69">
            <v>139</v>
          </cell>
          <cell r="I69" t="str">
            <v>OF-E&amp;M</v>
          </cell>
          <cell r="J69" t="str">
            <v>BASE JV</v>
          </cell>
          <cell r="K69" t="str">
            <v>PRODUCTION</v>
          </cell>
          <cell r="L69" t="str">
            <v>PRODUCTION</v>
          </cell>
          <cell r="M69" t="str">
            <v>Asset Manager, Swamp West Hub</v>
          </cell>
          <cell r="N69" t="str">
            <v>Forcados Terminal Installation Manager</v>
          </cell>
          <cell r="O69" t="str">
            <v>OLALEYE, OLAYEMI</v>
          </cell>
          <cell r="P69" t="str">
            <v xml:space="preserve">i.nwosu@shell.com / Patrick.Ogun@shell.com </v>
          </cell>
          <cell r="Q69" t="str">
            <v>CAPEX</v>
          </cell>
          <cell r="R69" t="str">
            <v>CAPEX</v>
          </cell>
          <cell r="V69" t="str">
            <v>C_FORT_WST_A09</v>
          </cell>
          <cell r="Z69">
            <v>0</v>
          </cell>
          <cell r="AA69">
            <v>0</v>
          </cell>
          <cell r="AB69">
            <v>54900000</v>
          </cell>
          <cell r="AC69">
            <v>270000</v>
          </cell>
          <cell r="AD69">
            <v>450000</v>
          </cell>
          <cell r="AE69">
            <v>54900000</v>
          </cell>
          <cell r="AF69">
            <v>270000</v>
          </cell>
          <cell r="AG69">
            <v>450000</v>
          </cell>
          <cell r="AH69">
            <v>0</v>
          </cell>
        </row>
        <row r="70">
          <cell r="A70" t="str">
            <v>C.NG.PTW.II.18.003</v>
          </cell>
          <cell r="B70" t="str">
            <v>FORCADOS TERMINAL ELECTRONIC CONTROL / MONITORING SYSTEMS UPGRADE</v>
          </cell>
          <cell r="C70" t="str">
            <v>C.NG.PTW.II.18.003</v>
          </cell>
          <cell r="D70" t="str">
            <v>FORCADOS TERMINAL ELECTRONIC CONTROL / MONITORING SYSTEMS UPGRADE</v>
          </cell>
          <cell r="E70" t="str">
            <v>IRETI OMOTOSO</v>
          </cell>
          <cell r="F70" t="str">
            <v>PRODUCTION</v>
          </cell>
          <cell r="G70">
            <v>13903</v>
          </cell>
          <cell r="H70">
            <v>139</v>
          </cell>
          <cell r="I70" t="str">
            <v>OF-E&amp;M</v>
          </cell>
          <cell r="J70" t="str">
            <v>BASE JV</v>
          </cell>
          <cell r="K70" t="str">
            <v>PRODUCTION</v>
          </cell>
          <cell r="L70" t="str">
            <v>PRODUCTION</v>
          </cell>
          <cell r="M70" t="str">
            <v>Asset Manager, Swamp West Hub</v>
          </cell>
          <cell r="N70" t="str">
            <v>Forcados Terminal Installation Manager</v>
          </cell>
          <cell r="O70" t="str">
            <v>OLALEYE, OLAYEMI</v>
          </cell>
          <cell r="P70" t="str">
            <v xml:space="preserve">i.nwosu@shell.com / Patrick.Ogun@shell.com </v>
          </cell>
          <cell r="Q70" t="str">
            <v>CAPEX</v>
          </cell>
          <cell r="R70" t="str">
            <v>CAPEX</v>
          </cell>
          <cell r="V70" t="str">
            <v>C_FORT_WST_A41</v>
          </cell>
          <cell r="Z70">
            <v>0</v>
          </cell>
          <cell r="AA70">
            <v>0</v>
          </cell>
          <cell r="AB70">
            <v>91500000</v>
          </cell>
          <cell r="AC70">
            <v>450000</v>
          </cell>
          <cell r="AD70">
            <v>750000</v>
          </cell>
          <cell r="AE70">
            <v>91500000</v>
          </cell>
          <cell r="AF70">
            <v>450000</v>
          </cell>
          <cell r="AG70">
            <v>750000</v>
          </cell>
          <cell r="AH70">
            <v>0</v>
          </cell>
        </row>
        <row r="71">
          <cell r="A71" t="str">
            <v>C.NG.PTW.NV.18.002</v>
          </cell>
          <cell r="B71" t="str">
            <v>STATUTORY REPLACEMENT OF MARINE FLOATING HOSES &amp; SUB SEA EXPORT LINES(FORCADOS)</v>
          </cell>
          <cell r="C71" t="str">
            <v>C.NG.PTW.NV.18.002</v>
          </cell>
          <cell r="D71" t="str">
            <v>STATUTORY REPLACEMENT OF MARINE FLOATING HOSES &amp; SUB SEA EXPORT LINES(FORCADOS)</v>
          </cell>
          <cell r="E71" t="str">
            <v>IRETI OMOTOSO</v>
          </cell>
          <cell r="F71" t="str">
            <v>PRODUCTION</v>
          </cell>
          <cell r="G71">
            <v>13902</v>
          </cell>
          <cell r="H71">
            <v>139</v>
          </cell>
          <cell r="I71" t="str">
            <v>OF-E&amp;M</v>
          </cell>
          <cell r="J71" t="str">
            <v>BASE JV</v>
          </cell>
          <cell r="K71" t="str">
            <v>PRODUCTION</v>
          </cell>
          <cell r="L71" t="str">
            <v>PRODUCTION</v>
          </cell>
          <cell r="M71" t="str">
            <v>Asset Manager, Swamp West Hub</v>
          </cell>
          <cell r="N71" t="str">
            <v>Forcados Terminal Installation Manager</v>
          </cell>
          <cell r="O71" t="str">
            <v>OLALEYE, OLAYEMI</v>
          </cell>
          <cell r="P71" t="str">
            <v>DANIEL.OKOYE@SHELL.COM</v>
          </cell>
          <cell r="Q71" t="str">
            <v>CAPEX</v>
          </cell>
          <cell r="R71" t="str">
            <v>CAPEX</v>
          </cell>
          <cell r="V71" t="str">
            <v>C_OGIS_MAI_A17</v>
          </cell>
          <cell r="Z71">
            <v>0</v>
          </cell>
          <cell r="AA71">
            <v>0</v>
          </cell>
          <cell r="AB71">
            <v>123220000</v>
          </cell>
          <cell r="AC71">
            <v>606000</v>
          </cell>
          <cell r="AD71">
            <v>1010000</v>
          </cell>
          <cell r="AE71">
            <v>122683373.24000002</v>
          </cell>
          <cell r="AF71">
            <v>603360.85199999996</v>
          </cell>
          <cell r="AG71">
            <v>1005601.42</v>
          </cell>
          <cell r="AH71">
            <v>-4398.5799999999581</v>
          </cell>
          <cell r="AI71" t="str">
            <v xml:space="preserve">1. 2 pcs Mooring Grommets @$217,053.45 each Total $434,106.90 ;                     2.  4 pcs FOB 20 X 30 SEAFLEX SC STD 2070F @  $36,196.27 Total F$144,785.08;                                                                                                             3. 4 pcs TANKER RAIL 16 X 30 SEAFLEX SC STD 6070F @ $31,677.36 Total F$126,709.44; 4. Procurement of Pneumatic Power tools for hose stringing activities $300,000.00 </v>
          </cell>
        </row>
        <row r="72">
          <cell r="A72" t="str">
            <v>C.NG.PTW.OR.18.001</v>
          </cell>
          <cell r="B72" t="str">
            <v>INSPECTION OF SOLAR TURBINE MARS 100 ALTERNATORS</v>
          </cell>
          <cell r="C72" t="str">
            <v>C.NG.PTW.OR.18.001</v>
          </cell>
          <cell r="D72" t="str">
            <v>FORCADOS TERMINAL ROTORK MOV/GEARBOX AND PAKSCAN REPLACEMENT</v>
          </cell>
          <cell r="E72" t="str">
            <v>IRETI OMOTOSO</v>
          </cell>
          <cell r="F72" t="str">
            <v>PRODUCTION</v>
          </cell>
          <cell r="G72">
            <v>13203</v>
          </cell>
          <cell r="H72">
            <v>132</v>
          </cell>
          <cell r="I72" t="str">
            <v>OF-E&amp;M</v>
          </cell>
          <cell r="J72" t="str">
            <v>BASE JV</v>
          </cell>
          <cell r="K72" t="str">
            <v>PRODUCTION</v>
          </cell>
          <cell r="L72" t="str">
            <v>PRODUCTION</v>
          </cell>
          <cell r="M72" t="str">
            <v>Asset Manager, Swamp West Hub</v>
          </cell>
          <cell r="N72" t="str">
            <v>Forcados Terminal Installation Manager</v>
          </cell>
          <cell r="O72" t="str">
            <v>OLALEYE, OLAYEMI</v>
          </cell>
          <cell r="P72" t="str">
            <v xml:space="preserve">i.nwosu@shell.com / Patrick.Ogun@shell.com </v>
          </cell>
          <cell r="Q72" t="str">
            <v>CAPEX</v>
          </cell>
          <cell r="R72" t="str">
            <v>CAPEX</v>
          </cell>
          <cell r="V72" t="str">
            <v>C_FORT_WST_A01</v>
          </cell>
          <cell r="Z72">
            <v>0</v>
          </cell>
          <cell r="AA72">
            <v>0</v>
          </cell>
          <cell r="AB72">
            <v>97600000</v>
          </cell>
          <cell r="AC72">
            <v>480000</v>
          </cell>
          <cell r="AD72">
            <v>800000</v>
          </cell>
          <cell r="AE72">
            <v>97600000</v>
          </cell>
          <cell r="AF72">
            <v>480000</v>
          </cell>
          <cell r="AG72">
            <v>800000</v>
          </cell>
          <cell r="AH72">
            <v>0</v>
          </cell>
        </row>
        <row r="73">
          <cell r="A73" t="str">
            <v>C.NG.PTW.OR.18.055</v>
          </cell>
          <cell r="B73" t="str">
            <v>REPLACEMENT OF VALVES AND ACTUATORS FOR FORCADOS TERM</v>
          </cell>
          <cell r="C73" t="str">
            <v>C.NG.PTW.OR.17.055</v>
          </cell>
          <cell r="D73" t="str">
            <v>REPLACEMENT OF VALVES AND ACTUATORS FOR FORCADOS TERM</v>
          </cell>
          <cell r="E73" t="str">
            <v>IRETI OMOTOSO</v>
          </cell>
          <cell r="F73" t="str">
            <v>PRODUCTION</v>
          </cell>
          <cell r="G73">
            <v>13203</v>
          </cell>
          <cell r="H73">
            <v>132</v>
          </cell>
          <cell r="I73" t="str">
            <v>OF-E&amp;M</v>
          </cell>
          <cell r="J73" t="str">
            <v>BASE JV</v>
          </cell>
          <cell r="K73" t="str">
            <v>PRODUCTION</v>
          </cell>
          <cell r="L73" t="str">
            <v>PRODUCTION</v>
          </cell>
          <cell r="M73" t="str">
            <v>Asset Manager, Swamp West Hub</v>
          </cell>
          <cell r="N73" t="str">
            <v>Forcados Terminal Installation Manager</v>
          </cell>
          <cell r="O73" t="str">
            <v>OLALEYE, OLAYEMI</v>
          </cell>
          <cell r="P73" t="str">
            <v xml:space="preserve">i.nwosu@shell.com / Patrick.Ogun@shell.com </v>
          </cell>
          <cell r="Q73" t="str">
            <v>CAPEX</v>
          </cell>
          <cell r="R73" t="str">
            <v>CAPEX</v>
          </cell>
          <cell r="V73" t="str">
            <v>C_FORT_WST_A11</v>
          </cell>
          <cell r="Z73">
            <v>0</v>
          </cell>
          <cell r="AA73">
            <v>0</v>
          </cell>
          <cell r="AB73">
            <v>89060000</v>
          </cell>
          <cell r="AC73">
            <v>438000</v>
          </cell>
          <cell r="AD73">
            <v>730000</v>
          </cell>
          <cell r="AE73">
            <v>89060000</v>
          </cell>
          <cell r="AF73">
            <v>438000</v>
          </cell>
          <cell r="AG73">
            <v>730000</v>
          </cell>
          <cell r="AH73">
            <v>0</v>
          </cell>
        </row>
        <row r="74">
          <cell r="A74" t="str">
            <v>C.NG.PTW.OR.18.056</v>
          </cell>
          <cell r="B74" t="str">
            <v>REPLACEMENT OF ROTORK MOV GEARBOXES</v>
          </cell>
          <cell r="C74" t="str">
            <v>C.NG.PTW.OR.18.056</v>
          </cell>
          <cell r="D74" t="str">
            <v>FORCADOS TERMINAL ROTORK MOV/GEARBOX AND PAKSCAN REPLACEMENT</v>
          </cell>
          <cell r="E74" t="str">
            <v>IRETI OMOTOSO</v>
          </cell>
          <cell r="F74" t="str">
            <v>PRODUCTION</v>
          </cell>
          <cell r="G74">
            <v>13203</v>
          </cell>
          <cell r="H74">
            <v>132</v>
          </cell>
          <cell r="I74" t="str">
            <v>OF-E&amp;M</v>
          </cell>
          <cell r="J74" t="str">
            <v>BASE JV</v>
          </cell>
          <cell r="K74" t="str">
            <v>PRODUCTION</v>
          </cell>
          <cell r="L74" t="str">
            <v>PRODUCTION</v>
          </cell>
          <cell r="M74" t="str">
            <v>Asset Manager, Swamp West Hub</v>
          </cell>
          <cell r="N74" t="str">
            <v>Forcados Terminal Installation Manager</v>
          </cell>
          <cell r="O74" t="str">
            <v>OLALEYE, OLAYEMI</v>
          </cell>
          <cell r="P74" t="str">
            <v xml:space="preserve">i.nwosu@shell.com / Patrick.Ogun@shell.com </v>
          </cell>
          <cell r="Q74" t="str">
            <v>CAPEX</v>
          </cell>
          <cell r="R74" t="str">
            <v>CAPEX</v>
          </cell>
          <cell r="V74" t="str">
            <v>C_FORT_WST_A01</v>
          </cell>
          <cell r="Z74">
            <v>0</v>
          </cell>
          <cell r="AA74">
            <v>0</v>
          </cell>
          <cell r="AB74">
            <v>36600000</v>
          </cell>
          <cell r="AC74">
            <v>180000</v>
          </cell>
          <cell r="AD74">
            <v>300000</v>
          </cell>
          <cell r="AE74">
            <v>36600000</v>
          </cell>
          <cell r="AF74">
            <v>180000</v>
          </cell>
          <cell r="AG74">
            <v>300000</v>
          </cell>
          <cell r="AH74">
            <v>0</v>
          </cell>
        </row>
        <row r="75">
          <cell r="A75" t="str">
            <v>C.NG.PAE.DF.18.005_1</v>
          </cell>
          <cell r="B75" t="str">
            <v>CENTRAL TURBINE  INSPECTIONS AND OVERHAUL</v>
          </cell>
          <cell r="C75" t="str">
            <v>C.NG.PAE.DF.18.005</v>
          </cell>
          <cell r="D75" t="str">
            <v>CENTRAL TURBINE  INSPECTIONS AND OVERHAUL</v>
          </cell>
          <cell r="E75" t="str">
            <v>IRETI OMOTOSO</v>
          </cell>
          <cell r="F75" t="str">
            <v>PRODUCTION</v>
          </cell>
          <cell r="G75">
            <v>13306</v>
          </cell>
          <cell r="H75">
            <v>133</v>
          </cell>
          <cell r="I75" t="str">
            <v>GAS</v>
          </cell>
          <cell r="J75" t="str">
            <v>BASE JV</v>
          </cell>
          <cell r="K75" t="str">
            <v>PRODUCTION</v>
          </cell>
          <cell r="L75" t="str">
            <v>PRODUCTION</v>
          </cell>
          <cell r="M75" t="str">
            <v>Asset Manager, Central Hub</v>
          </cell>
          <cell r="N75" t="str">
            <v>Asset Management Integration Lead</v>
          </cell>
          <cell r="O75" t="str">
            <v>OLALEYE, OLAYEMI</v>
          </cell>
          <cell r="P75" t="str">
            <v>OJIYOVWI.ONEPHROJIRE@SHELL.COM</v>
          </cell>
          <cell r="Q75" t="str">
            <v>CAPEX</v>
          </cell>
          <cell r="R75" t="str">
            <v>CAPEX</v>
          </cell>
          <cell r="V75" t="str">
            <v>C_OGIS_SE1_A17</v>
          </cell>
          <cell r="Z75">
            <v>0</v>
          </cell>
          <cell r="AA75">
            <v>0</v>
          </cell>
          <cell r="AB75">
            <v>47580000</v>
          </cell>
          <cell r="AC75">
            <v>234000</v>
          </cell>
          <cell r="AD75">
            <v>390000</v>
          </cell>
          <cell r="AE75">
            <v>47580000</v>
          </cell>
          <cell r="AF75">
            <v>234000</v>
          </cell>
          <cell r="AG75">
            <v>390000</v>
          </cell>
          <cell r="AH75">
            <v>0</v>
          </cell>
        </row>
        <row r="76">
          <cell r="A76" t="str">
            <v>O.NG.PAW.KOC.FAC.724FP</v>
          </cell>
          <cell r="B76" t="str">
            <v xml:space="preserve">PAW KOKORI C/S FACIL PREV. MTC          </v>
          </cell>
          <cell r="C76" t="str">
            <v>O.NG.PAW.KOC.FAC.724FP</v>
          </cell>
          <cell r="D76" t="str">
            <v xml:space="preserve">PAW KOKORI C/S FACIL PREV. MTC          </v>
          </cell>
          <cell r="E76" t="str">
            <v>IRETI OMOTOSO</v>
          </cell>
          <cell r="F76" t="str">
            <v>PRODUCTION</v>
          </cell>
          <cell r="G76">
            <v>413001</v>
          </cell>
          <cell r="H76">
            <v>4130</v>
          </cell>
          <cell r="I76" t="str">
            <v>OF-MTCE</v>
          </cell>
          <cell r="J76" t="str">
            <v>BASE JV</v>
          </cell>
          <cell r="K76" t="str">
            <v>PRODUCTION</v>
          </cell>
          <cell r="L76" t="str">
            <v>PRODUCTION</v>
          </cell>
          <cell r="M76" t="str">
            <v>Asset Manager, Swamp West Hub</v>
          </cell>
          <cell r="N76" t="str">
            <v>Asset Management Integration Lead</v>
          </cell>
          <cell r="O76" t="str">
            <v>OLALEYE, OLAYEMI</v>
          </cell>
          <cell r="P76" t="str">
            <v>NPDC</v>
          </cell>
          <cell r="Q76" t="str">
            <v>OPEX</v>
          </cell>
          <cell r="R76" t="str">
            <v>OPEX</v>
          </cell>
          <cell r="S76" t="str">
            <v>NON SAL</v>
          </cell>
          <cell r="T76" t="str">
            <v>N/A</v>
          </cell>
          <cell r="U76" t="str">
            <v>N/A</v>
          </cell>
          <cell r="V76" t="str">
            <v>N/A</v>
          </cell>
          <cell r="W76" t="str">
            <v>P233 Facilities Maintenance - Gas</v>
          </cell>
          <cell r="X76" t="str">
            <v>S7200 Services</v>
          </cell>
          <cell r="Y76" t="str">
            <v>A2140 Facilities Maintenance</v>
          </cell>
          <cell r="Z76">
            <v>0.02</v>
          </cell>
          <cell r="AA76">
            <v>0.59</v>
          </cell>
          <cell r="AB76">
            <v>0</v>
          </cell>
          <cell r="AC76">
            <v>0</v>
          </cell>
          <cell r="AD76">
            <v>0</v>
          </cell>
          <cell r="AE76">
            <v>0</v>
          </cell>
          <cell r="AF76">
            <v>0</v>
          </cell>
          <cell r="AG76">
            <v>0</v>
          </cell>
          <cell r="AH76">
            <v>0</v>
          </cell>
        </row>
        <row r="77">
          <cell r="A77" t="str">
            <v>O.NG.PAW.KOF.FAC.724FC</v>
          </cell>
          <cell r="B77" t="str">
            <v xml:space="preserve">PAW Kokori F/S Facil Corr. Mtc          </v>
          </cell>
          <cell r="C77" t="str">
            <v>O.NG.PAW.KOC.FAC.724FP</v>
          </cell>
          <cell r="D77" t="str">
            <v xml:space="preserve">PAW KOKORI C/S FACIL PREV. MTC          </v>
          </cell>
          <cell r="E77" t="str">
            <v>IRETI OMOTOSO</v>
          </cell>
          <cell r="F77" t="str">
            <v>PRODUCTION</v>
          </cell>
          <cell r="G77">
            <v>413001</v>
          </cell>
          <cell r="H77">
            <v>4130</v>
          </cell>
          <cell r="I77" t="str">
            <v>OF-MTCE</v>
          </cell>
          <cell r="J77" t="str">
            <v>BASE JV</v>
          </cell>
          <cell r="K77" t="str">
            <v>PRODUCTION</v>
          </cell>
          <cell r="L77" t="str">
            <v>PRODUCTION</v>
          </cell>
          <cell r="M77" t="str">
            <v>Asset Manager, Swamp West Hub</v>
          </cell>
          <cell r="N77" t="str">
            <v>Asset Management Integration Lead</v>
          </cell>
          <cell r="O77" t="str">
            <v>OLALEYE, OLAYEMI</v>
          </cell>
          <cell r="P77" t="str">
            <v>NPDC</v>
          </cell>
          <cell r="Q77" t="str">
            <v>OPEX</v>
          </cell>
          <cell r="R77" t="str">
            <v>OPEX</v>
          </cell>
          <cell r="S77" t="str">
            <v>NON SAL</v>
          </cell>
          <cell r="T77" t="str">
            <v>N/A</v>
          </cell>
          <cell r="U77" t="str">
            <v>N/A</v>
          </cell>
          <cell r="V77" t="str">
            <v>N/A</v>
          </cell>
          <cell r="W77" t="str">
            <v>P233 Facilities Maintenance - Gas</v>
          </cell>
          <cell r="X77" t="str">
            <v>S7200 Services</v>
          </cell>
          <cell r="Y77" t="str">
            <v>A2140 Facilities Maintenance</v>
          </cell>
          <cell r="Z77">
            <v>0</v>
          </cell>
          <cell r="AA77">
            <v>32.79</v>
          </cell>
          <cell r="AB77">
            <v>0</v>
          </cell>
          <cell r="AC77">
            <v>0</v>
          </cell>
          <cell r="AD77">
            <v>0</v>
          </cell>
          <cell r="AE77">
            <v>0</v>
          </cell>
          <cell r="AF77">
            <v>0</v>
          </cell>
          <cell r="AG77">
            <v>0</v>
          </cell>
          <cell r="AH77">
            <v>0</v>
          </cell>
        </row>
        <row r="78">
          <cell r="A78" t="str">
            <v>O.NG.PAW.AFC.FAC.724FC</v>
          </cell>
          <cell r="B78" t="str">
            <v xml:space="preserve">PAW AFIESERE C/S FACIL CORR. MTC        </v>
          </cell>
          <cell r="C78" t="str">
            <v>O.NG.PAW.AFC.FAC.724FC</v>
          </cell>
          <cell r="D78" t="str">
            <v xml:space="preserve">PAW AFIESERE C/S FACIL CORR. MTC        </v>
          </cell>
          <cell r="E78" t="str">
            <v>IRETI OMOTOSO</v>
          </cell>
          <cell r="F78" t="str">
            <v>PRODUCTION</v>
          </cell>
          <cell r="G78">
            <v>413001</v>
          </cell>
          <cell r="H78">
            <v>4130</v>
          </cell>
          <cell r="I78" t="str">
            <v>OF-MTCE</v>
          </cell>
          <cell r="J78" t="str">
            <v>BASE JV</v>
          </cell>
          <cell r="K78" t="str">
            <v>PRODUCTION</v>
          </cell>
          <cell r="L78" t="str">
            <v>PRODUCTION</v>
          </cell>
          <cell r="M78" t="str">
            <v>Asset Manager, Swamp West Hub</v>
          </cell>
          <cell r="N78" t="str">
            <v>Asset Management Integration Lead</v>
          </cell>
          <cell r="O78" t="str">
            <v>OLALEYE, OLAYEMI</v>
          </cell>
          <cell r="P78" t="str">
            <v>NPDC</v>
          </cell>
          <cell r="Q78" t="str">
            <v>OPEX</v>
          </cell>
          <cell r="R78" t="str">
            <v>OPEX</v>
          </cell>
          <cell r="S78" t="str">
            <v>NON SAL</v>
          </cell>
          <cell r="T78" t="str">
            <v>N/A</v>
          </cell>
          <cell r="U78" t="str">
            <v>N/A</v>
          </cell>
          <cell r="V78" t="str">
            <v>N/A</v>
          </cell>
          <cell r="W78" t="str">
            <v>P233 Facilities Maintenance - Gas</v>
          </cell>
          <cell r="X78" t="str">
            <v>S7200 Services</v>
          </cell>
          <cell r="Y78" t="str">
            <v>A2140 Facilities Maintenance</v>
          </cell>
          <cell r="Z78">
            <v>0.02</v>
          </cell>
          <cell r="AA78">
            <v>0</v>
          </cell>
          <cell r="AB78">
            <v>0</v>
          </cell>
          <cell r="AC78">
            <v>0</v>
          </cell>
          <cell r="AD78">
            <v>0</v>
          </cell>
          <cell r="AE78">
            <v>0</v>
          </cell>
          <cell r="AF78">
            <v>0</v>
          </cell>
          <cell r="AG78">
            <v>0</v>
          </cell>
          <cell r="AH78">
            <v>0</v>
          </cell>
        </row>
        <row r="79">
          <cell r="A79" t="str">
            <v>O.NG.PAW.AFC.FAC.724FP</v>
          </cell>
          <cell r="B79" t="str">
            <v xml:space="preserve">PAW AFIESERE C/S FACIL PREV. MTC        </v>
          </cell>
          <cell r="C79" t="str">
            <v>O.NG.PAW.AFC.FAC.724FP</v>
          </cell>
          <cell r="D79" t="str">
            <v xml:space="preserve">PAW AFIESERE C/S FACIL PREV. MTC        </v>
          </cell>
          <cell r="E79" t="str">
            <v>IRETI OMOTOSO</v>
          </cell>
          <cell r="F79" t="str">
            <v>PRODUCTION</v>
          </cell>
          <cell r="G79">
            <v>413001</v>
          </cell>
          <cell r="H79">
            <v>4130</v>
          </cell>
          <cell r="I79" t="str">
            <v>OF-MTCE</v>
          </cell>
          <cell r="J79" t="str">
            <v>BASE JV</v>
          </cell>
          <cell r="K79" t="str">
            <v>PRODUCTION</v>
          </cell>
          <cell r="L79" t="str">
            <v>PRODUCTION</v>
          </cell>
          <cell r="M79" t="str">
            <v>Asset Manager, Swamp West Hub</v>
          </cell>
          <cell r="N79" t="str">
            <v>Asset Management Integration Lead</v>
          </cell>
          <cell r="O79" t="str">
            <v>OLALEYE, OLAYEMI</v>
          </cell>
          <cell r="P79" t="str">
            <v>NPDC</v>
          </cell>
          <cell r="Q79" t="str">
            <v>OPEX</v>
          </cell>
          <cell r="R79" t="str">
            <v>OPEX</v>
          </cell>
          <cell r="S79" t="str">
            <v>NON SAL</v>
          </cell>
          <cell r="T79" t="str">
            <v>N/A</v>
          </cell>
          <cell r="U79" t="str">
            <v>N/A</v>
          </cell>
          <cell r="V79" t="str">
            <v>N/A</v>
          </cell>
          <cell r="W79" t="str">
            <v>P233 Facilities Maintenance - Gas</v>
          </cell>
          <cell r="X79" t="str">
            <v>S7200 Services</v>
          </cell>
          <cell r="Y79" t="str">
            <v>A2140 Facilities Maintenance</v>
          </cell>
          <cell r="Z79">
            <v>0.02</v>
          </cell>
          <cell r="AA79">
            <v>0</v>
          </cell>
          <cell r="AB79">
            <v>0</v>
          </cell>
          <cell r="AC79">
            <v>0</v>
          </cell>
          <cell r="AD79">
            <v>0</v>
          </cell>
          <cell r="AE79">
            <v>0</v>
          </cell>
          <cell r="AF79">
            <v>0</v>
          </cell>
          <cell r="AG79">
            <v>0</v>
          </cell>
          <cell r="AH79">
            <v>0</v>
          </cell>
        </row>
        <row r="80">
          <cell r="A80" t="str">
            <v>O.NG.PAW.AFF.FAC.71300</v>
          </cell>
          <cell r="B80" t="str">
            <v>PAW AFIESERE F/S FACIL OPERATIONS</v>
          </cell>
          <cell r="C80" t="str">
            <v>O.NG.PAW.AFF.FAC.71300</v>
          </cell>
          <cell r="D80" t="str">
            <v>PAW AFIESERE F/S FACIL OPERATIONS</v>
          </cell>
          <cell r="E80" t="str">
            <v>IRETI OMOTOSO</v>
          </cell>
          <cell r="F80" t="str">
            <v>PRODUCTION</v>
          </cell>
          <cell r="G80">
            <v>413001</v>
          </cell>
          <cell r="H80">
            <v>4130</v>
          </cell>
          <cell r="I80" t="str">
            <v>OF-MTCE</v>
          </cell>
          <cell r="J80" t="str">
            <v>BASE JV</v>
          </cell>
          <cell r="K80" t="str">
            <v>PRODUCTION</v>
          </cell>
          <cell r="L80" t="str">
            <v>PRODUCTION</v>
          </cell>
          <cell r="M80" t="str">
            <v>Asset Manager, Swamp West Hub</v>
          </cell>
          <cell r="N80" t="str">
            <v>Asset Management Integration Lead</v>
          </cell>
          <cell r="O80" t="str">
            <v>OLALEYE, OLAYEMI</v>
          </cell>
          <cell r="P80" t="str">
            <v>NPDC</v>
          </cell>
          <cell r="Q80" t="str">
            <v>OPEX</v>
          </cell>
          <cell r="R80" t="str">
            <v>OPEX</v>
          </cell>
          <cell r="S80" t="str">
            <v>NON SAL</v>
          </cell>
          <cell r="T80" t="str">
            <v>N/A</v>
          </cell>
          <cell r="U80" t="str">
            <v>N/A</v>
          </cell>
          <cell r="V80" t="str">
            <v>N/A</v>
          </cell>
          <cell r="W80" t="str">
            <v>P231 Production Operations</v>
          </cell>
          <cell r="X80" t="str">
            <v>S7200 Services</v>
          </cell>
          <cell r="Y80" t="str">
            <v>A2110 Production Operations</v>
          </cell>
          <cell r="Z80">
            <v>0</v>
          </cell>
          <cell r="AA80">
            <v>0</v>
          </cell>
          <cell r="AB80">
            <v>0</v>
          </cell>
          <cell r="AC80">
            <v>0</v>
          </cell>
          <cell r="AD80">
            <v>0</v>
          </cell>
          <cell r="AE80">
            <v>0</v>
          </cell>
          <cell r="AF80">
            <v>0</v>
          </cell>
          <cell r="AG80">
            <v>0</v>
          </cell>
          <cell r="AH80">
            <v>0</v>
          </cell>
        </row>
        <row r="81">
          <cell r="A81" t="str">
            <v>O.NG.PAW.AFF.FAC.724FP</v>
          </cell>
          <cell r="B81" t="str">
            <v xml:space="preserve">PAW AFIESERE F/S FACIL PREV. MTC        </v>
          </cell>
          <cell r="C81" t="str">
            <v>O.NG.PAW.AFF.FAC.724FP</v>
          </cell>
          <cell r="D81" t="str">
            <v xml:space="preserve">PAW AFIESERE F/S FACIL PREV. MTC        </v>
          </cell>
          <cell r="E81" t="str">
            <v>IRETI OMOTOSO</v>
          </cell>
          <cell r="F81" t="str">
            <v>PRODUCTION</v>
          </cell>
          <cell r="G81">
            <v>413001</v>
          </cell>
          <cell r="H81">
            <v>4130</v>
          </cell>
          <cell r="I81" t="str">
            <v>OF-MTCE</v>
          </cell>
          <cell r="J81" t="str">
            <v>BASE JV</v>
          </cell>
          <cell r="K81" t="str">
            <v>PRODUCTION</v>
          </cell>
          <cell r="L81" t="str">
            <v>PRODUCTION</v>
          </cell>
          <cell r="M81" t="str">
            <v>Asset Manager, Swamp West Hub</v>
          </cell>
          <cell r="N81" t="str">
            <v>Asset Management Integration Lead</v>
          </cell>
          <cell r="O81" t="str">
            <v>OLALEYE, OLAYEMI</v>
          </cell>
          <cell r="P81" t="str">
            <v>NPDC</v>
          </cell>
          <cell r="Q81" t="str">
            <v>OPEX</v>
          </cell>
          <cell r="R81" t="str">
            <v>OPEX</v>
          </cell>
          <cell r="S81" t="str">
            <v>NON SAL</v>
          </cell>
          <cell r="T81" t="str">
            <v>N/A</v>
          </cell>
          <cell r="U81" t="str">
            <v>N/A</v>
          </cell>
          <cell r="V81" t="str">
            <v>N/A</v>
          </cell>
          <cell r="W81" t="str">
            <v>P233 Facilities Maintenance</v>
          </cell>
          <cell r="X81" t="str">
            <v>S7200 Services</v>
          </cell>
          <cell r="Y81" t="str">
            <v>A2140 Facilities Maintenance</v>
          </cell>
          <cell r="Z81">
            <v>0.02</v>
          </cell>
          <cell r="AA81">
            <v>0</v>
          </cell>
          <cell r="AB81">
            <v>0</v>
          </cell>
          <cell r="AC81">
            <v>0</v>
          </cell>
          <cell r="AD81">
            <v>0</v>
          </cell>
          <cell r="AE81">
            <v>0</v>
          </cell>
          <cell r="AF81">
            <v>0</v>
          </cell>
          <cell r="AG81">
            <v>0</v>
          </cell>
          <cell r="AH81">
            <v>0</v>
          </cell>
        </row>
        <row r="82">
          <cell r="A82" t="str">
            <v>O.NG.PAW.ERC.FAC.724FC</v>
          </cell>
          <cell r="B82" t="str">
            <v xml:space="preserve">PAW ERIEMU NGC C/S FACIL CORR. MTC      </v>
          </cell>
          <cell r="C82" t="str">
            <v>O.NG.PAW.ERC.FAC.724FC</v>
          </cell>
          <cell r="D82" t="str">
            <v xml:space="preserve">PAW ERIEMU NGC C/S FACIL CORR. MTC      </v>
          </cell>
          <cell r="E82" t="str">
            <v>IRETI OMOTOSO</v>
          </cell>
          <cell r="F82" t="str">
            <v>PRODUCTION</v>
          </cell>
          <cell r="G82">
            <v>413003</v>
          </cell>
          <cell r="H82">
            <v>4130</v>
          </cell>
          <cell r="I82" t="str">
            <v>GAS</v>
          </cell>
          <cell r="J82" t="str">
            <v>BASE JV</v>
          </cell>
          <cell r="K82" t="str">
            <v>PRODUCTION</v>
          </cell>
          <cell r="L82" t="str">
            <v>PRODUCTION</v>
          </cell>
          <cell r="M82" t="str">
            <v>Asset Manager, Swamp West Hub</v>
          </cell>
          <cell r="N82" t="str">
            <v>Asset Management Integration Lead</v>
          </cell>
          <cell r="O82" t="str">
            <v>OLALEYE, OLAYEMI</v>
          </cell>
          <cell r="P82" t="str">
            <v>NPDC</v>
          </cell>
          <cell r="Q82" t="str">
            <v>OPEX</v>
          </cell>
          <cell r="R82" t="str">
            <v>OPEX</v>
          </cell>
          <cell r="S82" t="str">
            <v>NON SAL</v>
          </cell>
          <cell r="T82" t="str">
            <v>N/A</v>
          </cell>
          <cell r="U82" t="str">
            <v>N/A</v>
          </cell>
          <cell r="V82" t="str">
            <v>N/A</v>
          </cell>
          <cell r="W82" t="str">
            <v>P233 Facilities Maintenance - Gas</v>
          </cell>
          <cell r="X82" t="str">
            <v>S7200 Services</v>
          </cell>
          <cell r="Y82" t="str">
            <v>A2140 Facilities Maintenance</v>
          </cell>
          <cell r="Z82">
            <v>0</v>
          </cell>
          <cell r="AA82">
            <v>0</v>
          </cell>
          <cell r="AB82">
            <v>0</v>
          </cell>
          <cell r="AC82">
            <v>0</v>
          </cell>
          <cell r="AD82">
            <v>0</v>
          </cell>
          <cell r="AE82">
            <v>0</v>
          </cell>
          <cell r="AF82">
            <v>0</v>
          </cell>
          <cell r="AG82">
            <v>0</v>
          </cell>
          <cell r="AH82">
            <v>0</v>
          </cell>
        </row>
        <row r="83">
          <cell r="A83" t="str">
            <v>O.NG.PAW.KOC.FAC.71300</v>
          </cell>
          <cell r="B83" t="str">
            <v xml:space="preserve">PAW KOKORI C/S FACIL OPERATIONS         </v>
          </cell>
          <cell r="C83" t="str">
            <v>O.NG.PAW.KOC.FAC.71300</v>
          </cell>
          <cell r="D83" t="str">
            <v xml:space="preserve">PAW KOKORI C/S FACIL OPERATIONS         </v>
          </cell>
          <cell r="E83" t="str">
            <v>IRETI OMOTOSO</v>
          </cell>
          <cell r="F83" t="str">
            <v>PRODUCTION</v>
          </cell>
          <cell r="G83">
            <v>413001</v>
          </cell>
          <cell r="H83">
            <v>4130</v>
          </cell>
          <cell r="I83" t="str">
            <v>OF-MTCE</v>
          </cell>
          <cell r="J83" t="str">
            <v>BASE JV</v>
          </cell>
          <cell r="K83" t="str">
            <v>PRODUCTION</v>
          </cell>
          <cell r="L83" t="str">
            <v>PRODUCTION</v>
          </cell>
          <cell r="M83" t="str">
            <v>Asset Manager, Swamp West Hub</v>
          </cell>
          <cell r="N83" t="str">
            <v>Asset Management Integration Lead</v>
          </cell>
          <cell r="O83" t="str">
            <v>OLALEYE, OLAYEMI</v>
          </cell>
          <cell r="P83" t="str">
            <v>NPDC</v>
          </cell>
          <cell r="Q83" t="str">
            <v>OPEX</v>
          </cell>
          <cell r="R83" t="str">
            <v>OPEX</v>
          </cell>
          <cell r="S83" t="str">
            <v>NON SAL</v>
          </cell>
          <cell r="T83" t="str">
            <v>N/A</v>
          </cell>
          <cell r="U83" t="str">
            <v>N/A</v>
          </cell>
          <cell r="V83" t="str">
            <v>N/A</v>
          </cell>
          <cell r="W83" t="str">
            <v>P231 Production Operations - Gas</v>
          </cell>
          <cell r="X83" t="str">
            <v>S7200 Services</v>
          </cell>
          <cell r="Y83" t="str">
            <v>A2110 Production Operations</v>
          </cell>
          <cell r="Z83">
            <v>0</v>
          </cell>
          <cell r="AA83">
            <v>0</v>
          </cell>
          <cell r="AB83">
            <v>0</v>
          </cell>
          <cell r="AC83">
            <v>0</v>
          </cell>
          <cell r="AD83">
            <v>0</v>
          </cell>
          <cell r="AE83">
            <v>0</v>
          </cell>
          <cell r="AF83">
            <v>0</v>
          </cell>
          <cell r="AG83">
            <v>0</v>
          </cell>
          <cell r="AH83">
            <v>0</v>
          </cell>
        </row>
        <row r="84">
          <cell r="A84" t="str">
            <v>O.NG.PAW.KOF.FAC.71300</v>
          </cell>
          <cell r="B84" t="str">
            <v>PAW KOKORI F/S FACIL OPERATIONS</v>
          </cell>
          <cell r="C84" t="str">
            <v>O.NG.PAW.KOF.FAC.71300</v>
          </cell>
          <cell r="D84" t="str">
            <v>PAW KOKORI F/S FACIL OPERATIONS</v>
          </cell>
          <cell r="E84" t="str">
            <v>IRETI OMOTOSO</v>
          </cell>
          <cell r="F84" t="str">
            <v>PRODUCTION</v>
          </cell>
          <cell r="G84">
            <v>413001</v>
          </cell>
          <cell r="H84">
            <v>4130</v>
          </cell>
          <cell r="I84" t="str">
            <v>OF-MTCE</v>
          </cell>
          <cell r="J84" t="str">
            <v>BASE JV</v>
          </cell>
          <cell r="K84" t="str">
            <v>PRODUCTION</v>
          </cell>
          <cell r="L84" t="str">
            <v>PRODUCTION</v>
          </cell>
          <cell r="M84" t="str">
            <v>Asset Manager, Swamp West Hub</v>
          </cell>
          <cell r="N84" t="str">
            <v>Asset Management Integration Lead</v>
          </cell>
          <cell r="O84" t="str">
            <v>OLALEYE, OLAYEMI</v>
          </cell>
          <cell r="P84" t="str">
            <v>NPDC</v>
          </cell>
          <cell r="Q84" t="str">
            <v>OPEX</v>
          </cell>
          <cell r="R84" t="str">
            <v>OPEX</v>
          </cell>
          <cell r="S84" t="str">
            <v>NON SAL</v>
          </cell>
          <cell r="T84" t="str">
            <v>N/A</v>
          </cell>
          <cell r="U84" t="str">
            <v>N/A</v>
          </cell>
          <cell r="V84" t="str">
            <v>N/A</v>
          </cell>
          <cell r="W84" t="str">
            <v>P231 Production Operations</v>
          </cell>
          <cell r="X84" t="str">
            <v>S7200 Services</v>
          </cell>
          <cell r="Y84" t="str">
            <v>A2110 Production Operations</v>
          </cell>
          <cell r="Z84">
            <v>0</v>
          </cell>
          <cell r="AA84">
            <v>-0.02</v>
          </cell>
          <cell r="AB84">
            <v>0</v>
          </cell>
          <cell r="AC84">
            <v>0</v>
          </cell>
          <cell r="AD84">
            <v>0</v>
          </cell>
          <cell r="AE84">
            <v>0</v>
          </cell>
          <cell r="AF84">
            <v>0</v>
          </cell>
          <cell r="AG84">
            <v>0</v>
          </cell>
          <cell r="AH84">
            <v>0</v>
          </cell>
        </row>
        <row r="85">
          <cell r="A85" t="str">
            <v>O.NG.PAW.O1C.FAC.71300</v>
          </cell>
          <cell r="B85" t="str">
            <v xml:space="preserve">PAW OLOMORO C/S1 FACIL OPERATIONS       </v>
          </cell>
          <cell r="C85" t="str">
            <v>O.NG.PAW.O1C.FAC.71300</v>
          </cell>
          <cell r="D85" t="str">
            <v xml:space="preserve">PAW OLOMORO C/S1 FACIL OPERATIONS       </v>
          </cell>
          <cell r="E85" t="str">
            <v>IRETI OMOTOSO</v>
          </cell>
          <cell r="F85" t="str">
            <v>PRODUCTION</v>
          </cell>
          <cell r="G85">
            <v>411008</v>
          </cell>
          <cell r="H85">
            <v>4110</v>
          </cell>
          <cell r="I85" t="str">
            <v>OF-MTCE</v>
          </cell>
          <cell r="J85" t="str">
            <v>BASE JV</v>
          </cell>
          <cell r="K85" t="str">
            <v>PRODUCTION</v>
          </cell>
          <cell r="L85" t="str">
            <v>PRODUCTION</v>
          </cell>
          <cell r="M85" t="str">
            <v>Asset Manager, Swamp West Hub</v>
          </cell>
          <cell r="N85" t="str">
            <v>Asset Management Integration Lead</v>
          </cell>
          <cell r="O85" t="str">
            <v>OLALEYE, OLAYEMI</v>
          </cell>
          <cell r="P85" t="str">
            <v>NPDC</v>
          </cell>
          <cell r="Q85" t="str">
            <v>OPEX</v>
          </cell>
          <cell r="R85" t="str">
            <v>OPEX</v>
          </cell>
          <cell r="S85" t="str">
            <v>NON SAL</v>
          </cell>
          <cell r="T85" t="str">
            <v>N/A</v>
          </cell>
          <cell r="U85" t="str">
            <v>N/A</v>
          </cell>
          <cell r="V85" t="str">
            <v>N/A</v>
          </cell>
          <cell r="W85" t="str">
            <v>P231 Production Operations - Gas</v>
          </cell>
          <cell r="X85" t="str">
            <v>S7200 Services</v>
          </cell>
          <cell r="Y85" t="str">
            <v>A2110 Production Operations</v>
          </cell>
          <cell r="Z85">
            <v>0</v>
          </cell>
          <cell r="AA85">
            <v>0</v>
          </cell>
          <cell r="AB85">
            <v>0</v>
          </cell>
          <cell r="AC85">
            <v>0</v>
          </cell>
          <cell r="AD85">
            <v>0</v>
          </cell>
          <cell r="AE85">
            <v>0</v>
          </cell>
          <cell r="AF85">
            <v>0</v>
          </cell>
          <cell r="AG85">
            <v>0</v>
          </cell>
          <cell r="AH85">
            <v>0</v>
          </cell>
        </row>
        <row r="86">
          <cell r="A86" t="str">
            <v>O.NG.PAW.O1C.FAC.724FC</v>
          </cell>
          <cell r="B86" t="str">
            <v xml:space="preserve">PAW OLOMORO C/S1 FACIL CORR. MTC        </v>
          </cell>
          <cell r="C86" t="str">
            <v>O.NG.PAW.O1C.FAC.724FC</v>
          </cell>
          <cell r="D86" t="str">
            <v xml:space="preserve">PAW OLOMORO C/S1 FACIL CORR. MTC        </v>
          </cell>
          <cell r="E86" t="str">
            <v>IRETI OMOTOSO</v>
          </cell>
          <cell r="F86" t="str">
            <v>PRODUCTION</v>
          </cell>
          <cell r="G86">
            <v>411008</v>
          </cell>
          <cell r="H86">
            <v>4110</v>
          </cell>
          <cell r="I86" t="str">
            <v>OF-MTCE</v>
          </cell>
          <cell r="J86" t="str">
            <v>BASE JV</v>
          </cell>
          <cell r="K86" t="str">
            <v>PRODUCTION</v>
          </cell>
          <cell r="L86" t="str">
            <v>PRODUCTION</v>
          </cell>
          <cell r="M86" t="str">
            <v>Asset Manager, Swamp West Hub</v>
          </cell>
          <cell r="N86" t="str">
            <v>Asset Management Integration Lead</v>
          </cell>
          <cell r="O86" t="str">
            <v>OLALEYE, OLAYEMI</v>
          </cell>
          <cell r="P86" t="str">
            <v>NPDC</v>
          </cell>
          <cell r="Q86" t="str">
            <v>OPEX</v>
          </cell>
          <cell r="R86" t="str">
            <v>OPEX</v>
          </cell>
          <cell r="S86" t="str">
            <v>NON SAL</v>
          </cell>
          <cell r="T86" t="str">
            <v>N/A</v>
          </cell>
          <cell r="U86" t="str">
            <v>N/A</v>
          </cell>
          <cell r="V86" t="str">
            <v>N/A</v>
          </cell>
          <cell r="W86" t="str">
            <v>P233 Facilities Maintenance - Gas</v>
          </cell>
          <cell r="X86" t="str">
            <v>S7200 Services</v>
          </cell>
          <cell r="Y86" t="str">
            <v>A2140 Facilities Maintenance</v>
          </cell>
          <cell r="Z86">
            <v>0</v>
          </cell>
          <cell r="AA86">
            <v>0</v>
          </cell>
          <cell r="AB86">
            <v>0</v>
          </cell>
          <cell r="AC86">
            <v>0</v>
          </cell>
          <cell r="AD86">
            <v>0</v>
          </cell>
          <cell r="AE86">
            <v>0</v>
          </cell>
          <cell r="AF86">
            <v>0</v>
          </cell>
          <cell r="AG86">
            <v>0</v>
          </cell>
          <cell r="AH86">
            <v>0</v>
          </cell>
        </row>
        <row r="87">
          <cell r="A87" t="str">
            <v>O.NG.PAW.O2C.FAC.724FC</v>
          </cell>
          <cell r="B87" t="str">
            <v xml:space="preserve">PAW OLOMORO C/S2 FACIL CORR. MTC        </v>
          </cell>
          <cell r="C87" t="str">
            <v>O.NG.PAW.O2C.FAC.724FC</v>
          </cell>
          <cell r="D87" t="str">
            <v xml:space="preserve">PAW OLOMORO C/S2 FACIL CORR. MTC        </v>
          </cell>
          <cell r="E87" t="str">
            <v>IRETI OMOTOSO</v>
          </cell>
          <cell r="F87" t="str">
            <v>PRODUCTION</v>
          </cell>
          <cell r="G87">
            <v>411008</v>
          </cell>
          <cell r="H87">
            <v>4110</v>
          </cell>
          <cell r="I87" t="str">
            <v>OF-MTCE</v>
          </cell>
          <cell r="J87" t="str">
            <v>BASE JV</v>
          </cell>
          <cell r="K87" t="str">
            <v>PRODUCTION</v>
          </cell>
          <cell r="L87" t="str">
            <v>PRODUCTION</v>
          </cell>
          <cell r="M87" t="str">
            <v>Asset Manager, Swamp West Hub</v>
          </cell>
          <cell r="N87" t="str">
            <v>Asset Management Integration Lead</v>
          </cell>
          <cell r="O87" t="str">
            <v>OLALEYE, OLAYEMI</v>
          </cell>
          <cell r="P87" t="str">
            <v>NPDC</v>
          </cell>
          <cell r="Q87" t="str">
            <v>OPEX</v>
          </cell>
          <cell r="R87" t="str">
            <v>OPEX</v>
          </cell>
          <cell r="S87" t="str">
            <v>NON SAL</v>
          </cell>
          <cell r="T87" t="str">
            <v>N/A</v>
          </cell>
          <cell r="U87" t="str">
            <v>N/A</v>
          </cell>
          <cell r="V87" t="str">
            <v>N/A</v>
          </cell>
          <cell r="W87" t="str">
            <v>P233 Facilities Maintenance - Gas</v>
          </cell>
          <cell r="X87" t="str">
            <v>S7200 Services</v>
          </cell>
          <cell r="Y87" t="str">
            <v>A2140 Facilities Maintenance</v>
          </cell>
          <cell r="Z87">
            <v>0</v>
          </cell>
          <cell r="AA87">
            <v>0</v>
          </cell>
          <cell r="AB87">
            <v>0</v>
          </cell>
          <cell r="AC87">
            <v>0</v>
          </cell>
          <cell r="AD87">
            <v>0</v>
          </cell>
          <cell r="AE87">
            <v>0</v>
          </cell>
          <cell r="AF87">
            <v>0</v>
          </cell>
          <cell r="AG87">
            <v>0</v>
          </cell>
          <cell r="AH87">
            <v>0</v>
          </cell>
        </row>
        <row r="88">
          <cell r="A88" t="str">
            <v>O.NG.PAW.O2C.FAC.724FP</v>
          </cell>
          <cell r="B88" t="str">
            <v xml:space="preserve">PAW OLOMORO C/S2 FACIL PREV. MTC        </v>
          </cell>
          <cell r="C88" t="str">
            <v>O.NG.PAW.O2C.FAC.724FP</v>
          </cell>
          <cell r="D88" t="str">
            <v xml:space="preserve">PAW OLOMORO C/S2 FACIL PREV. MTC        </v>
          </cell>
          <cell r="E88" t="str">
            <v>IRETI OMOTOSO</v>
          </cell>
          <cell r="F88" t="str">
            <v>PRODUCTION</v>
          </cell>
          <cell r="G88">
            <v>411008</v>
          </cell>
          <cell r="H88">
            <v>4110</v>
          </cell>
          <cell r="I88" t="str">
            <v>OF-MTCE</v>
          </cell>
          <cell r="J88" t="str">
            <v>BASE JV</v>
          </cell>
          <cell r="K88" t="str">
            <v>PRODUCTION</v>
          </cell>
          <cell r="L88" t="str">
            <v>PRODUCTION</v>
          </cell>
          <cell r="M88" t="str">
            <v>Asset Manager, Swamp West Hub</v>
          </cell>
          <cell r="N88" t="str">
            <v>Asset Management Integration Lead</v>
          </cell>
          <cell r="O88" t="str">
            <v>OLALEYE, OLAYEMI</v>
          </cell>
          <cell r="P88" t="str">
            <v>NPDC</v>
          </cell>
          <cell r="Q88" t="str">
            <v>OPEX</v>
          </cell>
          <cell r="R88" t="str">
            <v>OPEX</v>
          </cell>
          <cell r="S88" t="str">
            <v>NON SAL</v>
          </cell>
          <cell r="T88" t="str">
            <v>N/A</v>
          </cell>
          <cell r="U88" t="str">
            <v>N/A</v>
          </cell>
          <cell r="V88" t="str">
            <v>N/A</v>
          </cell>
          <cell r="W88" t="str">
            <v>P233 Facilities Maintenance - Gas</v>
          </cell>
          <cell r="X88" t="str">
            <v>S7200 Services</v>
          </cell>
          <cell r="Y88" t="str">
            <v>A2140 Facilities Maintenance</v>
          </cell>
          <cell r="Z88">
            <v>0</v>
          </cell>
          <cell r="AA88">
            <v>0</v>
          </cell>
          <cell r="AB88">
            <v>0</v>
          </cell>
          <cell r="AC88">
            <v>0</v>
          </cell>
          <cell r="AD88">
            <v>0</v>
          </cell>
          <cell r="AE88">
            <v>0</v>
          </cell>
          <cell r="AF88">
            <v>0</v>
          </cell>
          <cell r="AG88">
            <v>0</v>
          </cell>
          <cell r="AH88">
            <v>0</v>
          </cell>
        </row>
        <row r="89">
          <cell r="A89" t="str">
            <v>O.NG.PAW.OBF.FAC.71300</v>
          </cell>
          <cell r="B89" t="str">
            <v>PAWOBENF/SFACILOPERATIONS</v>
          </cell>
          <cell r="C89" t="str">
            <v>O.NG.PAW.OBF.FAC.71300</v>
          </cell>
          <cell r="D89" t="str">
            <v>PAWOBENF/SFACILOPERATIONS</v>
          </cell>
          <cell r="E89" t="str">
            <v>IRETI OMOTOSO</v>
          </cell>
          <cell r="F89" t="str">
            <v>PRODUCTION</v>
          </cell>
          <cell r="G89">
            <v>413001</v>
          </cell>
          <cell r="H89">
            <v>4130</v>
          </cell>
          <cell r="I89" t="str">
            <v>OF-MTCE</v>
          </cell>
          <cell r="J89" t="str">
            <v>BASE JV</v>
          </cell>
          <cell r="K89" t="str">
            <v>PRODUCTION</v>
          </cell>
          <cell r="L89" t="str">
            <v>PRODUCTION</v>
          </cell>
          <cell r="M89" t="str">
            <v>Asset Manager, Swamp West Hub</v>
          </cell>
          <cell r="N89" t="str">
            <v>Asset Management Integration Lead</v>
          </cell>
          <cell r="O89" t="str">
            <v>OLALEYE, OLAYEMI</v>
          </cell>
          <cell r="P89" t="str">
            <v>NPDC</v>
          </cell>
          <cell r="Q89" t="str">
            <v>OPEX</v>
          </cell>
          <cell r="R89" t="str">
            <v>OPEX</v>
          </cell>
          <cell r="S89" t="str">
            <v>NON SAL</v>
          </cell>
          <cell r="T89" t="str">
            <v>N/A</v>
          </cell>
          <cell r="U89" t="str">
            <v>N/A</v>
          </cell>
          <cell r="V89" t="str">
            <v>N/A</v>
          </cell>
          <cell r="W89" t="str">
            <v>P231 Production Operations</v>
          </cell>
          <cell r="X89" t="str">
            <v>S7200 Services</v>
          </cell>
          <cell r="Y89" t="str">
            <v>A2110 Production Operations</v>
          </cell>
          <cell r="Z89">
            <v>0</v>
          </cell>
          <cell r="AA89">
            <v>0</v>
          </cell>
          <cell r="AB89">
            <v>0</v>
          </cell>
          <cell r="AC89">
            <v>0</v>
          </cell>
          <cell r="AD89">
            <v>0</v>
          </cell>
          <cell r="AE89">
            <v>0</v>
          </cell>
          <cell r="AF89">
            <v>0</v>
          </cell>
          <cell r="AG89">
            <v>0</v>
          </cell>
          <cell r="AH89">
            <v>0</v>
          </cell>
        </row>
        <row r="90">
          <cell r="A90" t="str">
            <v>O.NG.PAW.OHF.FAC.71300</v>
          </cell>
          <cell r="B90" t="str">
            <v xml:space="preserve">PAW OWEH F/S FACIL OPERATIONS           </v>
          </cell>
          <cell r="C90" t="str">
            <v>O.NG.PAW.OHF.FAC.71300</v>
          </cell>
          <cell r="D90" t="str">
            <v xml:space="preserve">PAW OWEH F/S FACIL OPERATIONS           </v>
          </cell>
          <cell r="E90" t="str">
            <v>IRETI OMOTOSO</v>
          </cell>
          <cell r="F90" t="str">
            <v>PRODUCTION</v>
          </cell>
          <cell r="G90">
            <v>413001</v>
          </cell>
          <cell r="H90">
            <v>4130</v>
          </cell>
          <cell r="I90" t="str">
            <v>OF-MTCE</v>
          </cell>
          <cell r="J90" t="str">
            <v>BASE JV</v>
          </cell>
          <cell r="K90" t="str">
            <v>PRODUCTION</v>
          </cell>
          <cell r="L90" t="str">
            <v>PRODUCTION</v>
          </cell>
          <cell r="M90" t="str">
            <v>Asset Manager, Swamp West Hub</v>
          </cell>
          <cell r="N90" t="str">
            <v>Asset Management Integration Lead</v>
          </cell>
          <cell r="O90" t="str">
            <v>OLALEYE, OLAYEMI</v>
          </cell>
          <cell r="P90" t="str">
            <v>NPDC</v>
          </cell>
          <cell r="Q90" t="str">
            <v>OPEX</v>
          </cell>
          <cell r="R90" t="str">
            <v>OPEX</v>
          </cell>
          <cell r="S90" t="str">
            <v>NON SAL</v>
          </cell>
          <cell r="T90" t="str">
            <v>N/A</v>
          </cell>
          <cell r="U90" t="str">
            <v>N/A</v>
          </cell>
          <cell r="V90" t="str">
            <v>N/A</v>
          </cell>
          <cell r="W90" t="str">
            <v>P231 Production Operations</v>
          </cell>
          <cell r="X90" t="str">
            <v>S7200 Services</v>
          </cell>
          <cell r="Y90" t="str">
            <v>A2110 Production Operations</v>
          </cell>
          <cell r="Z90">
            <v>0</v>
          </cell>
          <cell r="AA90">
            <v>0</v>
          </cell>
          <cell r="AB90">
            <v>0</v>
          </cell>
          <cell r="AC90">
            <v>0</v>
          </cell>
          <cell r="AD90">
            <v>0</v>
          </cell>
          <cell r="AE90">
            <v>0</v>
          </cell>
          <cell r="AF90">
            <v>0</v>
          </cell>
          <cell r="AG90">
            <v>0</v>
          </cell>
          <cell r="AH90">
            <v>0</v>
          </cell>
        </row>
        <row r="91">
          <cell r="A91" t="str">
            <v>O.NG.PAW.ONC.FAC.71300</v>
          </cell>
          <cell r="B91" t="str">
            <v>PAW OGINI C/S FACIL OPERATIONS</v>
          </cell>
          <cell r="C91" t="str">
            <v>O.NG.PAW.ONC.FAC.71300</v>
          </cell>
          <cell r="D91" t="str">
            <v>PAW OGINI C/S FACIL OPERATIONS</v>
          </cell>
          <cell r="E91" t="str">
            <v>IRETI OMOTOSO</v>
          </cell>
          <cell r="F91" t="str">
            <v>PRODUCTION</v>
          </cell>
          <cell r="G91">
            <v>411008</v>
          </cell>
          <cell r="H91">
            <v>4110</v>
          </cell>
          <cell r="I91" t="str">
            <v>OF-MTCE</v>
          </cell>
          <cell r="J91" t="str">
            <v>BASE JV</v>
          </cell>
          <cell r="K91" t="str">
            <v>PRODUCTION</v>
          </cell>
          <cell r="L91" t="str">
            <v>PRODUCTION</v>
          </cell>
          <cell r="M91" t="str">
            <v>Asset Manager, Swamp West Hub</v>
          </cell>
          <cell r="N91" t="str">
            <v>Asset Management Integration Lead</v>
          </cell>
          <cell r="O91" t="str">
            <v>OLALEYE, OLAYEMI</v>
          </cell>
          <cell r="P91" t="str">
            <v>NPDC</v>
          </cell>
          <cell r="Q91" t="str">
            <v>OPEX</v>
          </cell>
          <cell r="R91" t="str">
            <v>OPEX</v>
          </cell>
          <cell r="S91" t="str">
            <v>NON SAL</v>
          </cell>
          <cell r="T91" t="str">
            <v>N/A</v>
          </cell>
          <cell r="U91" t="str">
            <v>N/A</v>
          </cell>
          <cell r="V91" t="str">
            <v>N/A</v>
          </cell>
          <cell r="W91" t="str">
            <v>P231 Production Operations - Gas</v>
          </cell>
          <cell r="X91" t="str">
            <v>S7200 Services</v>
          </cell>
          <cell r="Y91" t="str">
            <v>A2110 Production Operations</v>
          </cell>
          <cell r="Z91">
            <v>0</v>
          </cell>
          <cell r="AA91">
            <v>0</v>
          </cell>
          <cell r="AB91">
            <v>0</v>
          </cell>
          <cell r="AC91">
            <v>0</v>
          </cell>
          <cell r="AD91">
            <v>0</v>
          </cell>
          <cell r="AE91">
            <v>0</v>
          </cell>
          <cell r="AF91">
            <v>0</v>
          </cell>
          <cell r="AG91">
            <v>0</v>
          </cell>
          <cell r="AH91">
            <v>0</v>
          </cell>
        </row>
        <row r="92">
          <cell r="A92" t="str">
            <v>O.NG.PAW.ONC.FAC.724FC</v>
          </cell>
          <cell r="B92" t="str">
            <v>PAW OGINI C/S FACIL CORR. MTC</v>
          </cell>
          <cell r="C92" t="str">
            <v>O.NG.PAW.ONC.FAC.724FC</v>
          </cell>
          <cell r="D92" t="str">
            <v>PAW OGINI C/S FACIL CORR. MTC</v>
          </cell>
          <cell r="E92" t="str">
            <v>IRETI OMOTOSO</v>
          </cell>
          <cell r="F92" t="str">
            <v>PRODUCTION</v>
          </cell>
          <cell r="G92">
            <v>411008</v>
          </cell>
          <cell r="H92">
            <v>4110</v>
          </cell>
          <cell r="I92" t="str">
            <v>OF-MTCE</v>
          </cell>
          <cell r="J92" t="str">
            <v>BASE JV</v>
          </cell>
          <cell r="K92" t="str">
            <v>PRODUCTION</v>
          </cell>
          <cell r="L92" t="str">
            <v>PRODUCTION</v>
          </cell>
          <cell r="M92" t="str">
            <v>Asset Manager, Swamp West Hub</v>
          </cell>
          <cell r="N92" t="str">
            <v>Asset Management Integration Lead</v>
          </cell>
          <cell r="O92" t="str">
            <v>OLALEYE, OLAYEMI</v>
          </cell>
          <cell r="P92" t="str">
            <v>NPDC</v>
          </cell>
          <cell r="Q92" t="str">
            <v>OPEX</v>
          </cell>
          <cell r="R92" t="str">
            <v>OPEX</v>
          </cell>
          <cell r="S92" t="str">
            <v>NON SAL</v>
          </cell>
          <cell r="T92" t="str">
            <v>N/A</v>
          </cell>
          <cell r="U92" t="str">
            <v>N/A</v>
          </cell>
          <cell r="V92" t="str">
            <v>N/A</v>
          </cell>
          <cell r="W92" t="str">
            <v>P233 Facilities Maintenance - Gas</v>
          </cell>
          <cell r="X92" t="str">
            <v>S7200 Services</v>
          </cell>
          <cell r="Y92" t="str">
            <v>A2140 Facilities Maintenance</v>
          </cell>
          <cell r="Z92">
            <v>0</v>
          </cell>
          <cell r="AA92">
            <v>0</v>
          </cell>
          <cell r="AB92">
            <v>0</v>
          </cell>
          <cell r="AC92">
            <v>0</v>
          </cell>
          <cell r="AD92">
            <v>0</v>
          </cell>
          <cell r="AE92">
            <v>0</v>
          </cell>
          <cell r="AF92">
            <v>0</v>
          </cell>
          <cell r="AG92">
            <v>0</v>
          </cell>
          <cell r="AH92">
            <v>0</v>
          </cell>
        </row>
        <row r="93">
          <cell r="A93" t="str">
            <v>O.NG.PAW.ONF.FAC.71300</v>
          </cell>
          <cell r="B93" t="str">
            <v>PAW OGINI F/S FACIL OPERATIONS</v>
          </cell>
          <cell r="C93" t="str">
            <v>O.NG.PAW.ONF.FAC.71300</v>
          </cell>
          <cell r="D93" t="str">
            <v>PAW OGINI F/S FACIL OPERATIONS</v>
          </cell>
          <cell r="E93" t="str">
            <v>IRETI OMOTOSO</v>
          </cell>
          <cell r="F93" t="str">
            <v>PRODUCTION</v>
          </cell>
          <cell r="G93">
            <v>413001</v>
          </cell>
          <cell r="H93">
            <v>4130</v>
          </cell>
          <cell r="I93" t="str">
            <v>OF-MTCE</v>
          </cell>
          <cell r="J93" t="str">
            <v>BASE JV</v>
          </cell>
          <cell r="K93" t="str">
            <v>PRODUCTION</v>
          </cell>
          <cell r="L93" t="str">
            <v>PRODUCTION</v>
          </cell>
          <cell r="M93" t="str">
            <v>Asset Manager, Swamp West Hub</v>
          </cell>
          <cell r="N93" t="str">
            <v>Asset Management Integration Lead</v>
          </cell>
          <cell r="O93" t="str">
            <v>OLALEYE, OLAYEMI</v>
          </cell>
          <cell r="P93" t="str">
            <v>NPDC</v>
          </cell>
          <cell r="Q93" t="str">
            <v>OPEX</v>
          </cell>
          <cell r="R93" t="str">
            <v>OPEX</v>
          </cell>
          <cell r="S93" t="str">
            <v>NON SAL</v>
          </cell>
          <cell r="T93" t="str">
            <v>N/A</v>
          </cell>
          <cell r="U93" t="str">
            <v>N/A</v>
          </cell>
          <cell r="V93" t="str">
            <v>N/A</v>
          </cell>
          <cell r="W93" t="str">
            <v>P231 Production Operations</v>
          </cell>
          <cell r="X93" t="str">
            <v>S7200 Services</v>
          </cell>
          <cell r="Y93" t="str">
            <v>A2110 Production Operations</v>
          </cell>
          <cell r="Z93">
            <v>0</v>
          </cell>
          <cell r="AA93">
            <v>0</v>
          </cell>
          <cell r="AB93">
            <v>0</v>
          </cell>
          <cell r="AC93">
            <v>0</v>
          </cell>
          <cell r="AD93">
            <v>0</v>
          </cell>
          <cell r="AE93">
            <v>0</v>
          </cell>
          <cell r="AF93">
            <v>0</v>
          </cell>
          <cell r="AG93">
            <v>0</v>
          </cell>
          <cell r="AH93">
            <v>0</v>
          </cell>
        </row>
        <row r="94">
          <cell r="A94" t="str">
            <v>O.NG.PAW.ONF.FAC.724FC</v>
          </cell>
          <cell r="B94" t="str">
            <v>PAW OGINI F/S FACIL CORR. MTC</v>
          </cell>
          <cell r="C94" t="str">
            <v>O.NG.PAW.ONF.FAC.724FC</v>
          </cell>
          <cell r="D94" t="str">
            <v>PAW OGINI F/S FACIL CORR. MTC</v>
          </cell>
          <cell r="E94" t="str">
            <v>IRETI OMOTOSO</v>
          </cell>
          <cell r="F94" t="str">
            <v>PRODUCTION</v>
          </cell>
          <cell r="G94">
            <v>413001</v>
          </cell>
          <cell r="H94">
            <v>4130</v>
          </cell>
          <cell r="I94" t="str">
            <v>OF-MTCE</v>
          </cell>
          <cell r="J94" t="str">
            <v>BASE JV</v>
          </cell>
          <cell r="K94" t="str">
            <v>PRODUCTION</v>
          </cell>
          <cell r="L94" t="str">
            <v>PRODUCTION</v>
          </cell>
          <cell r="M94" t="str">
            <v>Asset Manager, Swamp West Hub</v>
          </cell>
          <cell r="N94" t="str">
            <v>Asset Management Integration Lead</v>
          </cell>
          <cell r="O94" t="str">
            <v>OLALEYE, OLAYEMI</v>
          </cell>
          <cell r="P94" t="str">
            <v>NPDC</v>
          </cell>
          <cell r="Q94" t="str">
            <v>OPEX</v>
          </cell>
          <cell r="R94" t="str">
            <v>OPEX</v>
          </cell>
          <cell r="S94" t="str">
            <v>NON SAL</v>
          </cell>
          <cell r="T94" t="str">
            <v>N/A</v>
          </cell>
          <cell r="U94" t="str">
            <v>N/A</v>
          </cell>
          <cell r="V94" t="str">
            <v>N/A</v>
          </cell>
          <cell r="W94" t="str">
            <v>P233 Facilities Maintenance</v>
          </cell>
          <cell r="X94" t="str">
            <v>S7200 Services</v>
          </cell>
          <cell r="Y94" t="str">
            <v>A2140 Facilities Maintenance</v>
          </cell>
          <cell r="Z94">
            <v>0.02</v>
          </cell>
          <cell r="AA94">
            <v>0</v>
          </cell>
          <cell r="AB94">
            <v>0</v>
          </cell>
          <cell r="AC94">
            <v>0</v>
          </cell>
          <cell r="AD94">
            <v>0</v>
          </cell>
          <cell r="AE94">
            <v>0</v>
          </cell>
          <cell r="AF94">
            <v>0</v>
          </cell>
          <cell r="AG94">
            <v>0</v>
          </cell>
          <cell r="AH94">
            <v>0</v>
          </cell>
        </row>
        <row r="95">
          <cell r="A95" t="str">
            <v>O.NG.PAW.OOF.FAC.724FC</v>
          </cell>
          <cell r="B95" t="str">
            <v xml:space="preserve">PAW OLOMORO F/S FACIL CORR. MTC         </v>
          </cell>
          <cell r="C95" t="str">
            <v>O.NG.PAW.OOF.FAC.724FC</v>
          </cell>
          <cell r="D95" t="str">
            <v xml:space="preserve">PAW OLOMORO F/S FACIL CORR. MTC         </v>
          </cell>
          <cell r="E95" t="str">
            <v>IRETI OMOTOSO</v>
          </cell>
          <cell r="F95" t="str">
            <v>PRODUCTION</v>
          </cell>
          <cell r="G95">
            <v>413001</v>
          </cell>
          <cell r="H95">
            <v>4130</v>
          </cell>
          <cell r="I95" t="str">
            <v>OF-MTCE</v>
          </cell>
          <cell r="J95" t="str">
            <v>BASE JV</v>
          </cell>
          <cell r="K95" t="str">
            <v>PRODUCTION</v>
          </cell>
          <cell r="L95" t="str">
            <v>PRODUCTION</v>
          </cell>
          <cell r="M95" t="str">
            <v>Asset Manager, Swamp West Hub</v>
          </cell>
          <cell r="N95" t="str">
            <v>Asset Management Integration Lead</v>
          </cell>
          <cell r="O95" t="str">
            <v>OLALEYE, OLAYEMI</v>
          </cell>
          <cell r="P95" t="str">
            <v>NPDC</v>
          </cell>
          <cell r="Q95" t="str">
            <v>OPEX</v>
          </cell>
          <cell r="R95" t="str">
            <v>OPEX</v>
          </cell>
          <cell r="S95" t="str">
            <v>NON SAL</v>
          </cell>
          <cell r="T95" t="str">
            <v>N/A</v>
          </cell>
          <cell r="U95" t="str">
            <v>N/A</v>
          </cell>
          <cell r="V95" t="str">
            <v>N/A</v>
          </cell>
          <cell r="W95" t="str">
            <v>P233 Facilities Maintenance</v>
          </cell>
          <cell r="X95" t="str">
            <v>S7200 Services</v>
          </cell>
          <cell r="Y95" t="str">
            <v>A2140 Facilities Maintenance</v>
          </cell>
          <cell r="Z95">
            <v>0</v>
          </cell>
          <cell r="AA95">
            <v>0</v>
          </cell>
          <cell r="AB95">
            <v>0</v>
          </cell>
          <cell r="AC95">
            <v>0</v>
          </cell>
          <cell r="AD95">
            <v>0</v>
          </cell>
          <cell r="AE95">
            <v>0</v>
          </cell>
          <cell r="AF95">
            <v>0</v>
          </cell>
          <cell r="AG95">
            <v>0</v>
          </cell>
          <cell r="AH95">
            <v>0</v>
          </cell>
        </row>
        <row r="96">
          <cell r="A96" t="str">
            <v>O.NG.PAW.OOF.FAC.724FP</v>
          </cell>
          <cell r="B96" t="str">
            <v xml:space="preserve">PAW OLOMORO F/S FACIL PREV. MTC         </v>
          </cell>
          <cell r="C96" t="str">
            <v>O.NG.PAW.OOF.FAC.724FP</v>
          </cell>
          <cell r="D96" t="str">
            <v xml:space="preserve">PAW OLOMORO F/S FACIL PREV. MTC         </v>
          </cell>
          <cell r="E96" t="str">
            <v>IRETI OMOTOSO</v>
          </cell>
          <cell r="F96" t="str">
            <v>PRODUCTION</v>
          </cell>
          <cell r="G96">
            <v>413001</v>
          </cell>
          <cell r="H96">
            <v>4130</v>
          </cell>
          <cell r="I96" t="str">
            <v>OF-MTCE</v>
          </cell>
          <cell r="J96" t="str">
            <v>BASE JV</v>
          </cell>
          <cell r="K96" t="str">
            <v>PRODUCTION</v>
          </cell>
          <cell r="L96" t="str">
            <v>PRODUCTION</v>
          </cell>
          <cell r="M96" t="str">
            <v>Asset Manager, Swamp West Hub</v>
          </cell>
          <cell r="N96" t="str">
            <v>Asset Management Integration Lead</v>
          </cell>
          <cell r="O96" t="str">
            <v>OLALEYE, OLAYEMI</v>
          </cell>
          <cell r="P96" t="str">
            <v>NPDC</v>
          </cell>
          <cell r="Q96" t="str">
            <v>OPEX</v>
          </cell>
          <cell r="R96" t="str">
            <v>OPEX</v>
          </cell>
          <cell r="S96" t="str">
            <v>NON SAL</v>
          </cell>
          <cell r="T96" t="str">
            <v>N/A</v>
          </cell>
          <cell r="U96" t="str">
            <v>N/A</v>
          </cell>
          <cell r="V96" t="str">
            <v>N/A</v>
          </cell>
          <cell r="W96" t="str">
            <v>P233 Facilities Maintenance</v>
          </cell>
          <cell r="X96" t="str">
            <v>S7200 Services</v>
          </cell>
          <cell r="Y96" t="str">
            <v>A2140 Facilities Maintenance</v>
          </cell>
          <cell r="Z96">
            <v>0</v>
          </cell>
          <cell r="AA96">
            <v>0</v>
          </cell>
          <cell r="AB96">
            <v>0</v>
          </cell>
          <cell r="AC96">
            <v>0</v>
          </cell>
          <cell r="AD96">
            <v>0</v>
          </cell>
          <cell r="AE96">
            <v>0</v>
          </cell>
          <cell r="AF96">
            <v>0</v>
          </cell>
          <cell r="AG96">
            <v>0</v>
          </cell>
          <cell r="AH96">
            <v>0</v>
          </cell>
        </row>
        <row r="97">
          <cell r="A97" t="str">
            <v>O.NG.PAW.ORF.FAC.71300</v>
          </cell>
          <cell r="B97" t="str">
            <v>PAW ORONI F/S FACIL OPERATIONS</v>
          </cell>
          <cell r="C97" t="str">
            <v>O.NG.PAW.ORF.FAC.71300</v>
          </cell>
          <cell r="D97" t="str">
            <v>PAW ORONI F/S FACIL OPERATIONS</v>
          </cell>
          <cell r="E97" t="str">
            <v>IRETI OMOTOSO</v>
          </cell>
          <cell r="F97" t="str">
            <v>PRODUCTION</v>
          </cell>
          <cell r="G97">
            <v>413001</v>
          </cell>
          <cell r="H97">
            <v>4130</v>
          </cell>
          <cell r="I97" t="str">
            <v>OF-MTCE</v>
          </cell>
          <cell r="J97" t="str">
            <v>BASE JV</v>
          </cell>
          <cell r="K97" t="str">
            <v>PRODUCTION</v>
          </cell>
          <cell r="L97" t="str">
            <v>PRODUCTION</v>
          </cell>
          <cell r="M97" t="str">
            <v>Asset Manager, Swamp West Hub</v>
          </cell>
          <cell r="N97" t="str">
            <v>Asset Management Integration Lead</v>
          </cell>
          <cell r="O97" t="str">
            <v>OLALEYE, OLAYEMI</v>
          </cell>
          <cell r="P97" t="str">
            <v>NPDC</v>
          </cell>
          <cell r="Q97" t="str">
            <v>OPEX</v>
          </cell>
          <cell r="R97" t="str">
            <v>OPEX</v>
          </cell>
          <cell r="S97" t="str">
            <v>NON SAL</v>
          </cell>
          <cell r="T97" t="str">
            <v>N/A</v>
          </cell>
          <cell r="U97" t="str">
            <v>N/A</v>
          </cell>
          <cell r="V97" t="str">
            <v>N/A</v>
          </cell>
          <cell r="W97" t="str">
            <v>P231 Production Operations</v>
          </cell>
          <cell r="X97" t="str">
            <v>S7200 Services</v>
          </cell>
          <cell r="Y97" t="str">
            <v>A2110 Production Operations</v>
          </cell>
          <cell r="Z97">
            <v>0</v>
          </cell>
          <cell r="AA97">
            <v>0</v>
          </cell>
          <cell r="AB97">
            <v>0</v>
          </cell>
          <cell r="AC97">
            <v>0</v>
          </cell>
          <cell r="AD97">
            <v>0</v>
          </cell>
          <cell r="AE97">
            <v>0</v>
          </cell>
          <cell r="AF97">
            <v>0</v>
          </cell>
          <cell r="AG97">
            <v>0</v>
          </cell>
          <cell r="AH97">
            <v>0</v>
          </cell>
        </row>
        <row r="98">
          <cell r="A98" t="str">
            <v>O.NG.PAW.ORF.FAC.724FP</v>
          </cell>
          <cell r="B98" t="str">
            <v xml:space="preserve">PAW ORONI F/S FACIL PREV. MTC           </v>
          </cell>
          <cell r="C98" t="str">
            <v>O.NG.PAW.ORF.FAC.724FP</v>
          </cell>
          <cell r="D98" t="str">
            <v xml:space="preserve">PAW ORONI F/S FACIL PREV. MTC           </v>
          </cell>
          <cell r="E98" t="str">
            <v>IRETI OMOTOSO</v>
          </cell>
          <cell r="F98" t="str">
            <v>PRODUCTION</v>
          </cell>
          <cell r="G98">
            <v>413001</v>
          </cell>
          <cell r="H98">
            <v>4130</v>
          </cell>
          <cell r="I98" t="str">
            <v>OF-MTCE</v>
          </cell>
          <cell r="J98" t="str">
            <v>BASE JV</v>
          </cell>
          <cell r="K98" t="str">
            <v>PRODUCTION</v>
          </cell>
          <cell r="L98" t="str">
            <v>PRODUCTION</v>
          </cell>
          <cell r="M98" t="str">
            <v>Asset Manager, Swamp West Hub</v>
          </cell>
          <cell r="N98" t="str">
            <v>Asset Management Integration Lead</v>
          </cell>
          <cell r="O98" t="str">
            <v>OLALEYE, OLAYEMI</v>
          </cell>
          <cell r="P98" t="str">
            <v>NPDC</v>
          </cell>
          <cell r="Q98" t="str">
            <v>OPEX</v>
          </cell>
          <cell r="R98" t="str">
            <v>OPEX</v>
          </cell>
          <cell r="S98" t="str">
            <v>NON SAL</v>
          </cell>
          <cell r="T98" t="str">
            <v>N/A</v>
          </cell>
          <cell r="U98" t="str">
            <v>N/A</v>
          </cell>
          <cell r="V98" t="str">
            <v>N/A</v>
          </cell>
          <cell r="W98" t="str">
            <v>P233 Facilities Maintenance</v>
          </cell>
          <cell r="X98" t="str">
            <v>S7200 Services</v>
          </cell>
          <cell r="Y98" t="str">
            <v>A2140 Facilities Maintenance</v>
          </cell>
          <cell r="Z98">
            <v>0</v>
          </cell>
          <cell r="AA98">
            <v>0</v>
          </cell>
          <cell r="AB98">
            <v>0</v>
          </cell>
          <cell r="AC98">
            <v>0</v>
          </cell>
          <cell r="AD98">
            <v>0</v>
          </cell>
          <cell r="AE98">
            <v>0</v>
          </cell>
          <cell r="AF98">
            <v>0</v>
          </cell>
          <cell r="AG98">
            <v>0</v>
          </cell>
          <cell r="AH98">
            <v>0</v>
          </cell>
        </row>
        <row r="99">
          <cell r="A99" t="str">
            <v>O.NG.PAW.UGS.FAC.71300</v>
          </cell>
          <cell r="B99" t="str">
            <v xml:space="preserve">PAW UPS FACIL OPERATIONS                </v>
          </cell>
          <cell r="C99" t="str">
            <v>O.NG.PAW.UGS.FAC.71300</v>
          </cell>
          <cell r="D99" t="str">
            <v xml:space="preserve">PAW UPS FACIL OPERATIONS                </v>
          </cell>
          <cell r="E99" t="str">
            <v>IRETI OMOTOSO</v>
          </cell>
          <cell r="F99" t="str">
            <v>PRODUCTION</v>
          </cell>
          <cell r="G99">
            <v>413001</v>
          </cell>
          <cell r="H99">
            <v>4130</v>
          </cell>
          <cell r="I99" t="str">
            <v>OF-MTCE</v>
          </cell>
          <cell r="J99" t="str">
            <v>BASE JV</v>
          </cell>
          <cell r="K99" t="str">
            <v>PRODUCTION</v>
          </cell>
          <cell r="L99" t="str">
            <v>PRODUCTION</v>
          </cell>
          <cell r="M99" t="str">
            <v>Asset Manager, Swamp West Hub</v>
          </cell>
          <cell r="N99" t="str">
            <v>Asset Management Integration Lead</v>
          </cell>
          <cell r="O99" t="str">
            <v>OLALEYE, OLAYEMI</v>
          </cell>
          <cell r="P99" t="str">
            <v>NPDC</v>
          </cell>
          <cell r="Q99" t="str">
            <v>OPEX</v>
          </cell>
          <cell r="R99" t="str">
            <v>OPEX</v>
          </cell>
          <cell r="S99" t="str">
            <v>NON SAL</v>
          </cell>
          <cell r="T99" t="str">
            <v>N/A</v>
          </cell>
          <cell r="U99" t="str">
            <v>N/A</v>
          </cell>
          <cell r="V99" t="str">
            <v>N/A</v>
          </cell>
          <cell r="W99" t="str">
            <v>P231 Production Operations</v>
          </cell>
          <cell r="X99" t="str">
            <v>S7200 Services</v>
          </cell>
          <cell r="Y99" t="str">
            <v>A2110 Production Operations</v>
          </cell>
          <cell r="Z99">
            <v>0</v>
          </cell>
          <cell r="AA99">
            <v>0</v>
          </cell>
          <cell r="AB99">
            <v>0</v>
          </cell>
          <cell r="AC99">
            <v>0</v>
          </cell>
          <cell r="AD99">
            <v>0</v>
          </cell>
          <cell r="AE99">
            <v>0</v>
          </cell>
          <cell r="AF99">
            <v>0</v>
          </cell>
          <cell r="AG99">
            <v>0</v>
          </cell>
          <cell r="AH99">
            <v>0</v>
          </cell>
        </row>
        <row r="100">
          <cell r="A100" t="str">
            <v>O.NG.PAW.UGS.FAC.724FC</v>
          </cell>
          <cell r="B100" t="str">
            <v xml:space="preserve">PAW UPS FACIL CORR. MTC                 </v>
          </cell>
          <cell r="C100" t="str">
            <v>O.NG.PAW.UGS.FAC.724FC</v>
          </cell>
          <cell r="D100" t="str">
            <v xml:space="preserve">PAW UPS FACIL CORR. MTC                 </v>
          </cell>
          <cell r="E100" t="str">
            <v>IRETI OMOTOSO</v>
          </cell>
          <cell r="F100" t="str">
            <v>PRODUCTION</v>
          </cell>
          <cell r="G100">
            <v>413001</v>
          </cell>
          <cell r="H100">
            <v>4130</v>
          </cell>
          <cell r="I100" t="str">
            <v>OF-MTCE</v>
          </cell>
          <cell r="J100" t="str">
            <v>BASE JV</v>
          </cell>
          <cell r="K100" t="str">
            <v>PRODUCTION</v>
          </cell>
          <cell r="L100" t="str">
            <v>PRODUCTION</v>
          </cell>
          <cell r="M100" t="str">
            <v>Asset Manager, Swamp West Hub</v>
          </cell>
          <cell r="N100" t="str">
            <v>Asset Management Integration Lead</v>
          </cell>
          <cell r="O100" t="str">
            <v>OLALEYE, OLAYEMI</v>
          </cell>
          <cell r="P100" t="str">
            <v>NPDC</v>
          </cell>
          <cell r="Q100" t="str">
            <v>OPEX</v>
          </cell>
          <cell r="R100" t="str">
            <v>OPEX</v>
          </cell>
          <cell r="S100" t="str">
            <v>NON SAL</v>
          </cell>
          <cell r="T100" t="str">
            <v>N/A</v>
          </cell>
          <cell r="U100" t="str">
            <v>N/A</v>
          </cell>
          <cell r="V100" t="str">
            <v>N/A</v>
          </cell>
          <cell r="W100" t="str">
            <v>P233 Facilities Maintenance</v>
          </cell>
          <cell r="X100" t="str">
            <v>S7200 Services</v>
          </cell>
          <cell r="Y100" t="str">
            <v>A2140 Facilities Maintenance</v>
          </cell>
          <cell r="Z100">
            <v>0</v>
          </cell>
          <cell r="AA100">
            <v>0</v>
          </cell>
          <cell r="AB100">
            <v>0</v>
          </cell>
          <cell r="AC100">
            <v>0</v>
          </cell>
          <cell r="AD100">
            <v>0</v>
          </cell>
          <cell r="AE100">
            <v>0</v>
          </cell>
          <cell r="AF100">
            <v>0</v>
          </cell>
          <cell r="AG100">
            <v>0</v>
          </cell>
          <cell r="AH100">
            <v>0</v>
          </cell>
        </row>
        <row r="101">
          <cell r="A101" t="str">
            <v>O.NG.PAW.UTF.FAC.71300</v>
          </cell>
          <cell r="B101" t="str">
            <v>PAW UTOROGU F/S FACIL OPERATIONS</v>
          </cell>
          <cell r="C101" t="str">
            <v>O.NG.PAW.UTF.FAC.71300</v>
          </cell>
          <cell r="D101" t="str">
            <v>PAW UTOROGU F/S FACIL OPERATIONS</v>
          </cell>
          <cell r="E101" t="str">
            <v>IRETI OMOTOSO</v>
          </cell>
          <cell r="F101" t="str">
            <v>PRODUCTION</v>
          </cell>
          <cell r="G101">
            <v>413001</v>
          </cell>
          <cell r="H101">
            <v>4130</v>
          </cell>
          <cell r="I101" t="str">
            <v>OF-MTCE</v>
          </cell>
          <cell r="J101" t="str">
            <v>BASE JV</v>
          </cell>
          <cell r="K101" t="str">
            <v>PRODUCTION</v>
          </cell>
          <cell r="L101" t="str">
            <v>PRODUCTION</v>
          </cell>
          <cell r="M101" t="str">
            <v>Asset Manager, Swamp West Hub</v>
          </cell>
          <cell r="N101" t="str">
            <v>Asset Management Integration Lead</v>
          </cell>
          <cell r="O101" t="str">
            <v>OLALEYE, OLAYEMI</v>
          </cell>
          <cell r="P101" t="str">
            <v>NPDC</v>
          </cell>
          <cell r="Q101" t="str">
            <v>OPEX</v>
          </cell>
          <cell r="R101" t="str">
            <v>OPEX</v>
          </cell>
          <cell r="S101" t="str">
            <v>NON SAL</v>
          </cell>
          <cell r="T101" t="str">
            <v>N/A</v>
          </cell>
          <cell r="U101" t="str">
            <v>N/A</v>
          </cell>
          <cell r="V101" t="str">
            <v>N/A</v>
          </cell>
          <cell r="W101" t="str">
            <v>P231 Production Operations</v>
          </cell>
          <cell r="X101" t="str">
            <v>S7200 Services</v>
          </cell>
          <cell r="Y101" t="str">
            <v>A2110 Production Operations</v>
          </cell>
          <cell r="Z101">
            <v>0</v>
          </cell>
          <cell r="AA101">
            <v>0</v>
          </cell>
          <cell r="AB101">
            <v>0</v>
          </cell>
          <cell r="AC101">
            <v>0</v>
          </cell>
          <cell r="AD101">
            <v>0</v>
          </cell>
          <cell r="AE101">
            <v>0</v>
          </cell>
          <cell r="AF101">
            <v>0</v>
          </cell>
          <cell r="AG101">
            <v>0</v>
          </cell>
          <cell r="AH101">
            <v>0</v>
          </cell>
        </row>
        <row r="102">
          <cell r="A102" t="str">
            <v>O.NG.PAW.UTF.FAC.724FC</v>
          </cell>
          <cell r="B102" t="str">
            <v xml:space="preserve">PAW UTOROGU F/S FACIL CORR. MTC         </v>
          </cell>
          <cell r="C102" t="str">
            <v>O.NG.PAW.UTF.FAC.724FC</v>
          </cell>
          <cell r="D102" t="str">
            <v xml:space="preserve">PAW UTOROGU F/S FACIL CORR. MTC         </v>
          </cell>
          <cell r="E102" t="str">
            <v>IRETI OMOTOSO</v>
          </cell>
          <cell r="F102" t="str">
            <v>PRODUCTION</v>
          </cell>
          <cell r="G102">
            <v>413001</v>
          </cell>
          <cell r="H102">
            <v>4130</v>
          </cell>
          <cell r="I102" t="str">
            <v>OF-MTCE</v>
          </cell>
          <cell r="J102" t="str">
            <v>BASE JV</v>
          </cell>
          <cell r="K102" t="str">
            <v>PRODUCTION</v>
          </cell>
          <cell r="L102" t="str">
            <v>PRODUCTION</v>
          </cell>
          <cell r="M102" t="str">
            <v>Asset Manager, Swamp West Hub</v>
          </cell>
          <cell r="N102" t="str">
            <v>Asset Management Integration Lead</v>
          </cell>
          <cell r="O102" t="str">
            <v>OLALEYE, OLAYEMI</v>
          </cell>
          <cell r="P102" t="str">
            <v>NPDC</v>
          </cell>
          <cell r="Q102" t="str">
            <v>OPEX</v>
          </cell>
          <cell r="R102" t="str">
            <v>OPEX</v>
          </cell>
          <cell r="S102" t="str">
            <v>NON SAL</v>
          </cell>
          <cell r="T102" t="str">
            <v>N/A</v>
          </cell>
          <cell r="U102" t="str">
            <v>N/A</v>
          </cell>
          <cell r="V102" t="str">
            <v>N/A</v>
          </cell>
          <cell r="W102" t="str">
            <v>P233 Facilities Maintenance</v>
          </cell>
          <cell r="X102" t="str">
            <v>S7200 Services</v>
          </cell>
          <cell r="Y102" t="str">
            <v>A2140 Facilities Maintenance</v>
          </cell>
          <cell r="Z102">
            <v>0</v>
          </cell>
          <cell r="AA102">
            <v>0</v>
          </cell>
          <cell r="AB102">
            <v>0</v>
          </cell>
          <cell r="AC102">
            <v>0</v>
          </cell>
          <cell r="AD102">
            <v>0</v>
          </cell>
          <cell r="AE102">
            <v>0</v>
          </cell>
          <cell r="AF102">
            <v>0</v>
          </cell>
          <cell r="AG102">
            <v>0</v>
          </cell>
          <cell r="AH102">
            <v>0</v>
          </cell>
        </row>
        <row r="103">
          <cell r="A103" t="str">
            <v>O.NG.PAW.UTG.FAC.71300</v>
          </cell>
          <cell r="B103" t="str">
            <v xml:space="preserve">PAW UTOROGU G/P FACIL OPERATIONS        </v>
          </cell>
          <cell r="C103" t="str">
            <v>O.NG.PAW.UTG.FAC.71300</v>
          </cell>
          <cell r="D103" t="str">
            <v xml:space="preserve">PAW UTOROGU G/P FACIL OPERATIONS        </v>
          </cell>
          <cell r="E103" t="str">
            <v>IRETI OMOTOSO</v>
          </cell>
          <cell r="F103" t="str">
            <v>PRODUCTION</v>
          </cell>
          <cell r="G103">
            <v>413003</v>
          </cell>
          <cell r="H103">
            <v>4130</v>
          </cell>
          <cell r="I103" t="str">
            <v>GAS</v>
          </cell>
          <cell r="J103" t="str">
            <v>BASE JV</v>
          </cell>
          <cell r="K103" t="str">
            <v>PRODUCTION</v>
          </cell>
          <cell r="L103" t="str">
            <v>PRODUCTION</v>
          </cell>
          <cell r="M103" t="str">
            <v>Asset Manager, Swamp West Hub</v>
          </cell>
          <cell r="N103" t="str">
            <v>Asset Management Integration Lead</v>
          </cell>
          <cell r="O103" t="str">
            <v>OLALEYE, OLAYEMI</v>
          </cell>
          <cell r="P103" t="str">
            <v>NPDC</v>
          </cell>
          <cell r="Q103" t="str">
            <v>OPEX</v>
          </cell>
          <cell r="R103" t="str">
            <v>OPEX</v>
          </cell>
          <cell r="S103" t="str">
            <v>NON SAL</v>
          </cell>
          <cell r="T103" t="str">
            <v>N/A</v>
          </cell>
          <cell r="U103" t="str">
            <v>N/A</v>
          </cell>
          <cell r="V103" t="str">
            <v>N/A</v>
          </cell>
          <cell r="W103" t="str">
            <v>P231 Production Operations - Gas</v>
          </cell>
          <cell r="X103" t="str">
            <v>S7200 Services</v>
          </cell>
          <cell r="Y103" t="str">
            <v>A2110 Production Operations</v>
          </cell>
          <cell r="Z103">
            <v>0.02</v>
          </cell>
          <cell r="AA103">
            <v>0</v>
          </cell>
          <cell r="AB103">
            <v>0</v>
          </cell>
          <cell r="AC103">
            <v>0</v>
          </cell>
          <cell r="AD103">
            <v>0</v>
          </cell>
          <cell r="AE103">
            <v>0</v>
          </cell>
          <cell r="AF103">
            <v>0</v>
          </cell>
          <cell r="AG103">
            <v>0</v>
          </cell>
          <cell r="AH103">
            <v>0</v>
          </cell>
        </row>
        <row r="104">
          <cell r="A104" t="str">
            <v>O.NG.PAW.UTG.FAC.724FC</v>
          </cell>
          <cell r="B104" t="str">
            <v xml:space="preserve">PAW UTOROGU G/P FACIL CORR. MTC         </v>
          </cell>
          <cell r="C104" t="str">
            <v>O.NG.PAW.UTG.FAC.724FC</v>
          </cell>
          <cell r="D104" t="str">
            <v xml:space="preserve">PAW UTOROGU G/P FACIL CORR. MTC         </v>
          </cell>
          <cell r="E104" t="str">
            <v>IRETI OMOTOSO</v>
          </cell>
          <cell r="F104" t="str">
            <v>PRODUCTION</v>
          </cell>
          <cell r="G104">
            <v>413003</v>
          </cell>
          <cell r="H104">
            <v>4130</v>
          </cell>
          <cell r="I104" t="str">
            <v>GAS</v>
          </cell>
          <cell r="J104" t="str">
            <v>BASE JV</v>
          </cell>
          <cell r="K104" t="str">
            <v>PRODUCTION</v>
          </cell>
          <cell r="L104" t="str">
            <v>PRODUCTION</v>
          </cell>
          <cell r="M104" t="str">
            <v>Asset Manager, Swamp West Hub</v>
          </cell>
          <cell r="N104" t="str">
            <v>Asset Management Integration Lead</v>
          </cell>
          <cell r="O104" t="str">
            <v>OLALEYE, OLAYEMI</v>
          </cell>
          <cell r="P104" t="str">
            <v>NPDC</v>
          </cell>
          <cell r="Q104" t="str">
            <v>OPEX</v>
          </cell>
          <cell r="R104" t="str">
            <v>OPEX</v>
          </cell>
          <cell r="S104" t="str">
            <v>NON SAL</v>
          </cell>
          <cell r="T104" t="str">
            <v>N/A</v>
          </cell>
          <cell r="U104" t="str">
            <v>N/A</v>
          </cell>
          <cell r="V104" t="str">
            <v>N/A</v>
          </cell>
          <cell r="W104" t="str">
            <v>P233 Facilities Maintenance - Gas</v>
          </cell>
          <cell r="X104" t="str">
            <v>S7200 Services</v>
          </cell>
          <cell r="Y104" t="str">
            <v>A2140 Facilities Maintenance</v>
          </cell>
          <cell r="Z104">
            <v>0.02</v>
          </cell>
          <cell r="AA104">
            <v>0</v>
          </cell>
          <cell r="AB104">
            <v>0</v>
          </cell>
          <cell r="AC104">
            <v>0</v>
          </cell>
          <cell r="AD104">
            <v>0</v>
          </cell>
          <cell r="AE104">
            <v>0</v>
          </cell>
          <cell r="AF104">
            <v>0</v>
          </cell>
          <cell r="AG104">
            <v>0</v>
          </cell>
          <cell r="AH104">
            <v>0</v>
          </cell>
        </row>
        <row r="105">
          <cell r="A105" t="str">
            <v>O.NG.PAW.UTG.FAC.724FP</v>
          </cell>
          <cell r="B105" t="str">
            <v xml:space="preserve">PAW UTOROGU G/P FACIL PREV. MTC         </v>
          </cell>
          <cell r="C105" t="str">
            <v>O.NG.PAW.UTG.FAC.724FP</v>
          </cell>
          <cell r="D105" t="str">
            <v xml:space="preserve">PAW UTOROGU G/P FACIL PREV. MTC         </v>
          </cell>
          <cell r="E105" t="str">
            <v>IRETI OMOTOSO</v>
          </cell>
          <cell r="F105" t="str">
            <v>PRODUCTION</v>
          </cell>
          <cell r="G105">
            <v>413003</v>
          </cell>
          <cell r="H105">
            <v>4130</v>
          </cell>
          <cell r="I105" t="str">
            <v>GAS</v>
          </cell>
          <cell r="J105" t="str">
            <v>BASE JV</v>
          </cell>
          <cell r="K105" t="str">
            <v>PRODUCTION</v>
          </cell>
          <cell r="L105" t="str">
            <v>PRODUCTION</v>
          </cell>
          <cell r="M105" t="str">
            <v>Asset Manager, Swamp West Hub</v>
          </cell>
          <cell r="N105" t="str">
            <v>Asset Management Integration Lead</v>
          </cell>
          <cell r="O105" t="str">
            <v>OLALEYE, OLAYEMI</v>
          </cell>
          <cell r="P105" t="str">
            <v>NPDC</v>
          </cell>
          <cell r="Q105" t="str">
            <v>OPEX</v>
          </cell>
          <cell r="R105" t="str">
            <v>OPEX</v>
          </cell>
          <cell r="S105" t="str">
            <v>NON SAL</v>
          </cell>
          <cell r="T105" t="str">
            <v>N/A</v>
          </cell>
          <cell r="U105" t="str">
            <v>N/A</v>
          </cell>
          <cell r="V105" t="str">
            <v>N/A</v>
          </cell>
          <cell r="W105" t="str">
            <v>P233 Facilities Maintenance - Gas</v>
          </cell>
          <cell r="X105" t="str">
            <v>S7200 Services</v>
          </cell>
          <cell r="Y105" t="str">
            <v>A2140 Facilities Maintenance</v>
          </cell>
          <cell r="Z105">
            <v>0.02</v>
          </cell>
          <cell r="AA105">
            <v>0</v>
          </cell>
          <cell r="AB105">
            <v>0</v>
          </cell>
          <cell r="AC105">
            <v>0</v>
          </cell>
          <cell r="AD105">
            <v>0</v>
          </cell>
          <cell r="AE105">
            <v>0</v>
          </cell>
          <cell r="AF105">
            <v>0</v>
          </cell>
          <cell r="AG105">
            <v>0</v>
          </cell>
          <cell r="AH105">
            <v>0</v>
          </cell>
        </row>
        <row r="106">
          <cell r="A106" t="str">
            <v>O.NG.PAW.UWF.FAC.71300</v>
          </cell>
          <cell r="B106" t="str">
            <v xml:space="preserve">PAW UGHW F/S FACIL OPERATIONS           </v>
          </cell>
          <cell r="C106" t="str">
            <v>O.NG.PAW.UWF.FAC.71300</v>
          </cell>
          <cell r="D106" t="str">
            <v xml:space="preserve">PAW UGHW F/S FACIL OPERATIONS           </v>
          </cell>
          <cell r="E106" t="str">
            <v>IRETI OMOTOSO</v>
          </cell>
          <cell r="F106" t="str">
            <v>PRODUCTION</v>
          </cell>
          <cell r="G106">
            <v>413001</v>
          </cell>
          <cell r="H106">
            <v>4130</v>
          </cell>
          <cell r="I106" t="str">
            <v>OF-MTCE</v>
          </cell>
          <cell r="J106" t="str">
            <v>BASE JV</v>
          </cell>
          <cell r="K106" t="str">
            <v>PRODUCTION</v>
          </cell>
          <cell r="L106" t="str">
            <v>PRODUCTION</v>
          </cell>
          <cell r="M106" t="str">
            <v>Asset Manager, Swamp West Hub</v>
          </cell>
          <cell r="N106" t="str">
            <v>Asset Management Integration Lead</v>
          </cell>
          <cell r="O106" t="str">
            <v>OLALEYE, OLAYEMI</v>
          </cell>
          <cell r="P106" t="str">
            <v>NPDC</v>
          </cell>
          <cell r="Q106" t="str">
            <v>OPEX</v>
          </cell>
          <cell r="R106" t="str">
            <v>OPEX</v>
          </cell>
          <cell r="S106" t="str">
            <v>NON SAL</v>
          </cell>
          <cell r="T106" t="str">
            <v>N/A</v>
          </cell>
          <cell r="U106" t="str">
            <v>N/A</v>
          </cell>
          <cell r="V106" t="str">
            <v>N/A</v>
          </cell>
          <cell r="W106" t="str">
            <v>P231 Production Operations</v>
          </cell>
          <cell r="X106" t="str">
            <v>S7200 Services</v>
          </cell>
          <cell r="Y106" t="str">
            <v>A2110 Production Operations</v>
          </cell>
          <cell r="Z106">
            <v>0</v>
          </cell>
          <cell r="AA106">
            <v>0</v>
          </cell>
          <cell r="AB106">
            <v>0</v>
          </cell>
          <cell r="AC106">
            <v>0</v>
          </cell>
          <cell r="AD106">
            <v>0</v>
          </cell>
          <cell r="AE106">
            <v>0</v>
          </cell>
          <cell r="AF106">
            <v>0</v>
          </cell>
          <cell r="AG106">
            <v>0</v>
          </cell>
          <cell r="AH106">
            <v>0</v>
          </cell>
        </row>
        <row r="107">
          <cell r="A107" t="str">
            <v>O.NG.PAW.UWF.FAC.724FP</v>
          </cell>
          <cell r="B107" t="str">
            <v xml:space="preserve">PAW UGHW F/S FACIL PREV. MTC            </v>
          </cell>
          <cell r="C107" t="str">
            <v>O.NG.PAW.UWF.FAC.724FP</v>
          </cell>
          <cell r="D107" t="str">
            <v xml:space="preserve">PAW UGHW F/S FACIL PREV. MTC            </v>
          </cell>
          <cell r="E107" t="str">
            <v>IRETI OMOTOSO</v>
          </cell>
          <cell r="F107" t="str">
            <v>PRODUCTION</v>
          </cell>
          <cell r="G107">
            <v>413001</v>
          </cell>
          <cell r="H107">
            <v>4130</v>
          </cell>
          <cell r="I107" t="str">
            <v>OF-MTCE</v>
          </cell>
          <cell r="J107" t="str">
            <v>BASE JV</v>
          </cell>
          <cell r="K107" t="str">
            <v>PRODUCTION</v>
          </cell>
          <cell r="L107" t="str">
            <v>PRODUCTION</v>
          </cell>
          <cell r="M107" t="str">
            <v>Asset Manager, Swamp West Hub</v>
          </cell>
          <cell r="N107" t="str">
            <v>Asset Management Integration Lead</v>
          </cell>
          <cell r="O107" t="str">
            <v>OLALEYE, OLAYEMI</v>
          </cell>
          <cell r="P107" t="str">
            <v>NPDC</v>
          </cell>
          <cell r="Q107" t="str">
            <v>OPEX</v>
          </cell>
          <cell r="R107" t="str">
            <v>OPEX</v>
          </cell>
          <cell r="S107" t="str">
            <v>NON SAL</v>
          </cell>
          <cell r="T107" t="str">
            <v>N/A</v>
          </cell>
          <cell r="U107" t="str">
            <v>N/A</v>
          </cell>
          <cell r="V107" t="str">
            <v>N/A</v>
          </cell>
          <cell r="W107" t="str">
            <v>P233 Facilities Maintenance</v>
          </cell>
          <cell r="X107" t="str">
            <v>S7200 Services</v>
          </cell>
          <cell r="Y107" t="str">
            <v>A2140 Facilities Maintenance</v>
          </cell>
          <cell r="Z107">
            <v>0.02</v>
          </cell>
          <cell r="AA107">
            <v>0</v>
          </cell>
          <cell r="AB107">
            <v>0</v>
          </cell>
          <cell r="AC107">
            <v>0</v>
          </cell>
          <cell r="AD107">
            <v>0</v>
          </cell>
          <cell r="AE107">
            <v>0</v>
          </cell>
          <cell r="AF107">
            <v>0</v>
          </cell>
          <cell r="AG107">
            <v>0</v>
          </cell>
          <cell r="AH107">
            <v>0</v>
          </cell>
        </row>
        <row r="108">
          <cell r="A108" t="str">
            <v>O.NG.PAW.UZC.FAC.724FC</v>
          </cell>
          <cell r="B108" t="str">
            <v xml:space="preserve">PAW UZERE C/S FACIL CORR. MTC           </v>
          </cell>
          <cell r="C108" t="str">
            <v>O.NG.PAW.UZC.FAC.724FC</v>
          </cell>
          <cell r="D108" t="str">
            <v xml:space="preserve">PAW UZERE C/S FACIL CORR. MTC           </v>
          </cell>
          <cell r="E108" t="str">
            <v>IRETI OMOTOSO</v>
          </cell>
          <cell r="F108" t="str">
            <v>PRODUCTION</v>
          </cell>
          <cell r="G108">
            <v>413001</v>
          </cell>
          <cell r="H108">
            <v>4130</v>
          </cell>
          <cell r="I108" t="str">
            <v>OF-MTCE</v>
          </cell>
          <cell r="J108" t="str">
            <v>BASE JV</v>
          </cell>
          <cell r="K108" t="str">
            <v>PRODUCTION</v>
          </cell>
          <cell r="L108" t="str">
            <v>PRODUCTION</v>
          </cell>
          <cell r="M108" t="str">
            <v>Asset Manager, Swamp West Hub</v>
          </cell>
          <cell r="N108" t="str">
            <v>Asset Management Integration Lead</v>
          </cell>
          <cell r="O108" t="str">
            <v>OLALEYE, OLAYEMI</v>
          </cell>
          <cell r="P108" t="str">
            <v>NPDC</v>
          </cell>
          <cell r="Q108" t="str">
            <v>OPEX</v>
          </cell>
          <cell r="R108" t="str">
            <v>OPEX</v>
          </cell>
          <cell r="S108" t="str">
            <v>NON SAL</v>
          </cell>
          <cell r="T108" t="str">
            <v>N/A</v>
          </cell>
          <cell r="U108" t="str">
            <v>N/A</v>
          </cell>
          <cell r="V108" t="str">
            <v>N/A</v>
          </cell>
          <cell r="W108" t="str">
            <v>P233 Facilities Maintenance</v>
          </cell>
          <cell r="X108" t="str">
            <v>S7200 Services</v>
          </cell>
          <cell r="Y108" t="str">
            <v>A2140 Facilities Maintenance</v>
          </cell>
          <cell r="Z108">
            <v>0</v>
          </cell>
          <cell r="AA108">
            <v>0</v>
          </cell>
          <cell r="AB108">
            <v>0</v>
          </cell>
          <cell r="AC108">
            <v>0</v>
          </cell>
          <cell r="AD108">
            <v>0</v>
          </cell>
          <cell r="AE108">
            <v>0</v>
          </cell>
          <cell r="AF108">
            <v>0</v>
          </cell>
          <cell r="AG108">
            <v>0</v>
          </cell>
          <cell r="AH108">
            <v>0</v>
          </cell>
        </row>
        <row r="109">
          <cell r="A109" t="str">
            <v>O.NG.PAW.UZF.FAC.71300</v>
          </cell>
          <cell r="B109" t="str">
            <v>PAW UZERE F/S FACIL OPERATIONS</v>
          </cell>
          <cell r="C109" t="str">
            <v>O.NG.PAW.UZF.FAC.71300</v>
          </cell>
          <cell r="D109" t="str">
            <v>PAW UZERE F/S FACIL OPERATIONS</v>
          </cell>
          <cell r="E109" t="str">
            <v>IRETI OMOTOSO</v>
          </cell>
          <cell r="F109" t="str">
            <v>PRODUCTION</v>
          </cell>
          <cell r="G109">
            <v>413001</v>
          </cell>
          <cell r="H109">
            <v>4130</v>
          </cell>
          <cell r="I109" t="str">
            <v>OF-MTCE</v>
          </cell>
          <cell r="J109" t="str">
            <v>BASE JV</v>
          </cell>
          <cell r="K109" t="str">
            <v>PRODUCTION</v>
          </cell>
          <cell r="L109" t="str">
            <v>PRODUCTION</v>
          </cell>
          <cell r="M109" t="str">
            <v>Asset Manager, Swamp West Hub</v>
          </cell>
          <cell r="N109" t="str">
            <v>Asset Management Integration Lead</v>
          </cell>
          <cell r="O109" t="str">
            <v>OLALEYE, OLAYEMI</v>
          </cell>
          <cell r="P109" t="str">
            <v>NPDC</v>
          </cell>
          <cell r="Q109" t="str">
            <v>OPEX</v>
          </cell>
          <cell r="R109" t="str">
            <v>OPEX</v>
          </cell>
          <cell r="S109" t="str">
            <v>NON SAL</v>
          </cell>
          <cell r="T109" t="str">
            <v>N/A</v>
          </cell>
          <cell r="U109" t="str">
            <v>N/A</v>
          </cell>
          <cell r="V109" t="str">
            <v>N/A</v>
          </cell>
          <cell r="W109" t="str">
            <v>P231 Production Operations</v>
          </cell>
          <cell r="X109" t="str">
            <v>S7200 Services</v>
          </cell>
          <cell r="Y109" t="str">
            <v>A2110 Production Operations</v>
          </cell>
          <cell r="Z109">
            <v>0</v>
          </cell>
          <cell r="AA109">
            <v>0</v>
          </cell>
          <cell r="AB109">
            <v>0</v>
          </cell>
          <cell r="AC109">
            <v>0</v>
          </cell>
          <cell r="AD109">
            <v>0</v>
          </cell>
          <cell r="AE109">
            <v>0</v>
          </cell>
          <cell r="AF109">
            <v>0</v>
          </cell>
          <cell r="AG109">
            <v>0</v>
          </cell>
          <cell r="AH109">
            <v>0</v>
          </cell>
        </row>
        <row r="110">
          <cell r="A110" t="str">
            <v>O.NG.PAW.VWF.FAC.71300</v>
          </cell>
          <cell r="B110" t="str">
            <v>PAW EVWRENI F/S FACIL OPERATIONS</v>
          </cell>
          <cell r="C110" t="str">
            <v>O.NG.PAW.VWF.FAC.71300</v>
          </cell>
          <cell r="D110" t="str">
            <v>PAW EVWRENI F/S FACIL OPERATIONS</v>
          </cell>
          <cell r="E110" t="str">
            <v>IRETI OMOTOSO</v>
          </cell>
          <cell r="F110" t="str">
            <v>PRODUCTION</v>
          </cell>
          <cell r="G110">
            <v>413001</v>
          </cell>
          <cell r="H110">
            <v>4130</v>
          </cell>
          <cell r="I110" t="str">
            <v>OF-MTCE</v>
          </cell>
          <cell r="J110" t="str">
            <v>BASE JV</v>
          </cell>
          <cell r="K110" t="str">
            <v>PRODUCTION</v>
          </cell>
          <cell r="L110" t="str">
            <v>PRODUCTION</v>
          </cell>
          <cell r="M110" t="str">
            <v>Asset Manager, Swamp West Hub</v>
          </cell>
          <cell r="N110" t="str">
            <v>Asset Management Integration Lead</v>
          </cell>
          <cell r="O110" t="str">
            <v>OLALEYE, OLAYEMI</v>
          </cell>
          <cell r="P110" t="str">
            <v>NPDC</v>
          </cell>
          <cell r="Q110" t="str">
            <v>OPEX</v>
          </cell>
          <cell r="R110" t="str">
            <v>OPEX</v>
          </cell>
          <cell r="S110" t="str">
            <v>NON SAL</v>
          </cell>
          <cell r="T110" t="str">
            <v>N/A</v>
          </cell>
          <cell r="U110" t="str">
            <v>N/A</v>
          </cell>
          <cell r="V110" t="str">
            <v>N/A</v>
          </cell>
          <cell r="W110" t="str">
            <v>P231 Production Operations</v>
          </cell>
          <cell r="X110" t="str">
            <v>S7200 Services</v>
          </cell>
          <cell r="Y110" t="str">
            <v>A2110 Production Operations</v>
          </cell>
          <cell r="Z110">
            <v>0</v>
          </cell>
          <cell r="AA110">
            <v>0</v>
          </cell>
          <cell r="AB110">
            <v>0</v>
          </cell>
          <cell r="AC110">
            <v>0</v>
          </cell>
          <cell r="AD110">
            <v>0</v>
          </cell>
          <cell r="AE110">
            <v>0</v>
          </cell>
          <cell r="AF110">
            <v>0</v>
          </cell>
          <cell r="AG110">
            <v>0</v>
          </cell>
          <cell r="AH110">
            <v>0</v>
          </cell>
        </row>
        <row r="111">
          <cell r="A111" t="str">
            <v>O.NG.PSE.WSU.FAC.724FC</v>
          </cell>
          <cell r="B111" t="str">
            <v>PROD. WORKSHOP COR. MTC.</v>
          </cell>
          <cell r="C111" t="str">
            <v>O.NG.PSE.WSU.FAC.724FC</v>
          </cell>
          <cell r="D111" t="str">
            <v>PROD. WORKSHOP COR. MTC. (PRODUCTION MAINTENANCE – OIL (ONSHORE))</v>
          </cell>
          <cell r="E111" t="str">
            <v>IRETI OMOTOSO</v>
          </cell>
          <cell r="F111" t="str">
            <v>PRODUCTION</v>
          </cell>
          <cell r="G111">
            <v>413001</v>
          </cell>
          <cell r="H111">
            <v>4130</v>
          </cell>
          <cell r="I111" t="str">
            <v>OF-MTCE</v>
          </cell>
          <cell r="J111" t="str">
            <v>BASE JV</v>
          </cell>
          <cell r="K111" t="str">
            <v>PRODUCTION</v>
          </cell>
          <cell r="L111" t="str">
            <v>PRODUCTION</v>
          </cell>
          <cell r="M111" t="str">
            <v>Asset Manager, Central Hub</v>
          </cell>
          <cell r="N111" t="str">
            <v>Asset Management Integration Lead</v>
          </cell>
          <cell r="O111" t="str">
            <v>OLALEYE, OLAYEMI</v>
          </cell>
          <cell r="P111" t="str">
            <v>ABIODUN.BAKARE@SHELL.COM</v>
          </cell>
          <cell r="Q111" t="str">
            <v>OPEX</v>
          </cell>
          <cell r="R111" t="str">
            <v>OPEX</v>
          </cell>
          <cell r="S111" t="str">
            <v>NON SAL</v>
          </cell>
          <cell r="T111" t="str">
            <v>N/A</v>
          </cell>
          <cell r="U111" t="str">
            <v>N/A</v>
          </cell>
          <cell r="V111" t="str">
            <v>C_OPSE_OIL_Z11</v>
          </cell>
          <cell r="W111" t="str">
            <v>P233 Facilities Maintenance</v>
          </cell>
          <cell r="X111" t="str">
            <v>S7200 Services</v>
          </cell>
          <cell r="Y111" t="str">
            <v>A2140 Facilities Maintenance</v>
          </cell>
          <cell r="Z111">
            <v>724693.8600000001</v>
          </cell>
          <cell r="AA111">
            <v>206745.74000000002</v>
          </cell>
          <cell r="AB111">
            <v>37632720</v>
          </cell>
          <cell r="AC111">
            <v>232316</v>
          </cell>
          <cell r="AD111">
            <v>355701.96721311472</v>
          </cell>
          <cell r="AE111">
            <v>31987812</v>
          </cell>
          <cell r="AF111">
            <v>197468.6</v>
          </cell>
          <cell r="AG111">
            <v>302346.67213114753</v>
          </cell>
          <cell r="AH111">
            <v>-53355.295081967197</v>
          </cell>
          <cell r="AI111" t="str">
            <v>Cost optimization</v>
          </cell>
        </row>
        <row r="112">
          <cell r="A112" t="str">
            <v>O.NG.PSW.WSU.FAC.724FC</v>
          </cell>
          <cell r="B112" t="str">
            <v>PROD. WORKSHOP COR. MTC.</v>
          </cell>
          <cell r="C112" t="str">
            <v>O.NG.PSE.WSU.FAC.724FC</v>
          </cell>
          <cell r="D112" t="str">
            <v>PROD. WORKSHOP COR. MTC. (PRODUCTION MAINTENANCE – OIL (ONSHORE))</v>
          </cell>
          <cell r="E112" t="str">
            <v>IRETI OMOTOSO</v>
          </cell>
          <cell r="F112" t="str">
            <v>PRODUCTION</v>
          </cell>
          <cell r="G112">
            <v>413001</v>
          </cell>
          <cell r="H112">
            <v>4130</v>
          </cell>
          <cell r="I112" t="str">
            <v>OF-MTCE</v>
          </cell>
          <cell r="J112" t="str">
            <v>BASE JV</v>
          </cell>
          <cell r="K112" t="str">
            <v>PRODUCTION</v>
          </cell>
          <cell r="L112" t="str">
            <v>PRODUCTION</v>
          </cell>
          <cell r="M112" t="str">
            <v>Asset Manager, Swamp West Hub</v>
          </cell>
          <cell r="N112" t="str">
            <v>Asset Management Integration Lead</v>
          </cell>
          <cell r="O112" t="str">
            <v>OLALEYE, OLAYEMI</v>
          </cell>
          <cell r="P112" t="str">
            <v>ABIODUN.BAKARE@SHELL.COM</v>
          </cell>
          <cell r="Q112" t="str">
            <v>OPEX</v>
          </cell>
          <cell r="R112" t="str">
            <v>OPEX</v>
          </cell>
          <cell r="S112" t="str">
            <v>NON SAL</v>
          </cell>
          <cell r="T112" t="str">
            <v>N/A</v>
          </cell>
          <cell r="U112" t="str">
            <v>N/A</v>
          </cell>
          <cell r="V112" t="str">
            <v>C_OPSE_OIL_Z11</v>
          </cell>
          <cell r="W112" t="str">
            <v>P233 Facilities Maintenance</v>
          </cell>
          <cell r="X112" t="str">
            <v>S7200 Services</v>
          </cell>
          <cell r="Y112" t="str">
            <v>A2140 Facilities Maintenance</v>
          </cell>
          <cell r="Z112">
            <v>315990.46000000002</v>
          </cell>
          <cell r="AA112">
            <v>362098.99999999988</v>
          </cell>
          <cell r="AB112">
            <v>20708000</v>
          </cell>
          <cell r="AC112">
            <v>188760</v>
          </cell>
          <cell r="AD112">
            <v>256655.08196721313</v>
          </cell>
          <cell r="AE112">
            <v>17601800</v>
          </cell>
          <cell r="AF112">
            <v>160446</v>
          </cell>
          <cell r="AG112">
            <v>218156.81967213115</v>
          </cell>
          <cell r="AH112">
            <v>-38498.262295081979</v>
          </cell>
          <cell r="AI112" t="str">
            <v>Cost optimization</v>
          </cell>
        </row>
        <row r="113">
          <cell r="A113" t="str">
            <v>O.NG.PSE.WSU.FAC.71300</v>
          </cell>
          <cell r="B113" t="str">
            <v>PROD. WORKSHOP OPERATIONS</v>
          </cell>
          <cell r="C113" t="str">
            <v>O.NG.PSE.WSU.FAC.71300</v>
          </cell>
          <cell r="D113" t="str">
            <v>PROD. WORKSHOP OPERATIONS</v>
          </cell>
          <cell r="E113" t="str">
            <v>IRETI OMOTOSO</v>
          </cell>
          <cell r="F113" t="str">
            <v>PRODUCTION</v>
          </cell>
          <cell r="G113">
            <v>413001</v>
          </cell>
          <cell r="H113">
            <v>4130</v>
          </cell>
          <cell r="I113" t="str">
            <v>OF-MTCE</v>
          </cell>
          <cell r="J113" t="str">
            <v>BASE JV</v>
          </cell>
          <cell r="K113" t="str">
            <v>PRODUCTION</v>
          </cell>
          <cell r="L113" t="str">
            <v>PRODUCTION</v>
          </cell>
          <cell r="M113" t="str">
            <v>Asset Manager, Central Hub</v>
          </cell>
          <cell r="N113" t="str">
            <v>Asset Management Integration Lead</v>
          </cell>
          <cell r="O113" t="str">
            <v>OLALEYE, OLAYEMI</v>
          </cell>
          <cell r="P113" t="str">
            <v>ABIODUN.BAKARE@SHELL.COM</v>
          </cell>
          <cell r="Q113" t="str">
            <v>OPEX</v>
          </cell>
          <cell r="R113" t="str">
            <v>OPEX</v>
          </cell>
          <cell r="S113" t="str">
            <v>NON SAL</v>
          </cell>
          <cell r="T113" t="str">
            <v>N/A</v>
          </cell>
          <cell r="U113" t="str">
            <v>N/A</v>
          </cell>
          <cell r="V113" t="str">
            <v>C_OPSE_OIL_Z11</v>
          </cell>
          <cell r="W113" t="str">
            <v>P231 Production Operations</v>
          </cell>
          <cell r="X113" t="str">
            <v>S7200 Services</v>
          </cell>
          <cell r="Y113" t="str">
            <v>A2140 Facilities Maintenance</v>
          </cell>
          <cell r="Z113">
            <v>3744050.5600000005</v>
          </cell>
          <cell r="AA113">
            <v>2927098.6199999996</v>
          </cell>
          <cell r="AB113">
            <v>826761899.02417016</v>
          </cell>
          <cell r="AC113">
            <v>148308.05000000002</v>
          </cell>
          <cell r="AD113">
            <v>2859002.8008989184</v>
          </cell>
          <cell r="AE113">
            <v>702747614.17054462</v>
          </cell>
          <cell r="AF113">
            <v>126061.84250000001</v>
          </cell>
          <cell r="AG113">
            <v>2430152.3807640807</v>
          </cell>
          <cell r="AH113">
            <v>-428850.42013483774</v>
          </cell>
          <cell r="AI113" t="str">
            <v>Cost optimization</v>
          </cell>
        </row>
        <row r="114">
          <cell r="A114" t="str">
            <v>O.NG.PSE.WSU.FAC.724FP</v>
          </cell>
          <cell r="B114" t="str">
            <v>PROD. WORKSHOP PREV. MTC</v>
          </cell>
          <cell r="C114" t="str">
            <v>O.NG.PSE.WSU.FAC.724FP</v>
          </cell>
          <cell r="D114" t="str">
            <v>PROD. WORKSHOP PREV. MTC (PRODUCTION MAINTENANCE – OIL (ONSHORE))</v>
          </cell>
          <cell r="E114" t="str">
            <v>IRETI OMOTOSO</v>
          </cell>
          <cell r="F114" t="str">
            <v>PRODUCTION</v>
          </cell>
          <cell r="G114">
            <v>413001</v>
          </cell>
          <cell r="H114">
            <v>4130</v>
          </cell>
          <cell r="I114" t="str">
            <v>OF-MTCE</v>
          </cell>
          <cell r="J114" t="str">
            <v>BASE JV</v>
          </cell>
          <cell r="K114" t="str">
            <v>PRODUCTION</v>
          </cell>
          <cell r="L114" t="str">
            <v>PRODUCTION</v>
          </cell>
          <cell r="M114" t="str">
            <v>Asset Manager, Central Hub</v>
          </cell>
          <cell r="N114" t="str">
            <v>Asset Management Integration Lead</v>
          </cell>
          <cell r="O114" t="str">
            <v>OLALEYE, OLAYEMI</v>
          </cell>
          <cell r="P114" t="str">
            <v>ABIODUN.BAKARE@SHELL.COM</v>
          </cell>
          <cell r="Q114" t="str">
            <v>OPEX</v>
          </cell>
          <cell r="R114" t="str">
            <v>OPEX</v>
          </cell>
          <cell r="S114" t="str">
            <v>NON SAL</v>
          </cell>
          <cell r="T114" t="str">
            <v>N/A</v>
          </cell>
          <cell r="U114" t="str">
            <v>N/A</v>
          </cell>
          <cell r="V114" t="str">
            <v>C_OPSE_OIL_Z11</v>
          </cell>
          <cell r="W114" t="str">
            <v>P233 Facilities Maintenance</v>
          </cell>
          <cell r="X114" t="str">
            <v>S7200 Services</v>
          </cell>
          <cell r="Y114" t="str">
            <v>A2140 Facilities Maintenance</v>
          </cell>
          <cell r="Z114">
            <v>339314.55000000005</v>
          </cell>
          <cell r="AA114">
            <v>317097.84999999998</v>
          </cell>
          <cell r="AB114">
            <v>74610400</v>
          </cell>
          <cell r="AC114">
            <v>80168</v>
          </cell>
          <cell r="AD114">
            <v>324792.26229508198</v>
          </cell>
          <cell r="AE114">
            <v>63418840</v>
          </cell>
          <cell r="AF114">
            <v>68142.8</v>
          </cell>
          <cell r="AG114">
            <v>276073.42295081966</v>
          </cell>
          <cell r="AH114">
            <v>-48718.83934426232</v>
          </cell>
          <cell r="AI114" t="str">
            <v>Cost optimization</v>
          </cell>
        </row>
        <row r="115">
          <cell r="A115" t="str">
            <v>O.NG.PSW.WSU.FAC.71300</v>
          </cell>
          <cell r="B115" t="str">
            <v>PROD. WORKSHOP OPERATIONS</v>
          </cell>
          <cell r="C115" t="str">
            <v>O.NG.PSW.WSU.FAC.71300</v>
          </cell>
          <cell r="D115" t="str">
            <v>PROD. WORKSHOP OPERATIONS.</v>
          </cell>
          <cell r="E115" t="str">
            <v>IRETI OMOTOSO</v>
          </cell>
          <cell r="F115" t="str">
            <v>PRODUCTION</v>
          </cell>
          <cell r="G115">
            <v>413001</v>
          </cell>
          <cell r="H115">
            <v>4130</v>
          </cell>
          <cell r="I115" t="str">
            <v>OF-MTCE</v>
          </cell>
          <cell r="J115" t="str">
            <v>BASE JV</v>
          </cell>
          <cell r="K115" t="str">
            <v>PRODUCTION</v>
          </cell>
          <cell r="L115" t="str">
            <v>PRODUCTION</v>
          </cell>
          <cell r="M115" t="str">
            <v>Asset Manager, Swamp West Hub</v>
          </cell>
          <cell r="N115" t="str">
            <v>Asset Management Integration Lead</v>
          </cell>
          <cell r="O115" t="str">
            <v>OLALEYE, OLAYEMI</v>
          </cell>
          <cell r="P115" t="str">
            <v>ABIODUN.BAKARE@SHELL.COM</v>
          </cell>
          <cell r="Q115" t="str">
            <v>OPEX</v>
          </cell>
          <cell r="R115" t="str">
            <v>OPEX</v>
          </cell>
          <cell r="S115" t="str">
            <v>NON SAL</v>
          </cell>
          <cell r="T115" t="str">
            <v>N/A</v>
          </cell>
          <cell r="U115" t="str">
            <v>N/A</v>
          </cell>
          <cell r="V115" t="str">
            <v>C_OPSE_OIL_Z11</v>
          </cell>
          <cell r="W115" t="str">
            <v>P231 Production Operations</v>
          </cell>
          <cell r="X115" t="str">
            <v>S7200 Services</v>
          </cell>
          <cell r="Y115" t="str">
            <v>A2140 Facilities Maintenance</v>
          </cell>
          <cell r="Z115">
            <v>2602719.5099999998</v>
          </cell>
          <cell r="AA115">
            <v>1671341.6600000001</v>
          </cell>
          <cell r="AB115">
            <v>276256883.19999999</v>
          </cell>
          <cell r="AC115">
            <v>524985</v>
          </cell>
          <cell r="AD115">
            <v>1430745.272786885</v>
          </cell>
          <cell r="AE115">
            <v>234818350.71999997</v>
          </cell>
          <cell r="AF115">
            <v>446237.25</v>
          </cell>
          <cell r="AG115">
            <v>1216133.4818688524</v>
          </cell>
          <cell r="AH115">
            <v>-214611.79091803264</v>
          </cell>
          <cell r="AI115" t="str">
            <v>Cost optimization</v>
          </cell>
        </row>
        <row r="116">
          <cell r="A116" t="str">
            <v>O.NG.PSW.WSU.FAC.724FP</v>
          </cell>
          <cell r="B116" t="str">
            <v>PROVISION OF FITTER SERVICES TO JAN 2005</v>
          </cell>
          <cell r="C116" t="str">
            <v>O.NG.PSW.WSU.FAC.724FP</v>
          </cell>
          <cell r="D116" t="str">
            <v>PROVISION OF FITTER SERVICES TO JAN 2005 (PRODUCTION MAINTENANCE – OIL (ONSHORE))</v>
          </cell>
          <cell r="E116" t="str">
            <v>IRETI OMOTOSO</v>
          </cell>
          <cell r="F116" t="str">
            <v>PRODUCTION</v>
          </cell>
          <cell r="G116">
            <v>413001</v>
          </cell>
          <cell r="H116">
            <v>4130</v>
          </cell>
          <cell r="I116" t="str">
            <v>OF-MTCE</v>
          </cell>
          <cell r="J116" t="str">
            <v>BASE JV</v>
          </cell>
          <cell r="K116" t="str">
            <v>PRODUCTION</v>
          </cell>
          <cell r="L116" t="str">
            <v>PRODUCTION</v>
          </cell>
          <cell r="M116" t="str">
            <v>Asset Manager, Swamp West Hub</v>
          </cell>
          <cell r="N116" t="str">
            <v>Asset Management Integration Lead</v>
          </cell>
          <cell r="O116" t="str">
            <v>OLALEYE, OLAYEMI</v>
          </cell>
          <cell r="P116" t="str">
            <v>ABIODUN.BAKARE@SHELL.COM</v>
          </cell>
          <cell r="Q116" t="str">
            <v>OPEX</v>
          </cell>
          <cell r="R116" t="str">
            <v>OPEX</v>
          </cell>
          <cell r="S116" t="str">
            <v>NON SAL</v>
          </cell>
          <cell r="T116" t="str">
            <v>N/A</v>
          </cell>
          <cell r="U116" t="str">
            <v>N/A</v>
          </cell>
          <cell r="V116" t="str">
            <v>C_OPSE_OIL_Z11</v>
          </cell>
          <cell r="W116" t="str">
            <v>P233 Facilities Maintenance</v>
          </cell>
          <cell r="X116" t="str">
            <v>S7200 Services</v>
          </cell>
          <cell r="Y116" t="str">
            <v>A2140 Facilities Maintenance</v>
          </cell>
          <cell r="Z116">
            <v>49369.51999999999</v>
          </cell>
          <cell r="AA116">
            <v>155825.25</v>
          </cell>
          <cell r="AB116">
            <v>27780000</v>
          </cell>
          <cell r="AC116">
            <v>8600</v>
          </cell>
          <cell r="AD116">
            <v>99681.967213114753</v>
          </cell>
          <cell r="AE116">
            <v>23613000</v>
          </cell>
          <cell r="AF116">
            <v>7310</v>
          </cell>
          <cell r="AG116">
            <v>84729.672131147541</v>
          </cell>
          <cell r="AH116">
            <v>-14952.295081967211</v>
          </cell>
        </row>
        <row r="117">
          <cell r="A117" t="str">
            <v>P.NG.PBW.DF.15.069</v>
          </cell>
          <cell r="B117" t="str">
            <v>NON OIL AND GAS INSTALLATIONS
(NOGI) INSPECTION</v>
          </cell>
          <cell r="C117" t="str">
            <v>C.NG.PBW.DF.15.069</v>
          </cell>
          <cell r="D117" t="str">
            <v>NON OIL AND GAS INSTALLATIONS
(NOGI) INSPECTION</v>
          </cell>
          <cell r="E117" t="str">
            <v>IRETI OMOTOSO</v>
          </cell>
          <cell r="F117" t="str">
            <v>PRODUCTION</v>
          </cell>
          <cell r="G117">
            <v>13203</v>
          </cell>
          <cell r="H117">
            <v>132</v>
          </cell>
          <cell r="I117" t="str">
            <v>OF-CIVIL</v>
          </cell>
          <cell r="J117" t="str">
            <v>BASE JV</v>
          </cell>
          <cell r="K117" t="str">
            <v>PRODUCTION</v>
          </cell>
          <cell r="L117" t="str">
            <v>PRODUCTION</v>
          </cell>
          <cell r="M117" t="str">
            <v>Asset Manager, Swamp West Hub</v>
          </cell>
          <cell r="N117" t="str">
            <v>Asset Management Integration Lead</v>
          </cell>
          <cell r="O117" t="str">
            <v>OLALEYE, OLAYEMI</v>
          </cell>
          <cell r="P117" t="str">
            <v>AFORD.AFODE@SHELL.COM</v>
          </cell>
          <cell r="Q117" t="str">
            <v>OPEX</v>
          </cell>
          <cell r="R117" t="str">
            <v>OPEX</v>
          </cell>
          <cell r="S117" t="str">
            <v>NON WELLS</v>
          </cell>
          <cell r="T117" t="str">
            <v>N/A</v>
          </cell>
          <cell r="U117" t="str">
            <v>N/A</v>
          </cell>
          <cell r="V117" t="str">
            <v>N/A</v>
          </cell>
          <cell r="Z117">
            <v>0</v>
          </cell>
          <cell r="AA117">
            <v>0</v>
          </cell>
          <cell r="AB117">
            <v>145659450.00999999</v>
          </cell>
          <cell r="AC117">
            <v>1323400</v>
          </cell>
          <cell r="AD117">
            <v>1800971.9672459015</v>
          </cell>
          <cell r="AE117">
            <v>118648033.20216</v>
          </cell>
          <cell r="AF117">
            <v>1051767.6299999999</v>
          </cell>
          <cell r="AG117">
            <v>1440777.5749251146</v>
          </cell>
          <cell r="AH117">
            <v>-360194.39232078684</v>
          </cell>
          <cell r="AI117" t="str">
            <v>Cost optimization</v>
          </cell>
        </row>
        <row r="118">
          <cell r="A118" t="str">
            <v>C.NG.PBW.DF.18.013_New</v>
          </cell>
          <cell r="B118" t="str">
            <v>UPGRADE OF SEWAGE TREATMENT FACILITIES AT FOT</v>
          </cell>
          <cell r="C118" t="str">
            <v>C.NG.PBW.DF.18.013_New</v>
          </cell>
          <cell r="D118" t="str">
            <v>UPGRADE OF SEWAGE TREATMENT FACILITIES AT FOT</v>
          </cell>
          <cell r="E118" t="str">
            <v>IRETI OMOTOSO</v>
          </cell>
          <cell r="F118" t="str">
            <v>PRODUCTION</v>
          </cell>
          <cell r="G118">
            <v>13203</v>
          </cell>
          <cell r="I118" t="str">
            <v>HSSE</v>
          </cell>
          <cell r="J118" t="str">
            <v>BASE JV</v>
          </cell>
          <cell r="K118" t="str">
            <v>PRODUCTION</v>
          </cell>
          <cell r="L118" t="str">
            <v>PRODUCTION</v>
          </cell>
          <cell r="M118" t="str">
            <v>Asset Manager, Swamp West Hub</v>
          </cell>
          <cell r="N118" t="str">
            <v>Asset Management Integration Lead</v>
          </cell>
          <cell r="O118" t="str">
            <v>OLALEYE, OLAYEMI</v>
          </cell>
          <cell r="P118" t="str">
            <v xml:space="preserve">i.nwosu@shell.com / Patrick.Ogun@shell.com </v>
          </cell>
          <cell r="Q118" t="str">
            <v>CAPEX</v>
          </cell>
          <cell r="R118" t="str">
            <v>CAPEX</v>
          </cell>
          <cell r="S118" t="str">
            <v>NON SAL</v>
          </cell>
          <cell r="T118" t="str">
            <v>N/A</v>
          </cell>
          <cell r="U118" t="str">
            <v>N/A</v>
          </cell>
          <cell r="V118">
            <v>0</v>
          </cell>
          <cell r="W118">
            <v>0</v>
          </cell>
          <cell r="X118">
            <v>0</v>
          </cell>
          <cell r="Y118">
            <v>0</v>
          </cell>
          <cell r="Z118">
            <v>0</v>
          </cell>
          <cell r="AA118">
            <v>0</v>
          </cell>
          <cell r="AB118">
            <v>0</v>
          </cell>
          <cell r="AC118">
            <v>0</v>
          </cell>
          <cell r="AD118">
            <v>0</v>
          </cell>
          <cell r="AG118">
            <v>0</v>
          </cell>
          <cell r="AH118">
            <v>0</v>
          </cell>
        </row>
        <row r="120">
          <cell r="Z120">
            <v>12386035.259999996</v>
          </cell>
          <cell r="AA120">
            <v>8991732.8200000003</v>
          </cell>
          <cell r="AB120">
            <v>7832163143.4541702</v>
          </cell>
          <cell r="AC120">
            <v>30973185.592</v>
          </cell>
          <cell r="AD120">
            <v>56652409.013161212</v>
          </cell>
          <cell r="AE120">
            <v>8029925814.5527048</v>
          </cell>
          <cell r="AF120">
            <v>33795093.516500004</v>
          </cell>
          <cell r="AG120">
            <v>60122719.137984291</v>
          </cell>
          <cell r="AH120">
            <v>3470310.1248230636</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s"/>
      <sheetName val="Washline Opex"/>
      <sheetName val="Washline Capex"/>
    </sheetNames>
    <sheetDataSet>
      <sheetData sheetId="0">
        <row r="1">
          <cell r="A1" t="str">
            <v>SAP COST OBJECT</v>
          </cell>
          <cell r="B1" t="str">
            <v>SAP COST OBJECT DESCRIPTION</v>
          </cell>
          <cell r="C1" t="str">
            <v>ROLL-UP CODE</v>
          </cell>
          <cell r="D1" t="str">
            <v>ROLL-UP DESCRIPTION</v>
          </cell>
          <cell r="E1" t="str">
            <v>BFM</v>
          </cell>
          <cell r="F1" t="str">
            <v>FUNCTION</v>
          </cell>
          <cell r="G1" t="str">
            <v>UAP CODE</v>
          </cell>
          <cell r="H1" t="str">
            <v>SHORT CODE</v>
          </cell>
          <cell r="I1" t="str">
            <v>DEVCOM GROUP</v>
          </cell>
          <cell r="J1" t="str">
            <v>VENTURE (NAPIMS BUDGET BOOK)</v>
          </cell>
          <cell r="K1" t="str">
            <v>LEVEL 2</v>
          </cell>
          <cell r="L1" t="str">
            <v>GM MAPPING</v>
          </cell>
          <cell r="M1" t="str">
            <v>L 3 Description</v>
          </cell>
          <cell r="N1" t="str">
            <v>L 4 Description</v>
          </cell>
          <cell r="O1" t="str">
            <v>FINANCE ADVISOR</v>
          </cell>
          <cell r="P1" t="str">
            <v>DEVCOM CONTACT EMAIL</v>
          </cell>
          <cell r="Q1" t="str">
            <v>GFRM COST TYPE</v>
          </cell>
          <cell r="R1" t="str">
            <v>UAP COST TYPE</v>
          </cell>
          <cell r="S1" t="str">
            <v>WELLS / NON WELLS</v>
          </cell>
          <cell r="T1" t="str">
            <v>MAJOR PROJECT (Sub Activity Entity)</v>
          </cell>
          <cell r="U1" t="str">
            <v>Major Project (Activity Entity)</v>
          </cell>
          <cell r="V1" t="str">
            <v>PPS CODE</v>
          </cell>
          <cell r="W1" t="str">
            <v>OPEX BBB CODE</v>
          </cell>
          <cell r="X1" t="str">
            <v>SCOA ACCOUNT DESCRIPTION</v>
          </cell>
          <cell r="Y1" t="str">
            <v>SCOA SUB-ANALYSIS</v>
          </cell>
          <cell r="Z1" t="str">
            <v>2016 ACT</v>
          </cell>
          <cell r="AA1" t="str">
            <v>2017 ACT</v>
          </cell>
          <cell r="AB1" t="str">
            <v>APPROVED OP17 SN</v>
          </cell>
          <cell r="AC1" t="str">
            <v>APPROVED OP17 S$</v>
          </cell>
          <cell r="AD1" t="str">
            <v>APPROVED OP17 F$</v>
          </cell>
          <cell r="AE1" t="str">
            <v>PROPOSED Q1 FYLE SN</v>
          </cell>
          <cell r="AF1" t="str">
            <v>PROPOSED Q1 FYLE S$</v>
          </cell>
          <cell r="AG1" t="str">
            <v>PROPOSED Q1 FYLE F$</v>
          </cell>
          <cell r="AH1" t="str">
            <v>PROPOSED Q1 FYLE F$ vs TGT F$</v>
          </cell>
          <cell r="AI1" t="str">
            <v>VARIANCE COMMENTARY</v>
          </cell>
        </row>
        <row r="2">
          <cell r="A2">
            <v>100024</v>
          </cell>
          <cell r="B2" t="str">
            <v>PWA COMMUNITY</v>
          </cell>
          <cell r="C2">
            <v>100024</v>
          </cell>
          <cell r="D2" t="str">
            <v>PWA COMMUNITY</v>
          </cell>
          <cell r="E2" t="str">
            <v>CHIGBO ENENMO</v>
          </cell>
          <cell r="F2" t="str">
            <v>EXTERNAL RELATIONS</v>
          </cell>
          <cell r="G2">
            <v>415008</v>
          </cell>
          <cell r="H2">
            <v>4150</v>
          </cell>
          <cell r="I2" t="str">
            <v>CDPA</v>
          </cell>
          <cell r="J2" t="str">
            <v>BASE JV</v>
          </cell>
          <cell r="K2" t="str">
            <v>CC &amp; MD</v>
          </cell>
          <cell r="L2" t="str">
            <v>EXTERNAL RELATIONS</v>
          </cell>
          <cell r="M2" t="str">
            <v>External Relations Manager</v>
          </cell>
          <cell r="N2" t="str">
            <v>Stakeholder Relations Manager</v>
          </cell>
          <cell r="O2" t="str">
            <v>SOKUNBI, ADEOLA</v>
          </cell>
          <cell r="P2" t="str">
            <v>POWEI.DAUBRY@SHELL.COM</v>
          </cell>
          <cell r="Q2" t="str">
            <v>OPEX</v>
          </cell>
          <cell r="R2" t="str">
            <v>OPEX</v>
          </cell>
          <cell r="S2" t="str">
            <v>NON SAL</v>
          </cell>
          <cell r="T2" t="str">
            <v>N/A</v>
          </cell>
          <cell r="U2" t="str">
            <v>N/A</v>
          </cell>
          <cell r="V2" t="str">
            <v>N/A</v>
          </cell>
          <cell r="W2" t="str">
            <v>P236.08 Overhead (SCD)</v>
          </cell>
          <cell r="X2" t="str">
            <v>S7200 Services</v>
          </cell>
          <cell r="Y2" t="str">
            <v>A2340 Overhead</v>
          </cell>
          <cell r="Z2">
            <v>31428.319999999996</v>
          </cell>
          <cell r="AA2">
            <v>0</v>
          </cell>
          <cell r="AB2">
            <v>0</v>
          </cell>
          <cell r="AC2">
            <v>0</v>
          </cell>
          <cell r="AD2">
            <v>0</v>
          </cell>
          <cell r="AG2">
            <v>0</v>
          </cell>
          <cell r="AH2">
            <v>0</v>
          </cell>
        </row>
        <row r="3">
          <cell r="A3">
            <v>100258</v>
          </cell>
          <cell r="B3" t="str">
            <v>GMOU EA CLUSTERS</v>
          </cell>
          <cell r="C3">
            <v>100258</v>
          </cell>
          <cell r="D3" t="str">
            <v>GMOU EA CLUSTERS</v>
          </cell>
          <cell r="E3" t="str">
            <v>CHIGBO ENENMO</v>
          </cell>
          <cell r="F3" t="str">
            <v>EXTERNAL RELATIONS</v>
          </cell>
          <cell r="G3">
            <v>415008</v>
          </cell>
          <cell r="H3">
            <v>4150</v>
          </cell>
          <cell r="I3" t="str">
            <v>CDPA</v>
          </cell>
          <cell r="J3" t="str">
            <v>BASE JV</v>
          </cell>
          <cell r="K3" t="str">
            <v>CC &amp; MD</v>
          </cell>
          <cell r="L3" t="str">
            <v>EXTERNAL RELATIONS</v>
          </cell>
          <cell r="M3" t="str">
            <v>External Relations Manager</v>
          </cell>
          <cell r="N3" t="str">
            <v>Stakeholder Relations Manager</v>
          </cell>
          <cell r="O3" t="str">
            <v>SOKUNBI, ADEOLA</v>
          </cell>
          <cell r="P3" t="str">
            <v>KINGSLEY. CHINWOH@SHELL.COM</v>
          </cell>
          <cell r="Q3" t="str">
            <v>OPEX</v>
          </cell>
          <cell r="R3" t="str">
            <v>OPEX</v>
          </cell>
          <cell r="S3" t="str">
            <v>NON SAL</v>
          </cell>
          <cell r="T3" t="str">
            <v>N/A</v>
          </cell>
          <cell r="U3" t="str">
            <v>N/A</v>
          </cell>
          <cell r="V3" t="str">
            <v>C_OPSE_OIL_Z11</v>
          </cell>
          <cell r="W3" t="str">
            <v>P236.08 Overhead (SCD)</v>
          </cell>
          <cell r="X3" t="str">
            <v>S7200 Services</v>
          </cell>
          <cell r="Y3" t="str">
            <v>A2340 Overhead</v>
          </cell>
          <cell r="Z3">
            <v>2360419.1800000002</v>
          </cell>
          <cell r="AA3">
            <v>4584262.45</v>
          </cell>
          <cell r="AB3">
            <v>59970115</v>
          </cell>
          <cell r="AC3">
            <v>0</v>
          </cell>
          <cell r="AD3">
            <v>196623.32786885247</v>
          </cell>
          <cell r="AG3">
            <v>0</v>
          </cell>
          <cell r="AH3">
            <v>-196623.32786885247</v>
          </cell>
        </row>
        <row r="4">
          <cell r="A4">
            <v>100396</v>
          </cell>
          <cell r="B4" t="str">
            <v>GMOU SWAMP WEST</v>
          </cell>
          <cell r="C4">
            <v>100396</v>
          </cell>
          <cell r="D4" t="str">
            <v>PCW COMMUNITY AFFAIRS</v>
          </cell>
          <cell r="E4" t="str">
            <v>CHIGBO ENENMO</v>
          </cell>
          <cell r="F4" t="str">
            <v>EXTERNAL RELATIONS</v>
          </cell>
          <cell r="G4">
            <v>415008</v>
          </cell>
          <cell r="H4">
            <v>4150</v>
          </cell>
          <cell r="I4" t="str">
            <v>CDPA</v>
          </cell>
          <cell r="J4" t="str">
            <v>DOMGAS/IPP</v>
          </cell>
          <cell r="K4" t="str">
            <v>CC &amp; MD</v>
          </cell>
          <cell r="L4" t="str">
            <v>EXTERNAL RELATIONS</v>
          </cell>
          <cell r="M4" t="str">
            <v>External Relations Manager</v>
          </cell>
          <cell r="N4" t="str">
            <v>Stakeholder Relations Manager</v>
          </cell>
          <cell r="O4" t="str">
            <v>SOKUNBI, ADEOLA</v>
          </cell>
          <cell r="P4" t="str">
            <v>POWEI.DAUBRY@SHELL.COM</v>
          </cell>
          <cell r="Q4" t="str">
            <v>OPEX</v>
          </cell>
          <cell r="R4" t="str">
            <v>OPEX</v>
          </cell>
          <cell r="S4" t="str">
            <v>NON SAL</v>
          </cell>
          <cell r="T4" t="str">
            <v>N/A</v>
          </cell>
          <cell r="U4" t="str">
            <v>N/A</v>
          </cell>
          <cell r="V4" t="str">
            <v>C_OPSE_OIL_Z11</v>
          </cell>
          <cell r="W4" t="str">
            <v>P236.08 Overhead (SCD)</v>
          </cell>
          <cell r="X4" t="str">
            <v>S7200 Services</v>
          </cell>
          <cell r="Y4" t="str">
            <v>A2340 Overhead</v>
          </cell>
          <cell r="Z4">
            <v>2929106.32</v>
          </cell>
          <cell r="AA4">
            <v>5221807.0200000005</v>
          </cell>
          <cell r="AB4">
            <v>305008944</v>
          </cell>
          <cell r="AC4">
            <v>0</v>
          </cell>
          <cell r="AD4">
            <v>1000029.3245901639</v>
          </cell>
          <cell r="AG4">
            <v>0</v>
          </cell>
          <cell r="AH4">
            <v>-1000029.3245901639</v>
          </cell>
        </row>
        <row r="5">
          <cell r="A5">
            <v>100395</v>
          </cell>
          <cell r="B5" t="str">
            <v>SPILLAGE CLAIMS SWAMP 1 WEST</v>
          </cell>
          <cell r="C5">
            <v>101145</v>
          </cell>
          <cell r="D5" t="str">
            <v>SPILL CLEAN-UP</v>
          </cell>
          <cell r="E5" t="str">
            <v>IRETI OMOTOSO</v>
          </cell>
          <cell r="F5" t="str">
            <v>PRODUCTION</v>
          </cell>
          <cell r="G5">
            <v>415006</v>
          </cell>
          <cell r="H5">
            <v>4150</v>
          </cell>
          <cell r="I5" t="str">
            <v>HSE</v>
          </cell>
          <cell r="J5" t="str">
            <v>BASE JV</v>
          </cell>
          <cell r="K5" t="str">
            <v>PRODUCTION</v>
          </cell>
          <cell r="L5" t="str">
            <v>PRODUCTION</v>
          </cell>
          <cell r="M5" t="str">
            <v>Pipeline Asset Manager</v>
          </cell>
          <cell r="N5" t="str">
            <v xml:space="preserve">	Remediation &amp; OSR Manager                                                       </v>
          </cell>
          <cell r="O5" t="str">
            <v>AGUEGBOH, OBIORA</v>
          </cell>
          <cell r="P5" t="str">
            <v>DAMIAN-PAUL.AGUIYI@SHELL.COM</v>
          </cell>
          <cell r="Q5" t="str">
            <v>OPEX</v>
          </cell>
          <cell r="R5" t="str">
            <v>OPEX</v>
          </cell>
          <cell r="S5" t="str">
            <v>NON SAL</v>
          </cell>
          <cell r="T5" t="str">
            <v>N/A</v>
          </cell>
          <cell r="U5" t="str">
            <v>N/A</v>
          </cell>
          <cell r="V5" t="str">
            <v>N/A</v>
          </cell>
          <cell r="W5" t="str">
            <v>P244.01 Other Production Expenses</v>
          </cell>
          <cell r="X5" t="str">
            <v>S7200 Services</v>
          </cell>
          <cell r="Y5" t="str">
            <v>A2110 Production Operations</v>
          </cell>
          <cell r="Z5">
            <v>0</v>
          </cell>
          <cell r="AA5">
            <v>0</v>
          </cell>
          <cell r="AB5">
            <v>0</v>
          </cell>
          <cell r="AC5">
            <v>0</v>
          </cell>
          <cell r="AD5">
            <v>0</v>
          </cell>
          <cell r="AG5">
            <v>0</v>
          </cell>
          <cell r="AH5">
            <v>0</v>
          </cell>
        </row>
        <row r="6">
          <cell r="A6">
            <v>101145</v>
          </cell>
          <cell r="B6" t="str">
            <v>SPILL CLEAN-UP</v>
          </cell>
          <cell r="C6">
            <v>101145</v>
          </cell>
          <cell r="D6" t="str">
            <v>SPILL CLEAN-UP</v>
          </cell>
          <cell r="E6" t="str">
            <v>IRETI OMOTOSO</v>
          </cell>
          <cell r="F6" t="str">
            <v>PRODUCTION</v>
          </cell>
          <cell r="G6">
            <v>415006</v>
          </cell>
          <cell r="H6">
            <v>4150</v>
          </cell>
          <cell r="I6" t="str">
            <v>HSE</v>
          </cell>
          <cell r="J6" t="str">
            <v>BASE JV</v>
          </cell>
          <cell r="K6" t="str">
            <v>PRODUCTION</v>
          </cell>
          <cell r="L6" t="str">
            <v>PRODUCTION</v>
          </cell>
          <cell r="M6" t="str">
            <v>Pipeline Asset Manager</v>
          </cell>
          <cell r="N6" t="str">
            <v xml:space="preserve">	Remediation &amp; OSR Manager                                                       </v>
          </cell>
          <cell r="O6" t="str">
            <v>AGUEGBOH, OBIORA</v>
          </cell>
          <cell r="P6" t="str">
            <v>DAMIAN-PAUL.AGUIYI@SHELL.COM</v>
          </cell>
          <cell r="Q6" t="str">
            <v>OPEX</v>
          </cell>
          <cell r="R6" t="str">
            <v>OPEX</v>
          </cell>
          <cell r="S6" t="str">
            <v>NON SAL</v>
          </cell>
          <cell r="T6" t="str">
            <v>N/A</v>
          </cell>
          <cell r="U6" t="str">
            <v>N/A</v>
          </cell>
          <cell r="V6" t="str">
            <v>N/A</v>
          </cell>
          <cell r="W6" t="str">
            <v>P244.01 Other Production Expenses</v>
          </cell>
          <cell r="X6" t="str">
            <v>S7200 Services</v>
          </cell>
          <cell r="Y6" t="str">
            <v>A2340 Overhead</v>
          </cell>
          <cell r="Z6">
            <v>17389.969999999998</v>
          </cell>
          <cell r="AA6">
            <v>3498.26</v>
          </cell>
          <cell r="AB6">
            <v>0</v>
          </cell>
          <cell r="AC6">
            <v>0</v>
          </cell>
          <cell r="AD6">
            <v>0</v>
          </cell>
          <cell r="AG6">
            <v>0</v>
          </cell>
          <cell r="AH6">
            <v>0</v>
          </cell>
        </row>
        <row r="7">
          <cell r="A7">
            <v>101476</v>
          </cell>
          <cell r="B7" t="str">
            <v>OIL SPILL RESPONSE CLEAN UP &amp; REMEDIATN</v>
          </cell>
          <cell r="C7">
            <v>101145</v>
          </cell>
          <cell r="D7" t="str">
            <v>SPILL CLEAN-UP</v>
          </cell>
          <cell r="E7" t="str">
            <v>IRETI OMOTOSO</v>
          </cell>
          <cell r="F7" t="str">
            <v>PRODUCTION</v>
          </cell>
          <cell r="G7">
            <v>415006</v>
          </cell>
          <cell r="H7">
            <v>4150</v>
          </cell>
          <cell r="I7" t="str">
            <v>HSE</v>
          </cell>
          <cell r="J7" t="str">
            <v>BASE JV</v>
          </cell>
          <cell r="K7" t="str">
            <v>PRODUCTION</v>
          </cell>
          <cell r="L7" t="str">
            <v>PRODUCTION</v>
          </cell>
          <cell r="M7" t="str">
            <v>Pipeline Asset Manager</v>
          </cell>
          <cell r="N7" t="str">
            <v xml:space="preserve">	Remediation &amp; OSR Manager                                                       </v>
          </cell>
          <cell r="O7" t="str">
            <v>AGUEGBOH, OBIORA</v>
          </cell>
          <cell r="P7" t="str">
            <v>DAMIAN-PAUL.AGUIYI@SHELL.COM</v>
          </cell>
          <cell r="Q7" t="str">
            <v>OPEX</v>
          </cell>
          <cell r="R7" t="str">
            <v>OPEX</v>
          </cell>
          <cell r="S7" t="str">
            <v>NON SAL</v>
          </cell>
          <cell r="T7" t="str">
            <v>N/A</v>
          </cell>
          <cell r="U7" t="str">
            <v>N/A</v>
          </cell>
          <cell r="V7" t="str">
            <v>N/A</v>
          </cell>
          <cell r="W7" t="str">
            <v>P244.01 Other Production Expenses</v>
          </cell>
          <cell r="X7" t="str">
            <v>S7200 Services</v>
          </cell>
          <cell r="Y7" t="str">
            <v>A2110 Production Operations</v>
          </cell>
          <cell r="Z7">
            <v>0</v>
          </cell>
          <cell r="AA7">
            <v>2092.9299999999998</v>
          </cell>
          <cell r="AB7">
            <v>0</v>
          </cell>
          <cell r="AC7">
            <v>0</v>
          </cell>
          <cell r="AD7">
            <v>0</v>
          </cell>
          <cell r="AG7">
            <v>0</v>
          </cell>
          <cell r="AH7">
            <v>0</v>
          </cell>
        </row>
        <row r="8">
          <cell r="A8">
            <v>100536</v>
          </cell>
          <cell r="B8" t="str">
            <v>GMOU LAND EAST</v>
          </cell>
          <cell r="C8">
            <v>100536</v>
          </cell>
          <cell r="D8" t="str">
            <v>PAE COMMUNITY AFFAIRS</v>
          </cell>
          <cell r="E8" t="str">
            <v>CHIGBO ENENMO</v>
          </cell>
          <cell r="F8" t="str">
            <v>EXTERNAL RELATIONS</v>
          </cell>
          <cell r="G8">
            <v>415008</v>
          </cell>
          <cell r="H8">
            <v>4150</v>
          </cell>
          <cell r="I8" t="str">
            <v>CDPA</v>
          </cell>
          <cell r="J8" t="str">
            <v>BASE JV</v>
          </cell>
          <cell r="K8" t="str">
            <v>CC &amp; MD</v>
          </cell>
          <cell r="L8" t="str">
            <v>EXTERNAL RELATIONS</v>
          </cell>
          <cell r="M8" t="str">
            <v>External Relations Manager</v>
          </cell>
          <cell r="N8" t="str">
            <v>Stakeholder Relations Manager</v>
          </cell>
          <cell r="O8" t="str">
            <v>SOKUNBI, ADEOLA</v>
          </cell>
          <cell r="P8" t="str">
            <v>MINA.ALIYU@SHELL.COM</v>
          </cell>
          <cell r="Q8" t="str">
            <v>OPEX</v>
          </cell>
          <cell r="R8" t="str">
            <v>OPEX</v>
          </cell>
          <cell r="S8" t="str">
            <v>NON SAL</v>
          </cell>
          <cell r="T8" t="str">
            <v>N/A</v>
          </cell>
          <cell r="U8" t="str">
            <v>N/A</v>
          </cell>
          <cell r="V8" t="str">
            <v>C_OPSE_OIL_Z11</v>
          </cell>
          <cell r="W8" t="str">
            <v>P236.08 Overhead (SCD)</v>
          </cell>
          <cell r="X8" t="str">
            <v>S7200 Services</v>
          </cell>
          <cell r="Y8" t="str">
            <v>A2340 Overhead</v>
          </cell>
          <cell r="Z8">
            <v>1121719.71</v>
          </cell>
          <cell r="AA8">
            <v>10462668.49</v>
          </cell>
          <cell r="AB8">
            <v>377375507</v>
          </cell>
          <cell r="AC8">
            <v>0</v>
          </cell>
          <cell r="AD8">
            <v>1237296.7442622951</v>
          </cell>
          <cell r="AG8">
            <v>0</v>
          </cell>
          <cell r="AH8">
            <v>-1237296.7442622951</v>
          </cell>
        </row>
        <row r="9">
          <cell r="A9" t="str">
            <v>O.NG.PPE.OSR.GPS.724ER</v>
          </cell>
          <cell r="B9" t="str">
            <v>SPILL CLEAN-UP (GPHSL)</v>
          </cell>
          <cell r="C9">
            <v>101145</v>
          </cell>
          <cell r="D9" t="str">
            <v>SPILL CLEAN-UP</v>
          </cell>
          <cell r="E9" t="str">
            <v>IRETI OMOTOSO</v>
          </cell>
          <cell r="F9" t="str">
            <v>PRODUCTION</v>
          </cell>
          <cell r="G9">
            <v>415006</v>
          </cell>
          <cell r="H9">
            <v>4150</v>
          </cell>
          <cell r="I9" t="str">
            <v>HSE</v>
          </cell>
          <cell r="J9" t="str">
            <v>BASE JV</v>
          </cell>
          <cell r="K9" t="str">
            <v>PRODUCTION</v>
          </cell>
          <cell r="L9" t="str">
            <v>PRODUCTION</v>
          </cell>
          <cell r="M9" t="str">
            <v>Pipeline Asset Manager</v>
          </cell>
          <cell r="N9" t="str">
            <v xml:space="preserve">	Remediation &amp; OSR Manager                                                       </v>
          </cell>
          <cell r="O9" t="str">
            <v>AGUEGBOH, OBIORA</v>
          </cell>
          <cell r="P9" t="str">
            <v>DAMIAN-PAUL.AGUIYI@SHELL.COM</v>
          </cell>
          <cell r="Q9" t="str">
            <v>OPEX</v>
          </cell>
          <cell r="R9" t="str">
            <v>OPEX</v>
          </cell>
          <cell r="S9" t="str">
            <v>NON SAL</v>
          </cell>
          <cell r="T9" t="str">
            <v>N/A</v>
          </cell>
          <cell r="U9" t="str">
            <v>N/A</v>
          </cell>
          <cell r="V9" t="str">
            <v>C_OPSE_OIL_Z11</v>
          </cell>
          <cell r="W9" t="str">
            <v>P244.01 Other Production Expenses</v>
          </cell>
          <cell r="X9" t="str">
            <v>S7200 Services</v>
          </cell>
          <cell r="Y9" t="str">
            <v>A2110 Production Operations</v>
          </cell>
          <cell r="Z9">
            <v>377430.62999999989</v>
          </cell>
          <cell r="AA9">
            <v>308856.49000000005</v>
          </cell>
          <cell r="AB9">
            <v>48280228.183852255</v>
          </cell>
          <cell r="AC9">
            <v>76806.5</v>
          </cell>
          <cell r="AD9">
            <v>235102.330110991</v>
          </cell>
          <cell r="AG9">
            <v>0</v>
          </cell>
          <cell r="AH9">
            <v>-235102.330110991</v>
          </cell>
        </row>
        <row r="10">
          <cell r="A10" t="str">
            <v>O.NG.PPE.OSR.NCT.724ER</v>
          </cell>
          <cell r="B10" t="str">
            <v>SPILL CLEAN-UP (NCTL)</v>
          </cell>
          <cell r="C10">
            <v>101145</v>
          </cell>
          <cell r="D10" t="str">
            <v>SPILL CLEAN-UP</v>
          </cell>
          <cell r="E10" t="str">
            <v>IRETI OMOTOSO</v>
          </cell>
          <cell r="F10" t="str">
            <v>PRODUCTION</v>
          </cell>
          <cell r="G10">
            <v>415006</v>
          </cell>
          <cell r="H10">
            <v>4150</v>
          </cell>
          <cell r="I10" t="str">
            <v>HSE</v>
          </cell>
          <cell r="J10" t="str">
            <v>BASE JV</v>
          </cell>
          <cell r="K10" t="str">
            <v>PRODUCTION</v>
          </cell>
          <cell r="L10" t="str">
            <v>PRODUCTION</v>
          </cell>
          <cell r="M10" t="str">
            <v>Pipeline Asset Manager</v>
          </cell>
          <cell r="N10" t="str">
            <v xml:space="preserve">	Remediation &amp; OSR Manager                                                       </v>
          </cell>
          <cell r="O10" t="str">
            <v>AGUEGBOH, OBIORA</v>
          </cell>
          <cell r="P10" t="str">
            <v>DAMIAN-PAUL.AGUIYI@SHELL.COM</v>
          </cell>
          <cell r="Q10" t="str">
            <v>OPEX</v>
          </cell>
          <cell r="R10" t="str">
            <v>OPEX</v>
          </cell>
          <cell r="S10" t="str">
            <v>NON SAL</v>
          </cell>
          <cell r="T10" t="str">
            <v>N/A</v>
          </cell>
          <cell r="U10" t="str">
            <v>N/A</v>
          </cell>
          <cell r="V10" t="str">
            <v>C_OPSE_OIL_Z11</v>
          </cell>
          <cell r="W10" t="str">
            <v>P244.01 Other Production Expenses</v>
          </cell>
          <cell r="X10" t="str">
            <v>S7200 Services</v>
          </cell>
          <cell r="Y10" t="str">
            <v>A2110 Production Operations</v>
          </cell>
          <cell r="Z10">
            <v>26314.600000000006</v>
          </cell>
          <cell r="AA10">
            <v>82818.760000000009</v>
          </cell>
          <cell r="AB10">
            <v>48280228.183852255</v>
          </cell>
          <cell r="AC10">
            <v>76806.5</v>
          </cell>
          <cell r="AD10">
            <v>235102.330110991</v>
          </cell>
          <cell r="AG10">
            <v>0</v>
          </cell>
          <cell r="AH10">
            <v>-235102.330110991</v>
          </cell>
        </row>
        <row r="11">
          <cell r="A11">
            <v>100828</v>
          </cell>
          <cell r="B11" t="str">
            <v>GMOU SWAMP EAST</v>
          </cell>
          <cell r="C11">
            <v>100828</v>
          </cell>
          <cell r="D11" t="str">
            <v>PEB COMMUNITY AFFAIRS</v>
          </cell>
          <cell r="E11" t="str">
            <v>CHIGBO ENENMO</v>
          </cell>
          <cell r="F11" t="str">
            <v>EXTERNAL RELATIONS</v>
          </cell>
          <cell r="G11">
            <v>415008</v>
          </cell>
          <cell r="H11">
            <v>4150</v>
          </cell>
          <cell r="I11" t="str">
            <v>CDPA</v>
          </cell>
          <cell r="J11" t="str">
            <v>BASE JV</v>
          </cell>
          <cell r="K11" t="str">
            <v>CC &amp; MD</v>
          </cell>
          <cell r="L11" t="str">
            <v>EXTERNAL RELATIONS</v>
          </cell>
          <cell r="M11" t="str">
            <v>External Relations Manager</v>
          </cell>
          <cell r="N11" t="str">
            <v>Stakeholder Relations Manager</v>
          </cell>
          <cell r="O11" t="str">
            <v>SOKUNBI, ADEOLA</v>
          </cell>
          <cell r="P11" t="str">
            <v>VERA.OKORONKWO@SHELL.COM</v>
          </cell>
          <cell r="Q11" t="str">
            <v>OPEX</v>
          </cell>
          <cell r="R11" t="str">
            <v>OPEX</v>
          </cell>
          <cell r="S11" t="str">
            <v>NON SAL</v>
          </cell>
          <cell r="T11" t="str">
            <v>N/A</v>
          </cell>
          <cell r="U11" t="str">
            <v>N/A</v>
          </cell>
          <cell r="V11" t="str">
            <v>C_OPSE_OIL_Z11</v>
          </cell>
          <cell r="W11" t="str">
            <v>P236.08 Overhead (SCD)</v>
          </cell>
          <cell r="X11" t="str">
            <v>S7200 Services</v>
          </cell>
          <cell r="Y11" t="str">
            <v>A2340 Overhead</v>
          </cell>
          <cell r="Z11">
            <v>688234.39</v>
          </cell>
          <cell r="AA11">
            <v>3377383.24</v>
          </cell>
          <cell r="AB11">
            <v>224100228</v>
          </cell>
          <cell r="AC11">
            <v>0</v>
          </cell>
          <cell r="AD11">
            <v>734754.84590163932</v>
          </cell>
          <cell r="AG11">
            <v>0</v>
          </cell>
          <cell r="AH11">
            <v>-734754.84590163932</v>
          </cell>
        </row>
        <row r="12">
          <cell r="A12" t="str">
            <v>O.NG.PPE.OSR.TNP</v>
          </cell>
          <cell r="B12" t="str">
            <v>SPILL CLEAN-UP (TNP)</v>
          </cell>
          <cell r="C12">
            <v>101145</v>
          </cell>
          <cell r="D12" t="str">
            <v>SPILL CLEAN-UP</v>
          </cell>
          <cell r="E12" t="str">
            <v>IRETI OMOTOSO</v>
          </cell>
          <cell r="F12" t="str">
            <v>PRODUCTION</v>
          </cell>
          <cell r="G12">
            <v>415006</v>
          </cell>
          <cell r="H12">
            <v>4150</v>
          </cell>
          <cell r="I12" t="str">
            <v>HSE</v>
          </cell>
          <cell r="J12" t="str">
            <v>BASE JV</v>
          </cell>
          <cell r="K12" t="str">
            <v>PRODUCTION</v>
          </cell>
          <cell r="L12" t="str">
            <v>PRODUCTION</v>
          </cell>
          <cell r="M12" t="str">
            <v>Pipeline Asset Manager</v>
          </cell>
          <cell r="N12" t="str">
            <v xml:space="preserve">	Remediation &amp; OSR Manager                                                       </v>
          </cell>
          <cell r="O12" t="str">
            <v>AGUEGBOH, OBIORA</v>
          </cell>
          <cell r="P12" t="str">
            <v>DAMIAN-PAUL.AGUIYI@SHELL.COM</v>
          </cell>
          <cell r="Q12" t="str">
            <v>OPEX</v>
          </cell>
          <cell r="R12" t="str">
            <v>OPEX</v>
          </cell>
          <cell r="S12" t="str">
            <v>NON SAL</v>
          </cell>
          <cell r="T12" t="str">
            <v>N/A</v>
          </cell>
          <cell r="U12" t="str">
            <v>N/A</v>
          </cell>
          <cell r="V12" t="str">
            <v>N/A</v>
          </cell>
          <cell r="W12" t="str">
            <v>P244.01 Other Production Expenses</v>
          </cell>
          <cell r="X12" t="str">
            <v>S7200 Services</v>
          </cell>
          <cell r="Y12" t="str">
            <v>A2110 Production Operations</v>
          </cell>
          <cell r="Z12">
            <v>0</v>
          </cell>
          <cell r="AA12">
            <v>0</v>
          </cell>
          <cell r="AB12">
            <v>0</v>
          </cell>
          <cell r="AC12">
            <v>0</v>
          </cell>
          <cell r="AD12">
            <v>0</v>
          </cell>
          <cell r="AG12">
            <v>0</v>
          </cell>
          <cell r="AH12">
            <v>0</v>
          </cell>
        </row>
        <row r="13">
          <cell r="A13" t="str">
            <v>O.NG.PPE.OSR.TNP.724ER</v>
          </cell>
          <cell r="B13" t="str">
            <v>SPILL CLEAN-UP (TNP)</v>
          </cell>
          <cell r="C13">
            <v>101145</v>
          </cell>
          <cell r="D13" t="str">
            <v>SPILL CLEAN-UP</v>
          </cell>
          <cell r="E13" t="str">
            <v>IRETI OMOTOSO</v>
          </cell>
          <cell r="F13" t="str">
            <v>PRODUCTION</v>
          </cell>
          <cell r="G13">
            <v>415006</v>
          </cell>
          <cell r="H13">
            <v>4150</v>
          </cell>
          <cell r="I13" t="str">
            <v>HSE</v>
          </cell>
          <cell r="J13" t="str">
            <v>BASE JV</v>
          </cell>
          <cell r="K13" t="str">
            <v>PRODUCTION</v>
          </cell>
          <cell r="L13" t="str">
            <v>PRODUCTION</v>
          </cell>
          <cell r="M13" t="str">
            <v>Pipeline Asset Manager</v>
          </cell>
          <cell r="N13" t="str">
            <v xml:space="preserve">	Remediation &amp; OSR Manager                                                       </v>
          </cell>
          <cell r="O13" t="str">
            <v>AGUEGBOH, OBIORA</v>
          </cell>
          <cell r="P13" t="str">
            <v>DAMIAN-PAUL.AGUIYI@SHELL.COM</v>
          </cell>
          <cell r="Q13" t="str">
            <v>OPEX</v>
          </cell>
          <cell r="R13" t="str">
            <v>OPEX</v>
          </cell>
          <cell r="S13" t="str">
            <v>NON SAL</v>
          </cell>
          <cell r="T13" t="str">
            <v>N/A</v>
          </cell>
          <cell r="U13" t="str">
            <v>N/A</v>
          </cell>
          <cell r="V13" t="str">
            <v>C_OPSE_OIL_Z11</v>
          </cell>
          <cell r="W13" t="str">
            <v>P244.01 Other Production Expenses</v>
          </cell>
          <cell r="X13" t="str">
            <v>S7200 Services</v>
          </cell>
          <cell r="Y13" t="str">
            <v>A2110 Production Operations</v>
          </cell>
          <cell r="Z13">
            <v>4238580.080000001</v>
          </cell>
          <cell r="AA13">
            <v>2022186.3</v>
          </cell>
          <cell r="AB13">
            <v>448390614.63339275</v>
          </cell>
          <cell r="AC13">
            <v>1047459</v>
          </cell>
          <cell r="AD13">
            <v>2517592.1627324354</v>
          </cell>
          <cell r="AG13">
            <v>0</v>
          </cell>
          <cell r="AH13">
            <v>-2517592.1627324354</v>
          </cell>
        </row>
        <row r="14">
          <cell r="A14">
            <v>100995</v>
          </cell>
          <cell r="B14" t="str">
            <v>GMOU CENTRAL</v>
          </cell>
          <cell r="C14">
            <v>100995</v>
          </cell>
          <cell r="D14" t="str">
            <v>PEC COMMUNITY AFFAIRS</v>
          </cell>
          <cell r="E14" t="str">
            <v>CHIGBO ENENMO</v>
          </cell>
          <cell r="F14" t="str">
            <v>EXTERNAL RELATIONS</v>
          </cell>
          <cell r="G14">
            <v>415008</v>
          </cell>
          <cell r="H14">
            <v>4150</v>
          </cell>
          <cell r="I14" t="str">
            <v>CDPA</v>
          </cell>
          <cell r="J14" t="str">
            <v>BASE JV</v>
          </cell>
          <cell r="K14" t="str">
            <v>CC &amp; MD</v>
          </cell>
          <cell r="L14" t="str">
            <v>EXTERNAL RELATIONS</v>
          </cell>
          <cell r="M14" t="str">
            <v>External Relations Manager</v>
          </cell>
          <cell r="N14" t="str">
            <v>Stakeholder Relations Manager</v>
          </cell>
          <cell r="O14" t="str">
            <v>SOKUNBI, ADEOLA</v>
          </cell>
          <cell r="P14" t="str">
            <v>KESSINGTON.OKORIE@SHELL.COM</v>
          </cell>
          <cell r="Q14" t="str">
            <v>OPEX</v>
          </cell>
          <cell r="R14" t="str">
            <v>OPEX</v>
          </cell>
          <cell r="S14" t="str">
            <v>NON SAL</v>
          </cell>
          <cell r="T14" t="str">
            <v>N/A</v>
          </cell>
          <cell r="U14" t="str">
            <v>N/A</v>
          </cell>
          <cell r="V14" t="str">
            <v>C_OPSE_OIL_Z11</v>
          </cell>
          <cell r="W14" t="str">
            <v>P236.08 Overhead (SCD)</v>
          </cell>
          <cell r="X14" t="str">
            <v>S7200 Services</v>
          </cell>
          <cell r="Y14" t="str">
            <v>A2340 Overhead</v>
          </cell>
          <cell r="Z14">
            <v>762930.13</v>
          </cell>
          <cell r="AA14">
            <v>3113402.4699999997</v>
          </cell>
          <cell r="AB14">
            <v>261714371</v>
          </cell>
          <cell r="AC14">
            <v>0</v>
          </cell>
          <cell r="AD14">
            <v>858079.90491803281</v>
          </cell>
          <cell r="AG14">
            <v>0</v>
          </cell>
          <cell r="AH14">
            <v>-858079.90491803281</v>
          </cell>
        </row>
        <row r="15">
          <cell r="A15" t="str">
            <v>O.NG.PPW.OSR.TEP.724ER</v>
          </cell>
          <cell r="B15" t="str">
            <v xml:space="preserve">OIL SPILL RESPONSE WEST (TRP)           </v>
          </cell>
          <cell r="C15">
            <v>101145</v>
          </cell>
          <cell r="D15" t="str">
            <v>SPILL CLEAN-UP</v>
          </cell>
          <cell r="E15" t="str">
            <v>IRETI OMOTOSO</v>
          </cell>
          <cell r="F15" t="str">
            <v>PRODUCTION</v>
          </cell>
          <cell r="G15">
            <v>415006</v>
          </cell>
          <cell r="H15">
            <v>4150</v>
          </cell>
          <cell r="I15" t="str">
            <v>HSE</v>
          </cell>
          <cell r="J15" t="str">
            <v>BASE JV</v>
          </cell>
          <cell r="K15" t="str">
            <v>PRODUCTION</v>
          </cell>
          <cell r="L15" t="str">
            <v>PRODUCTION</v>
          </cell>
          <cell r="M15" t="str">
            <v>Pipeline Asset Manager</v>
          </cell>
          <cell r="N15" t="str">
            <v xml:space="preserve">	Remediation &amp; OSR Manager                                                       </v>
          </cell>
          <cell r="O15" t="str">
            <v>AGUEGBOH, OBIORA</v>
          </cell>
          <cell r="P15" t="str">
            <v>DAMIAN-PAUL.AGUIYI@SHELL.COM</v>
          </cell>
          <cell r="Q15" t="str">
            <v>OPEX</v>
          </cell>
          <cell r="R15" t="str">
            <v>OPEX</v>
          </cell>
          <cell r="S15" t="str">
            <v>NON SAL</v>
          </cell>
          <cell r="T15" t="str">
            <v>N/A</v>
          </cell>
          <cell r="U15" t="str">
            <v>N/A</v>
          </cell>
          <cell r="V15" t="str">
            <v>C_OPSE_OIL_Z11</v>
          </cell>
          <cell r="W15" t="str">
            <v>P244.01 Other Production Expenses</v>
          </cell>
          <cell r="X15" t="str">
            <v>S7200 Services</v>
          </cell>
          <cell r="Y15" t="str">
            <v>A2110 Production Operations</v>
          </cell>
          <cell r="Z15">
            <v>217856.96000000002</v>
          </cell>
          <cell r="AA15">
            <v>46032.67</v>
          </cell>
          <cell r="AB15">
            <v>119027176.07655677</v>
          </cell>
          <cell r="AC15">
            <v>173058</v>
          </cell>
          <cell r="AD15">
            <v>563311.03631657956</v>
          </cell>
          <cell r="AG15">
            <v>0</v>
          </cell>
          <cell r="AH15">
            <v>-563311.03631657956</v>
          </cell>
        </row>
        <row r="16">
          <cell r="A16" t="str">
            <v>O.NG.PPW.OSR.TRP.724ER</v>
          </cell>
          <cell r="B16" t="str">
            <v>OIL SPILL RESPONSE WEST (TEP)</v>
          </cell>
          <cell r="C16">
            <v>101145</v>
          </cell>
          <cell r="D16" t="str">
            <v>SPILL CLEAN-UP</v>
          </cell>
          <cell r="E16" t="str">
            <v>IRETI OMOTOSO</v>
          </cell>
          <cell r="F16" t="str">
            <v>PRODUCTION</v>
          </cell>
          <cell r="G16">
            <v>415006</v>
          </cell>
          <cell r="H16">
            <v>4150</v>
          </cell>
          <cell r="I16" t="str">
            <v>HSE</v>
          </cell>
          <cell r="J16" t="str">
            <v>BASE JV</v>
          </cell>
          <cell r="K16" t="str">
            <v>PRODUCTION</v>
          </cell>
          <cell r="L16" t="str">
            <v>PRODUCTION</v>
          </cell>
          <cell r="M16" t="str">
            <v>Pipeline Asset Manager</v>
          </cell>
          <cell r="N16" t="str">
            <v xml:space="preserve">	Remediation &amp; OSR Manager                                                       </v>
          </cell>
          <cell r="O16" t="str">
            <v>AGUEGBOH, OBIORA</v>
          </cell>
          <cell r="P16" t="str">
            <v>DAMIAN-PAUL.AGUIYI@SHELL.COM</v>
          </cell>
          <cell r="Q16" t="str">
            <v>OPEX</v>
          </cell>
          <cell r="R16" t="str">
            <v>OPEX</v>
          </cell>
          <cell r="S16" t="str">
            <v>NON SAL</v>
          </cell>
          <cell r="T16" t="str">
            <v>N/A</v>
          </cell>
          <cell r="U16" t="str">
            <v>N/A</v>
          </cell>
          <cell r="V16" t="str">
            <v>C_OPSE_OIL_Z11</v>
          </cell>
          <cell r="W16" t="str">
            <v>P244.01 Other Production Expenses</v>
          </cell>
          <cell r="X16" t="str">
            <v>S7200 Services</v>
          </cell>
          <cell r="Y16" t="str">
            <v>A2340 Overhead</v>
          </cell>
          <cell r="Z16">
            <v>49448.499999999993</v>
          </cell>
          <cell r="AA16">
            <v>280846.66999999993</v>
          </cell>
          <cell r="AB16">
            <v>119027176.07655677</v>
          </cell>
          <cell r="AC16">
            <v>173058</v>
          </cell>
          <cell r="AD16">
            <v>563311.03631657956</v>
          </cell>
          <cell r="AG16">
            <v>0</v>
          </cell>
          <cell r="AH16">
            <v>-563311.03631657956</v>
          </cell>
        </row>
        <row r="17">
          <cell r="A17">
            <v>101276</v>
          </cell>
          <cell r="B17" t="str">
            <v>CATERING/ACCOMM/HSEKEEPING LAND AREA 1</v>
          </cell>
          <cell r="C17">
            <v>101276</v>
          </cell>
          <cell r="D17" t="str">
            <v>CATERING/ ACCOMMODATION &amp; HOUSEKEEPING IN LAND EAST</v>
          </cell>
          <cell r="E17" t="str">
            <v>IRETI OMOTOSO</v>
          </cell>
          <cell r="F17" t="str">
            <v>PRODUCTION</v>
          </cell>
          <cell r="G17">
            <v>413001</v>
          </cell>
          <cell r="H17">
            <v>4130</v>
          </cell>
          <cell r="I17" t="str">
            <v>OF-MTCE</v>
          </cell>
          <cell r="J17" t="str">
            <v>BASE JV</v>
          </cell>
          <cell r="K17" t="str">
            <v>PRODUCTION</v>
          </cell>
          <cell r="L17" t="str">
            <v>PRODUCTION</v>
          </cell>
          <cell r="M17" t="str">
            <v>Asset Manager, Land East Hub</v>
          </cell>
          <cell r="N17" t="str">
            <v>Asset Management Integration Lead</v>
          </cell>
          <cell r="O17" t="str">
            <v>ADEDIRAN, ADEWALE</v>
          </cell>
          <cell r="P17" t="str">
            <v>DENNIS.ONYEBUCHIE@SHELL.COM</v>
          </cell>
          <cell r="Q17" t="str">
            <v>OPEX</v>
          </cell>
          <cell r="R17" t="str">
            <v>OPEX</v>
          </cell>
          <cell r="S17" t="str">
            <v>NON SAL</v>
          </cell>
          <cell r="T17" t="str">
            <v>N/A</v>
          </cell>
          <cell r="U17" t="str">
            <v>N/A</v>
          </cell>
          <cell r="V17" t="str">
            <v>N/A</v>
          </cell>
          <cell r="W17" t="str">
            <v>P231 Production Operations</v>
          </cell>
          <cell r="X17" t="str">
            <v>S7200 Services</v>
          </cell>
          <cell r="Y17" t="str">
            <v>A2110 Production Operations</v>
          </cell>
          <cell r="Z17">
            <v>43777.279999999999</v>
          </cell>
          <cell r="AA17">
            <v>21091.53</v>
          </cell>
          <cell r="AB17">
            <v>0</v>
          </cell>
          <cell r="AC17">
            <v>0</v>
          </cell>
          <cell r="AD17">
            <v>0</v>
          </cell>
          <cell r="AG17">
            <v>0</v>
          </cell>
          <cell r="AH17">
            <v>0</v>
          </cell>
        </row>
        <row r="18">
          <cell r="A18">
            <v>102218</v>
          </cell>
          <cell r="B18" t="str">
            <v>CATERING EAST</v>
          </cell>
          <cell r="C18">
            <v>101276</v>
          </cell>
          <cell r="D18" t="str">
            <v>CATERING/ ACCOMMODATION &amp; HOUSEKEEPING IN LAND EAST</v>
          </cell>
          <cell r="E18" t="str">
            <v>IRETI OMOTOSO</v>
          </cell>
          <cell r="F18" t="str">
            <v>PRODUCTION</v>
          </cell>
          <cell r="G18">
            <v>413001</v>
          </cell>
          <cell r="H18">
            <v>4130</v>
          </cell>
          <cell r="I18" t="str">
            <v>OF-MTCE</v>
          </cell>
          <cell r="J18" t="str">
            <v>BASE JV</v>
          </cell>
          <cell r="K18" t="str">
            <v>PRODUCTION</v>
          </cell>
          <cell r="L18" t="str">
            <v>PRODUCTION</v>
          </cell>
          <cell r="M18" t="str">
            <v>Asset Manager, Central Hub</v>
          </cell>
          <cell r="N18" t="str">
            <v>Asset Management Integration Lead</v>
          </cell>
          <cell r="O18" t="str">
            <v>ADEDIRAN, ADEWALE</v>
          </cell>
          <cell r="P18" t="str">
            <v>DENNIS.ONYEBUCHIE@SHELL.COM</v>
          </cell>
          <cell r="Q18" t="str">
            <v>OPEX</v>
          </cell>
          <cell r="R18" t="str">
            <v>OPEX</v>
          </cell>
          <cell r="S18" t="str">
            <v>NON SAL</v>
          </cell>
          <cell r="T18" t="str">
            <v>N/A</v>
          </cell>
          <cell r="U18" t="str">
            <v>N/A</v>
          </cell>
          <cell r="V18" t="str">
            <v>N/A</v>
          </cell>
          <cell r="W18" t="str">
            <v>P236.10 Office/Property Management</v>
          </cell>
          <cell r="X18" t="str">
            <v>S7200 Services</v>
          </cell>
          <cell r="Y18" t="str">
            <v>A2340 Overhead</v>
          </cell>
          <cell r="Z18">
            <v>0</v>
          </cell>
          <cell r="AA18">
            <v>0</v>
          </cell>
          <cell r="AB18">
            <v>0</v>
          </cell>
          <cell r="AC18">
            <v>0</v>
          </cell>
          <cell r="AD18">
            <v>0</v>
          </cell>
          <cell r="AG18">
            <v>0</v>
          </cell>
          <cell r="AH18">
            <v>0</v>
          </cell>
        </row>
        <row r="19">
          <cell r="A19">
            <v>104909</v>
          </cell>
          <cell r="B19" t="str">
            <v>CATERING/ ACCOM/ HSEKEEP LAND AREA2 EAST</v>
          </cell>
          <cell r="C19">
            <v>101276</v>
          </cell>
          <cell r="D19" t="str">
            <v>CATERING/ ACCOMMODATION &amp; HOUSEKEEPING IN LAND EAST</v>
          </cell>
          <cell r="E19" t="str">
            <v>IRETI OMOTOSO</v>
          </cell>
          <cell r="F19" t="str">
            <v>PRODUCTION</v>
          </cell>
          <cell r="G19">
            <v>413001</v>
          </cell>
          <cell r="H19">
            <v>4130</v>
          </cell>
          <cell r="I19" t="str">
            <v>OF-MTCE</v>
          </cell>
          <cell r="J19" t="str">
            <v>BASE JV</v>
          </cell>
          <cell r="K19" t="str">
            <v>PRODUCTION</v>
          </cell>
          <cell r="L19" t="str">
            <v>PRODUCTION</v>
          </cell>
          <cell r="M19" t="str">
            <v>Asset Manager, Central Hub</v>
          </cell>
          <cell r="N19" t="str">
            <v>Asset Management Integration Lead</v>
          </cell>
          <cell r="O19" t="str">
            <v>ADEDIRAN, ADEWALE</v>
          </cell>
          <cell r="P19" t="str">
            <v>DENNIS.ONYEBUCHIE@SHELL.COM</v>
          </cell>
          <cell r="Q19" t="str">
            <v>OPEX</v>
          </cell>
          <cell r="R19" t="str">
            <v>OPEX</v>
          </cell>
          <cell r="S19" t="str">
            <v>NON SAL</v>
          </cell>
          <cell r="T19" t="str">
            <v>N/A</v>
          </cell>
          <cell r="U19" t="str">
            <v>N/A</v>
          </cell>
          <cell r="V19" t="str">
            <v>N/A</v>
          </cell>
          <cell r="W19" t="str">
            <v>P231 Production Operations</v>
          </cell>
          <cell r="X19" t="str">
            <v>S7200 Services</v>
          </cell>
          <cell r="Y19" t="str">
            <v>A2110 Production Operations</v>
          </cell>
          <cell r="Z19">
            <v>-57732.74</v>
          </cell>
          <cell r="AA19">
            <v>-34041.72</v>
          </cell>
          <cell r="AB19">
            <v>0</v>
          </cell>
          <cell r="AC19">
            <v>0</v>
          </cell>
          <cell r="AD19">
            <v>0</v>
          </cell>
          <cell r="AG19">
            <v>0</v>
          </cell>
          <cell r="AH19">
            <v>0</v>
          </cell>
        </row>
        <row r="20">
          <cell r="A20">
            <v>112872</v>
          </cell>
          <cell r="B20" t="str">
            <v>PAE CATERING/ACCOMMODATION/HOUSE KEEPING</v>
          </cell>
          <cell r="C20">
            <v>101276</v>
          </cell>
          <cell r="D20" t="str">
            <v>CATERING/ ACCOMMODATION &amp; HOUSEKEEPING IN LAND EAST</v>
          </cell>
          <cell r="E20" t="str">
            <v>IRETI OMOTOSO</v>
          </cell>
          <cell r="F20" t="str">
            <v>PRODUCTION</v>
          </cell>
          <cell r="G20">
            <v>413001</v>
          </cell>
          <cell r="H20">
            <v>4130</v>
          </cell>
          <cell r="I20" t="str">
            <v>OF-MTCE</v>
          </cell>
          <cell r="J20" t="str">
            <v>BASE JV</v>
          </cell>
          <cell r="K20" t="str">
            <v>PRODUCTION</v>
          </cell>
          <cell r="L20" t="str">
            <v>PRODUCTION</v>
          </cell>
          <cell r="M20" t="str">
            <v>Asset Manager, Land East Hub</v>
          </cell>
          <cell r="N20" t="str">
            <v>Asset Management Integration Lead</v>
          </cell>
          <cell r="O20" t="str">
            <v>ADEDIRAN, ADEWALE</v>
          </cell>
          <cell r="P20" t="str">
            <v>DENNIS.ONYEBUCHIE@SHELL.COM</v>
          </cell>
          <cell r="Q20" t="str">
            <v>OPEX</v>
          </cell>
          <cell r="R20" t="str">
            <v>OPEX</v>
          </cell>
          <cell r="S20" t="str">
            <v>NON SAL</v>
          </cell>
          <cell r="T20" t="str">
            <v>N/A</v>
          </cell>
          <cell r="U20" t="str">
            <v>N/A</v>
          </cell>
          <cell r="V20" t="str">
            <v>N/A</v>
          </cell>
          <cell r="W20" t="str">
            <v>P231 Production Operations</v>
          </cell>
          <cell r="X20" t="str">
            <v>S7200 Services</v>
          </cell>
          <cell r="Y20" t="str">
            <v>A2110 Production Operations</v>
          </cell>
          <cell r="Z20">
            <v>0</v>
          </cell>
          <cell r="AA20">
            <v>0</v>
          </cell>
          <cell r="AB20">
            <v>0</v>
          </cell>
          <cell r="AC20">
            <v>0</v>
          </cell>
          <cell r="AD20">
            <v>0</v>
          </cell>
          <cell r="AG20">
            <v>0</v>
          </cell>
          <cell r="AH20">
            <v>0</v>
          </cell>
        </row>
        <row r="21">
          <cell r="A21">
            <v>113004</v>
          </cell>
          <cell r="B21" t="str">
            <v>CATERING/ ACCOMODATION/ HSEKEEP </v>
          </cell>
          <cell r="C21">
            <v>101276</v>
          </cell>
          <cell r="D21" t="str">
            <v>CATERING/ ACCOMMODATION &amp; HOUSEKEEPING IN LAND EAST</v>
          </cell>
          <cell r="E21" t="str">
            <v>IRETI OMOTOSO</v>
          </cell>
          <cell r="F21" t="str">
            <v>PRODUCTION</v>
          </cell>
          <cell r="G21">
            <v>413001</v>
          </cell>
          <cell r="H21">
            <v>4130</v>
          </cell>
          <cell r="I21" t="str">
            <v>OF-MTCE</v>
          </cell>
          <cell r="J21" t="str">
            <v>BASE JV</v>
          </cell>
          <cell r="K21" t="str">
            <v>PRODUCTION</v>
          </cell>
          <cell r="L21" t="str">
            <v>PRODUCTION</v>
          </cell>
          <cell r="M21" t="str">
            <v>Asset Manager, Land East Hub</v>
          </cell>
          <cell r="N21" t="str">
            <v>Asset Management Integration Lead</v>
          </cell>
          <cell r="O21" t="str">
            <v>ADEDIRAN, ADEWALE</v>
          </cell>
          <cell r="P21" t="str">
            <v>DENNIS.ONYEBUCHIE@SHELL.COM</v>
          </cell>
          <cell r="Q21" t="str">
            <v>OPEX</v>
          </cell>
          <cell r="R21" t="str">
            <v>OPEX</v>
          </cell>
          <cell r="S21" t="str">
            <v>NON SAL</v>
          </cell>
          <cell r="T21" t="str">
            <v>N/A</v>
          </cell>
          <cell r="U21" t="str">
            <v>N/A</v>
          </cell>
          <cell r="V21" t="str">
            <v>N/A</v>
          </cell>
          <cell r="W21" t="str">
            <v>P231 Production Operations</v>
          </cell>
          <cell r="X21" t="str">
            <v>S7200 Services</v>
          </cell>
          <cell r="Y21" t="str">
            <v>A2110 Production Operations</v>
          </cell>
          <cell r="Z21">
            <v>0</v>
          </cell>
          <cell r="AA21">
            <v>0</v>
          </cell>
          <cell r="AB21">
            <v>0</v>
          </cell>
          <cell r="AC21">
            <v>0</v>
          </cell>
          <cell r="AD21">
            <v>0</v>
          </cell>
          <cell r="AG21">
            <v>0</v>
          </cell>
          <cell r="AH21">
            <v>0</v>
          </cell>
        </row>
        <row r="22">
          <cell r="A22">
            <v>113052</v>
          </cell>
          <cell r="B22" t="str">
            <v>GENERAL OVERHEAD GBARAN</v>
          </cell>
          <cell r="C22">
            <v>101276</v>
          </cell>
          <cell r="D22" t="str">
            <v>CATERING/ ACCOMMODATION &amp; HOUSEKEEPING IN LAND EAST</v>
          </cell>
          <cell r="E22" t="str">
            <v>IRETI OMOTOSO</v>
          </cell>
          <cell r="F22" t="str">
            <v>PRODUCTION</v>
          </cell>
          <cell r="G22">
            <v>413001</v>
          </cell>
          <cell r="H22">
            <v>4130</v>
          </cell>
          <cell r="I22" t="str">
            <v>OF-MTCE</v>
          </cell>
          <cell r="J22" t="str">
            <v>BASE JV</v>
          </cell>
          <cell r="K22" t="str">
            <v>PRODUCTION</v>
          </cell>
          <cell r="L22" t="str">
            <v>PRODUCTION</v>
          </cell>
          <cell r="M22" t="str">
            <v>Asset Manager, Central Hub</v>
          </cell>
          <cell r="N22" t="str">
            <v>Asset Management Integration Lead</v>
          </cell>
          <cell r="O22" t="str">
            <v>ADEDIRAN, ADEWALE</v>
          </cell>
          <cell r="P22" t="str">
            <v>DENNIS.ONYEBUCHIE@SHELL.COM</v>
          </cell>
          <cell r="Q22" t="str">
            <v>OPEX</v>
          </cell>
          <cell r="R22" t="str">
            <v>OPEX</v>
          </cell>
          <cell r="S22" t="str">
            <v>NON SAL</v>
          </cell>
          <cell r="T22" t="str">
            <v>N/A</v>
          </cell>
          <cell r="U22" t="str">
            <v>N/A</v>
          </cell>
          <cell r="V22" t="str">
            <v>N/A</v>
          </cell>
          <cell r="W22" t="str">
            <v>P231 Production Operations</v>
          </cell>
          <cell r="X22" t="str">
            <v>S7200 Services</v>
          </cell>
          <cell r="Y22" t="str">
            <v>A2110 Production Operations</v>
          </cell>
          <cell r="Z22">
            <v>0</v>
          </cell>
          <cell r="AA22">
            <v>2348.66</v>
          </cell>
          <cell r="AB22">
            <v>0</v>
          </cell>
          <cell r="AC22">
            <v>0</v>
          </cell>
          <cell r="AD22">
            <v>0</v>
          </cell>
          <cell r="AG22">
            <v>0</v>
          </cell>
          <cell r="AH22">
            <v>0</v>
          </cell>
        </row>
        <row r="23">
          <cell r="A23" t="str">
            <v>O.NG.PAE.A1F.FLB.71300</v>
          </cell>
          <cell r="B23" t="str">
            <v>CATERING/ACCOMM/HSEKEEPING AGBADA 1 F/S</v>
          </cell>
          <cell r="C23">
            <v>101276</v>
          </cell>
          <cell r="D23" t="str">
            <v>CATERING/ ACCOMMODATION &amp; HOUSEKEEPING IN LAND EAST</v>
          </cell>
          <cell r="E23" t="str">
            <v>IRETI OMOTOSO</v>
          </cell>
          <cell r="F23" t="str">
            <v>PRODUCTION</v>
          </cell>
          <cell r="G23">
            <v>413001</v>
          </cell>
          <cell r="H23">
            <v>4130</v>
          </cell>
          <cell r="I23" t="str">
            <v>OF-MTCE</v>
          </cell>
          <cell r="J23" t="str">
            <v>BASE JV</v>
          </cell>
          <cell r="K23" t="str">
            <v>PRODUCTION</v>
          </cell>
          <cell r="L23" t="str">
            <v>PRODUCTION</v>
          </cell>
          <cell r="M23" t="str">
            <v>Asset Manager, Land East Hub</v>
          </cell>
          <cell r="N23" t="str">
            <v>Asset Management Integration Lead</v>
          </cell>
          <cell r="O23" t="str">
            <v>ADEDIRAN, ADEWALE</v>
          </cell>
          <cell r="P23" t="str">
            <v>DENNIS.ONYEBUCHIE@SHELL.COM</v>
          </cell>
          <cell r="Q23" t="str">
            <v>OPEX</v>
          </cell>
          <cell r="R23" t="str">
            <v>OPEX</v>
          </cell>
          <cell r="S23" t="str">
            <v>NON SAL</v>
          </cell>
          <cell r="T23" t="str">
            <v>N/A</v>
          </cell>
          <cell r="U23" t="str">
            <v>N/A</v>
          </cell>
          <cell r="V23" t="str">
            <v>N_AGBD_EL1_N01</v>
          </cell>
          <cell r="W23" t="str">
            <v>P231 Production Operations</v>
          </cell>
          <cell r="X23" t="str">
            <v>S7200 Services</v>
          </cell>
          <cell r="Y23" t="str">
            <v>A2110 Production Operations</v>
          </cell>
          <cell r="Z23">
            <v>358761.92</v>
          </cell>
          <cell r="AA23">
            <v>525430.82999999996</v>
          </cell>
          <cell r="AB23">
            <v>14768445</v>
          </cell>
          <cell r="AC23">
            <v>0</v>
          </cell>
          <cell r="AD23">
            <v>48421.131147540982</v>
          </cell>
          <cell r="AG23">
            <v>0</v>
          </cell>
          <cell r="AH23">
            <v>-48421.131147540982</v>
          </cell>
        </row>
        <row r="24">
          <cell r="A24" t="str">
            <v>O.NG.PAE.A2F.FLB.71300</v>
          </cell>
          <cell r="B24" t="str">
            <v>CATERING/ACCOMM/HSEKEEPING AGBADA 2 F/S</v>
          </cell>
          <cell r="C24">
            <v>101276</v>
          </cell>
          <cell r="D24" t="str">
            <v>CATERING/ ACCOMMODATION &amp; HOUSEKEEPING IN LAND EAST</v>
          </cell>
          <cell r="E24" t="str">
            <v>IRETI OMOTOSO</v>
          </cell>
          <cell r="F24" t="str">
            <v>PRODUCTION</v>
          </cell>
          <cell r="G24">
            <v>413001</v>
          </cell>
          <cell r="H24">
            <v>4130</v>
          </cell>
          <cell r="I24" t="str">
            <v>OF-MTCE</v>
          </cell>
          <cell r="J24" t="str">
            <v>BASE JV</v>
          </cell>
          <cell r="K24" t="str">
            <v>PRODUCTION</v>
          </cell>
          <cell r="L24" t="str">
            <v>PRODUCTION</v>
          </cell>
          <cell r="M24" t="str">
            <v>Asset Manager, Land East Hub</v>
          </cell>
          <cell r="N24" t="str">
            <v>Asset Management Integration Lead</v>
          </cell>
          <cell r="O24" t="str">
            <v>ADEDIRAN, ADEWALE</v>
          </cell>
          <cell r="P24" t="str">
            <v>DENNIS.ONYEBUCHIE@SHELL.COM</v>
          </cell>
          <cell r="Q24" t="str">
            <v>OPEX</v>
          </cell>
          <cell r="R24" t="str">
            <v>OPEX</v>
          </cell>
          <cell r="S24" t="str">
            <v>NON SAL</v>
          </cell>
          <cell r="T24" t="str">
            <v>N/A</v>
          </cell>
          <cell r="U24" t="str">
            <v>N/A</v>
          </cell>
          <cell r="V24" t="str">
            <v>N_AGBD_EL1_N01</v>
          </cell>
          <cell r="W24" t="str">
            <v>P231 Production Operations</v>
          </cell>
          <cell r="X24" t="str">
            <v>S7200 Services</v>
          </cell>
          <cell r="Y24" t="str">
            <v>A2110 Production Operations</v>
          </cell>
          <cell r="Z24">
            <v>106146.8</v>
          </cell>
          <cell r="AA24">
            <v>8864.39</v>
          </cell>
          <cell r="AB24">
            <v>49757330</v>
          </cell>
          <cell r="AC24">
            <v>0</v>
          </cell>
          <cell r="AD24">
            <v>163138.78688524591</v>
          </cell>
          <cell r="AG24">
            <v>0</v>
          </cell>
          <cell r="AH24">
            <v>-163138.78688524591</v>
          </cell>
        </row>
        <row r="25">
          <cell r="A25">
            <v>101266</v>
          </cell>
          <cell r="B25" t="str">
            <v>CORPORATE MTCE SYSTEMS MANAGEMENT</v>
          </cell>
          <cell r="C25">
            <v>101266</v>
          </cell>
          <cell r="D25" t="str">
            <v>CORPORATE MTCE SYSTEMS MANAGEMENT</v>
          </cell>
          <cell r="E25" t="str">
            <v>IRETI OMOTOSO</v>
          </cell>
          <cell r="F25" t="str">
            <v>PRODUCTION</v>
          </cell>
          <cell r="G25">
            <v>413001</v>
          </cell>
          <cell r="H25">
            <v>4130</v>
          </cell>
          <cell r="I25" t="str">
            <v>OF-MTCE</v>
          </cell>
          <cell r="J25" t="str">
            <v>BASE JV</v>
          </cell>
          <cell r="K25" t="str">
            <v>PRODUCTION</v>
          </cell>
          <cell r="L25" t="str">
            <v>PRODUCTION</v>
          </cell>
          <cell r="M25" t="str">
            <v>Production Services Manager</v>
          </cell>
          <cell r="N25" t="str">
            <v>Manager, Turnaround &amp; Maintenance Execution</v>
          </cell>
          <cell r="O25" t="str">
            <v>OLALEYE, OLAYEMI</v>
          </cell>
          <cell r="P25" t="str">
            <v>OLAKUNLE.AJAYI@SHELL.COM</v>
          </cell>
          <cell r="Q25" t="str">
            <v>OPEX</v>
          </cell>
          <cell r="R25" t="str">
            <v>OPEX</v>
          </cell>
          <cell r="S25" t="str">
            <v>NON SAL</v>
          </cell>
          <cell r="T25" t="str">
            <v>N/A</v>
          </cell>
          <cell r="U25" t="str">
            <v>N/A</v>
          </cell>
          <cell r="V25" t="str">
            <v>N/A</v>
          </cell>
          <cell r="W25" t="str">
            <v>P233 Facilities Maintenance</v>
          </cell>
          <cell r="X25" t="str">
            <v>S7200 Services</v>
          </cell>
          <cell r="Y25" t="str">
            <v>A2140 Facilities Maintenance</v>
          </cell>
          <cell r="Z25">
            <v>-33582.979999999981</v>
          </cell>
          <cell r="AA25">
            <v>7.2759576141834259E-12</v>
          </cell>
          <cell r="AB25">
            <v>0</v>
          </cell>
          <cell r="AC25">
            <v>0</v>
          </cell>
          <cell r="AD25">
            <v>0</v>
          </cell>
          <cell r="AG25">
            <v>0</v>
          </cell>
          <cell r="AH25">
            <v>0</v>
          </cell>
        </row>
        <row r="26">
          <cell r="A26">
            <v>101267</v>
          </cell>
          <cell r="B26" t="str">
            <v>PRODUCTN OPERATION SYSTEMS OVERHEAD</v>
          </cell>
          <cell r="C26">
            <v>101267</v>
          </cell>
          <cell r="D26" t="str">
            <v>PRODUCTN OPERATION SYSTEMS OVERHEAD</v>
          </cell>
          <cell r="E26" t="str">
            <v>IRETI OMOTOSO</v>
          </cell>
          <cell r="F26" t="str">
            <v>PRODUCTION</v>
          </cell>
          <cell r="G26">
            <v>415002</v>
          </cell>
          <cell r="H26">
            <v>4150</v>
          </cell>
          <cell r="I26" t="str">
            <v>OF-MTCE</v>
          </cell>
          <cell r="J26" t="str">
            <v>BASE JV</v>
          </cell>
          <cell r="K26" t="str">
            <v>PRODUCTION</v>
          </cell>
          <cell r="L26" t="str">
            <v>PRODUCTION</v>
          </cell>
          <cell r="M26" t="str">
            <v>Production Services Manager</v>
          </cell>
          <cell r="N26" t="str">
            <v xml:space="preserve">	Production Support Manager                                                          </v>
          </cell>
          <cell r="O26" t="str">
            <v>ADEPOJU, OPEYEMI</v>
          </cell>
          <cell r="P26" t="str">
            <v>G.OMOKARO@SHELL.COM</v>
          </cell>
          <cell r="Q26" t="str">
            <v>OPEX</v>
          </cell>
          <cell r="R26" t="str">
            <v>OPEX</v>
          </cell>
          <cell r="S26" t="str">
            <v>NON SAL</v>
          </cell>
          <cell r="T26" t="str">
            <v>N/A</v>
          </cell>
          <cell r="U26" t="str">
            <v>N/A</v>
          </cell>
          <cell r="V26" t="str">
            <v>N/A</v>
          </cell>
          <cell r="W26" t="str">
            <v>P231 Production Operations</v>
          </cell>
          <cell r="X26" t="str">
            <v>S7200 Services</v>
          </cell>
          <cell r="Y26" t="str">
            <v>A2110 Production Operations</v>
          </cell>
          <cell r="Z26">
            <v>842</v>
          </cell>
          <cell r="AA26">
            <v>20876.589999999997</v>
          </cell>
          <cell r="AB26">
            <v>0</v>
          </cell>
          <cell r="AC26">
            <v>0</v>
          </cell>
          <cell r="AD26">
            <v>0</v>
          </cell>
          <cell r="AG26">
            <v>0</v>
          </cell>
          <cell r="AH26">
            <v>0</v>
          </cell>
        </row>
        <row r="27">
          <cell r="A27">
            <v>101271</v>
          </cell>
          <cell r="B27" t="str">
            <v>GENERAL OH - MANAGE COMPANY BUSINESS EA</v>
          </cell>
          <cell r="C27">
            <v>101271</v>
          </cell>
          <cell r="D27" t="str">
            <v>GENERAL OH - MANAGE COMPANY BUSINESS EA</v>
          </cell>
          <cell r="E27" t="str">
            <v>IRETI OMOTOSO</v>
          </cell>
          <cell r="F27" t="str">
            <v>PRODUCTION</v>
          </cell>
          <cell r="G27">
            <v>414001</v>
          </cell>
          <cell r="H27">
            <v>4140</v>
          </cell>
          <cell r="I27" t="str">
            <v>G&amp;A</v>
          </cell>
          <cell r="J27" t="str">
            <v>BASE JV</v>
          </cell>
          <cell r="K27" t="str">
            <v>PRODUCTION</v>
          </cell>
          <cell r="L27" t="str">
            <v>PRODUCTION</v>
          </cell>
          <cell r="M27" t="str">
            <v>Asset Manager, EA Hub</v>
          </cell>
          <cell r="N27" t="str">
            <v>Asset Management Integration Lead</v>
          </cell>
          <cell r="O27" t="str">
            <v>OLUMIDE, VICTORIA</v>
          </cell>
          <cell r="P27" t="str">
            <v>OGBONNA.NWACHI@SHELL.COM</v>
          </cell>
          <cell r="Q27" t="str">
            <v>OPEX</v>
          </cell>
          <cell r="R27" t="str">
            <v>OPEX</v>
          </cell>
          <cell r="S27" t="str">
            <v>NON SAL</v>
          </cell>
          <cell r="T27" t="str">
            <v>N/A</v>
          </cell>
          <cell r="U27" t="str">
            <v>N/A</v>
          </cell>
          <cell r="V27" t="str">
            <v>N/A</v>
          </cell>
          <cell r="W27" t="str">
            <v>P231 Production Operations</v>
          </cell>
          <cell r="X27" t="str">
            <v>S7200 Services</v>
          </cell>
          <cell r="Y27" t="str">
            <v>A2110 Production Operations</v>
          </cell>
          <cell r="Z27">
            <v>-121.45</v>
          </cell>
          <cell r="AA27">
            <v>0</v>
          </cell>
          <cell r="AB27">
            <v>0</v>
          </cell>
          <cell r="AC27">
            <v>0</v>
          </cell>
          <cell r="AD27">
            <v>0</v>
          </cell>
          <cell r="AG27">
            <v>0</v>
          </cell>
          <cell r="AH27">
            <v>0</v>
          </cell>
        </row>
        <row r="28">
          <cell r="A28" t="str">
            <v>O.NG.PAE.ABF.FLB.71300</v>
          </cell>
          <cell r="B28" t="str">
            <v>CATERING/ACCOMM/HSEKEEPING ADIBAWA</v>
          </cell>
          <cell r="C28">
            <v>101276</v>
          </cell>
          <cell r="D28" t="str">
            <v>CATERING/ ACCOMMODATION &amp; HOUSEKEEPING IN LAND EAST</v>
          </cell>
          <cell r="E28" t="str">
            <v>IRETI OMOTOSO</v>
          </cell>
          <cell r="F28" t="str">
            <v>PRODUCTION</v>
          </cell>
          <cell r="G28">
            <v>413001</v>
          </cell>
          <cell r="H28">
            <v>4130</v>
          </cell>
          <cell r="I28" t="str">
            <v>OF-MTCE</v>
          </cell>
          <cell r="J28" t="str">
            <v>BASE JV</v>
          </cell>
          <cell r="K28" t="str">
            <v>PRODUCTION</v>
          </cell>
          <cell r="L28" t="str">
            <v>PRODUCTION</v>
          </cell>
          <cell r="M28" t="str">
            <v>Asset Manager, Central Hub</v>
          </cell>
          <cell r="N28" t="str">
            <v>Asset Management Integration Lead</v>
          </cell>
          <cell r="O28" t="str">
            <v>ADEDIRAN, ADEWALE</v>
          </cell>
          <cell r="P28" t="str">
            <v>DENNIS.ONYEBUCHIE@SHELL.COM</v>
          </cell>
          <cell r="Q28" t="str">
            <v>OPEX</v>
          </cell>
          <cell r="R28" t="str">
            <v>OPEX</v>
          </cell>
          <cell r="S28" t="str">
            <v>NON SAL</v>
          </cell>
          <cell r="T28" t="str">
            <v>N/A</v>
          </cell>
          <cell r="U28" t="str">
            <v>N/A</v>
          </cell>
          <cell r="V28" t="str">
            <v>N_ADIB_EL1_N02</v>
          </cell>
          <cell r="W28" t="str">
            <v>P231 Production Operations</v>
          </cell>
          <cell r="X28" t="str">
            <v>S7200 Services</v>
          </cell>
          <cell r="Y28" t="str">
            <v>A2110 Production Operations</v>
          </cell>
          <cell r="Z28">
            <v>0</v>
          </cell>
          <cell r="AA28">
            <v>485.64</v>
          </cell>
          <cell r="AB28">
            <v>5652200</v>
          </cell>
          <cell r="AC28">
            <v>0</v>
          </cell>
          <cell r="AD28">
            <v>18531.803278688523</v>
          </cell>
          <cell r="AG28">
            <v>0</v>
          </cell>
          <cell r="AH28">
            <v>-18531.803278688523</v>
          </cell>
        </row>
        <row r="29">
          <cell r="A29" t="str">
            <v>O.NG.PAE.AHF.FLB.71300</v>
          </cell>
          <cell r="B29" t="str">
            <v>CATERING/ACCOMM/HSEKEEPING AHIA</v>
          </cell>
          <cell r="C29">
            <v>101276</v>
          </cell>
          <cell r="D29" t="str">
            <v>CATERING/ ACCOMMODATION &amp; HOUSEKEEPING IN LAND EAST</v>
          </cell>
          <cell r="E29" t="str">
            <v>IRETI OMOTOSO</v>
          </cell>
          <cell r="F29" t="str">
            <v>PRODUCTION</v>
          </cell>
          <cell r="G29">
            <v>413001</v>
          </cell>
          <cell r="H29">
            <v>4130</v>
          </cell>
          <cell r="I29" t="str">
            <v>OF-MTCE</v>
          </cell>
          <cell r="J29" t="str">
            <v>BASE JV</v>
          </cell>
          <cell r="K29" t="str">
            <v>PRODUCTION</v>
          </cell>
          <cell r="L29" t="str">
            <v>PRODUCTION</v>
          </cell>
          <cell r="M29" t="str">
            <v>Asset Manager, Land East Hub</v>
          </cell>
          <cell r="N29" t="str">
            <v>Asset Management Integration Lead</v>
          </cell>
          <cell r="O29" t="str">
            <v>ADEDIRAN, ADEWALE</v>
          </cell>
          <cell r="P29" t="str">
            <v>DENNIS.ONYEBUCHIE@SHELL.COM</v>
          </cell>
          <cell r="Q29" t="str">
            <v>OPEX</v>
          </cell>
          <cell r="R29" t="str">
            <v>OPEX</v>
          </cell>
          <cell r="S29" t="str">
            <v>NON SAL</v>
          </cell>
          <cell r="T29" t="str">
            <v>N/A</v>
          </cell>
          <cell r="U29" t="str">
            <v>N/A</v>
          </cell>
          <cell r="V29" t="str">
            <v>N_AHIA_EL2_N03</v>
          </cell>
          <cell r="W29" t="str">
            <v>P231 Production Operations</v>
          </cell>
          <cell r="X29" t="str">
            <v>S7200 Services</v>
          </cell>
          <cell r="Y29" t="str">
            <v>A2110 Production Operations</v>
          </cell>
          <cell r="Z29">
            <v>597473.63</v>
          </cell>
          <cell r="AA29">
            <v>690124.87000000011</v>
          </cell>
          <cell r="AB29">
            <v>51593250</v>
          </cell>
          <cell r="AC29">
            <v>0</v>
          </cell>
          <cell r="AD29">
            <v>169158.19672131148</v>
          </cell>
          <cell r="AG29">
            <v>0</v>
          </cell>
          <cell r="AH29">
            <v>-169158.19672131148</v>
          </cell>
        </row>
        <row r="30">
          <cell r="A30" t="str">
            <v>O.NG.PAE.EUF.FLB.71300</v>
          </cell>
          <cell r="B30" t="str">
            <v>CATERING/ACCOMM/HSEKEEPING ETELEBU</v>
          </cell>
          <cell r="C30">
            <v>101276</v>
          </cell>
          <cell r="D30" t="str">
            <v>CATERING/ ACCOMMODATION &amp; HOUSEKEEPING IN LAND EAST</v>
          </cell>
          <cell r="E30" t="str">
            <v>IRETI OMOTOSO</v>
          </cell>
          <cell r="F30" t="str">
            <v>PRODUCTION</v>
          </cell>
          <cell r="G30">
            <v>413001</v>
          </cell>
          <cell r="H30">
            <v>4130</v>
          </cell>
          <cell r="I30" t="str">
            <v>OF-MTCE</v>
          </cell>
          <cell r="J30" t="str">
            <v>BASE JV</v>
          </cell>
          <cell r="K30" t="str">
            <v>PRODUCTION</v>
          </cell>
          <cell r="L30" t="str">
            <v>PRODUCTION</v>
          </cell>
          <cell r="M30" t="str">
            <v>Asset Manager, Central Hub</v>
          </cell>
          <cell r="N30" t="str">
            <v>Asset Management Integration Lead</v>
          </cell>
          <cell r="O30" t="str">
            <v>ADEDIRAN, ADEWALE</v>
          </cell>
          <cell r="P30" t="str">
            <v>DENNIS.ONYEBUCHIE@SHELL.COM</v>
          </cell>
          <cell r="Q30" t="str">
            <v>OPEX</v>
          </cell>
          <cell r="R30" t="str">
            <v>OPEX</v>
          </cell>
          <cell r="S30" t="str">
            <v>NON SAL</v>
          </cell>
          <cell r="T30" t="str">
            <v>N/A</v>
          </cell>
          <cell r="U30" t="str">
            <v>N/A</v>
          </cell>
          <cell r="V30" t="str">
            <v>N_ETEL_EL2_N01</v>
          </cell>
          <cell r="W30" t="str">
            <v>P231 Production Operations</v>
          </cell>
          <cell r="X30" t="str">
            <v>S7200 Services</v>
          </cell>
          <cell r="Y30" t="str">
            <v>A2110 Production Operations</v>
          </cell>
          <cell r="Z30">
            <v>2614.2199999999998</v>
          </cell>
          <cell r="AA30">
            <v>0</v>
          </cell>
          <cell r="AB30">
            <v>6110400</v>
          </cell>
          <cell r="AC30">
            <v>0</v>
          </cell>
          <cell r="AD30">
            <v>20034.098360655738</v>
          </cell>
          <cell r="AG30">
            <v>0</v>
          </cell>
          <cell r="AH30">
            <v>-20034.098360655738</v>
          </cell>
        </row>
        <row r="31">
          <cell r="A31" t="str">
            <v>O.NG.PAE.GBA.FLB.71300</v>
          </cell>
          <cell r="B31" t="str">
            <v>CATERING/ACCOMM/HSEKEEPING GBARAN AGG</v>
          </cell>
          <cell r="C31">
            <v>101276</v>
          </cell>
          <cell r="D31" t="str">
            <v>CATERING/ ACCOMMODATION &amp; HOUSEKEEPING IN LAND EAST</v>
          </cell>
          <cell r="E31" t="str">
            <v>IRETI OMOTOSO</v>
          </cell>
          <cell r="F31" t="str">
            <v>PRODUCTION</v>
          </cell>
          <cell r="G31">
            <v>413001</v>
          </cell>
          <cell r="H31">
            <v>4130</v>
          </cell>
          <cell r="I31" t="str">
            <v>OF-MTCE</v>
          </cell>
          <cell r="J31" t="str">
            <v>BASE JV</v>
          </cell>
          <cell r="K31" t="str">
            <v>PRODUCTION</v>
          </cell>
          <cell r="L31" t="str">
            <v>PRODUCTION</v>
          </cell>
          <cell r="M31" t="str">
            <v>Asset Manager, Central Hub</v>
          </cell>
          <cell r="N31" t="str">
            <v>Asset Management Integration Lead</v>
          </cell>
          <cell r="O31" t="str">
            <v>ADEDIRAN, ADEWALE</v>
          </cell>
          <cell r="P31" t="str">
            <v>DENNIS.ONYEBUCHIE@SHELL.COM</v>
          </cell>
          <cell r="Q31" t="str">
            <v>OPEX</v>
          </cell>
          <cell r="R31" t="str">
            <v>OPEX</v>
          </cell>
          <cell r="S31" t="str">
            <v>NON SAL</v>
          </cell>
          <cell r="T31" t="str">
            <v>N/A</v>
          </cell>
          <cell r="U31" t="str">
            <v>N/A</v>
          </cell>
          <cell r="V31" t="str">
            <v>N_GBAR_EL2_G01</v>
          </cell>
          <cell r="W31" t="str">
            <v>P231 Production Operations - Gas</v>
          </cell>
          <cell r="X31" t="str">
            <v>S7200 Services</v>
          </cell>
          <cell r="Y31" t="str">
            <v>A2110 Production Operations</v>
          </cell>
          <cell r="Z31">
            <v>706595.4</v>
          </cell>
          <cell r="AA31">
            <v>1237249.1500000001</v>
          </cell>
          <cell r="AB31">
            <v>106504700</v>
          </cell>
          <cell r="AC31">
            <v>0</v>
          </cell>
          <cell r="AD31">
            <v>349195.73770491802</v>
          </cell>
          <cell r="AG31">
            <v>0</v>
          </cell>
          <cell r="AH31">
            <v>-349195.73770491802</v>
          </cell>
        </row>
        <row r="32">
          <cell r="A32" t="str">
            <v>O.NG.PAE.GBF.FLB.71300</v>
          </cell>
          <cell r="B32" t="str">
            <v>CATERING/ACCOMM/HSEKEEPING GBARAN F/S</v>
          </cell>
          <cell r="C32">
            <v>101276</v>
          </cell>
          <cell r="D32" t="str">
            <v>CATERING/ ACCOMMODATION &amp; HOUSEKEEPING IN LAND EAST</v>
          </cell>
          <cell r="E32" t="str">
            <v>IRETI OMOTOSO</v>
          </cell>
          <cell r="F32" t="str">
            <v>PRODUCTION</v>
          </cell>
          <cell r="G32">
            <v>413001</v>
          </cell>
          <cell r="H32">
            <v>4130</v>
          </cell>
          <cell r="I32" t="str">
            <v>OF-MTCE</v>
          </cell>
          <cell r="J32" t="str">
            <v>BASE JV</v>
          </cell>
          <cell r="K32" t="str">
            <v>PRODUCTION</v>
          </cell>
          <cell r="L32" t="str">
            <v>PRODUCTION</v>
          </cell>
          <cell r="M32" t="str">
            <v>Asset Manager, Central Hub</v>
          </cell>
          <cell r="N32" t="str">
            <v>Asset Management Integration Lead</v>
          </cell>
          <cell r="O32" t="str">
            <v>ADEDIRAN, ADEWALE</v>
          </cell>
          <cell r="P32" t="str">
            <v>DENNIS.ONYEBUCHIE@SHELL.COM</v>
          </cell>
          <cell r="Q32" t="str">
            <v>OPEX</v>
          </cell>
          <cell r="R32" t="str">
            <v>OPEX</v>
          </cell>
          <cell r="S32" t="str">
            <v>NON SAL</v>
          </cell>
          <cell r="T32" t="str">
            <v>N/A</v>
          </cell>
          <cell r="U32" t="str">
            <v>N/A</v>
          </cell>
          <cell r="V32" t="str">
            <v>N_GBAR_EL2_G01</v>
          </cell>
          <cell r="W32" t="str">
            <v>P231 Production Operations</v>
          </cell>
          <cell r="X32" t="str">
            <v>S7200 Services</v>
          </cell>
          <cell r="Y32" t="str">
            <v>A2110 Production Operations</v>
          </cell>
          <cell r="Z32">
            <v>450471.52</v>
          </cell>
          <cell r="AA32">
            <v>314867.31</v>
          </cell>
          <cell r="AB32">
            <v>140910719</v>
          </cell>
          <cell r="AC32">
            <v>0</v>
          </cell>
          <cell r="AD32">
            <v>462002.35737704916</v>
          </cell>
          <cell r="AG32">
            <v>0</v>
          </cell>
          <cell r="AH32">
            <v>-462002.35737704916</v>
          </cell>
        </row>
        <row r="33">
          <cell r="A33" t="str">
            <v>O.NG.PAE.I1F.FLB.71300</v>
          </cell>
          <cell r="B33" t="str">
            <v>CATERING/ACCOMM/HSEKEEPING IMO RIVER 1</v>
          </cell>
          <cell r="C33">
            <v>101276</v>
          </cell>
          <cell r="D33" t="str">
            <v>CATERING/ ACCOMMODATION &amp; HOUSEKEEPING IN LAND EAST</v>
          </cell>
          <cell r="E33" t="str">
            <v>IRETI OMOTOSO</v>
          </cell>
          <cell r="F33" t="str">
            <v>PRODUCTION</v>
          </cell>
          <cell r="G33">
            <v>413001</v>
          </cell>
          <cell r="H33">
            <v>4130</v>
          </cell>
          <cell r="I33" t="str">
            <v>OF-MTCE</v>
          </cell>
          <cell r="J33" t="str">
            <v>BASE JV</v>
          </cell>
          <cell r="K33" t="str">
            <v>PRODUCTION</v>
          </cell>
          <cell r="L33" t="str">
            <v>PRODUCTION</v>
          </cell>
          <cell r="M33" t="str">
            <v>Asset Manager, Land East Hub</v>
          </cell>
          <cell r="N33" t="str">
            <v>Asset Management Integration Lead</v>
          </cell>
          <cell r="O33" t="str">
            <v>ADEDIRAN, ADEWALE</v>
          </cell>
          <cell r="P33" t="str">
            <v>DENNIS.ONYEBUCHIE@SHELL.COM</v>
          </cell>
          <cell r="Q33" t="str">
            <v>OPEX</v>
          </cell>
          <cell r="R33" t="str">
            <v>OPEX</v>
          </cell>
          <cell r="S33" t="str">
            <v>NON SAL</v>
          </cell>
          <cell r="T33" t="str">
            <v>N/A</v>
          </cell>
          <cell r="U33" t="str">
            <v>N/A</v>
          </cell>
          <cell r="V33" t="str">
            <v>N_IMOR_EL1_N01</v>
          </cell>
          <cell r="W33" t="str">
            <v>P231 Production Operations</v>
          </cell>
          <cell r="X33" t="str">
            <v>S7200 Services</v>
          </cell>
          <cell r="Y33" t="str">
            <v>A2110 Production Operations</v>
          </cell>
          <cell r="Z33">
            <v>581725.43999999994</v>
          </cell>
          <cell r="AA33">
            <v>504902.52</v>
          </cell>
          <cell r="AB33">
            <v>118473400</v>
          </cell>
          <cell r="AC33">
            <v>0</v>
          </cell>
          <cell r="AD33">
            <v>388437.37704918033</v>
          </cell>
          <cell r="AG33">
            <v>0</v>
          </cell>
          <cell r="AH33">
            <v>-388437.37704918033</v>
          </cell>
        </row>
        <row r="34">
          <cell r="A34">
            <v>101288</v>
          </cell>
          <cell r="B34" t="str">
            <v>JV PARTNERS RELATIONSHIPS</v>
          </cell>
          <cell r="C34">
            <v>101288</v>
          </cell>
          <cell r="D34" t="str">
            <v>JV PARTNERS RELATIONSHIPS - LOGISTICS</v>
          </cell>
          <cell r="E34" t="str">
            <v>CHIGBO ENENMO</v>
          </cell>
          <cell r="F34" t="str">
            <v>BGR</v>
          </cell>
          <cell r="G34">
            <v>415002</v>
          </cell>
          <cell r="H34">
            <v>4150</v>
          </cell>
          <cell r="I34" t="str">
            <v>G&amp;A</v>
          </cell>
          <cell r="J34" t="str">
            <v>BASE JV</v>
          </cell>
          <cell r="K34" t="str">
            <v>CC &amp; MD</v>
          </cell>
          <cell r="L34" t="str">
            <v>BGR</v>
          </cell>
          <cell r="M34" t="str">
            <v>GM Business &amp; Govt Relation</v>
          </cell>
          <cell r="N34" t="str">
            <v>Governance and Information Manager</v>
          </cell>
          <cell r="O34" t="str">
            <v>SOKUNBI, ADEOLA</v>
          </cell>
          <cell r="P34" t="str">
            <v>ENIOLA.FALASE@SHELL.COM</v>
          </cell>
          <cell r="Q34" t="str">
            <v>OPEX</v>
          </cell>
          <cell r="R34" t="str">
            <v>OPEX</v>
          </cell>
          <cell r="S34" t="str">
            <v>NON SAL</v>
          </cell>
          <cell r="T34" t="str">
            <v>N/A</v>
          </cell>
          <cell r="U34" t="str">
            <v>N/A</v>
          </cell>
          <cell r="V34" t="str">
            <v>C_OPSE_OIL_Z11</v>
          </cell>
          <cell r="W34" t="str">
            <v>P235 Direct Management</v>
          </cell>
          <cell r="X34" t="str">
            <v>S7200 Services</v>
          </cell>
          <cell r="Y34" t="str">
            <v>A2340 Overhead</v>
          </cell>
          <cell r="Z34">
            <v>-265751.60000000003</v>
          </cell>
          <cell r="AA34">
            <v>431236.43000000005</v>
          </cell>
          <cell r="AB34">
            <v>48193700</v>
          </cell>
          <cell r="AC34">
            <v>10500</v>
          </cell>
          <cell r="AD34">
            <v>168512.13114754096</v>
          </cell>
          <cell r="AG34">
            <v>0</v>
          </cell>
          <cell r="AH34">
            <v>-168512.13114754096</v>
          </cell>
        </row>
        <row r="35">
          <cell r="A35" t="str">
            <v>O.NG.PAE.I2F.FLB.71300</v>
          </cell>
          <cell r="B35" t="str">
            <v>CATERING/ACCOMM/HSEKEEPING IMO RIVER 2</v>
          </cell>
          <cell r="C35">
            <v>101276</v>
          </cell>
          <cell r="D35" t="str">
            <v>CATERING/ ACCOMMODATION &amp; HOUSEKEEPING IN LAND EAST</v>
          </cell>
          <cell r="E35" t="str">
            <v>IRETI OMOTOSO</v>
          </cell>
          <cell r="F35" t="str">
            <v>PRODUCTION</v>
          </cell>
          <cell r="G35">
            <v>413001</v>
          </cell>
          <cell r="H35">
            <v>4130</v>
          </cell>
          <cell r="I35" t="str">
            <v>OF-MTCE</v>
          </cell>
          <cell r="J35" t="str">
            <v>BASE JV</v>
          </cell>
          <cell r="K35" t="str">
            <v>PRODUCTION</v>
          </cell>
          <cell r="L35" t="str">
            <v>PRODUCTION</v>
          </cell>
          <cell r="M35" t="str">
            <v>Asset Manager, Land East Hub</v>
          </cell>
          <cell r="N35" t="str">
            <v>Asset Management Integration Lead</v>
          </cell>
          <cell r="O35" t="str">
            <v>ADEDIRAN, ADEWALE</v>
          </cell>
          <cell r="P35" t="str">
            <v>DENNIS.ONYEBUCHIE@SHELL.COM</v>
          </cell>
          <cell r="Q35" t="str">
            <v>OPEX</v>
          </cell>
          <cell r="R35" t="str">
            <v>OPEX</v>
          </cell>
          <cell r="S35" t="str">
            <v>NON SAL</v>
          </cell>
          <cell r="T35" t="str">
            <v>N/A</v>
          </cell>
          <cell r="U35" t="str">
            <v>N/A</v>
          </cell>
          <cell r="V35" t="str">
            <v>N_IMOR_EL1_N01</v>
          </cell>
          <cell r="W35" t="str">
            <v>P231 Production Operations</v>
          </cell>
          <cell r="X35" t="str">
            <v>S7200 Services</v>
          </cell>
          <cell r="Y35" t="str">
            <v>A2110 Production Operations</v>
          </cell>
          <cell r="Z35">
            <v>13424.55</v>
          </cell>
          <cell r="AA35">
            <v>5666.41</v>
          </cell>
          <cell r="AB35">
            <v>6801900</v>
          </cell>
          <cell r="AC35">
            <v>0</v>
          </cell>
          <cell r="AD35">
            <v>22301.311475409835</v>
          </cell>
          <cell r="AG35">
            <v>0</v>
          </cell>
          <cell r="AH35">
            <v>-22301.311475409835</v>
          </cell>
        </row>
        <row r="36">
          <cell r="A36">
            <v>101305</v>
          </cell>
          <cell r="B36" t="str">
            <v>NEW_ SUPPORT MAINTENANCE</v>
          </cell>
          <cell r="C36">
            <v>101305</v>
          </cell>
          <cell r="D36" t="str">
            <v>NEW_ SUPPORT MAINTENANCE</v>
          </cell>
          <cell r="E36" t="str">
            <v>IRETI OMOTOSO</v>
          </cell>
          <cell r="F36" t="str">
            <v>PRODUCTION</v>
          </cell>
          <cell r="G36">
            <v>413001</v>
          </cell>
          <cell r="H36">
            <v>4130</v>
          </cell>
          <cell r="I36" t="str">
            <v>GAS</v>
          </cell>
          <cell r="J36" t="str">
            <v>BASE JV</v>
          </cell>
          <cell r="K36" t="str">
            <v>PRODUCTION</v>
          </cell>
          <cell r="L36" t="str">
            <v>PRODUCTION</v>
          </cell>
          <cell r="M36" t="str">
            <v>Production Services Manager</v>
          </cell>
          <cell r="N36" t="str">
            <v>Manager, Turnaround &amp; Maintenance Execution</v>
          </cell>
          <cell r="O36" t="str">
            <v>OLALEYE, OLAYEMI</v>
          </cell>
          <cell r="P36" t="str">
            <v>ABIODUN.BAKARE@SHELL.COM</v>
          </cell>
          <cell r="Q36" t="str">
            <v>OPEX</v>
          </cell>
          <cell r="R36" t="str">
            <v>OPEX</v>
          </cell>
          <cell r="S36" t="str">
            <v>NON SAL</v>
          </cell>
          <cell r="T36" t="str">
            <v>N/A</v>
          </cell>
          <cell r="U36" t="str">
            <v>N/A</v>
          </cell>
          <cell r="V36" t="str">
            <v>C_OPSE_OIL_Z11</v>
          </cell>
          <cell r="W36" t="str">
            <v>P231 Production Operations</v>
          </cell>
          <cell r="X36" t="str">
            <v>S7200 Services</v>
          </cell>
          <cell r="Y36" t="str">
            <v>A2170 Direct Mngt and Overheads</v>
          </cell>
          <cell r="Z36">
            <v>1647082.21</v>
          </cell>
          <cell r="AA36">
            <v>1265285.8500000001</v>
          </cell>
          <cell r="AB36">
            <v>151242660</v>
          </cell>
          <cell r="AC36">
            <v>779400</v>
          </cell>
          <cell r="AD36">
            <v>1275277.5737704919</v>
          </cell>
          <cell r="AG36">
            <v>0</v>
          </cell>
          <cell r="AH36">
            <v>-1275277.5737704919</v>
          </cell>
        </row>
        <row r="37">
          <cell r="A37">
            <v>101307</v>
          </cell>
          <cell r="B37" t="str">
            <v>GOVERNMENT RELATIONS ABUJA -LOGISTICS &amp; SUPPORT</v>
          </cell>
          <cell r="C37">
            <v>101307</v>
          </cell>
          <cell r="D37" t="str">
            <v>GOVERNMENT RELATIONS ABUJA - FACILITIES &amp; LOGISTICS</v>
          </cell>
          <cell r="E37" t="str">
            <v>CHIGBO ENENMO</v>
          </cell>
          <cell r="F37" t="str">
            <v>BGR</v>
          </cell>
          <cell r="G37">
            <v>415001</v>
          </cell>
          <cell r="H37">
            <v>4150</v>
          </cell>
          <cell r="I37" t="str">
            <v>PMM</v>
          </cell>
          <cell r="J37" t="str">
            <v>BASE JV</v>
          </cell>
          <cell r="K37" t="str">
            <v>CC &amp; MD</v>
          </cell>
          <cell r="L37" t="str">
            <v>BGR</v>
          </cell>
          <cell r="M37" t="str">
            <v>GM Business &amp; Govt Relation</v>
          </cell>
          <cell r="N37" t="str">
            <v>Government Relations</v>
          </cell>
          <cell r="O37" t="str">
            <v>SOKUNBI, ADEOLA</v>
          </cell>
          <cell r="P37" t="str">
            <v>ONYEKACHI.IGWE@SHELL.COM</v>
          </cell>
          <cell r="Q37" t="str">
            <v>OPEX</v>
          </cell>
          <cell r="R37" t="str">
            <v>OPEX</v>
          </cell>
          <cell r="S37" t="str">
            <v>NON SAL</v>
          </cell>
          <cell r="T37" t="str">
            <v>N/A</v>
          </cell>
          <cell r="U37" t="str">
            <v>N/A</v>
          </cell>
          <cell r="V37" t="str">
            <v>C_OPSE_OIL_Z11</v>
          </cell>
          <cell r="W37" t="str">
            <v>P235 Direct Management</v>
          </cell>
          <cell r="X37" t="str">
            <v>S7200 Services</v>
          </cell>
          <cell r="Y37" t="str">
            <v>A2340 Overhead</v>
          </cell>
          <cell r="Z37">
            <v>101446.75000000001</v>
          </cell>
          <cell r="AA37">
            <v>103949.48000000001</v>
          </cell>
          <cell r="AB37">
            <v>25813827.59</v>
          </cell>
          <cell r="AC37">
            <v>13400</v>
          </cell>
          <cell r="AD37">
            <v>98035.500295081962</v>
          </cell>
          <cell r="AG37">
            <v>0</v>
          </cell>
          <cell r="AH37">
            <v>-98035.500295081962</v>
          </cell>
        </row>
        <row r="38">
          <cell r="A38" t="str">
            <v>O.NG.PAE.I3F.FLB.71300</v>
          </cell>
          <cell r="B38" t="str">
            <v>CATERING/ACCOMM/HSEKEEPING IMO RIVER 3</v>
          </cell>
          <cell r="C38">
            <v>101276</v>
          </cell>
          <cell r="D38" t="str">
            <v>CATERING/ ACCOMMODATION &amp; HOUSEKEEPING IN LAND EAST</v>
          </cell>
          <cell r="E38" t="str">
            <v>IRETI OMOTOSO</v>
          </cell>
          <cell r="F38" t="str">
            <v>PRODUCTION</v>
          </cell>
          <cell r="G38">
            <v>413001</v>
          </cell>
          <cell r="H38">
            <v>4130</v>
          </cell>
          <cell r="I38" t="str">
            <v>OF-MTCE</v>
          </cell>
          <cell r="J38" t="str">
            <v>BASE JV</v>
          </cell>
          <cell r="K38" t="str">
            <v>PRODUCTION</v>
          </cell>
          <cell r="L38" t="str">
            <v>PRODUCTION</v>
          </cell>
          <cell r="M38" t="str">
            <v>Asset Manager, Land East Hub</v>
          </cell>
          <cell r="N38" t="str">
            <v>Asset Management Integration Lead</v>
          </cell>
          <cell r="O38" t="str">
            <v>ADEDIRAN, ADEWALE</v>
          </cell>
          <cell r="P38" t="str">
            <v>DENNIS.ONYEBUCHIE@SHELL.COM</v>
          </cell>
          <cell r="Q38" t="str">
            <v>OPEX</v>
          </cell>
          <cell r="R38" t="str">
            <v>OPEX</v>
          </cell>
          <cell r="S38" t="str">
            <v>NON SAL</v>
          </cell>
          <cell r="T38" t="str">
            <v>N/A</v>
          </cell>
          <cell r="U38" t="str">
            <v>N/A</v>
          </cell>
          <cell r="V38" t="str">
            <v>N_IMOR_EL1_N01</v>
          </cell>
          <cell r="W38" t="str">
            <v>P231 Production Operations</v>
          </cell>
          <cell r="X38" t="str">
            <v>S7200 Services</v>
          </cell>
          <cell r="Y38" t="str">
            <v>A2110 Production Operations</v>
          </cell>
          <cell r="Z38">
            <v>0</v>
          </cell>
          <cell r="AA38">
            <v>0</v>
          </cell>
          <cell r="AB38">
            <v>7053900</v>
          </cell>
          <cell r="AC38">
            <v>0</v>
          </cell>
          <cell r="AD38">
            <v>23127.540983606559</v>
          </cell>
          <cell r="AG38">
            <v>0</v>
          </cell>
          <cell r="AH38">
            <v>-23127.540983606559</v>
          </cell>
        </row>
        <row r="39">
          <cell r="A39" t="str">
            <v>O.NG.PAE.IMA.FLB.71300</v>
          </cell>
          <cell r="B39" t="str">
            <v>CATERING/ACCOMM/HSEKEEPING IMO RIVER 1 A</v>
          </cell>
          <cell r="C39">
            <v>101276</v>
          </cell>
          <cell r="D39" t="str">
            <v>CATERING/ ACCOMMODATION &amp; HOUSEKEEPING IN LAND EAST</v>
          </cell>
          <cell r="E39" t="str">
            <v>IRETI OMOTOSO</v>
          </cell>
          <cell r="F39" t="str">
            <v>PRODUCTION</v>
          </cell>
          <cell r="G39">
            <v>413001</v>
          </cell>
          <cell r="H39">
            <v>4130</v>
          </cell>
          <cell r="I39" t="str">
            <v>OF-MTCE</v>
          </cell>
          <cell r="J39" t="str">
            <v>BASE JV</v>
          </cell>
          <cell r="K39" t="str">
            <v>PRODUCTION</v>
          </cell>
          <cell r="L39" t="str">
            <v>PRODUCTION</v>
          </cell>
          <cell r="M39" t="str">
            <v>Asset Manager, Land East Hub</v>
          </cell>
          <cell r="N39" t="str">
            <v>Asset Management Integration Lead</v>
          </cell>
          <cell r="O39" t="str">
            <v>ADEDIRAN, ADEWALE</v>
          </cell>
          <cell r="P39" t="str">
            <v>DENNIS.ONYEBUCHIE@SHELL.COM</v>
          </cell>
          <cell r="Q39" t="str">
            <v>OPEX</v>
          </cell>
          <cell r="R39" t="str">
            <v>OPEX</v>
          </cell>
          <cell r="S39" t="str">
            <v>NON SAL</v>
          </cell>
          <cell r="T39" t="str">
            <v>N/A</v>
          </cell>
          <cell r="U39" t="str">
            <v>N/A</v>
          </cell>
          <cell r="V39" t="str">
            <v>N_IMOR_EL1_N01</v>
          </cell>
          <cell r="W39" t="str">
            <v>P231 Production Operations</v>
          </cell>
          <cell r="X39" t="str">
            <v>S7200 Services</v>
          </cell>
          <cell r="Y39" t="str">
            <v>A2110 Production Operations</v>
          </cell>
          <cell r="Z39">
            <v>-994.75</v>
          </cell>
          <cell r="AA39">
            <v>-388.57</v>
          </cell>
          <cell r="AB39">
            <v>9717000</v>
          </cell>
          <cell r="AC39">
            <v>0</v>
          </cell>
          <cell r="AD39">
            <v>31859.016393442624</v>
          </cell>
          <cell r="AG39">
            <v>0</v>
          </cell>
          <cell r="AH39">
            <v>-31859.016393442624</v>
          </cell>
        </row>
        <row r="40">
          <cell r="A40">
            <v>101310</v>
          </cell>
          <cell r="B40" t="str">
            <v>OVERHEADS ICT- PLANNING</v>
          </cell>
          <cell r="C40">
            <v>101310</v>
          </cell>
          <cell r="D40" t="str">
            <v>DEV DIRECTORATE OVERHEADS - SUBSURFACE</v>
          </cell>
          <cell r="E40" t="str">
            <v>MOJEED OKUNADE</v>
          </cell>
          <cell r="F40" t="str">
            <v>DEVELOPMENT</v>
          </cell>
          <cell r="G40">
            <v>415005</v>
          </cell>
          <cell r="H40">
            <v>4150</v>
          </cell>
          <cell r="I40" t="str">
            <v>OF-E&amp;M</v>
          </cell>
          <cell r="J40" t="str">
            <v>BASE JV</v>
          </cell>
          <cell r="K40" t="str">
            <v>DEVELOPMENT</v>
          </cell>
          <cell r="L40" t="str">
            <v>DEVELOPMENT</v>
          </cell>
          <cell r="M40" t="str">
            <v>Manager, Tech Integration and PE</v>
          </cell>
          <cell r="N40" t="str">
            <v>Technical Planning Manager</v>
          </cell>
          <cell r="O40" t="str">
            <v>ENONCHE, VANESSA</v>
          </cell>
          <cell r="P40" t="str">
            <v>NENGI.PEPPLE@SHELL.COM</v>
          </cell>
          <cell r="Q40" t="str">
            <v>OPEX</v>
          </cell>
          <cell r="R40" t="str">
            <v>OPEX</v>
          </cell>
          <cell r="S40" t="str">
            <v>NON SAL</v>
          </cell>
          <cell r="T40" t="str">
            <v>N/A</v>
          </cell>
          <cell r="U40" t="str">
            <v>N/A</v>
          </cell>
          <cell r="V40" t="str">
            <v>C_OPSE_OIL_Z11</v>
          </cell>
          <cell r="W40" t="str">
            <v>P236.01 Technical Support</v>
          </cell>
          <cell r="X40" t="str">
            <v>S7200 Services</v>
          </cell>
          <cell r="Y40" t="str">
            <v>A2340 Overhead</v>
          </cell>
          <cell r="Z40">
            <v>275808.06</v>
          </cell>
          <cell r="AA40">
            <v>403528.92</v>
          </cell>
          <cell r="AB40">
            <v>21330467.708333299</v>
          </cell>
          <cell r="AC40">
            <v>405776</v>
          </cell>
          <cell r="AD40">
            <v>475711.95969945344</v>
          </cell>
          <cell r="AG40">
            <v>0</v>
          </cell>
          <cell r="AH40">
            <v>-475711.95969945344</v>
          </cell>
        </row>
        <row r="41">
          <cell r="A41">
            <v>101311</v>
          </cell>
          <cell r="B41" t="str">
            <v>OVERHEAD FACILITIES &amp; LOGISTICS - ASSET DEV</v>
          </cell>
          <cell r="C41">
            <v>101311</v>
          </cell>
          <cell r="D41" t="str">
            <v>HOTEL AND TRAVEL - ASSET DEVELOPMENT</v>
          </cell>
          <cell r="E41" t="str">
            <v>MOJEED OKUNADE</v>
          </cell>
          <cell r="F41" t="str">
            <v>DEVELOPMENT</v>
          </cell>
          <cell r="G41">
            <v>415002</v>
          </cell>
          <cell r="H41">
            <v>4150</v>
          </cell>
          <cell r="I41" t="str">
            <v>G&amp;A</v>
          </cell>
          <cell r="J41" t="str">
            <v>BASE JV</v>
          </cell>
          <cell r="K41" t="str">
            <v>DEVELOPMENT</v>
          </cell>
          <cell r="L41" t="str">
            <v>DEVELOPMENT</v>
          </cell>
          <cell r="M41" t="str">
            <v>Development Manager, Onshore Assets</v>
          </cell>
          <cell r="N41" t="str">
            <v>Asset Development Manager Swamp East</v>
          </cell>
          <cell r="O41" t="str">
            <v>ENONCHE, VANESSA</v>
          </cell>
          <cell r="P41" t="str">
            <v>TUANIMA.PEPPLE@SHELL.COM</v>
          </cell>
          <cell r="Q41" t="str">
            <v>OPEX</v>
          </cell>
          <cell r="R41" t="str">
            <v>OPEX</v>
          </cell>
          <cell r="S41" t="str">
            <v>NON SAL</v>
          </cell>
          <cell r="T41" t="str">
            <v>N/A</v>
          </cell>
          <cell r="U41" t="str">
            <v>N/A</v>
          </cell>
          <cell r="V41" t="str">
            <v>C_OPSE_OIL_Z11</v>
          </cell>
          <cell r="W41" t="str">
            <v>P236.01 Technical Support</v>
          </cell>
          <cell r="X41" t="str">
            <v>S7200 Services</v>
          </cell>
          <cell r="Y41" t="str">
            <v>A2340 Overhead</v>
          </cell>
          <cell r="Z41">
            <v>131261.1</v>
          </cell>
          <cell r="AA41">
            <v>167295.79</v>
          </cell>
          <cell r="AB41">
            <v>22456310</v>
          </cell>
          <cell r="AC41">
            <v>120000</v>
          </cell>
          <cell r="AD41">
            <v>193627.24590163934</v>
          </cell>
          <cell r="AG41">
            <v>0</v>
          </cell>
          <cell r="AH41">
            <v>-193627.24590163934</v>
          </cell>
        </row>
        <row r="42">
          <cell r="A42">
            <v>101314</v>
          </cell>
          <cell r="B42" t="str">
            <v>OVERHEAD FACILITIES &amp; LOGISTICS - CPE</v>
          </cell>
          <cell r="C42">
            <v>101314</v>
          </cell>
          <cell r="D42" t="str">
            <v>HOTEL AND TRAVEL - RE/PE</v>
          </cell>
          <cell r="E42" t="str">
            <v>MOJEED OKUNADE</v>
          </cell>
          <cell r="F42" t="str">
            <v>DEVELOPMENT</v>
          </cell>
          <cell r="G42">
            <v>415002</v>
          </cell>
          <cell r="H42">
            <v>4150</v>
          </cell>
          <cell r="I42" t="str">
            <v>G&amp;A</v>
          </cell>
          <cell r="J42" t="str">
            <v>BASE JV</v>
          </cell>
          <cell r="K42" t="str">
            <v>DEVELOPMENT</v>
          </cell>
          <cell r="L42" t="str">
            <v>DEVELOPMENT</v>
          </cell>
          <cell r="M42" t="str">
            <v>Manager, Tech Integration and PE</v>
          </cell>
          <cell r="N42" t="str">
            <v>Reservoir Engineering Discipline Lead</v>
          </cell>
          <cell r="O42" t="str">
            <v>ENONCHE, VANESSA</v>
          </cell>
          <cell r="P42" t="str">
            <v>NENGI.PEPPLE@SHELL.COM</v>
          </cell>
          <cell r="Q42" t="str">
            <v>OPEX</v>
          </cell>
          <cell r="R42" t="str">
            <v>OPEX</v>
          </cell>
          <cell r="S42" t="str">
            <v>NON SAL</v>
          </cell>
          <cell r="T42" t="str">
            <v>N/A</v>
          </cell>
          <cell r="U42" t="str">
            <v>N/A</v>
          </cell>
          <cell r="V42" t="str">
            <v>C_OPSE_OIL_Z11</v>
          </cell>
          <cell r="W42" t="str">
            <v>P236.01 Technical Support</v>
          </cell>
          <cell r="X42" t="str">
            <v>S7200 Services</v>
          </cell>
          <cell r="Y42" t="str">
            <v>A2340 Overhead</v>
          </cell>
          <cell r="Z42">
            <v>46181.959999999992</v>
          </cell>
          <cell r="AA42">
            <v>67402.37999999999</v>
          </cell>
          <cell r="AB42">
            <v>16280438</v>
          </cell>
          <cell r="AC42">
            <v>0</v>
          </cell>
          <cell r="AD42">
            <v>53378.485245901647</v>
          </cell>
          <cell r="AG42">
            <v>0</v>
          </cell>
          <cell r="AH42">
            <v>-53378.485245901647</v>
          </cell>
        </row>
        <row r="43">
          <cell r="A43" t="str">
            <v>O.NG.PAE.KCF.FLB.71300</v>
          </cell>
          <cell r="B43" t="str">
            <v>CATERING/ACCOMM/HSEKEEPING KOLO CREEK</v>
          </cell>
          <cell r="C43">
            <v>101276</v>
          </cell>
          <cell r="D43" t="str">
            <v>CATERING/ ACCOMMODATION &amp; HOUSEKEEPING IN LAND EAST</v>
          </cell>
          <cell r="E43" t="str">
            <v>IRETI OMOTOSO</v>
          </cell>
          <cell r="F43" t="str">
            <v>PRODUCTION</v>
          </cell>
          <cell r="G43">
            <v>413001</v>
          </cell>
          <cell r="H43">
            <v>4130</v>
          </cell>
          <cell r="I43" t="str">
            <v>OF-MTCE</v>
          </cell>
          <cell r="J43" t="str">
            <v>BASE JV</v>
          </cell>
          <cell r="K43" t="str">
            <v>PRODUCTION</v>
          </cell>
          <cell r="L43" t="str">
            <v>PRODUCTION</v>
          </cell>
          <cell r="M43" t="str">
            <v>Asset Manager, Central Hub</v>
          </cell>
          <cell r="N43" t="str">
            <v>Asset Management Integration Lead</v>
          </cell>
          <cell r="O43" t="str">
            <v>ADEDIRAN, ADEWALE</v>
          </cell>
          <cell r="P43" t="str">
            <v>DENNIS.ONYEBUCHIE@SHELL.COM</v>
          </cell>
          <cell r="Q43" t="str">
            <v>OPEX</v>
          </cell>
          <cell r="R43" t="str">
            <v>OPEX</v>
          </cell>
          <cell r="S43" t="str">
            <v>NON SAL</v>
          </cell>
          <cell r="T43" t="str">
            <v>N/A</v>
          </cell>
          <cell r="U43" t="str">
            <v>N/A</v>
          </cell>
          <cell r="V43" t="str">
            <v>N_KOCR_EL2_G01</v>
          </cell>
          <cell r="W43" t="str">
            <v>P231 Production Operations</v>
          </cell>
          <cell r="X43" t="str">
            <v>S7200 Services</v>
          </cell>
          <cell r="Y43" t="str">
            <v>A2110 Production Operations</v>
          </cell>
          <cell r="Z43">
            <v>-91320.57</v>
          </cell>
          <cell r="AA43">
            <v>-4646.84</v>
          </cell>
          <cell r="AB43">
            <v>74750250</v>
          </cell>
          <cell r="AC43">
            <v>0</v>
          </cell>
          <cell r="AD43">
            <v>245082.78688524591</v>
          </cell>
          <cell r="AG43">
            <v>0</v>
          </cell>
          <cell r="AH43">
            <v>-245082.78688524591</v>
          </cell>
        </row>
        <row r="44">
          <cell r="A44" t="str">
            <v>O.NG.PAE.OGF.FLB.71300</v>
          </cell>
          <cell r="B44" t="str">
            <v>CATERING/ACCOMM/HSEKEEPING OBIGBO F/S</v>
          </cell>
          <cell r="C44">
            <v>101276</v>
          </cell>
          <cell r="D44" t="str">
            <v>CATERING/ ACCOMMODATION &amp; HOUSEKEEPING IN LAND EAST</v>
          </cell>
          <cell r="E44" t="str">
            <v>IRETI OMOTOSO</v>
          </cell>
          <cell r="F44" t="str">
            <v>PRODUCTION</v>
          </cell>
          <cell r="G44">
            <v>413001</v>
          </cell>
          <cell r="H44">
            <v>4130</v>
          </cell>
          <cell r="I44" t="str">
            <v>OF-MTCE</v>
          </cell>
          <cell r="J44" t="str">
            <v>BASE JV</v>
          </cell>
          <cell r="K44" t="str">
            <v>PRODUCTION</v>
          </cell>
          <cell r="L44" t="str">
            <v>PRODUCTION</v>
          </cell>
          <cell r="M44" t="str">
            <v>Asset Manager, Land East Hub</v>
          </cell>
          <cell r="N44" t="str">
            <v>Asset Management Integration Lead</v>
          </cell>
          <cell r="O44" t="str">
            <v>ADEDIRAN, ADEWALE</v>
          </cell>
          <cell r="P44" t="str">
            <v>DENNIS.ONYEBUCHIE@SHELL.COM</v>
          </cell>
          <cell r="Q44" t="str">
            <v>OPEX</v>
          </cell>
          <cell r="R44" t="str">
            <v>OPEX</v>
          </cell>
          <cell r="S44" t="str">
            <v>NON SAL</v>
          </cell>
          <cell r="T44" t="str">
            <v>N/A</v>
          </cell>
          <cell r="U44" t="str">
            <v>N/A</v>
          </cell>
          <cell r="V44" t="str">
            <v>N_OBGN_EL1_G01</v>
          </cell>
          <cell r="W44" t="str">
            <v>P231 Production Operations</v>
          </cell>
          <cell r="X44" t="str">
            <v>S7200 Services</v>
          </cell>
          <cell r="Y44" t="str">
            <v>A2110 Production Operations</v>
          </cell>
          <cell r="Z44">
            <v>64071.93</v>
          </cell>
          <cell r="AA44">
            <v>112381.16</v>
          </cell>
          <cell r="AB44">
            <v>77408366</v>
          </cell>
          <cell r="AC44">
            <v>0</v>
          </cell>
          <cell r="AD44">
            <v>253797.92131147542</v>
          </cell>
          <cell r="AG44">
            <v>0</v>
          </cell>
          <cell r="AH44">
            <v>-253797.92131147542</v>
          </cell>
        </row>
        <row r="45">
          <cell r="A45" t="str">
            <v>O.NG.PAE.OLF.FLB.71300</v>
          </cell>
          <cell r="B45" t="str">
            <v>CATERING/ACCOMM/HSEKEEPING OBELE</v>
          </cell>
          <cell r="C45">
            <v>101276</v>
          </cell>
          <cell r="D45" t="str">
            <v>CATERING/ ACCOMMODATION &amp; HOUSEKEEPING IN LAND EAST</v>
          </cell>
          <cell r="E45" t="str">
            <v>IRETI OMOTOSO</v>
          </cell>
          <cell r="F45" t="str">
            <v>PRODUCTION</v>
          </cell>
          <cell r="G45">
            <v>413001</v>
          </cell>
          <cell r="H45">
            <v>4130</v>
          </cell>
          <cell r="I45" t="str">
            <v>OF-MTCE</v>
          </cell>
          <cell r="J45" t="str">
            <v>BASE JV</v>
          </cell>
          <cell r="K45" t="str">
            <v>PRODUCTION</v>
          </cell>
          <cell r="L45" t="str">
            <v>PRODUCTION</v>
          </cell>
          <cell r="M45" t="str">
            <v>Asset Manager, Land East Hub</v>
          </cell>
          <cell r="N45" t="str">
            <v>Asset Management Integration Lead</v>
          </cell>
          <cell r="O45" t="str">
            <v>ADEDIRAN, ADEWALE</v>
          </cell>
          <cell r="P45" t="str">
            <v>DENNIS.ONYEBUCHIE@SHELL.COM</v>
          </cell>
          <cell r="Q45" t="str">
            <v>OPEX</v>
          </cell>
          <cell r="R45" t="str">
            <v>OPEX</v>
          </cell>
          <cell r="S45" t="str">
            <v>NON SAL</v>
          </cell>
          <cell r="T45" t="str">
            <v>N/A</v>
          </cell>
          <cell r="U45" t="str">
            <v>N/A</v>
          </cell>
          <cell r="V45" t="str">
            <v>N_OBEL_EL1_N03</v>
          </cell>
          <cell r="W45" t="str">
            <v>P231 Production Operations</v>
          </cell>
          <cell r="X45" t="str">
            <v>S7200 Services</v>
          </cell>
          <cell r="Y45" t="str">
            <v>A2110 Production Operations</v>
          </cell>
          <cell r="Z45">
            <v>106262.09</v>
          </cell>
          <cell r="AA45">
            <v>213333.8</v>
          </cell>
          <cell r="AB45">
            <v>11836120</v>
          </cell>
          <cell r="AC45">
            <v>0</v>
          </cell>
          <cell r="AD45">
            <v>38806.950819672129</v>
          </cell>
          <cell r="AG45">
            <v>0</v>
          </cell>
          <cell r="AH45">
            <v>-38806.950819672129</v>
          </cell>
        </row>
        <row r="46">
          <cell r="A46">
            <v>101323</v>
          </cell>
          <cell r="B46" t="str">
            <v>OVERHEADS, PNCFV AVIATION</v>
          </cell>
          <cell r="C46">
            <v>101323</v>
          </cell>
          <cell r="D46" t="str">
            <v>OVERHEADS, PNCFV AVIATION</v>
          </cell>
          <cell r="E46" t="str">
            <v>IRETI OMOTOSO</v>
          </cell>
          <cell r="F46" t="str">
            <v>PRODUCTION</v>
          </cell>
          <cell r="G46">
            <v>415002</v>
          </cell>
          <cell r="H46">
            <v>4150</v>
          </cell>
          <cell r="I46" t="str">
            <v>G&amp;A</v>
          </cell>
          <cell r="J46" t="str">
            <v>BASE JV</v>
          </cell>
          <cell r="K46" t="str">
            <v>PRODUCTION</v>
          </cell>
          <cell r="L46" t="str">
            <v>PRODUCTION</v>
          </cell>
          <cell r="M46" t="str">
            <v>Production Services Manager</v>
          </cell>
          <cell r="N46" t="str">
            <v>Logistics Manager</v>
          </cell>
          <cell r="O46" t="str">
            <v>OKEKE, JULIUS</v>
          </cell>
          <cell r="P46" t="str">
            <v>SAMUEL.BAJAH@SHELL.COM</v>
          </cell>
          <cell r="Q46" t="str">
            <v>OPEX</v>
          </cell>
          <cell r="R46" t="str">
            <v>OPEX</v>
          </cell>
          <cell r="S46" t="str">
            <v>NON SAL</v>
          </cell>
          <cell r="T46" t="str">
            <v>N/A</v>
          </cell>
          <cell r="U46" t="str">
            <v>N/A</v>
          </cell>
          <cell r="V46" t="str">
            <v>C_OPSE_OIL_Z11</v>
          </cell>
          <cell r="W46" t="str">
            <v>P235 Direct Management</v>
          </cell>
          <cell r="X46" t="str">
            <v>S7200 Services</v>
          </cell>
          <cell r="Y46" t="str">
            <v>A2340 Overhead</v>
          </cell>
          <cell r="Z46">
            <v>118393.15000000002</v>
          </cell>
          <cell r="AA46">
            <v>117663.74</v>
          </cell>
          <cell r="AB46">
            <v>17269540</v>
          </cell>
          <cell r="AC46">
            <v>60048</v>
          </cell>
          <cell r="AD46">
            <v>116669.44262295082</v>
          </cell>
          <cell r="AE46">
            <v>17269540</v>
          </cell>
          <cell r="AF46">
            <v>60048</v>
          </cell>
          <cell r="AG46">
            <v>116669.44262295082</v>
          </cell>
          <cell r="AH46">
            <v>0</v>
          </cell>
        </row>
        <row r="47">
          <cell r="A47" t="str">
            <v>O.NG.PAE.OUF.FLB.71300</v>
          </cell>
          <cell r="B47" t="str">
            <v>CATERING/ACCOMM/HSEKEEPING OGUTA</v>
          </cell>
          <cell r="C47">
            <v>101276</v>
          </cell>
          <cell r="D47" t="str">
            <v>CATERING/ ACCOMMODATION &amp; HOUSEKEEPING IN LAND EAST</v>
          </cell>
          <cell r="E47" t="str">
            <v>IRETI OMOTOSO</v>
          </cell>
          <cell r="F47" t="str">
            <v>PRODUCTION</v>
          </cell>
          <cell r="G47">
            <v>413001</v>
          </cell>
          <cell r="H47">
            <v>4130</v>
          </cell>
          <cell r="I47" t="str">
            <v>OF-MTCE</v>
          </cell>
          <cell r="J47" t="str">
            <v>BASE JV</v>
          </cell>
          <cell r="K47" t="str">
            <v>PRODUCTION</v>
          </cell>
          <cell r="L47" t="str">
            <v>PRODUCTION</v>
          </cell>
          <cell r="M47" t="str">
            <v>Asset Manager, Land East Hub</v>
          </cell>
          <cell r="N47" t="str">
            <v>Asset Management Integration Lead</v>
          </cell>
          <cell r="O47" t="str">
            <v>ADEDIRAN, ADEWALE</v>
          </cell>
          <cell r="P47" t="str">
            <v>DENNIS.ONYEBUCHIE@SHELL.COM</v>
          </cell>
          <cell r="Q47" t="str">
            <v>OPEX</v>
          </cell>
          <cell r="R47" t="str">
            <v>OPEX</v>
          </cell>
          <cell r="S47" t="str">
            <v>NON SAL</v>
          </cell>
          <cell r="T47" t="str">
            <v>N/A</v>
          </cell>
          <cell r="U47" t="str">
            <v>N/A</v>
          </cell>
          <cell r="V47" t="str">
            <v>N_OGUT_ENV_N01</v>
          </cell>
          <cell r="W47" t="str">
            <v>P231 Production Operations</v>
          </cell>
          <cell r="X47" t="str">
            <v>S7200 Services</v>
          </cell>
          <cell r="Y47" t="str">
            <v>A2110 Production Operations</v>
          </cell>
          <cell r="Z47">
            <v>6313.63</v>
          </cell>
          <cell r="AA47">
            <v>9819.44</v>
          </cell>
          <cell r="AB47">
            <v>32243500</v>
          </cell>
          <cell r="AC47">
            <v>0</v>
          </cell>
          <cell r="AD47">
            <v>105716.39344262295</v>
          </cell>
          <cell r="AG47">
            <v>0</v>
          </cell>
          <cell r="AH47">
            <v>-105716.39344262295</v>
          </cell>
        </row>
        <row r="48">
          <cell r="A48">
            <v>101326</v>
          </cell>
          <cell r="B48" t="str">
            <v>SAC CRP FIXED WING</v>
          </cell>
          <cell r="C48">
            <v>101326</v>
          </cell>
          <cell r="D48" t="str">
            <v>SAC CRP FIXED WING</v>
          </cell>
          <cell r="E48" t="str">
            <v>IRETI OMOTOSO</v>
          </cell>
          <cell r="F48" t="str">
            <v>PRODUCTION</v>
          </cell>
          <cell r="G48">
            <v>415003</v>
          </cell>
          <cell r="H48">
            <v>4150</v>
          </cell>
          <cell r="I48" t="str">
            <v>PMM</v>
          </cell>
          <cell r="J48" t="str">
            <v>BASE JV</v>
          </cell>
          <cell r="K48" t="str">
            <v>PRODUCTION</v>
          </cell>
          <cell r="L48" t="str">
            <v>PRODUCTION</v>
          </cell>
          <cell r="M48" t="str">
            <v>Production Services Manager</v>
          </cell>
          <cell r="N48" t="str">
            <v>Logistics Manager</v>
          </cell>
          <cell r="O48" t="str">
            <v>OKEKE, JULIUS</v>
          </cell>
          <cell r="P48" t="str">
            <v>SAMUEL.BAJAH@SHELL.COM</v>
          </cell>
          <cell r="Q48" t="str">
            <v>OPEX</v>
          </cell>
          <cell r="R48" t="str">
            <v>OPEX</v>
          </cell>
          <cell r="S48" t="str">
            <v>NON SAL</v>
          </cell>
          <cell r="T48" t="str">
            <v>N/A</v>
          </cell>
          <cell r="U48" t="str">
            <v>N/A</v>
          </cell>
          <cell r="V48" t="str">
            <v>C_OPSE_OIL_Z11</v>
          </cell>
          <cell r="W48" t="str">
            <v>P235 Direct Management</v>
          </cell>
          <cell r="X48" t="str">
            <v>S7200 Services</v>
          </cell>
          <cell r="Y48" t="str">
            <v>A2340 Overhead</v>
          </cell>
          <cell r="Z48">
            <v>2070942.71</v>
          </cell>
          <cell r="AA48">
            <v>1351878.3</v>
          </cell>
          <cell r="AB48">
            <v>84997158.10180001</v>
          </cell>
          <cell r="AC48">
            <v>812496.42454399995</v>
          </cell>
          <cell r="AD48">
            <v>1091175.6314351475</v>
          </cell>
          <cell r="AE48">
            <v>84997158.10180001</v>
          </cell>
          <cell r="AF48">
            <v>812496.42454399995</v>
          </cell>
          <cell r="AG48">
            <v>1091175.6314351475</v>
          </cell>
          <cell r="AH48">
            <v>0</v>
          </cell>
        </row>
        <row r="49">
          <cell r="A49">
            <v>101328</v>
          </cell>
          <cell r="B49" t="str">
            <v xml:space="preserve">FBF REG BUS FINANCE                     </v>
          </cell>
          <cell r="C49">
            <v>101328</v>
          </cell>
          <cell r="D49" t="str">
            <v xml:space="preserve">FBF REG BUS FINANCE                     </v>
          </cell>
          <cell r="E49" t="str">
            <v>CHIGBO ENENMO</v>
          </cell>
          <cell r="F49" t="str">
            <v>FINANCE</v>
          </cell>
          <cell r="G49">
            <v>415004</v>
          </cell>
          <cell r="H49">
            <v>4150</v>
          </cell>
          <cell r="I49" t="str">
            <v>G&amp;A</v>
          </cell>
          <cell r="J49" t="str">
            <v>BASE JV</v>
          </cell>
          <cell r="K49" t="str">
            <v>FINANCE</v>
          </cell>
          <cell r="L49" t="str">
            <v>FINANCE</v>
          </cell>
          <cell r="M49" t="str">
            <v>SPDC Finance Director</v>
          </cell>
          <cell r="N49" t="str">
            <v>BFM Security, Safety, Sust. Dev, Comm.</v>
          </cell>
          <cell r="O49" t="str">
            <v>AJILIMA- ISAAC, HAWA</v>
          </cell>
          <cell r="P49" t="str">
            <v>HAWA.AJILIMAISAAC@SHELL.COM</v>
          </cell>
          <cell r="Q49" t="str">
            <v>OPEX</v>
          </cell>
          <cell r="R49" t="str">
            <v>OPEX</v>
          </cell>
          <cell r="S49" t="str">
            <v>NON SAL</v>
          </cell>
          <cell r="T49" t="str">
            <v>N/A</v>
          </cell>
          <cell r="U49" t="str">
            <v>N/A</v>
          </cell>
          <cell r="V49" t="str">
            <v>N/A</v>
          </cell>
          <cell r="W49" t="str">
            <v>P236.06 Finance and Taxation</v>
          </cell>
          <cell r="X49" t="str">
            <v>S7200 Services</v>
          </cell>
          <cell r="Y49" t="str">
            <v>A2340 Overhead</v>
          </cell>
          <cell r="Z49">
            <v>0</v>
          </cell>
          <cell r="AA49">
            <v>0</v>
          </cell>
          <cell r="AB49">
            <v>0</v>
          </cell>
          <cell r="AC49">
            <v>0</v>
          </cell>
          <cell r="AD49">
            <v>0</v>
          </cell>
          <cell r="AG49">
            <v>0</v>
          </cell>
          <cell r="AH49">
            <v>0</v>
          </cell>
        </row>
        <row r="50">
          <cell r="A50" t="str">
            <v>O.NG.PAE.RKF.FLB.71300</v>
          </cell>
          <cell r="B50" t="str">
            <v>CATERING/ACCOMM/HSEKEEPING RUMUEKPE</v>
          </cell>
          <cell r="C50">
            <v>101276</v>
          </cell>
          <cell r="D50" t="str">
            <v>CATERING/ ACCOMMODATION &amp; HOUSEKEEPING IN LAND EAST</v>
          </cell>
          <cell r="E50" t="str">
            <v>IRETI OMOTOSO</v>
          </cell>
          <cell r="F50" t="str">
            <v>PRODUCTION</v>
          </cell>
          <cell r="G50">
            <v>413001</v>
          </cell>
          <cell r="H50">
            <v>4130</v>
          </cell>
          <cell r="I50" t="str">
            <v>OF-MTCE</v>
          </cell>
          <cell r="J50" t="str">
            <v>BASE JV</v>
          </cell>
          <cell r="K50" t="str">
            <v>PRODUCTION</v>
          </cell>
          <cell r="L50" t="str">
            <v>PRODUCTION</v>
          </cell>
          <cell r="M50" t="str">
            <v>Asset Manager, Land East Hub</v>
          </cell>
          <cell r="N50" t="str">
            <v>Asset Management Integration Lead</v>
          </cell>
          <cell r="O50" t="str">
            <v>ADEDIRAN, ADEWALE</v>
          </cell>
          <cell r="P50" t="str">
            <v>DENNIS.ONYEBUCHIE@SHELL.COM</v>
          </cell>
          <cell r="Q50" t="str">
            <v>OPEX</v>
          </cell>
          <cell r="R50" t="str">
            <v>OPEX</v>
          </cell>
          <cell r="S50" t="str">
            <v>NON SAL</v>
          </cell>
          <cell r="T50" t="str">
            <v>N/A</v>
          </cell>
          <cell r="U50" t="str">
            <v>N/A</v>
          </cell>
          <cell r="V50" t="str">
            <v>N_UMUE_EL1_N03</v>
          </cell>
          <cell r="W50" t="str">
            <v>P231 Production Operations</v>
          </cell>
          <cell r="X50" t="str">
            <v>S7200 Services</v>
          </cell>
          <cell r="Y50" t="str">
            <v>A2110 Production Operations</v>
          </cell>
          <cell r="Z50">
            <v>-99576.34</v>
          </cell>
          <cell r="AA50">
            <v>-27918.55</v>
          </cell>
          <cell r="AB50">
            <v>40901250</v>
          </cell>
          <cell r="AC50">
            <v>0</v>
          </cell>
          <cell r="AD50">
            <v>134102.45901639343</v>
          </cell>
          <cell r="AG50">
            <v>0</v>
          </cell>
          <cell r="AH50">
            <v>-134102.45901639343</v>
          </cell>
        </row>
        <row r="51">
          <cell r="A51">
            <v>101331</v>
          </cell>
          <cell r="B51" t="str">
            <v>ITG TELEPHONE SERVICES</v>
          </cell>
          <cell r="C51">
            <v>101331</v>
          </cell>
          <cell r="D51" t="str">
            <v>ITG TELEPHONE SERVICES</v>
          </cell>
          <cell r="E51" t="str">
            <v>CHIGBO ENENMO</v>
          </cell>
          <cell r="F51" t="str">
            <v>FINANCE/IT</v>
          </cell>
          <cell r="G51">
            <v>415005</v>
          </cell>
          <cell r="H51">
            <v>4150</v>
          </cell>
          <cell r="I51" t="str">
            <v>OF-E&amp;M</v>
          </cell>
          <cell r="J51" t="str">
            <v>BASE JV</v>
          </cell>
          <cell r="K51" t="str">
            <v>FINANCE</v>
          </cell>
          <cell r="L51" t="str">
            <v>IM &amp; IT</v>
          </cell>
          <cell r="M51" t="str">
            <v>IM&amp;IT Manager Nigeria &amp; Gabon</v>
          </cell>
          <cell r="N51" t="str">
            <v>JV Interface Manager</v>
          </cell>
          <cell r="O51" t="str">
            <v>ONAMUSI, ADERONKE</v>
          </cell>
          <cell r="P51" t="str">
            <v>EMEKA.NDUBISI@SHELL.COM</v>
          </cell>
          <cell r="Q51" t="str">
            <v>OPEX</v>
          </cell>
          <cell r="R51" t="str">
            <v>OPEX</v>
          </cell>
          <cell r="S51" t="str">
            <v>NON SAL</v>
          </cell>
          <cell r="T51" t="str">
            <v>N/A</v>
          </cell>
          <cell r="U51" t="str">
            <v>N/A</v>
          </cell>
          <cell r="V51" t="str">
            <v>C_OPSE_OIL_Z11</v>
          </cell>
          <cell r="W51" t="str">
            <v>P236.03 IT</v>
          </cell>
          <cell r="X51" t="str">
            <v>S7200 Services</v>
          </cell>
          <cell r="Y51" t="str">
            <v>A2340 Overhead</v>
          </cell>
          <cell r="Z51">
            <v>1368803.6600000001</v>
          </cell>
          <cell r="AA51">
            <v>1015690.41</v>
          </cell>
          <cell r="AB51">
            <v>119652256.97999999</v>
          </cell>
          <cell r="AC51">
            <v>737863.26800000004</v>
          </cell>
          <cell r="AD51">
            <v>1130165.7499016391</v>
          </cell>
          <cell r="AG51">
            <v>0</v>
          </cell>
          <cell r="AH51">
            <v>-1130165.7499016391</v>
          </cell>
        </row>
        <row r="52">
          <cell r="A52">
            <v>101332</v>
          </cell>
          <cell r="B52" t="str">
            <v>ITG TRANSMISSION</v>
          </cell>
          <cell r="C52">
            <v>101332</v>
          </cell>
          <cell r="D52" t="str">
            <v>ITG TRANSMISSION</v>
          </cell>
          <cell r="E52" t="str">
            <v>CHIGBO ENENMO</v>
          </cell>
          <cell r="F52" t="str">
            <v>FINANCE/IT</v>
          </cell>
          <cell r="G52">
            <v>415005</v>
          </cell>
          <cell r="H52">
            <v>4150</v>
          </cell>
          <cell r="I52" t="str">
            <v>OF-E&amp;M</v>
          </cell>
          <cell r="J52" t="str">
            <v>BASE JV</v>
          </cell>
          <cell r="K52" t="str">
            <v>FINANCE</v>
          </cell>
          <cell r="L52" t="str">
            <v>IM &amp; IT</v>
          </cell>
          <cell r="M52" t="str">
            <v>IM&amp;IT Manager Nigeria &amp; Gabon</v>
          </cell>
          <cell r="N52" t="str">
            <v>JV Interface Manager</v>
          </cell>
          <cell r="O52" t="str">
            <v>ONAMUSI, ADERONKE</v>
          </cell>
          <cell r="P52" t="str">
            <v>Inyengiyikabo.Abolo@shell.com</v>
          </cell>
          <cell r="Q52" t="str">
            <v>OPEX</v>
          </cell>
          <cell r="R52" t="str">
            <v>OPEX</v>
          </cell>
          <cell r="S52" t="str">
            <v>NON SAL</v>
          </cell>
          <cell r="T52" t="str">
            <v>N/A</v>
          </cell>
          <cell r="U52" t="str">
            <v>N/A</v>
          </cell>
          <cell r="V52" t="str">
            <v>C_OPSE_OIL_Z11</v>
          </cell>
          <cell r="W52" t="str">
            <v>P236.03 IT</v>
          </cell>
          <cell r="X52" t="str">
            <v>S7200 Services</v>
          </cell>
          <cell r="Y52" t="str">
            <v>A2340 Overhead</v>
          </cell>
          <cell r="Z52">
            <v>1443992.8800000001</v>
          </cell>
          <cell r="AA52">
            <v>1275709.7000000002</v>
          </cell>
          <cell r="AB52">
            <v>354887721.44837999</v>
          </cell>
          <cell r="AC52">
            <v>406778.83198379999</v>
          </cell>
          <cell r="AD52">
            <v>1570345.1318145539</v>
          </cell>
          <cell r="AG52">
            <v>0</v>
          </cell>
          <cell r="AH52">
            <v>-1570345.1318145539</v>
          </cell>
        </row>
        <row r="53">
          <cell r="A53" t="str">
            <v>O.NG.PAE.SUU.ACC.71300</v>
          </cell>
          <cell r="B53" t="str">
            <v>PAE.SUPPORT ACCOMODATION OPERATIONS</v>
          </cell>
          <cell r="C53">
            <v>101276</v>
          </cell>
          <cell r="D53" t="str">
            <v>CATERING/ ACCOMMODATION &amp; HOUSEKEEPING IN LAND EAST</v>
          </cell>
          <cell r="E53" t="str">
            <v>IRETI OMOTOSO</v>
          </cell>
          <cell r="F53" t="str">
            <v>PRODUCTION</v>
          </cell>
          <cell r="G53">
            <v>413001</v>
          </cell>
          <cell r="H53">
            <v>4130</v>
          </cell>
          <cell r="I53" t="str">
            <v>OF-MTCE</v>
          </cell>
          <cell r="J53" t="str">
            <v>BASE JV</v>
          </cell>
          <cell r="K53" t="str">
            <v>PRODUCTION</v>
          </cell>
          <cell r="L53" t="str">
            <v>PRODUCTION</v>
          </cell>
          <cell r="M53" t="str">
            <v>Asset Manager, Central Hub</v>
          </cell>
          <cell r="N53" t="str">
            <v>Asset Management Integration Lead</v>
          </cell>
          <cell r="O53" t="str">
            <v>ADEDIRAN, ADEWALE</v>
          </cell>
          <cell r="P53" t="str">
            <v>DENNIS.ONYEBUCHIE@SHELL.COM</v>
          </cell>
          <cell r="Q53" t="str">
            <v>OPEX</v>
          </cell>
          <cell r="R53" t="str">
            <v>OPEX</v>
          </cell>
          <cell r="S53" t="str">
            <v>NON SAL</v>
          </cell>
          <cell r="T53" t="str">
            <v>N/A</v>
          </cell>
          <cell r="U53" t="str">
            <v>N/A</v>
          </cell>
          <cell r="V53" t="str">
            <v>N/A</v>
          </cell>
          <cell r="W53" t="str">
            <v>P231 Production Operations</v>
          </cell>
          <cell r="X53" t="str">
            <v>S7200 Services</v>
          </cell>
          <cell r="Y53" t="str">
            <v>A2110 Production Operations</v>
          </cell>
          <cell r="Z53">
            <v>0</v>
          </cell>
          <cell r="AA53">
            <v>8176.1</v>
          </cell>
          <cell r="AB53">
            <v>0</v>
          </cell>
          <cell r="AC53">
            <v>0</v>
          </cell>
          <cell r="AD53">
            <v>0</v>
          </cell>
          <cell r="AG53">
            <v>0</v>
          </cell>
          <cell r="AH53">
            <v>0</v>
          </cell>
        </row>
        <row r="54">
          <cell r="A54">
            <v>101335</v>
          </cell>
          <cell r="B54" t="str">
            <v>ITG TELEPHONE CALLS</v>
          </cell>
          <cell r="C54">
            <v>101335</v>
          </cell>
          <cell r="D54" t="str">
            <v>ITG TELEPHONE CALLS</v>
          </cell>
          <cell r="E54" t="str">
            <v>CHIGBO ENENMO</v>
          </cell>
          <cell r="F54" t="str">
            <v>FINANCE/IT</v>
          </cell>
          <cell r="G54">
            <v>415005</v>
          </cell>
          <cell r="H54">
            <v>4150</v>
          </cell>
          <cell r="I54" t="str">
            <v>OF-E&amp;M</v>
          </cell>
          <cell r="J54" t="str">
            <v>BASE JV</v>
          </cell>
          <cell r="K54" t="str">
            <v>FINANCE</v>
          </cell>
          <cell r="L54" t="str">
            <v>IM &amp; IT</v>
          </cell>
          <cell r="M54" t="str">
            <v>IM&amp;IT Manager Nigeria &amp; Gabon</v>
          </cell>
          <cell r="N54" t="str">
            <v>JV Interface Manager</v>
          </cell>
          <cell r="O54" t="str">
            <v>ONAMUSI, ADERONKE</v>
          </cell>
          <cell r="P54" t="str">
            <v>Afueri.Nwosisi@shell.com</v>
          </cell>
          <cell r="Q54" t="str">
            <v>OPEX</v>
          </cell>
          <cell r="R54" t="str">
            <v>OPEX</v>
          </cell>
          <cell r="S54" t="str">
            <v>NON SAL</v>
          </cell>
          <cell r="T54" t="str">
            <v>N/A</v>
          </cell>
          <cell r="U54" t="str">
            <v>N/A</v>
          </cell>
          <cell r="V54" t="str">
            <v>C_OPSE_OIL_Z11</v>
          </cell>
          <cell r="W54" t="str">
            <v>P236.03 IT</v>
          </cell>
          <cell r="X54" t="str">
            <v>S7200 Services</v>
          </cell>
          <cell r="Y54" t="str">
            <v>A2340 Overhead</v>
          </cell>
          <cell r="Z54">
            <v>598762.28000000014</v>
          </cell>
          <cell r="AA54">
            <v>27360.490000000042</v>
          </cell>
          <cell r="AB54">
            <v>105998031.22284001</v>
          </cell>
          <cell r="AC54">
            <v>0</v>
          </cell>
          <cell r="AD54">
            <v>347534.52859947551</v>
          </cell>
          <cell r="AG54">
            <v>0</v>
          </cell>
          <cell r="AH54">
            <v>-347534.52859947551</v>
          </cell>
        </row>
        <row r="55">
          <cell r="A55" t="str">
            <v>O.NG.PAE.SUU.INF.71300</v>
          </cell>
          <cell r="B55" t="str">
            <v xml:space="preserve">PAE.Support IT Infra. Operations        </v>
          </cell>
          <cell r="C55">
            <v>101276</v>
          </cell>
          <cell r="D55" t="str">
            <v>CATERING/ ACCOMMODATION &amp; HOUSEKEEPING IN LAND EAST</v>
          </cell>
          <cell r="E55" t="str">
            <v>IRETI OMOTOSO</v>
          </cell>
          <cell r="F55" t="str">
            <v>PRODUCTION</v>
          </cell>
          <cell r="G55">
            <v>413001</v>
          </cell>
          <cell r="H55">
            <v>4130</v>
          </cell>
          <cell r="I55" t="str">
            <v>OF-MTCE</v>
          </cell>
          <cell r="J55" t="str">
            <v>BASE JV</v>
          </cell>
          <cell r="K55" t="str">
            <v>PRODUCTION</v>
          </cell>
          <cell r="L55" t="str">
            <v>PRODUCTION</v>
          </cell>
          <cell r="M55" t="str">
            <v>Asset Manager, Central Hub</v>
          </cell>
          <cell r="N55" t="str">
            <v>Asset Management Integration Lead</v>
          </cell>
          <cell r="O55" t="str">
            <v>ADEDIRAN, ADEWALE</v>
          </cell>
          <cell r="P55" t="str">
            <v>DENNIS.ONYEBUCHIE@SHELL.COM</v>
          </cell>
          <cell r="Q55" t="str">
            <v>OPEX</v>
          </cell>
          <cell r="R55" t="str">
            <v>OPEX</v>
          </cell>
          <cell r="S55" t="str">
            <v>NON SAL</v>
          </cell>
          <cell r="T55" t="str">
            <v>N/A</v>
          </cell>
          <cell r="U55" t="str">
            <v>N/A</v>
          </cell>
          <cell r="V55" t="str">
            <v>N/A</v>
          </cell>
          <cell r="W55" t="str">
            <v>P236.03 IT</v>
          </cell>
          <cell r="X55" t="str">
            <v>S7200 Services</v>
          </cell>
          <cell r="Y55" t="str">
            <v>A2340 Overhead</v>
          </cell>
          <cell r="Z55">
            <v>0</v>
          </cell>
          <cell r="AA55">
            <v>0</v>
          </cell>
          <cell r="AB55">
            <v>0</v>
          </cell>
          <cell r="AC55">
            <v>0</v>
          </cell>
          <cell r="AD55">
            <v>0</v>
          </cell>
          <cell r="AG55">
            <v>0</v>
          </cell>
          <cell r="AH55">
            <v>0</v>
          </cell>
        </row>
        <row r="56">
          <cell r="A56">
            <v>101338</v>
          </cell>
          <cell r="B56" t="str">
            <v>OVERHEADS, PNCFGL LOGISTICS MANAGEMENT</v>
          </cell>
          <cell r="C56">
            <v>101338</v>
          </cell>
          <cell r="D56" t="str">
            <v>OVERHEADS, PNCFGL LOGISTICS MANAGEMENT</v>
          </cell>
          <cell r="E56" t="str">
            <v>IRETI OMOTOSO</v>
          </cell>
          <cell r="F56" t="str">
            <v>PRODUCTION</v>
          </cell>
          <cell r="G56">
            <v>415002</v>
          </cell>
          <cell r="H56">
            <v>4150</v>
          </cell>
          <cell r="I56" t="str">
            <v>G&amp;A</v>
          </cell>
          <cell r="J56" t="str">
            <v>BASE JV</v>
          </cell>
          <cell r="K56" t="str">
            <v>PRODUCTION</v>
          </cell>
          <cell r="L56" t="str">
            <v>PRODUCTION</v>
          </cell>
          <cell r="M56" t="str">
            <v>Production Services Manager</v>
          </cell>
          <cell r="N56" t="str">
            <v>Logistics Manager</v>
          </cell>
          <cell r="O56" t="str">
            <v>OKEKE, JULIUS</v>
          </cell>
          <cell r="P56" t="str">
            <v>PETER.AKPOKODJE@SHELL.COM</v>
          </cell>
          <cell r="Q56" t="str">
            <v>OPEX</v>
          </cell>
          <cell r="R56" t="str">
            <v>OPEX</v>
          </cell>
          <cell r="S56" t="str">
            <v>NON SAL</v>
          </cell>
          <cell r="T56" t="str">
            <v>N/A</v>
          </cell>
          <cell r="U56" t="str">
            <v>N/A</v>
          </cell>
          <cell r="V56" t="str">
            <v>C_OPSE_OIL_Z11</v>
          </cell>
          <cell r="W56" t="str">
            <v>P236.07 Procurement Management</v>
          </cell>
          <cell r="X56" t="str">
            <v>S7200 Services</v>
          </cell>
          <cell r="Y56" t="str">
            <v>A2340 Overhead</v>
          </cell>
          <cell r="Z56">
            <v>42188.489999999991</v>
          </cell>
          <cell r="AA56">
            <v>126284.66999999997</v>
          </cell>
          <cell r="AB56">
            <v>17632303.448275864</v>
          </cell>
          <cell r="AC56">
            <v>10124</v>
          </cell>
          <cell r="AD56">
            <v>67934.83097795365</v>
          </cell>
          <cell r="AE56">
            <v>17632303.448275864</v>
          </cell>
          <cell r="AF56">
            <v>10124</v>
          </cell>
          <cell r="AG56">
            <v>67934.83097795365</v>
          </cell>
          <cell r="AH56">
            <v>0</v>
          </cell>
        </row>
        <row r="57">
          <cell r="A57">
            <v>101339</v>
          </cell>
          <cell r="B57" t="str">
            <v>LICENCES,FEES/CLEARING AND FORWARDING</v>
          </cell>
          <cell r="C57">
            <v>101339</v>
          </cell>
          <cell r="D57" t="str">
            <v>SSC LAND EAST</v>
          </cell>
          <cell r="E57" t="str">
            <v>IRETI OMOTOSO</v>
          </cell>
          <cell r="F57" t="str">
            <v>PRODUCTION</v>
          </cell>
          <cell r="G57">
            <v>415003</v>
          </cell>
          <cell r="H57">
            <v>4150</v>
          </cell>
          <cell r="I57" t="str">
            <v>PMM</v>
          </cell>
          <cell r="J57" t="str">
            <v>BASE JV</v>
          </cell>
          <cell r="K57" t="str">
            <v>PRODUCTION</v>
          </cell>
          <cell r="L57" t="str">
            <v>PRODUCTION</v>
          </cell>
          <cell r="M57" t="str">
            <v>Production Services Manager</v>
          </cell>
          <cell r="N57" t="str">
            <v>Logistics Manager</v>
          </cell>
          <cell r="O57" t="str">
            <v>OKEKE, JULIUS</v>
          </cell>
          <cell r="P57" t="str">
            <v>DOMINIK.ATUEGBU@SHELL.COM</v>
          </cell>
          <cell r="Q57" t="str">
            <v>OPEX</v>
          </cell>
          <cell r="R57" t="str">
            <v>OPEX</v>
          </cell>
          <cell r="S57" t="str">
            <v>NON SAL</v>
          </cell>
          <cell r="T57" t="str">
            <v>N/A</v>
          </cell>
          <cell r="U57" t="str">
            <v>N/A</v>
          </cell>
          <cell r="V57" t="str">
            <v>C_OPSE_OIL_Z11</v>
          </cell>
          <cell r="W57" t="str">
            <v>P236.07 Procurement Management</v>
          </cell>
          <cell r="X57" t="str">
            <v>S7200 Services</v>
          </cell>
          <cell r="Y57" t="str">
            <v>A2340 Overhead</v>
          </cell>
          <cell r="Z57">
            <v>385889.6</v>
          </cell>
          <cell r="AA57">
            <v>84342.07</v>
          </cell>
          <cell r="AB57">
            <v>41567418</v>
          </cell>
          <cell r="AC57">
            <v>25380</v>
          </cell>
          <cell r="AD57">
            <v>161666.61639344261</v>
          </cell>
          <cell r="AE57">
            <v>41567418.000000007</v>
          </cell>
          <cell r="AF57">
            <v>25380.000000000004</v>
          </cell>
          <cell r="AG57">
            <v>161666.61639344264</v>
          </cell>
          <cell r="AH57">
            <v>0</v>
          </cell>
        </row>
        <row r="58">
          <cell r="A58">
            <v>101340</v>
          </cell>
          <cell r="B58" t="str">
            <v>KIDNEY ISLAND CATERING</v>
          </cell>
          <cell r="C58">
            <v>101340</v>
          </cell>
          <cell r="D58" t="str">
            <v xml:space="preserve">KIDNEY ISLAND CATERING </v>
          </cell>
          <cell r="E58" t="str">
            <v>IRETI OMOTOSO</v>
          </cell>
          <cell r="F58" t="str">
            <v>PRODUCTION</v>
          </cell>
          <cell r="G58">
            <v>415003</v>
          </cell>
          <cell r="H58">
            <v>4150</v>
          </cell>
          <cell r="I58" t="str">
            <v>PMM</v>
          </cell>
          <cell r="J58" t="str">
            <v>BASE JV</v>
          </cell>
          <cell r="K58" t="str">
            <v>PRODUCTION</v>
          </cell>
          <cell r="L58" t="str">
            <v>PRODUCTION</v>
          </cell>
          <cell r="M58" t="str">
            <v>Production Services Manager</v>
          </cell>
          <cell r="N58" t="str">
            <v>Logistics Manager</v>
          </cell>
          <cell r="O58" t="str">
            <v>OKEKE, JULIUS</v>
          </cell>
          <cell r="P58" t="str">
            <v>MICHAEL.SOLUADE@SHELL.COM</v>
          </cell>
          <cell r="Q58" t="str">
            <v>OPEX</v>
          </cell>
          <cell r="R58" t="str">
            <v>OPEX</v>
          </cell>
          <cell r="S58" t="str">
            <v>NON SAL</v>
          </cell>
          <cell r="T58" t="str">
            <v>N/A</v>
          </cell>
          <cell r="U58" t="str">
            <v>N/A</v>
          </cell>
          <cell r="V58" t="str">
            <v>N/A</v>
          </cell>
          <cell r="W58" t="str">
            <v>P236.07 Procurement Management</v>
          </cell>
          <cell r="X58" t="str">
            <v>S7200 Services</v>
          </cell>
          <cell r="Y58" t="str">
            <v>A2340 Overhead</v>
          </cell>
          <cell r="Z58">
            <v>0</v>
          </cell>
          <cell r="AA58">
            <v>0</v>
          </cell>
          <cell r="AB58">
            <v>0</v>
          </cell>
          <cell r="AC58">
            <v>0</v>
          </cell>
          <cell r="AD58">
            <v>0</v>
          </cell>
          <cell r="AE58">
            <v>0</v>
          </cell>
          <cell r="AF58">
            <v>0</v>
          </cell>
          <cell r="AG58">
            <v>0</v>
          </cell>
          <cell r="AH58">
            <v>0</v>
          </cell>
        </row>
        <row r="59">
          <cell r="A59">
            <v>101341</v>
          </cell>
          <cell r="B59" t="str">
            <v>SSC WAREHOUSING EAST</v>
          </cell>
          <cell r="C59">
            <v>101341</v>
          </cell>
          <cell r="D59" t="str">
            <v>SSC WAREHOUSING EAST</v>
          </cell>
          <cell r="E59" t="str">
            <v>CHIGBO ENENMO</v>
          </cell>
          <cell r="F59" t="str">
            <v>FINANCE/CP</v>
          </cell>
          <cell r="G59">
            <v>415002</v>
          </cell>
          <cell r="H59">
            <v>4150</v>
          </cell>
          <cell r="I59" t="str">
            <v>PMM</v>
          </cell>
          <cell r="J59" t="str">
            <v>BASE JV</v>
          </cell>
          <cell r="K59" t="str">
            <v>FINANCE</v>
          </cell>
          <cell r="L59" t="str">
            <v>CONTRACTING &amp; PROCUREMENT</v>
          </cell>
          <cell r="M59" t="str">
            <v>Manager CP UI Nigeria &amp; Gabon</v>
          </cell>
          <cell r="N59" t="str">
            <v>PM Materials Management</v>
          </cell>
          <cell r="O59" t="str">
            <v>AJILIMA- ISAAC, HAWA</v>
          </cell>
          <cell r="P59" t="str">
            <v>PETER.OLUWATUMISE@SHELL.COM</v>
          </cell>
          <cell r="Q59" t="str">
            <v>OPEX</v>
          </cell>
          <cell r="R59" t="str">
            <v>OPEX</v>
          </cell>
          <cell r="S59" t="str">
            <v>NON SAL</v>
          </cell>
          <cell r="T59" t="str">
            <v>N/A</v>
          </cell>
          <cell r="U59" t="str">
            <v>N/A</v>
          </cell>
          <cell r="V59" t="str">
            <v>C_OPSE_OIL_Z11</v>
          </cell>
          <cell r="W59" t="str">
            <v>P236.07 Procurement Management</v>
          </cell>
          <cell r="X59" t="str">
            <v>S7200 Services</v>
          </cell>
          <cell r="Y59" t="str">
            <v>A2110 Production Operations</v>
          </cell>
          <cell r="Z59">
            <v>587912.86</v>
          </cell>
          <cell r="AA59">
            <v>485188.77999999997</v>
          </cell>
          <cell r="AB59">
            <v>26092039.199999996</v>
          </cell>
          <cell r="AC59">
            <v>375067.88</v>
          </cell>
          <cell r="AD59">
            <v>460615.54950819671</v>
          </cell>
          <cell r="AG59">
            <v>0</v>
          </cell>
          <cell r="AH59">
            <v>-460615.54950819671</v>
          </cell>
        </row>
        <row r="60">
          <cell r="A60" t="str">
            <v>C_BORT_EST_A06_OGI MAINTAINANCE</v>
          </cell>
          <cell r="B60" t="str">
            <v>C_BORT_EST_A06_OGI MAINTAINANCE</v>
          </cell>
          <cell r="C60" t="str">
            <v>C_BORT_EST_A06_OGI MAINTAINANCE</v>
          </cell>
          <cell r="D60" t="str">
            <v>C_BORT_EST_A06_OGI MAINTAINANCE</v>
          </cell>
          <cell r="E60" t="str">
            <v>TBA</v>
          </cell>
          <cell r="F60" t="str">
            <v>TBA</v>
          </cell>
          <cell r="J60" t="str">
            <v>BASE JV</v>
          </cell>
          <cell r="K60" t="str">
            <v>PRODUCTION</v>
          </cell>
          <cell r="L60" t="str">
            <v>PRODUCTION</v>
          </cell>
          <cell r="O60" t="str">
            <v>TBA</v>
          </cell>
          <cell r="Q60" t="str">
            <v>CAPEX</v>
          </cell>
          <cell r="R60" t="str">
            <v>CAPEX</v>
          </cell>
          <cell r="S60" t="str">
            <v>NON SAL</v>
          </cell>
          <cell r="T60" t="str">
            <v>N/A</v>
          </cell>
          <cell r="U60" t="str">
            <v>N/A</v>
          </cell>
          <cell r="V60" t="str">
            <v>C_BORT_EST_A06</v>
          </cell>
          <cell r="Z60">
            <v>0</v>
          </cell>
          <cell r="AA60">
            <v>0</v>
          </cell>
          <cell r="AB60">
            <v>14487500</v>
          </cell>
          <cell r="AC60">
            <v>142500</v>
          </cell>
          <cell r="AD60">
            <v>190000</v>
          </cell>
          <cell r="AG60">
            <v>0</v>
          </cell>
          <cell r="AH60">
            <v>-190000</v>
          </cell>
        </row>
        <row r="61">
          <cell r="A61">
            <v>101342</v>
          </cell>
          <cell r="B61" t="str">
            <v>SSC TECH MGT AND SUPPORT</v>
          </cell>
          <cell r="C61">
            <v>101342</v>
          </cell>
          <cell r="D61" t="str">
            <v>SSC TECH MGT AND SUPPORT</v>
          </cell>
          <cell r="E61" t="str">
            <v>IRETI OMOTOSO</v>
          </cell>
          <cell r="F61" t="str">
            <v>PRODUCTION</v>
          </cell>
          <cell r="G61">
            <v>415003</v>
          </cell>
          <cell r="H61">
            <v>4150</v>
          </cell>
          <cell r="I61" t="str">
            <v>PMM</v>
          </cell>
          <cell r="J61" t="str">
            <v>BASE JV</v>
          </cell>
          <cell r="K61" t="str">
            <v>PRODUCTION</v>
          </cell>
          <cell r="L61" t="str">
            <v>PRODUCTION</v>
          </cell>
          <cell r="M61" t="str">
            <v>Production Services Manager</v>
          </cell>
          <cell r="N61" t="str">
            <v>Logistics Manager</v>
          </cell>
          <cell r="O61" t="str">
            <v>OKEKE, JULIUS</v>
          </cell>
          <cell r="P61" t="str">
            <v>PETER.AKPOKODJE@SHELL.COM</v>
          </cell>
          <cell r="Q61" t="str">
            <v>OPEX</v>
          </cell>
          <cell r="R61" t="str">
            <v>OPEX</v>
          </cell>
          <cell r="S61" t="str">
            <v>NON SAL</v>
          </cell>
          <cell r="T61" t="str">
            <v>N/A</v>
          </cell>
          <cell r="U61" t="str">
            <v>N/A</v>
          </cell>
          <cell r="V61" t="str">
            <v>C_OPSE_OIL_Z11</v>
          </cell>
          <cell r="W61" t="str">
            <v>P236.07 Procurement Management</v>
          </cell>
          <cell r="X61" t="str">
            <v>S7200 Services</v>
          </cell>
          <cell r="Y61" t="str">
            <v>A2340 Overhead</v>
          </cell>
          <cell r="Z61">
            <v>336076.59000000008</v>
          </cell>
          <cell r="AA61">
            <v>177189.16</v>
          </cell>
          <cell r="AB61">
            <v>71528793.103448018</v>
          </cell>
          <cell r="AC61">
            <v>50000</v>
          </cell>
          <cell r="AD61">
            <v>284520.63312605908</v>
          </cell>
          <cell r="AE61">
            <v>71528793.103448033</v>
          </cell>
          <cell r="AF61">
            <v>50000</v>
          </cell>
          <cell r="AG61">
            <v>284520.63312605914</v>
          </cell>
          <cell r="AH61">
            <v>0</v>
          </cell>
        </row>
        <row r="62">
          <cell r="A62">
            <v>101343</v>
          </cell>
          <cell r="B62" t="str">
            <v>SSC SUPPORT SERVICES EAST</v>
          </cell>
          <cell r="C62">
            <v>101343</v>
          </cell>
          <cell r="D62" t="str">
            <v>SSC SUPPORT SERVICES EAST</v>
          </cell>
          <cell r="E62" t="str">
            <v>IRETI OMOTOSO</v>
          </cell>
          <cell r="F62" t="str">
            <v>PRODUCTION</v>
          </cell>
          <cell r="G62">
            <v>415003</v>
          </cell>
          <cell r="H62">
            <v>4150</v>
          </cell>
          <cell r="I62" t="str">
            <v>PMM</v>
          </cell>
          <cell r="J62" t="str">
            <v>BASE JV</v>
          </cell>
          <cell r="K62" t="str">
            <v>PRODUCTION</v>
          </cell>
          <cell r="L62" t="str">
            <v>PRODUCTION</v>
          </cell>
          <cell r="M62" t="str">
            <v>Production Services Manager</v>
          </cell>
          <cell r="N62" t="str">
            <v>Logistics Manager</v>
          </cell>
          <cell r="O62" t="str">
            <v>OKEKE, JULIUS</v>
          </cell>
          <cell r="P62" t="str">
            <v>EDOGHOGHO.ENAIBRE@SHELL.COM</v>
          </cell>
          <cell r="Q62" t="str">
            <v>OPEX</v>
          </cell>
          <cell r="R62" t="str">
            <v>OPEX</v>
          </cell>
          <cell r="S62" t="str">
            <v>NON SAL</v>
          </cell>
          <cell r="T62" t="str">
            <v>N/A</v>
          </cell>
          <cell r="U62" t="str">
            <v>N/A</v>
          </cell>
          <cell r="V62" t="str">
            <v>C_OPSE_OIL_Z11</v>
          </cell>
          <cell r="W62" t="str">
            <v>P236.07 Procurement Management</v>
          </cell>
          <cell r="X62" t="str">
            <v>S7200 Services</v>
          </cell>
          <cell r="Y62" t="str">
            <v>A2340 Overhead</v>
          </cell>
          <cell r="Z62">
            <v>33498.410000000003</v>
          </cell>
          <cell r="AA62">
            <v>20331.939999999999</v>
          </cell>
          <cell r="AB62">
            <v>7614500</v>
          </cell>
          <cell r="AC62">
            <v>0</v>
          </cell>
          <cell r="AD62">
            <v>24965.573770491803</v>
          </cell>
          <cell r="AE62">
            <v>7614500</v>
          </cell>
          <cell r="AF62">
            <v>0</v>
          </cell>
          <cell r="AG62">
            <v>24965.573770491803</v>
          </cell>
          <cell r="AH62">
            <v>0</v>
          </cell>
        </row>
        <row r="63">
          <cell r="A63" t="str">
            <v>O.NG.PAE.SUU.INF.724FP</v>
          </cell>
          <cell r="B63" t="str">
            <v>PAE.SUPPORT IT INFRA. PREV.</v>
          </cell>
          <cell r="C63">
            <v>101276</v>
          </cell>
          <cell r="D63" t="str">
            <v>CATERING/ ACCOMMODATION &amp; HOUSEKEEPING IN LAND EAST</v>
          </cell>
          <cell r="E63" t="str">
            <v>IRETI OMOTOSO</v>
          </cell>
          <cell r="F63" t="str">
            <v>PRODUCTION</v>
          </cell>
          <cell r="G63">
            <v>413001</v>
          </cell>
          <cell r="H63">
            <v>4130</v>
          </cell>
          <cell r="I63" t="str">
            <v>OF-MTCE</v>
          </cell>
          <cell r="J63" t="str">
            <v>BASE JV</v>
          </cell>
          <cell r="K63" t="str">
            <v>PRODUCTION</v>
          </cell>
          <cell r="L63" t="str">
            <v>PRODUCTION</v>
          </cell>
          <cell r="M63" t="str">
            <v>Asset Manager, Central Hub</v>
          </cell>
          <cell r="N63" t="str">
            <v>Asset Management Integration Lead</v>
          </cell>
          <cell r="O63" t="str">
            <v>ADEDIRAN, ADEWALE</v>
          </cell>
          <cell r="P63" t="str">
            <v>DENNIS.ONYEBUCHIE@SHELL.COM</v>
          </cell>
          <cell r="Q63" t="str">
            <v>OPEX</v>
          </cell>
          <cell r="R63" t="str">
            <v>OPEX</v>
          </cell>
          <cell r="S63" t="str">
            <v>NON SAL</v>
          </cell>
          <cell r="T63" t="str">
            <v>N/A</v>
          </cell>
          <cell r="U63" t="str">
            <v>N/A</v>
          </cell>
          <cell r="V63" t="str">
            <v>N/A</v>
          </cell>
          <cell r="W63" t="str">
            <v>P236.03 IT</v>
          </cell>
          <cell r="X63" t="str">
            <v>S7200 Services</v>
          </cell>
          <cell r="Y63" t="str">
            <v>A2340 Overhead</v>
          </cell>
          <cell r="Z63">
            <v>0</v>
          </cell>
          <cell r="AA63">
            <v>0</v>
          </cell>
          <cell r="AB63">
            <v>0</v>
          </cell>
          <cell r="AC63">
            <v>0</v>
          </cell>
          <cell r="AD63">
            <v>0</v>
          </cell>
          <cell r="AG63">
            <v>0</v>
          </cell>
          <cell r="AH63">
            <v>0</v>
          </cell>
        </row>
        <row r="64">
          <cell r="A64" t="str">
            <v>O.NG.PAE.SUU.PSA.71300</v>
          </cell>
          <cell r="B64" t="str">
            <v>PAE SUPPORT ACCOMODATION OPERATIONS</v>
          </cell>
          <cell r="C64">
            <v>101276</v>
          </cell>
          <cell r="D64" t="str">
            <v>CATERING/ ACCOMMODATION &amp; HOUSEKEEPING IN LAND EAST</v>
          </cell>
          <cell r="E64" t="str">
            <v>IRETI OMOTOSO</v>
          </cell>
          <cell r="F64" t="str">
            <v>PRODUCTION</v>
          </cell>
          <cell r="G64">
            <v>413001</v>
          </cell>
          <cell r="H64">
            <v>4130</v>
          </cell>
          <cell r="I64" t="str">
            <v>OF-MTCE</v>
          </cell>
          <cell r="J64" t="str">
            <v>BASE JV</v>
          </cell>
          <cell r="K64" t="str">
            <v>PRODUCTION</v>
          </cell>
          <cell r="L64" t="str">
            <v>PRODUCTION</v>
          </cell>
          <cell r="M64" t="str">
            <v>Asset Manager, Central Hub</v>
          </cell>
          <cell r="N64" t="str">
            <v>Asset Management Integration Lead</v>
          </cell>
          <cell r="O64" t="str">
            <v>ADEDIRAN, ADEWALE</v>
          </cell>
          <cell r="P64" t="str">
            <v>DENNIS.ONYEBUCHIE@SHELL.COM</v>
          </cell>
          <cell r="Q64" t="str">
            <v>OPEX</v>
          </cell>
          <cell r="R64" t="str">
            <v>OPEX</v>
          </cell>
          <cell r="S64" t="str">
            <v>NON SAL</v>
          </cell>
          <cell r="T64" t="str">
            <v>N/A</v>
          </cell>
          <cell r="U64" t="str">
            <v>N/A</v>
          </cell>
          <cell r="V64" t="str">
            <v>N/A</v>
          </cell>
          <cell r="W64" t="str">
            <v>P231 Production Operations</v>
          </cell>
          <cell r="X64" t="str">
            <v>S7200 Services</v>
          </cell>
          <cell r="Y64" t="str">
            <v>A2110 Production Operations</v>
          </cell>
          <cell r="Z64">
            <v>742.67</v>
          </cell>
          <cell r="AA64">
            <v>0</v>
          </cell>
          <cell r="AB64">
            <v>0</v>
          </cell>
          <cell r="AC64">
            <v>0</v>
          </cell>
          <cell r="AD64">
            <v>0</v>
          </cell>
          <cell r="AG64">
            <v>0</v>
          </cell>
          <cell r="AH64">
            <v>0</v>
          </cell>
        </row>
        <row r="65">
          <cell r="A65" t="str">
            <v>O.NG.PAE.UBF.FLB.71300</v>
          </cell>
          <cell r="B65" t="str">
            <v>CATERING/ACCOMM/HSEKEEPING UBIE</v>
          </cell>
          <cell r="C65">
            <v>101276</v>
          </cell>
          <cell r="D65" t="str">
            <v>CATERING/ ACCOMMODATION &amp; HOUSEKEEPING IN LAND EAST</v>
          </cell>
          <cell r="E65" t="str">
            <v>IRETI OMOTOSO</v>
          </cell>
          <cell r="F65" t="str">
            <v>PRODUCTION</v>
          </cell>
          <cell r="G65">
            <v>413001</v>
          </cell>
          <cell r="H65">
            <v>4130</v>
          </cell>
          <cell r="I65" t="str">
            <v>OF-MTCE</v>
          </cell>
          <cell r="J65" t="str">
            <v>BASE JV</v>
          </cell>
          <cell r="K65" t="str">
            <v>PRODUCTION</v>
          </cell>
          <cell r="L65" t="str">
            <v>PRODUCTION</v>
          </cell>
          <cell r="M65" t="str">
            <v>Asset Manager, Central Hub</v>
          </cell>
          <cell r="N65" t="str">
            <v>Asset Management Integration Lead</v>
          </cell>
          <cell r="O65" t="str">
            <v>ADEDIRAN, ADEWALE</v>
          </cell>
          <cell r="P65" t="str">
            <v>DENNIS.ONYEBUCHIE@SHELL.COM</v>
          </cell>
          <cell r="Q65" t="str">
            <v>OPEX</v>
          </cell>
          <cell r="R65" t="str">
            <v>OPEX</v>
          </cell>
          <cell r="S65" t="str">
            <v>NON SAL</v>
          </cell>
          <cell r="T65" t="str">
            <v>N/A</v>
          </cell>
          <cell r="U65" t="str">
            <v>N/A</v>
          </cell>
          <cell r="V65" t="str">
            <v>N_NUNR_EL2_N03</v>
          </cell>
          <cell r="W65" t="str">
            <v>P231 Production Operations</v>
          </cell>
          <cell r="X65" t="str">
            <v>S7200 Services</v>
          </cell>
          <cell r="Y65" t="str">
            <v>A2110 Production Operations</v>
          </cell>
          <cell r="Z65">
            <v>-62.54</v>
          </cell>
          <cell r="AA65">
            <v>0</v>
          </cell>
          <cell r="AB65">
            <v>6110400</v>
          </cell>
          <cell r="AC65">
            <v>0</v>
          </cell>
          <cell r="AD65">
            <v>20034.098360655738</v>
          </cell>
          <cell r="AG65">
            <v>0</v>
          </cell>
          <cell r="AH65">
            <v>-20034.098360655738</v>
          </cell>
        </row>
        <row r="66">
          <cell r="A66" t="str">
            <v>O.NG.PAE.UCF.FLB.71300</v>
          </cell>
          <cell r="B66" t="str">
            <v>CATERING/ACCOMM/HSEKEEPING UMUECHEM</v>
          </cell>
          <cell r="C66">
            <v>101276</v>
          </cell>
          <cell r="D66" t="str">
            <v>CATERING/ ACCOMMODATION &amp; HOUSEKEEPING IN LAND EAST</v>
          </cell>
          <cell r="E66" t="str">
            <v>IRETI OMOTOSO</v>
          </cell>
          <cell r="F66" t="str">
            <v>PRODUCTION</v>
          </cell>
          <cell r="G66">
            <v>413001</v>
          </cell>
          <cell r="H66">
            <v>4130</v>
          </cell>
          <cell r="I66" t="str">
            <v>OF-MTCE</v>
          </cell>
          <cell r="J66" t="str">
            <v>BASE JV</v>
          </cell>
          <cell r="K66" t="str">
            <v>PRODUCTION</v>
          </cell>
          <cell r="L66" t="str">
            <v>PRODUCTION</v>
          </cell>
          <cell r="M66" t="str">
            <v>Asset Manager, Land East Hub</v>
          </cell>
          <cell r="N66" t="str">
            <v>Asset Management Integration Lead</v>
          </cell>
          <cell r="O66" t="str">
            <v>ADEDIRAN, ADEWALE</v>
          </cell>
          <cell r="P66" t="str">
            <v>DENNIS.ONYEBUCHIE@SHELL.COM</v>
          </cell>
          <cell r="Q66" t="str">
            <v>OPEX</v>
          </cell>
          <cell r="R66" t="str">
            <v>OPEX</v>
          </cell>
          <cell r="S66" t="str">
            <v>NON SAL</v>
          </cell>
          <cell r="T66" t="str">
            <v>N/A</v>
          </cell>
          <cell r="U66" t="str">
            <v>N/A</v>
          </cell>
          <cell r="V66" t="str">
            <v>N_UMUE_EL1_N03</v>
          </cell>
          <cell r="W66" t="str">
            <v>P231 Production Operations</v>
          </cell>
          <cell r="X66" t="str">
            <v>S7200 Services</v>
          </cell>
          <cell r="Y66" t="str">
            <v>A2110 Production Operations</v>
          </cell>
          <cell r="Z66">
            <v>1140.1600000000001</v>
          </cell>
          <cell r="AA66">
            <v>67.12</v>
          </cell>
          <cell r="AB66">
            <v>12285940</v>
          </cell>
          <cell r="AC66">
            <v>0</v>
          </cell>
          <cell r="AD66">
            <v>40281.770491803276</v>
          </cell>
          <cell r="AG66">
            <v>0</v>
          </cell>
          <cell r="AH66">
            <v>-40281.770491803276</v>
          </cell>
        </row>
        <row r="67">
          <cell r="A67">
            <v>101349</v>
          </cell>
          <cell r="B67" t="str">
            <v>SSC MARINE LIGHT VESSELS WEST</v>
          </cell>
          <cell r="C67">
            <v>101349</v>
          </cell>
          <cell r="D67" t="str">
            <v>SSC MARINE LIGHT VESSELS WEST</v>
          </cell>
          <cell r="E67" t="str">
            <v>IRETI OMOTOSO</v>
          </cell>
          <cell r="F67" t="str">
            <v>PRODUCTION</v>
          </cell>
          <cell r="G67">
            <v>415003</v>
          </cell>
          <cell r="H67">
            <v>4150</v>
          </cell>
          <cell r="I67" t="str">
            <v>PMM</v>
          </cell>
          <cell r="J67" t="str">
            <v>BASE JV</v>
          </cell>
          <cell r="K67" t="str">
            <v>PRODUCTION</v>
          </cell>
          <cell r="L67" t="str">
            <v>PRODUCTION</v>
          </cell>
          <cell r="M67" t="str">
            <v>Production Services Manager</v>
          </cell>
          <cell r="N67" t="str">
            <v>Logistics Manager</v>
          </cell>
          <cell r="O67" t="str">
            <v>OKEKE, JULIUS</v>
          </cell>
          <cell r="P67" t="str">
            <v>MICHAEL.SOLUADE@SHELL.COM</v>
          </cell>
          <cell r="Q67" t="str">
            <v>OPEX</v>
          </cell>
          <cell r="R67" t="str">
            <v>OPEX</v>
          </cell>
          <cell r="S67" t="str">
            <v>NON SAL</v>
          </cell>
          <cell r="T67" t="str">
            <v>N/A</v>
          </cell>
          <cell r="U67" t="str">
            <v>N/A</v>
          </cell>
          <cell r="V67" t="str">
            <v>N/A</v>
          </cell>
          <cell r="W67" t="str">
            <v>P231 Production Operations</v>
          </cell>
          <cell r="X67" t="str">
            <v>S7200 Services</v>
          </cell>
          <cell r="Y67" t="str">
            <v>A2110 Production Operations</v>
          </cell>
          <cell r="Z67">
            <v>0.02</v>
          </cell>
          <cell r="AA67">
            <v>0</v>
          </cell>
          <cell r="AB67">
            <v>0</v>
          </cell>
          <cell r="AC67">
            <v>0</v>
          </cell>
          <cell r="AD67">
            <v>0</v>
          </cell>
          <cell r="AE67">
            <v>0</v>
          </cell>
          <cell r="AF67">
            <v>0</v>
          </cell>
          <cell r="AG67">
            <v>0</v>
          </cell>
          <cell r="AH67">
            <v>0</v>
          </cell>
        </row>
        <row r="68">
          <cell r="A68" t="str">
            <v>O.NG.PBE.DCF.FLB.71300</v>
          </cell>
          <cell r="B68" t="str">
            <v>CATERING/ACCOMM/HSEKEEPING DIEBU CREEK</v>
          </cell>
          <cell r="C68">
            <v>101276</v>
          </cell>
          <cell r="D68" t="str">
            <v>CATERING/ ACCOMMODATION &amp; HOUSEKEEPING IN LAND EAST</v>
          </cell>
          <cell r="E68" t="str">
            <v>IRETI OMOTOSO</v>
          </cell>
          <cell r="F68" t="str">
            <v>PRODUCTION</v>
          </cell>
          <cell r="G68">
            <v>413001</v>
          </cell>
          <cell r="H68">
            <v>4130</v>
          </cell>
          <cell r="I68" t="str">
            <v>OF-MTCE</v>
          </cell>
          <cell r="J68" t="str">
            <v>BASE JV</v>
          </cell>
          <cell r="K68" t="str">
            <v>PRODUCTION</v>
          </cell>
          <cell r="L68" t="str">
            <v>PRODUCTION</v>
          </cell>
          <cell r="M68" t="str">
            <v>Asset Manager, Central Hub</v>
          </cell>
          <cell r="N68" t="str">
            <v>Asset Management Integration Lead</v>
          </cell>
          <cell r="O68" t="str">
            <v>ADEDIRAN, ADEWALE</v>
          </cell>
          <cell r="P68" t="str">
            <v>DENNIS.ONYEBUCHIE@SHELL.COM</v>
          </cell>
          <cell r="Q68" t="str">
            <v>OPEX</v>
          </cell>
          <cell r="R68" t="str">
            <v>OPEX</v>
          </cell>
          <cell r="S68" t="str">
            <v>NON SAL</v>
          </cell>
          <cell r="T68" t="str">
            <v>N/A</v>
          </cell>
          <cell r="U68" t="str">
            <v>N/A</v>
          </cell>
          <cell r="V68" t="str">
            <v>N_DBUC_EL2_N03</v>
          </cell>
          <cell r="W68" t="str">
            <v>P231 Production Operations</v>
          </cell>
          <cell r="X68" t="str">
            <v>S7200 Services</v>
          </cell>
          <cell r="Y68" t="str">
            <v>A2110 Production Operations</v>
          </cell>
          <cell r="Z68">
            <v>310907.92</v>
          </cell>
          <cell r="AA68">
            <v>453059.66</v>
          </cell>
          <cell r="AB68">
            <v>6110400</v>
          </cell>
          <cell r="AC68">
            <v>0</v>
          </cell>
          <cell r="AD68">
            <v>20034.098360655738</v>
          </cell>
          <cell r="AG68">
            <v>0</v>
          </cell>
          <cell r="AH68">
            <v>-20034.098360655738</v>
          </cell>
        </row>
        <row r="69">
          <cell r="A69" t="str">
            <v>O.NG.PBE.NUF.FLB.71300</v>
          </cell>
          <cell r="B69" t="str">
            <v>CATERING/ACCOMM/HSEKEEPING NUN RIVER</v>
          </cell>
          <cell r="C69">
            <v>101276</v>
          </cell>
          <cell r="D69" t="str">
            <v>CATERING/ ACCOMMODATION &amp; HOUSEKEEPING IN LAND EAST</v>
          </cell>
          <cell r="E69" t="str">
            <v>IRETI OMOTOSO</v>
          </cell>
          <cell r="F69" t="str">
            <v>PRODUCTION</v>
          </cell>
          <cell r="G69">
            <v>413001</v>
          </cell>
          <cell r="H69">
            <v>4130</v>
          </cell>
          <cell r="I69" t="str">
            <v>OF-MTCE</v>
          </cell>
          <cell r="J69" t="str">
            <v>BASE JV</v>
          </cell>
          <cell r="K69" t="str">
            <v>PRODUCTION</v>
          </cell>
          <cell r="L69" t="str">
            <v>PRODUCTION</v>
          </cell>
          <cell r="M69" t="str">
            <v>Asset Manager, Central Hub</v>
          </cell>
          <cell r="N69" t="str">
            <v>Asset Management Integration Lead</v>
          </cell>
          <cell r="O69" t="str">
            <v>ADEDIRAN, ADEWALE</v>
          </cell>
          <cell r="P69" t="str">
            <v>DENNIS.ONYEBUCHIE@SHELL.COM</v>
          </cell>
          <cell r="Q69" t="str">
            <v>OPEX</v>
          </cell>
          <cell r="R69" t="str">
            <v>OPEX</v>
          </cell>
          <cell r="S69" t="str">
            <v>NON SAL</v>
          </cell>
          <cell r="T69" t="str">
            <v>N/A</v>
          </cell>
          <cell r="U69" t="str">
            <v>N/A</v>
          </cell>
          <cell r="V69" t="str">
            <v>N_NUNR_EL2_N03</v>
          </cell>
          <cell r="W69" t="str">
            <v>P231 Production Operations</v>
          </cell>
          <cell r="X69" t="str">
            <v>S7200 Services</v>
          </cell>
          <cell r="Y69" t="str">
            <v>A2110 Production Operations</v>
          </cell>
          <cell r="Z69">
            <v>138449.57999999999</v>
          </cell>
          <cell r="AA69">
            <v>-9913.89</v>
          </cell>
          <cell r="AB69">
            <v>96994109</v>
          </cell>
          <cell r="AC69">
            <v>0</v>
          </cell>
          <cell r="AD69">
            <v>318013.47213114752</v>
          </cell>
          <cell r="AG69">
            <v>0</v>
          </cell>
          <cell r="AH69">
            <v>-318013.47213114752</v>
          </cell>
        </row>
        <row r="70">
          <cell r="A70">
            <v>101361</v>
          </cell>
          <cell r="B70" t="str">
            <v>SIO VSAT FOR FLBS</v>
          </cell>
          <cell r="C70">
            <v>101361</v>
          </cell>
          <cell r="D70" t="str">
            <v>SIO VSAT FOR FLBS</v>
          </cell>
          <cell r="E70" t="str">
            <v>CHIGBO ENENMO</v>
          </cell>
          <cell r="F70" t="str">
            <v>FINANCE/IT</v>
          </cell>
          <cell r="G70">
            <v>415005</v>
          </cell>
          <cell r="H70">
            <v>4150</v>
          </cell>
          <cell r="I70" t="str">
            <v>OF-E&amp;M</v>
          </cell>
          <cell r="J70" t="str">
            <v>BASE JV</v>
          </cell>
          <cell r="K70" t="str">
            <v>FINANCE</v>
          </cell>
          <cell r="L70" t="str">
            <v>IM &amp; IT</v>
          </cell>
          <cell r="M70" t="str">
            <v>IM&amp;IT Manager Nigeria &amp; Gabon</v>
          </cell>
          <cell r="N70" t="str">
            <v>JV Interface Manager</v>
          </cell>
          <cell r="O70" t="str">
            <v>ONAMUSI, ADERONKE</v>
          </cell>
          <cell r="P70" t="str">
            <v>kings.ituen@shell.com</v>
          </cell>
          <cell r="Q70" t="str">
            <v>OPEX</v>
          </cell>
          <cell r="R70" t="str">
            <v>OPEX</v>
          </cell>
          <cell r="S70" t="str">
            <v>NON SAL</v>
          </cell>
          <cell r="T70" t="str">
            <v>N/A</v>
          </cell>
          <cell r="U70" t="str">
            <v>N/A</v>
          </cell>
          <cell r="V70" t="str">
            <v>C_OPSE_OIL_Z11</v>
          </cell>
          <cell r="W70" t="str">
            <v>P236.03 IT</v>
          </cell>
          <cell r="X70" t="str">
            <v>S7200 Services</v>
          </cell>
          <cell r="Y70" t="str">
            <v>A2340 Overhead</v>
          </cell>
          <cell r="Z70">
            <v>181145.83000000002</v>
          </cell>
          <cell r="AA70">
            <v>164814.93000000002</v>
          </cell>
          <cell r="AB70">
            <v>5725440</v>
          </cell>
          <cell r="AC70">
            <v>132174</v>
          </cell>
          <cell r="AD70">
            <v>150945.93442622953</v>
          </cell>
          <cell r="AG70">
            <v>0</v>
          </cell>
          <cell r="AH70">
            <v>-150945.93442622953</v>
          </cell>
        </row>
        <row r="71">
          <cell r="A71" t="str">
            <v>O.NG.PBE.SUU.INF.724FP</v>
          </cell>
          <cell r="B71" t="str">
            <v>PBE.Support IT Infrastructure Prev.</v>
          </cell>
          <cell r="C71">
            <v>101276</v>
          </cell>
          <cell r="D71" t="str">
            <v>CATERING/ ACCOMMODATION &amp; HOUSEKEEPING IN LAND EAST</v>
          </cell>
          <cell r="E71" t="str">
            <v>IRETI OMOTOSO</v>
          </cell>
          <cell r="F71" t="str">
            <v>PRODUCTION</v>
          </cell>
          <cell r="G71">
            <v>413001</v>
          </cell>
          <cell r="H71">
            <v>4130</v>
          </cell>
          <cell r="I71" t="str">
            <v>OF-MTCE</v>
          </cell>
          <cell r="J71" t="str">
            <v>BASE JV</v>
          </cell>
          <cell r="K71" t="str">
            <v>PRODUCTION</v>
          </cell>
          <cell r="L71" t="str">
            <v>PRODUCTION</v>
          </cell>
          <cell r="M71" t="str">
            <v>Asset Manager, Central Hub</v>
          </cell>
          <cell r="N71" t="str">
            <v>Asset Management Integration Lead</v>
          </cell>
          <cell r="O71" t="str">
            <v>ADEDIRAN, ADEWALE</v>
          </cell>
          <cell r="P71" t="str">
            <v>DENNIS.ONYEBUCHIE@SHELL.COM</v>
          </cell>
          <cell r="Q71" t="str">
            <v>OPEX</v>
          </cell>
          <cell r="R71" t="str">
            <v>OPEX</v>
          </cell>
          <cell r="S71" t="str">
            <v>NON SAL</v>
          </cell>
          <cell r="T71" t="str">
            <v>N/A</v>
          </cell>
          <cell r="U71" t="str">
            <v>N/A</v>
          </cell>
          <cell r="V71" t="str">
            <v>N/A</v>
          </cell>
          <cell r="W71" t="str">
            <v>P231 Production Operations</v>
          </cell>
          <cell r="X71" t="str">
            <v>S7200 Services</v>
          </cell>
          <cell r="Y71" t="str">
            <v>A2340 Overhead</v>
          </cell>
          <cell r="Z71">
            <v>0</v>
          </cell>
          <cell r="AA71">
            <v>0</v>
          </cell>
          <cell r="AB71">
            <v>0</v>
          </cell>
          <cell r="AC71">
            <v>0</v>
          </cell>
          <cell r="AD71">
            <v>0</v>
          </cell>
          <cell r="AG71">
            <v>0</v>
          </cell>
          <cell r="AH71">
            <v>0</v>
          </cell>
        </row>
        <row r="72">
          <cell r="A72">
            <v>101282</v>
          </cell>
          <cell r="B72" t="str">
            <v xml:space="preserve">SPECIAL SECURITY- EAST </v>
          </cell>
          <cell r="C72">
            <v>101282</v>
          </cell>
          <cell r="D72" t="str">
            <v xml:space="preserve">SPECIAL SECURITY- EAST </v>
          </cell>
          <cell r="E72" t="str">
            <v>CHIGBO ENENMO</v>
          </cell>
          <cell r="F72" t="str">
            <v>SECURITY</v>
          </cell>
          <cell r="G72">
            <v>415007</v>
          </cell>
          <cell r="H72">
            <v>4150</v>
          </cell>
          <cell r="I72" t="str">
            <v>HSE</v>
          </cell>
          <cell r="J72" t="str">
            <v>BASE JV</v>
          </cell>
          <cell r="K72" t="str">
            <v>CC &amp; MD</v>
          </cell>
          <cell r="L72" t="str">
            <v>SECURITY</v>
          </cell>
          <cell r="M72" t="str">
            <v>General Manager, Security</v>
          </cell>
          <cell r="N72" t="str">
            <v>Manager Security Ops Swamp East</v>
          </cell>
          <cell r="O72" t="str">
            <v>OLOWOLAGBA, SUNKANMI</v>
          </cell>
          <cell r="P72" t="str">
            <v>GILDA.CHIME@SHELL.COM</v>
          </cell>
          <cell r="Q72" t="str">
            <v>OPEX</v>
          </cell>
          <cell r="R72" t="str">
            <v>OPEX</v>
          </cell>
          <cell r="S72" t="str">
            <v>NON SAL</v>
          </cell>
          <cell r="T72" t="str">
            <v>N/A</v>
          </cell>
          <cell r="U72" t="str">
            <v>N/A</v>
          </cell>
          <cell r="V72" t="str">
            <v>N/A</v>
          </cell>
          <cell r="W72" t="str">
            <v>P231 Production Operations</v>
          </cell>
          <cell r="X72" t="str">
            <v>S7200 Services</v>
          </cell>
          <cell r="Y72" t="str">
            <v>A2110 Production Operations</v>
          </cell>
          <cell r="Z72">
            <v>5.0204111701201981E-12</v>
          </cell>
          <cell r="AA72">
            <v>-894.05</v>
          </cell>
          <cell r="AB72">
            <v>0</v>
          </cell>
          <cell r="AC72">
            <v>0</v>
          </cell>
          <cell r="AD72">
            <v>0</v>
          </cell>
          <cell r="AG72">
            <v>0</v>
          </cell>
          <cell r="AH72">
            <v>0</v>
          </cell>
        </row>
        <row r="73">
          <cell r="A73">
            <v>101622</v>
          </cell>
          <cell r="B73" t="str">
            <v xml:space="preserve">SECURITY SWAMP 1                        </v>
          </cell>
          <cell r="C73">
            <v>101282</v>
          </cell>
          <cell r="D73" t="str">
            <v xml:space="preserve">SPECIAL SECURITY- EAST </v>
          </cell>
          <cell r="E73" t="str">
            <v>CHIGBO ENENMO</v>
          </cell>
          <cell r="F73" t="str">
            <v>SECURITY</v>
          </cell>
          <cell r="G73">
            <v>415007</v>
          </cell>
          <cell r="H73">
            <v>4150</v>
          </cell>
          <cell r="I73" t="str">
            <v>HSE</v>
          </cell>
          <cell r="J73" t="str">
            <v>BASE JV</v>
          </cell>
          <cell r="K73" t="str">
            <v>CC &amp; MD</v>
          </cell>
          <cell r="L73" t="str">
            <v>SECURITY</v>
          </cell>
          <cell r="M73" t="str">
            <v>General Manager, Security</v>
          </cell>
          <cell r="N73" t="str">
            <v>Manager Security Ops Swamp East</v>
          </cell>
          <cell r="O73" t="str">
            <v>OLOWOLAGBA, SUNKANMI</v>
          </cell>
          <cell r="P73" t="str">
            <v>GILDA.CHIME@SHELL.COM</v>
          </cell>
          <cell r="Q73" t="str">
            <v>OPEX</v>
          </cell>
          <cell r="R73" t="str">
            <v>OPEX</v>
          </cell>
          <cell r="S73" t="str">
            <v>NON SAL</v>
          </cell>
          <cell r="T73" t="str">
            <v>N/A</v>
          </cell>
          <cell r="U73" t="str">
            <v>N/A</v>
          </cell>
          <cell r="V73" t="str">
            <v>N_SOKU_ES1_G01</v>
          </cell>
          <cell r="W73" t="str">
            <v>P231 Production Operations</v>
          </cell>
          <cell r="X73" t="str">
            <v>S7200 Services</v>
          </cell>
          <cell r="Y73" t="str">
            <v>A2110 Production Operations</v>
          </cell>
          <cell r="Z73">
            <v>9258797.6099999975</v>
          </cell>
          <cell r="AA73">
            <v>1003.26</v>
          </cell>
          <cell r="AB73">
            <v>0</v>
          </cell>
          <cell r="AC73">
            <v>0</v>
          </cell>
          <cell r="AD73">
            <v>0</v>
          </cell>
          <cell r="AG73">
            <v>0</v>
          </cell>
          <cell r="AH73">
            <v>0</v>
          </cell>
        </row>
        <row r="74">
          <cell r="A74">
            <v>105295</v>
          </cell>
          <cell r="B74" t="str">
            <v>DOM GAS SECURITY OPS</v>
          </cell>
          <cell r="C74">
            <v>101282</v>
          </cell>
          <cell r="D74" t="str">
            <v xml:space="preserve">SPECIAL SECURITY- EAST </v>
          </cell>
          <cell r="E74" t="str">
            <v>CHIGBO ENENMO</v>
          </cell>
          <cell r="F74" t="str">
            <v>SECURITY</v>
          </cell>
          <cell r="G74">
            <v>415007</v>
          </cell>
          <cell r="H74">
            <v>4150</v>
          </cell>
          <cell r="I74" t="str">
            <v>HSE</v>
          </cell>
          <cell r="J74" t="str">
            <v>BASE JV</v>
          </cell>
          <cell r="K74" t="str">
            <v>CC &amp; MD</v>
          </cell>
          <cell r="L74" t="str">
            <v>SECURITY</v>
          </cell>
          <cell r="M74" t="str">
            <v>General Manager, Security</v>
          </cell>
          <cell r="N74" t="str">
            <v>Manager Security Ops Swamp East</v>
          </cell>
          <cell r="O74" t="str">
            <v>OLOWOLAGBA, SUNKANMI</v>
          </cell>
          <cell r="P74" t="str">
            <v>GILDA.CHIME@SHELL.COM</v>
          </cell>
          <cell r="Q74" t="str">
            <v>OPEX</v>
          </cell>
          <cell r="R74" t="str">
            <v>OPEX</v>
          </cell>
          <cell r="S74" t="str">
            <v>NON SAL</v>
          </cell>
          <cell r="T74" t="str">
            <v xml:space="preserve"> </v>
          </cell>
          <cell r="W74" t="str">
            <v>P231 Production Operations</v>
          </cell>
          <cell r="Z74">
            <v>0</v>
          </cell>
          <cell r="AA74">
            <v>2416.11</v>
          </cell>
          <cell r="AB74">
            <v>0</v>
          </cell>
          <cell r="AC74">
            <v>0</v>
          </cell>
          <cell r="AD74">
            <v>0</v>
          </cell>
          <cell r="AG74">
            <v>0</v>
          </cell>
          <cell r="AH74">
            <v>0</v>
          </cell>
        </row>
        <row r="75">
          <cell r="A75">
            <v>101370</v>
          </cell>
          <cell r="B75" t="str">
            <v>HOTEL ACCOMMODATION - EAST - CHARGE-BACK</v>
          </cell>
          <cell r="C75">
            <v>101370</v>
          </cell>
          <cell r="D75" t="str">
            <v>HOTEL ACCOMMODATION - EAST - CHARGE-BACK</v>
          </cell>
          <cell r="E75" t="str">
            <v>CHIGBO ENENMO</v>
          </cell>
          <cell r="F75" t="str">
            <v>INFRASTRUCTURE</v>
          </cell>
          <cell r="G75">
            <v>415002</v>
          </cell>
          <cell r="H75">
            <v>4150</v>
          </cell>
          <cell r="I75" t="str">
            <v>G&amp;A</v>
          </cell>
          <cell r="J75" t="str">
            <v>BASE JV</v>
          </cell>
          <cell r="K75" t="str">
            <v>HR</v>
          </cell>
          <cell r="L75" t="str">
            <v>INFRASTRUCTURE</v>
          </cell>
          <cell r="M75" t="str">
            <v>Infrastructure Services Mgr Nigeria</v>
          </cell>
          <cell r="N75" t="str">
            <v>Head RE &amp; Infrastructure Services SPDC</v>
          </cell>
          <cell r="O75" t="str">
            <v>AJILIMA- ISAAC, HAWA</v>
          </cell>
          <cell r="P75" t="str">
            <v>EJEME.BENSON@SHELL.COM</v>
          </cell>
          <cell r="Q75" t="str">
            <v>OPEX</v>
          </cell>
          <cell r="R75" t="str">
            <v>OPEX</v>
          </cell>
          <cell r="S75" t="str">
            <v>NON SAL</v>
          </cell>
          <cell r="T75" t="str">
            <v>N/A</v>
          </cell>
          <cell r="U75" t="str">
            <v>N/A</v>
          </cell>
          <cell r="V75" t="str">
            <v>N/A</v>
          </cell>
          <cell r="W75" t="str">
            <v>P235 Direct Management</v>
          </cell>
          <cell r="X75" t="str">
            <v>S7200 Services</v>
          </cell>
          <cell r="Y75" t="str">
            <v>A2170 Direct Mngt and Overheads</v>
          </cell>
          <cell r="Z75">
            <v>83691.969999999987</v>
          </cell>
          <cell r="AA75">
            <v>-107968.24</v>
          </cell>
          <cell r="AB75">
            <v>0</v>
          </cell>
          <cell r="AC75">
            <v>0</v>
          </cell>
          <cell r="AD75">
            <v>0</v>
          </cell>
          <cell r="AG75">
            <v>0</v>
          </cell>
          <cell r="AH75">
            <v>0</v>
          </cell>
        </row>
        <row r="76">
          <cell r="A76">
            <v>101285</v>
          </cell>
          <cell r="B76" t="str">
            <v>OVERHEADS, PNCFH HSE MANAGEMENT</v>
          </cell>
          <cell r="C76">
            <v>101285</v>
          </cell>
          <cell r="D76" t="str">
            <v>OVERHEADS, PNCFH HSE MANAGEMENT</v>
          </cell>
          <cell r="E76" t="str">
            <v>CHIGBO ENENMO</v>
          </cell>
          <cell r="F76" t="str">
            <v>HSE</v>
          </cell>
          <cell r="G76">
            <v>415006</v>
          </cell>
          <cell r="H76">
            <v>4150</v>
          </cell>
          <cell r="I76" t="str">
            <v>G&amp;A</v>
          </cell>
          <cell r="J76" t="str">
            <v>BASE JV</v>
          </cell>
          <cell r="K76" t="str">
            <v>SAFETY &amp; ENVIRONMENT</v>
          </cell>
          <cell r="L76" t="str">
            <v>SAFETY &amp; ENVIRONMENT</v>
          </cell>
          <cell r="M76" t="str">
            <v>General Manager, Safety &amp; Environment</v>
          </cell>
          <cell r="N76" t="str">
            <v>General Manager, Safety &amp; Environment</v>
          </cell>
          <cell r="O76" t="str">
            <v>OLOWOLAGBA, SUNKANMI</v>
          </cell>
          <cell r="P76" t="str">
            <v>MINA.IGBERE@SHELL.COM</v>
          </cell>
          <cell r="Q76" t="str">
            <v>OPEX</v>
          </cell>
          <cell r="R76" t="str">
            <v>OPEX</v>
          </cell>
          <cell r="S76" t="str">
            <v>NON SAL</v>
          </cell>
          <cell r="T76" t="str">
            <v>N/A</v>
          </cell>
          <cell r="U76" t="str">
            <v>N/A</v>
          </cell>
          <cell r="V76" t="str">
            <v>C_OPSE_OIL_Z11</v>
          </cell>
          <cell r="W76" t="str">
            <v>P236.02 HSE</v>
          </cell>
          <cell r="X76" t="str">
            <v>S7200 Services</v>
          </cell>
          <cell r="Y76" t="str">
            <v>A2340 Overhead</v>
          </cell>
          <cell r="Z76">
            <v>1121638.6500000001</v>
          </cell>
          <cell r="AA76">
            <v>1529402.9500000002</v>
          </cell>
          <cell r="AB76">
            <v>396206386.52547616</v>
          </cell>
          <cell r="AC76">
            <v>0</v>
          </cell>
          <cell r="AD76">
            <v>1299037.3328704135</v>
          </cell>
          <cell r="AG76">
            <v>0</v>
          </cell>
          <cell r="AH76">
            <v>-1299037.3328704135</v>
          </cell>
        </row>
        <row r="77">
          <cell r="A77">
            <v>101373</v>
          </cell>
          <cell r="B77" t="str">
            <v xml:space="preserve">GSE IA Club Emp Relations               </v>
          </cell>
          <cell r="C77">
            <v>101373</v>
          </cell>
          <cell r="D77" t="str">
            <v xml:space="preserve">GSE IA Club Emp Relations               </v>
          </cell>
          <cell r="E77" t="str">
            <v>CHIGBO ENENMO</v>
          </cell>
          <cell r="F77" t="str">
            <v>INFRASTRUCTURE</v>
          </cell>
          <cell r="G77">
            <v>415002</v>
          </cell>
          <cell r="H77">
            <v>4150</v>
          </cell>
          <cell r="I77" t="str">
            <v>OF-CIVIL</v>
          </cell>
          <cell r="J77" t="str">
            <v>BASE JV</v>
          </cell>
          <cell r="K77" t="str">
            <v>HR</v>
          </cell>
          <cell r="L77" t="str">
            <v>INFRASTRUCTURE</v>
          </cell>
          <cell r="M77" t="str">
            <v>Infrastructure Services Mgr Nigeria</v>
          </cell>
          <cell r="N77" t="str">
            <v>Head RE &amp; Infrastructure Services SPDC</v>
          </cell>
          <cell r="O77" t="str">
            <v>AJILIMA- ISAAC, HAWA</v>
          </cell>
          <cell r="P77" t="str">
            <v>J.OSAYI@SHELL.COM</v>
          </cell>
          <cell r="Q77" t="str">
            <v>OPEX</v>
          </cell>
          <cell r="R77" t="str">
            <v>OPEX</v>
          </cell>
          <cell r="S77" t="str">
            <v>NON SAL</v>
          </cell>
          <cell r="T77" t="str">
            <v>N/A</v>
          </cell>
          <cell r="U77" t="str">
            <v>N/A</v>
          </cell>
          <cell r="V77" t="str">
            <v>N/A</v>
          </cell>
          <cell r="W77" t="str">
            <v>P236.04 HR</v>
          </cell>
          <cell r="X77" t="str">
            <v>S7200 Services</v>
          </cell>
          <cell r="Y77" t="str">
            <v>A2340 Overhead</v>
          </cell>
          <cell r="Z77">
            <v>0</v>
          </cell>
          <cell r="AA77">
            <v>-19645.73</v>
          </cell>
          <cell r="AB77">
            <v>0</v>
          </cell>
          <cell r="AC77">
            <v>0</v>
          </cell>
          <cell r="AD77">
            <v>0</v>
          </cell>
          <cell r="AG77">
            <v>0</v>
          </cell>
          <cell r="AH77">
            <v>0</v>
          </cell>
        </row>
        <row r="78">
          <cell r="A78">
            <v>102243</v>
          </cell>
          <cell r="B78" t="str">
            <v>HSE MANAGE CONTRACTORS</v>
          </cell>
          <cell r="C78">
            <v>101285</v>
          </cell>
          <cell r="D78" t="str">
            <v>OVERHEADS, PNCFH HSE MANAGEMENT</v>
          </cell>
          <cell r="E78" t="str">
            <v>CHIGBO ENENMO</v>
          </cell>
          <cell r="F78" t="str">
            <v>HSE</v>
          </cell>
          <cell r="G78">
            <v>415006</v>
          </cell>
          <cell r="H78">
            <v>4150</v>
          </cell>
          <cell r="I78" t="str">
            <v>G&amp;A</v>
          </cell>
          <cell r="J78" t="str">
            <v>BASE JV</v>
          </cell>
          <cell r="K78" t="str">
            <v>SAFETY &amp; ENVIRONMENT</v>
          </cell>
          <cell r="L78" t="str">
            <v>SAFETY &amp; ENVIRONMENT</v>
          </cell>
          <cell r="M78" t="str">
            <v>General Manager, Safety &amp; Environment</v>
          </cell>
          <cell r="N78" t="str">
            <v>General Manager, Safety &amp; Environment</v>
          </cell>
          <cell r="O78" t="str">
            <v>OLOWOLAGBA, SUNKANMI</v>
          </cell>
          <cell r="P78" t="str">
            <v>MINA.IGBERE@SHELL.COM</v>
          </cell>
          <cell r="Q78" t="str">
            <v>OPEX</v>
          </cell>
          <cell r="R78" t="str">
            <v>OPEX</v>
          </cell>
          <cell r="S78" t="str">
            <v>NON SAL</v>
          </cell>
          <cell r="T78" t="str">
            <v>N/A</v>
          </cell>
          <cell r="U78" t="str">
            <v>N/A</v>
          </cell>
          <cell r="V78" t="str">
            <v>N/A</v>
          </cell>
          <cell r="W78" t="str">
            <v>P236.02 HSE</v>
          </cell>
          <cell r="X78" t="str">
            <v>S7200 Services</v>
          </cell>
          <cell r="Y78" t="str">
            <v>A2340 Overhead</v>
          </cell>
          <cell r="Z78">
            <v>3.81</v>
          </cell>
          <cell r="AA78">
            <v>0</v>
          </cell>
          <cell r="AB78">
            <v>0</v>
          </cell>
          <cell r="AC78">
            <v>0</v>
          </cell>
          <cell r="AD78">
            <v>0</v>
          </cell>
          <cell r="AG78">
            <v>0</v>
          </cell>
          <cell r="AH78">
            <v>0</v>
          </cell>
        </row>
        <row r="79">
          <cell r="A79">
            <v>108581</v>
          </cell>
          <cell r="B79" t="str">
            <v>HSE STAFF SALARIES</v>
          </cell>
          <cell r="C79">
            <v>101285</v>
          </cell>
          <cell r="D79" t="str">
            <v>OVERHEADS, PNCFH HSE MANAGEMENT</v>
          </cell>
          <cell r="E79" t="str">
            <v>CHIGBO ENENMO</v>
          </cell>
          <cell r="F79" t="str">
            <v>HSE</v>
          </cell>
          <cell r="G79">
            <v>415006</v>
          </cell>
          <cell r="H79">
            <v>4150</v>
          </cell>
          <cell r="I79" t="str">
            <v>G&amp;A</v>
          </cell>
          <cell r="J79" t="str">
            <v>BASE JV</v>
          </cell>
          <cell r="K79" t="str">
            <v>SAFETY &amp; ENVIRONMENT</v>
          </cell>
          <cell r="L79" t="str">
            <v>SAFETY &amp; ENVIRONMENT</v>
          </cell>
          <cell r="M79" t="str">
            <v>General Manager, Safety &amp; Environment</v>
          </cell>
          <cell r="N79" t="str">
            <v>General Manager, Safety &amp; Environment</v>
          </cell>
          <cell r="O79" t="str">
            <v>OLOWOLAGBA, SUNKANMI</v>
          </cell>
          <cell r="P79" t="str">
            <v>MINA.IGBERE@SHELL.COM</v>
          </cell>
          <cell r="Q79" t="str">
            <v>OPEX</v>
          </cell>
          <cell r="R79" t="str">
            <v>OPEX</v>
          </cell>
          <cell r="S79" t="str">
            <v>NON SAL</v>
          </cell>
          <cell r="T79" t="str">
            <v>N/A</v>
          </cell>
          <cell r="U79" t="str">
            <v>N/A</v>
          </cell>
          <cell r="V79" t="str">
            <v>N/A</v>
          </cell>
          <cell r="W79" t="str">
            <v>P236.02 HSE</v>
          </cell>
          <cell r="X79" t="str">
            <v>S7200 Services</v>
          </cell>
          <cell r="Y79" t="str">
            <v>A2340 Overhead</v>
          </cell>
          <cell r="Z79">
            <v>25517.140000000003</v>
          </cell>
          <cell r="AA79">
            <v>0</v>
          </cell>
          <cell r="AB79">
            <v>0</v>
          </cell>
          <cell r="AC79">
            <v>0</v>
          </cell>
          <cell r="AD79">
            <v>0</v>
          </cell>
          <cell r="AG79">
            <v>0</v>
          </cell>
          <cell r="AH79">
            <v>0</v>
          </cell>
        </row>
        <row r="80">
          <cell r="A80">
            <v>101387</v>
          </cell>
          <cell r="B80" t="str">
            <v>INTERNATIONAL &amp; LOCAL TRAVEL -CHARGEBACK</v>
          </cell>
          <cell r="C80">
            <v>101387</v>
          </cell>
          <cell r="D80" t="str">
            <v>INTERNATIONAL &amp; LOCAL TRAVEL -CHARGEBACK</v>
          </cell>
          <cell r="E80" t="str">
            <v>CHIGBO ENENMO</v>
          </cell>
          <cell r="F80" t="str">
            <v>INFRASTRUCTURE</v>
          </cell>
          <cell r="G80">
            <v>415002</v>
          </cell>
          <cell r="H80">
            <v>4150</v>
          </cell>
          <cell r="I80" t="str">
            <v>G&amp;A</v>
          </cell>
          <cell r="J80" t="str">
            <v>BASE JV</v>
          </cell>
          <cell r="K80" t="str">
            <v>HR</v>
          </cell>
          <cell r="L80" t="str">
            <v>INFRASTRUCTURE</v>
          </cell>
          <cell r="M80" t="str">
            <v>Infrastructure Services Mgr Nigeria</v>
          </cell>
          <cell r="N80" t="str">
            <v>Head RE &amp; Infrastructure Services SPDC</v>
          </cell>
          <cell r="O80" t="str">
            <v>AJILIMA- ISAAC, HAWA</v>
          </cell>
          <cell r="P80" t="str">
            <v>EJEME.BENSON@SHELL.COM</v>
          </cell>
          <cell r="Q80" t="str">
            <v>OPEX</v>
          </cell>
          <cell r="R80" t="str">
            <v>OPEX</v>
          </cell>
          <cell r="S80" t="str">
            <v>NON SAL</v>
          </cell>
          <cell r="T80" t="str">
            <v>N/A</v>
          </cell>
          <cell r="U80" t="str">
            <v>N/A</v>
          </cell>
          <cell r="V80" t="str">
            <v>N/A</v>
          </cell>
          <cell r="W80" t="str">
            <v>P235 Direct Management</v>
          </cell>
          <cell r="X80" t="str">
            <v>S7200 Services</v>
          </cell>
          <cell r="Y80" t="str">
            <v>A2170 Direct Mngt and Overheads</v>
          </cell>
          <cell r="Z80">
            <v>-132707.75</v>
          </cell>
          <cell r="AA80">
            <v>-11186.599999999999</v>
          </cell>
          <cell r="AB80">
            <v>0</v>
          </cell>
          <cell r="AC80">
            <v>0</v>
          </cell>
          <cell r="AD80">
            <v>0</v>
          </cell>
          <cell r="AG80">
            <v>0</v>
          </cell>
          <cell r="AH80">
            <v>0</v>
          </cell>
        </row>
        <row r="81">
          <cell r="A81">
            <v>101292</v>
          </cell>
          <cell r="B81" t="str">
            <v>PSE-REMEDIATION</v>
          </cell>
          <cell r="C81">
            <v>101292</v>
          </cell>
          <cell r="D81" t="str">
            <v>PSE-REMEDIATION</v>
          </cell>
          <cell r="E81" t="str">
            <v>IRETI OMOTOSO</v>
          </cell>
          <cell r="F81" t="str">
            <v>PRODUCTION</v>
          </cell>
          <cell r="G81">
            <v>415006</v>
          </cell>
          <cell r="H81">
            <v>4150</v>
          </cell>
          <cell r="I81" t="str">
            <v>HSE</v>
          </cell>
          <cell r="J81" t="str">
            <v>BASE JV</v>
          </cell>
          <cell r="K81" t="str">
            <v>PRODUCTION</v>
          </cell>
          <cell r="L81" t="str">
            <v>PRODUCTION</v>
          </cell>
          <cell r="M81" t="str">
            <v>Pipeline Asset Manager</v>
          </cell>
          <cell r="N81" t="str">
            <v xml:space="preserve">	Remediation &amp; OSR Manager                                                       </v>
          </cell>
          <cell r="O81" t="str">
            <v>AGUEGBOH, OBIORA</v>
          </cell>
          <cell r="P81" t="str">
            <v>DAMIAN-PAUL.AGUIYI@SHELL.COM</v>
          </cell>
          <cell r="Q81" t="str">
            <v>OPEX</v>
          </cell>
          <cell r="R81" t="str">
            <v>OPEX</v>
          </cell>
          <cell r="S81" t="str">
            <v>NON SAL</v>
          </cell>
          <cell r="T81" t="str">
            <v>N/A</v>
          </cell>
          <cell r="U81" t="str">
            <v>N/A</v>
          </cell>
          <cell r="V81" t="str">
            <v>N/A</v>
          </cell>
          <cell r="W81" t="str">
            <v>P244.01 Other Production Expenses</v>
          </cell>
          <cell r="X81" t="str">
            <v>S7200 Services</v>
          </cell>
          <cell r="Y81" t="str">
            <v>A2340 Overhead</v>
          </cell>
          <cell r="Z81">
            <v>6209.73</v>
          </cell>
          <cell r="AA81">
            <v>33396.54</v>
          </cell>
          <cell r="AB81">
            <v>0</v>
          </cell>
          <cell r="AC81">
            <v>0</v>
          </cell>
          <cell r="AD81">
            <v>0</v>
          </cell>
          <cell r="AG81">
            <v>0</v>
          </cell>
          <cell r="AH81">
            <v>0</v>
          </cell>
        </row>
        <row r="82">
          <cell r="A82" t="str">
            <v>O.NG.PPE.REM.GPS.71300</v>
          </cell>
          <cell r="B82" t="str">
            <v>PSE-REMEDIATION GPHSL</v>
          </cell>
          <cell r="C82">
            <v>101292</v>
          </cell>
          <cell r="D82" t="str">
            <v>PSE-REMEDIATION</v>
          </cell>
          <cell r="E82" t="str">
            <v>IRETI OMOTOSO</v>
          </cell>
          <cell r="F82" t="str">
            <v>PRODUCTION</v>
          </cell>
          <cell r="G82">
            <v>415006</v>
          </cell>
          <cell r="H82">
            <v>4150</v>
          </cell>
          <cell r="I82" t="str">
            <v>HSE</v>
          </cell>
          <cell r="J82" t="str">
            <v>BASE JV</v>
          </cell>
          <cell r="K82" t="str">
            <v>PRODUCTION</v>
          </cell>
          <cell r="L82" t="str">
            <v>PRODUCTION</v>
          </cell>
          <cell r="M82" t="str">
            <v>Pipeline Asset Manager</v>
          </cell>
          <cell r="N82" t="str">
            <v xml:space="preserve">	Remediation &amp; OSR Manager                                                       </v>
          </cell>
          <cell r="O82" t="str">
            <v>AGUEGBOH, OBIORA</v>
          </cell>
          <cell r="P82" t="str">
            <v>DAMIAN-PAUL.AGUIYI@SHELL.COM</v>
          </cell>
          <cell r="Q82" t="str">
            <v>OPEX</v>
          </cell>
          <cell r="R82" t="str">
            <v>OPEX</v>
          </cell>
          <cell r="S82" t="str">
            <v>NON SAL</v>
          </cell>
          <cell r="T82" t="str">
            <v>N/A</v>
          </cell>
          <cell r="U82" t="str">
            <v>N/A</v>
          </cell>
          <cell r="V82" t="str">
            <v>C_OPSE_OIL_Z11</v>
          </cell>
          <cell r="W82" t="str">
            <v>P244.01 Other Production Expenses</v>
          </cell>
          <cell r="X82" t="str">
            <v>S7200 Services</v>
          </cell>
          <cell r="Y82" t="str">
            <v>A2110 Production Operations</v>
          </cell>
          <cell r="Z82">
            <v>812057.99999999977</v>
          </cell>
          <cell r="AA82">
            <v>157937.07</v>
          </cell>
          <cell r="AB82">
            <v>87221774.183852255</v>
          </cell>
          <cell r="AC82">
            <v>281830.40000000002</v>
          </cell>
          <cell r="AD82">
            <v>567803.430110991</v>
          </cell>
          <cell r="AG82">
            <v>0</v>
          </cell>
          <cell r="AH82">
            <v>-567803.430110991</v>
          </cell>
        </row>
        <row r="83">
          <cell r="A83" t="str">
            <v>O.NG.PPE.REM.NCT.71300</v>
          </cell>
          <cell r="B83" t="str">
            <v>PSE-REMEDIATION NCTL</v>
          </cell>
          <cell r="C83">
            <v>101292</v>
          </cell>
          <cell r="D83" t="str">
            <v>PSE-REMEDIATION</v>
          </cell>
          <cell r="E83" t="str">
            <v>IRETI OMOTOSO</v>
          </cell>
          <cell r="F83" t="str">
            <v>PRODUCTION</v>
          </cell>
          <cell r="G83">
            <v>415006</v>
          </cell>
          <cell r="H83">
            <v>4150</v>
          </cell>
          <cell r="I83" t="str">
            <v>HSE</v>
          </cell>
          <cell r="J83" t="str">
            <v>BASE JV</v>
          </cell>
          <cell r="K83" t="str">
            <v>PRODUCTION</v>
          </cell>
          <cell r="L83" t="str">
            <v>PRODUCTION</v>
          </cell>
          <cell r="M83" t="str">
            <v>Pipeline Asset Manager</v>
          </cell>
          <cell r="N83" t="str">
            <v xml:space="preserve">	Remediation &amp; OSR Manager                                                       </v>
          </cell>
          <cell r="O83" t="str">
            <v>AGUEGBOH, OBIORA</v>
          </cell>
          <cell r="P83" t="str">
            <v>DAMIAN-PAUL.AGUIYI@SHELL.COM</v>
          </cell>
          <cell r="Q83" t="str">
            <v>OPEX</v>
          </cell>
          <cell r="R83" t="str">
            <v>OPEX</v>
          </cell>
          <cell r="S83" t="str">
            <v>NON SAL</v>
          </cell>
          <cell r="T83" t="str">
            <v>N/A</v>
          </cell>
          <cell r="U83" t="str">
            <v>N/A</v>
          </cell>
          <cell r="V83" t="str">
            <v>C_OPSE_OIL_Z11</v>
          </cell>
          <cell r="W83" t="str">
            <v>P244.01 Other Production Expenses</v>
          </cell>
          <cell r="X83" t="str">
            <v>S7200 Services</v>
          </cell>
          <cell r="Y83" t="str">
            <v>A2110 Production Operations</v>
          </cell>
          <cell r="Z83">
            <v>6051.5399999999991</v>
          </cell>
          <cell r="AA83">
            <v>2242.34</v>
          </cell>
          <cell r="AB83">
            <v>80860504.183852255</v>
          </cell>
          <cell r="AC83">
            <v>219430.39999999999</v>
          </cell>
          <cell r="AD83">
            <v>484546.80716017133</v>
          </cell>
          <cell r="AG83">
            <v>0</v>
          </cell>
          <cell r="AH83">
            <v>-484546.80716017133</v>
          </cell>
        </row>
        <row r="84">
          <cell r="A84">
            <v>101407</v>
          </cell>
          <cell r="B84" t="str">
            <v>HOTEL ACCOMMODATION - WEST - CHARGE-BACK</v>
          </cell>
          <cell r="C84">
            <v>101407</v>
          </cell>
          <cell r="D84" t="str">
            <v>HOTEL ACCOMMODATION - WEST - CHARGE-BACK</v>
          </cell>
          <cell r="E84" t="str">
            <v>CHIGBO ENENMO</v>
          </cell>
          <cell r="F84" t="str">
            <v>INFRASTRUCTURE</v>
          </cell>
          <cell r="G84">
            <v>415002</v>
          </cell>
          <cell r="H84">
            <v>4150</v>
          </cell>
          <cell r="I84" t="str">
            <v>G&amp;A</v>
          </cell>
          <cell r="J84" t="str">
            <v>BASE JV</v>
          </cell>
          <cell r="K84" t="str">
            <v>HR</v>
          </cell>
          <cell r="L84" t="str">
            <v>INFRASTRUCTURE</v>
          </cell>
          <cell r="M84" t="str">
            <v>Infrastructure Services Mgr Nigeria</v>
          </cell>
          <cell r="N84" t="str">
            <v>Head RE &amp; Infrastructure Services SPDC</v>
          </cell>
          <cell r="O84" t="str">
            <v>AJILIMA- ISAAC, HAWA</v>
          </cell>
          <cell r="P84" t="str">
            <v>JOHN.UDUAGHAN@SHELL.COM</v>
          </cell>
          <cell r="Q84" t="str">
            <v>OPEX</v>
          </cell>
          <cell r="R84" t="str">
            <v>OPEX</v>
          </cell>
          <cell r="S84" t="str">
            <v>NON SAL</v>
          </cell>
          <cell r="T84" t="str">
            <v>N/A</v>
          </cell>
          <cell r="U84" t="str">
            <v>N/A</v>
          </cell>
          <cell r="V84" t="str">
            <v>N/A</v>
          </cell>
          <cell r="W84" t="str">
            <v>P235 Direct Management</v>
          </cell>
          <cell r="X84" t="str">
            <v>S7200 Services</v>
          </cell>
          <cell r="Y84" t="str">
            <v>A2170 Direct Mngt and Overheads</v>
          </cell>
          <cell r="Z84">
            <v>6258.2500000000009</v>
          </cell>
          <cell r="AA84">
            <v>-1313.0900000000001</v>
          </cell>
          <cell r="AB84">
            <v>0</v>
          </cell>
          <cell r="AC84">
            <v>0</v>
          </cell>
          <cell r="AD84">
            <v>0</v>
          </cell>
          <cell r="AG84">
            <v>0</v>
          </cell>
          <cell r="AH84">
            <v>0</v>
          </cell>
        </row>
        <row r="85">
          <cell r="A85" t="str">
            <v>O.NG.PPE.REM.TEP.71300</v>
          </cell>
          <cell r="B85" t="str">
            <v>PSE-REMEDIATION TEP</v>
          </cell>
          <cell r="C85">
            <v>101292</v>
          </cell>
          <cell r="D85" t="str">
            <v>PSE-REMEDIATION</v>
          </cell>
          <cell r="E85" t="str">
            <v>IRETI OMOTOSO</v>
          </cell>
          <cell r="F85" t="str">
            <v>PRODUCTION</v>
          </cell>
          <cell r="G85">
            <v>415006</v>
          </cell>
          <cell r="H85">
            <v>4150</v>
          </cell>
          <cell r="I85" t="str">
            <v>HSE</v>
          </cell>
          <cell r="J85" t="str">
            <v>BASE JV</v>
          </cell>
          <cell r="K85" t="str">
            <v>PRODUCTION</v>
          </cell>
          <cell r="L85" t="str">
            <v>PRODUCTION</v>
          </cell>
          <cell r="M85" t="str">
            <v>Pipeline Asset Manager</v>
          </cell>
          <cell r="N85" t="str">
            <v xml:space="preserve">	Remediation &amp; OSR Manager                                                       </v>
          </cell>
          <cell r="O85" t="str">
            <v>AGUEGBOH, OBIORA</v>
          </cell>
          <cell r="P85" t="str">
            <v>DAMIAN-PAUL.AGUIYI@SHELL.COM</v>
          </cell>
          <cell r="Q85" t="str">
            <v>OPEX</v>
          </cell>
          <cell r="R85" t="str">
            <v>OPEX</v>
          </cell>
          <cell r="S85" t="str">
            <v>NON SAL</v>
          </cell>
          <cell r="T85" t="str">
            <v>N/A</v>
          </cell>
          <cell r="U85" t="str">
            <v>N/A</v>
          </cell>
          <cell r="V85" t="str">
            <v>C_OPSE_OIL_Z11</v>
          </cell>
          <cell r="W85" t="str">
            <v>P244.01 Other Production Expenses</v>
          </cell>
          <cell r="X85" t="str">
            <v>S7200 Services</v>
          </cell>
          <cell r="Y85" t="str">
            <v>A2340 Overhead</v>
          </cell>
          <cell r="Z85">
            <v>11029.73</v>
          </cell>
          <cell r="AA85">
            <v>83726.460000000021</v>
          </cell>
          <cell r="AB85">
            <v>246561006.55155671</v>
          </cell>
          <cell r="AC85">
            <v>658291.19999999995</v>
          </cell>
          <cell r="AD85">
            <v>1466687.9427919891</v>
          </cell>
          <cell r="AG85">
            <v>0</v>
          </cell>
          <cell r="AH85">
            <v>-1466687.9427919891</v>
          </cell>
        </row>
        <row r="86">
          <cell r="A86" t="str">
            <v>O.NG.PPE.REM.TNP.71300</v>
          </cell>
          <cell r="B86" t="str">
            <v>PSE-REMEDIATION TNP</v>
          </cell>
          <cell r="C86">
            <v>101292</v>
          </cell>
          <cell r="D86" t="str">
            <v>PSE-REMEDIATION</v>
          </cell>
          <cell r="E86" t="str">
            <v>IRETI OMOTOSO</v>
          </cell>
          <cell r="F86" t="str">
            <v>PRODUCTION</v>
          </cell>
          <cell r="G86">
            <v>415006</v>
          </cell>
          <cell r="H86">
            <v>4150</v>
          </cell>
          <cell r="I86" t="str">
            <v>HSE</v>
          </cell>
          <cell r="J86" t="str">
            <v>BASE JV</v>
          </cell>
          <cell r="K86" t="str">
            <v>PRODUCTION</v>
          </cell>
          <cell r="L86" t="str">
            <v>PRODUCTION</v>
          </cell>
          <cell r="M86" t="str">
            <v>Pipeline Asset Manager</v>
          </cell>
          <cell r="N86" t="str">
            <v xml:space="preserve">	Remediation &amp; OSR Manager                                                       </v>
          </cell>
          <cell r="O86" t="str">
            <v>AGUEGBOH, OBIORA</v>
          </cell>
          <cell r="P86" t="str">
            <v>DAMIAN-PAUL.AGUIYI@SHELL.COM</v>
          </cell>
          <cell r="Q86" t="str">
            <v>OPEX</v>
          </cell>
          <cell r="R86" t="str">
            <v>OPEX</v>
          </cell>
          <cell r="S86" t="str">
            <v>NON SAL</v>
          </cell>
          <cell r="T86" t="str">
            <v>N/A</v>
          </cell>
          <cell r="U86" t="str">
            <v>N/A</v>
          </cell>
          <cell r="V86" t="str">
            <v>C_OPSE_OIL_Z11</v>
          </cell>
          <cell r="W86" t="str">
            <v>P244.01 Other Production Expenses</v>
          </cell>
          <cell r="X86" t="str">
            <v>S7200 Services</v>
          </cell>
          <cell r="Y86" t="str">
            <v>A2110 Production Operations</v>
          </cell>
          <cell r="Z86">
            <v>3080519.3200000003</v>
          </cell>
          <cell r="AA86">
            <v>3463371.6099999994</v>
          </cell>
          <cell r="AB86">
            <v>1030806612.8975642</v>
          </cell>
          <cell r="AC86">
            <v>2959980.8</v>
          </cell>
          <cell r="AD86">
            <v>6339674.6127788983</v>
          </cell>
          <cell r="AG86">
            <v>0</v>
          </cell>
          <cell r="AH86">
            <v>-6339674.6127788983</v>
          </cell>
        </row>
        <row r="87">
          <cell r="A87" t="str">
            <v>O.NG.PPE.REM.TRP.71300</v>
          </cell>
          <cell r="B87" t="str">
            <v>PSE-REMEDIATION TRP</v>
          </cell>
          <cell r="C87">
            <v>101292</v>
          </cell>
          <cell r="D87" t="str">
            <v>PSE-REMEDIATION</v>
          </cell>
          <cell r="E87" t="str">
            <v>IRETI OMOTOSO</v>
          </cell>
          <cell r="F87" t="str">
            <v>PRODUCTION</v>
          </cell>
          <cell r="G87">
            <v>415006</v>
          </cell>
          <cell r="H87">
            <v>4150</v>
          </cell>
          <cell r="I87" t="str">
            <v>HSE</v>
          </cell>
          <cell r="J87" t="str">
            <v>BASE JV</v>
          </cell>
          <cell r="K87" t="str">
            <v>PRODUCTION</v>
          </cell>
          <cell r="L87" t="str">
            <v>PRODUCTION</v>
          </cell>
          <cell r="M87" t="str">
            <v>Pipeline Asset Manager</v>
          </cell>
          <cell r="N87" t="str">
            <v xml:space="preserve">	Remediation &amp; OSR Manager                                                       </v>
          </cell>
          <cell r="O87" t="str">
            <v>AGUEGBOH, OBIORA</v>
          </cell>
          <cell r="P87" t="str">
            <v>DAMIAN-PAUL.AGUIYI@SHELL.COM</v>
          </cell>
          <cell r="Q87" t="str">
            <v>OPEX</v>
          </cell>
          <cell r="R87" t="str">
            <v>OPEX</v>
          </cell>
          <cell r="S87" t="str">
            <v>NON SAL</v>
          </cell>
          <cell r="T87" t="str">
            <v>N/A</v>
          </cell>
          <cell r="U87" t="str">
            <v>N/A</v>
          </cell>
          <cell r="V87" t="str">
            <v>C_OPSE_OIL_Z11</v>
          </cell>
          <cell r="W87" t="str">
            <v>P244.01 Other Production Expenses</v>
          </cell>
          <cell r="X87" t="str">
            <v>S7200 Services</v>
          </cell>
          <cell r="Y87" t="str">
            <v>A2340 Overhead</v>
          </cell>
          <cell r="Z87">
            <v>-0.01</v>
          </cell>
          <cell r="AA87">
            <v>228355.19999999998</v>
          </cell>
          <cell r="AB87">
            <v>225211037.05155671</v>
          </cell>
          <cell r="AC87">
            <v>658291.19999999995</v>
          </cell>
          <cell r="AD87">
            <v>1396688.0427919892</v>
          </cell>
          <cell r="AG87">
            <v>0</v>
          </cell>
          <cell r="AH87">
            <v>-1396688.0427919892</v>
          </cell>
        </row>
        <row r="88">
          <cell r="A88">
            <v>101308</v>
          </cell>
          <cell r="B88" t="str">
            <v>OVERHEADS, PNTW WELLS MANAGEMENT</v>
          </cell>
          <cell r="C88">
            <v>101308</v>
          </cell>
          <cell r="D88" t="str">
            <v>OVERHEADS, PNTW WELLS MANAGEMENT</v>
          </cell>
          <cell r="E88" t="str">
            <v>MOJEED OKUNADE</v>
          </cell>
          <cell r="F88" t="str">
            <v>WELLS</v>
          </cell>
          <cell r="G88">
            <v>415002</v>
          </cell>
          <cell r="H88">
            <v>4150</v>
          </cell>
          <cell r="I88" t="str">
            <v>G&amp;A</v>
          </cell>
          <cell r="J88" t="str">
            <v>BASE JV</v>
          </cell>
          <cell r="K88" t="str">
            <v>P&amp;T</v>
          </cell>
          <cell r="L88" t="str">
            <v>WELLS</v>
          </cell>
          <cell r="M88" t="str">
            <v>GM Wells Ops SPDC</v>
          </cell>
          <cell r="N88" t="str">
            <v>Well Engineering Manager</v>
          </cell>
          <cell r="O88" t="str">
            <v>AUDU-USMAN, ISAAC</v>
          </cell>
          <cell r="P88" t="str">
            <v>NURUDEEN.IBRAHIM@SHELL.COM</v>
          </cell>
          <cell r="Q88" t="str">
            <v>OPEX</v>
          </cell>
          <cell r="R88" t="str">
            <v>OPEX</v>
          </cell>
          <cell r="S88" t="str">
            <v>NON SAL</v>
          </cell>
          <cell r="T88" t="str">
            <v>N/A</v>
          </cell>
          <cell r="U88" t="str">
            <v>N/A</v>
          </cell>
          <cell r="V88" t="str">
            <v>C_OPSE_OIL_Z11</v>
          </cell>
          <cell r="W88" t="str">
            <v>P236.01 Technical Support</v>
          </cell>
          <cell r="X88" t="str">
            <v>S7200 Services</v>
          </cell>
          <cell r="Y88" t="str">
            <v>A2340 Overhead</v>
          </cell>
          <cell r="Z88">
            <v>1289996.4300000002</v>
          </cell>
          <cell r="AA88">
            <v>1360210.7000000002</v>
          </cell>
          <cell r="AB88">
            <v>244413745.20000002</v>
          </cell>
          <cell r="AC88">
            <v>1202034.8124590162</v>
          </cell>
          <cell r="AD88">
            <v>2003391.3540983605</v>
          </cell>
          <cell r="AG88">
            <v>0</v>
          </cell>
          <cell r="AH88">
            <v>-2003391.3540983605</v>
          </cell>
        </row>
        <row r="89">
          <cell r="A89">
            <v>108554</v>
          </cell>
          <cell r="B89" t="str">
            <v>Wells Capex Salaries</v>
          </cell>
          <cell r="C89">
            <v>101308</v>
          </cell>
          <cell r="D89" t="str">
            <v>OVERHEADS, PNTW WELLS MANAGEMENT</v>
          </cell>
          <cell r="E89" t="str">
            <v>MOJEED OKUNADE</v>
          </cell>
          <cell r="F89" t="str">
            <v>WELLS</v>
          </cell>
          <cell r="G89">
            <v>415002</v>
          </cell>
          <cell r="H89">
            <v>4150</v>
          </cell>
          <cell r="I89" t="str">
            <v>G&amp;A</v>
          </cell>
          <cell r="J89" t="str">
            <v>BASE JV</v>
          </cell>
          <cell r="K89" t="str">
            <v>P&amp;T</v>
          </cell>
          <cell r="L89" t="str">
            <v>WELLS</v>
          </cell>
          <cell r="M89" t="str">
            <v>GM Wells Ops SPDC</v>
          </cell>
          <cell r="N89" t="str">
            <v>Well Engineering Manager</v>
          </cell>
          <cell r="O89" t="str">
            <v>AUDU-USMAN, ISAAC</v>
          </cell>
          <cell r="P89" t="str">
            <v>NURUDEEN.IBRAHIM@SHELL.COM</v>
          </cell>
          <cell r="Q89" t="str">
            <v>OPEX</v>
          </cell>
          <cell r="R89" t="str">
            <v>OPEX</v>
          </cell>
          <cell r="S89" t="str">
            <v>NON SAL</v>
          </cell>
          <cell r="T89" t="str">
            <v>N/A</v>
          </cell>
          <cell r="U89" t="str">
            <v>N/A</v>
          </cell>
          <cell r="V89" t="str">
            <v>C_OPSE_OIL_Z11</v>
          </cell>
          <cell r="W89" t="str">
            <v>P236.01 Technical Support</v>
          </cell>
          <cell r="X89" t="str">
            <v>S7200 Services</v>
          </cell>
          <cell r="Y89" t="str">
            <v>A2340 Overhead</v>
          </cell>
          <cell r="Z89">
            <v>0</v>
          </cell>
          <cell r="AA89">
            <v>0</v>
          </cell>
          <cell r="AB89">
            <v>0</v>
          </cell>
          <cell r="AC89">
            <v>0</v>
          </cell>
          <cell r="AD89">
            <v>0</v>
          </cell>
          <cell r="AG89">
            <v>0</v>
          </cell>
          <cell r="AH89">
            <v>0</v>
          </cell>
        </row>
        <row r="90">
          <cell r="A90">
            <v>101421</v>
          </cell>
          <cell r="B90" t="str">
            <v>OVERHEADS FJVTR JV TREASURER,_INSURANCE</v>
          </cell>
          <cell r="C90">
            <v>101421</v>
          </cell>
          <cell r="D90" t="str">
            <v>OVERHEADS FJVTR JV TREASURER,_INSURANCE</v>
          </cell>
          <cell r="E90" t="str">
            <v>CHIGBO ENENMO</v>
          </cell>
          <cell r="F90" t="str">
            <v>FINANCE</v>
          </cell>
          <cell r="G90">
            <v>415002</v>
          </cell>
          <cell r="H90">
            <v>4150</v>
          </cell>
          <cell r="I90" t="str">
            <v>G&amp;A</v>
          </cell>
          <cell r="J90" t="str">
            <v>BASE JV</v>
          </cell>
          <cell r="K90" t="str">
            <v>FINANCE</v>
          </cell>
          <cell r="L90" t="str">
            <v>FINANCE</v>
          </cell>
          <cell r="M90" t="str">
            <v>Controller Africa</v>
          </cell>
          <cell r="N90" t="str">
            <v>Head of Treasury, SEPCiN</v>
          </cell>
          <cell r="O90" t="str">
            <v>AJILIMA- ISAAC, HAWA</v>
          </cell>
          <cell r="P90" t="str">
            <v>SAMSON.OJO@SHELL.COM</v>
          </cell>
          <cell r="Q90" t="str">
            <v>OPEX</v>
          </cell>
          <cell r="R90" t="str">
            <v>OPEX</v>
          </cell>
          <cell r="S90" t="str">
            <v>NON SAL</v>
          </cell>
          <cell r="T90" t="str">
            <v>N/A</v>
          </cell>
          <cell r="U90" t="str">
            <v>N/A</v>
          </cell>
          <cell r="V90" t="str">
            <v>C_OPSE_OIL_Z11</v>
          </cell>
          <cell r="W90" t="str">
            <v>P236.06 Finance and Taxation</v>
          </cell>
          <cell r="X90" t="str">
            <v>S7200 Services</v>
          </cell>
          <cell r="Y90" t="str">
            <v>A2340 Overhead</v>
          </cell>
          <cell r="Z90">
            <v>3687973.7300000004</v>
          </cell>
          <cell r="AA90">
            <v>2712598.2399999998</v>
          </cell>
          <cell r="AB90">
            <v>489093222</v>
          </cell>
          <cell r="AC90">
            <v>1173434</v>
          </cell>
          <cell r="AD90">
            <v>2777018.3344262298</v>
          </cell>
          <cell r="AG90">
            <v>0</v>
          </cell>
          <cell r="AH90">
            <v>-2777018.3344262298</v>
          </cell>
        </row>
        <row r="91">
          <cell r="A91">
            <v>109941</v>
          </cell>
          <cell r="B91" t="str">
            <v>WELLS CONSULTANTS</v>
          </cell>
          <cell r="C91">
            <v>101308</v>
          </cell>
          <cell r="D91" t="str">
            <v>OVERHEADS, PNTW WELLS MANAGEMENT</v>
          </cell>
          <cell r="E91" t="str">
            <v>MOJEED OKUNADE</v>
          </cell>
          <cell r="F91" t="str">
            <v>WELLS</v>
          </cell>
          <cell r="G91">
            <v>415002</v>
          </cell>
          <cell r="H91">
            <v>4150</v>
          </cell>
          <cell r="I91" t="str">
            <v>G&amp;A</v>
          </cell>
          <cell r="J91" t="str">
            <v>BASE JV</v>
          </cell>
          <cell r="K91" t="str">
            <v>P&amp;T</v>
          </cell>
          <cell r="L91" t="str">
            <v>WELLS</v>
          </cell>
          <cell r="M91" t="str">
            <v>GM Wells Ops SPDC</v>
          </cell>
          <cell r="N91" t="str">
            <v>Well Engineering Manager</v>
          </cell>
          <cell r="O91" t="str">
            <v>AUDU-USMAN, ISAAC</v>
          </cell>
          <cell r="P91" t="str">
            <v>NURUDEEN.IBRAHIM@SHELL.COM</v>
          </cell>
          <cell r="Q91" t="str">
            <v>OPEX</v>
          </cell>
          <cell r="R91" t="str">
            <v>OPEX</v>
          </cell>
          <cell r="S91" t="str">
            <v>NON SAL</v>
          </cell>
          <cell r="T91" t="str">
            <v>N/A</v>
          </cell>
          <cell r="U91" t="str">
            <v>N/A</v>
          </cell>
          <cell r="V91" t="str">
            <v>N/A</v>
          </cell>
          <cell r="W91" t="str">
            <v>P236.01 Technical Support</v>
          </cell>
          <cell r="X91" t="str">
            <v>S7200 Services</v>
          </cell>
          <cell r="Y91" t="str">
            <v>A2340 Overhead</v>
          </cell>
          <cell r="Z91">
            <v>-11.930000000000001</v>
          </cell>
          <cell r="AA91">
            <v>0.02</v>
          </cell>
          <cell r="AB91">
            <v>0</v>
          </cell>
          <cell r="AC91">
            <v>0</v>
          </cell>
          <cell r="AD91">
            <v>0</v>
          </cell>
          <cell r="AG91">
            <v>0</v>
          </cell>
          <cell r="AH91">
            <v>0</v>
          </cell>
        </row>
        <row r="92">
          <cell r="A92">
            <v>101325</v>
          </cell>
          <cell r="B92" t="str">
            <v>SAC CRP ROTARY WING</v>
          </cell>
          <cell r="C92">
            <v>101325</v>
          </cell>
          <cell r="D92" t="str">
            <v>SAC CRP ROTARY WING</v>
          </cell>
          <cell r="E92" t="str">
            <v>IRETI OMOTOSO</v>
          </cell>
          <cell r="F92" t="str">
            <v>PRODUCTION</v>
          </cell>
          <cell r="G92">
            <v>414001</v>
          </cell>
          <cell r="H92">
            <v>4140</v>
          </cell>
          <cell r="I92" t="str">
            <v>PMM</v>
          </cell>
          <cell r="J92" t="str">
            <v>BASE JV</v>
          </cell>
          <cell r="K92" t="str">
            <v>PRODUCTION</v>
          </cell>
          <cell r="L92" t="str">
            <v>PRODUCTION</v>
          </cell>
          <cell r="M92" t="str">
            <v>Production Services Manager</v>
          </cell>
          <cell r="N92" t="str">
            <v>Logistics Manager</v>
          </cell>
          <cell r="O92" t="str">
            <v>OKEKE, JULIUS</v>
          </cell>
          <cell r="P92" t="str">
            <v>SAMUEL.BAJAH@SHELL.COM</v>
          </cell>
          <cell r="Q92" t="str">
            <v>OPEX</v>
          </cell>
          <cell r="R92" t="str">
            <v>OPEX</v>
          </cell>
          <cell r="S92" t="str">
            <v>NON SAL</v>
          </cell>
          <cell r="T92" t="str">
            <v>N/A</v>
          </cell>
          <cell r="U92" t="str">
            <v>N/A</v>
          </cell>
          <cell r="V92" t="str">
            <v>C_OPSE_OIL_Z11</v>
          </cell>
          <cell r="W92" t="str">
            <v>P231 Production Operations</v>
          </cell>
          <cell r="X92" t="str">
            <v>S7200 Services</v>
          </cell>
          <cell r="Y92" t="str">
            <v>A2110 Production Operations</v>
          </cell>
          <cell r="Z92">
            <v>28372599.009999998</v>
          </cell>
          <cell r="AA92">
            <v>24107103.379999999</v>
          </cell>
          <cell r="AB92">
            <v>2188735222.2346005</v>
          </cell>
          <cell r="AC92">
            <v>21532255.110199999</v>
          </cell>
          <cell r="AD92">
            <v>28708436.166706886</v>
          </cell>
          <cell r="AE92">
            <v>2188735222.2346005</v>
          </cell>
          <cell r="AF92">
            <v>21532255.110199999</v>
          </cell>
          <cell r="AG92">
            <v>28708436.166706886</v>
          </cell>
          <cell r="AH92">
            <v>0</v>
          </cell>
        </row>
        <row r="93">
          <cell r="A93" t="str">
            <v>O.NG.PBE.BEL.FAC.71300A</v>
          </cell>
          <cell r="B93" t="str">
            <v>BELEMA FS + GAS PLANT  AVIATION</v>
          </cell>
          <cell r="C93">
            <v>101325</v>
          </cell>
          <cell r="D93" t="str">
            <v>SAC CRP ROTARY WING</v>
          </cell>
          <cell r="E93" t="str">
            <v>IRETI OMOTOSO</v>
          </cell>
          <cell r="F93" t="str">
            <v>PRODUCTION</v>
          </cell>
          <cell r="G93">
            <v>413001</v>
          </cell>
          <cell r="H93">
            <v>4130</v>
          </cell>
          <cell r="I93" t="str">
            <v>PMM</v>
          </cell>
          <cell r="J93" t="str">
            <v>BASE JV</v>
          </cell>
          <cell r="K93" t="str">
            <v>PRODUCTION</v>
          </cell>
          <cell r="L93" t="str">
            <v>PRODUCTION</v>
          </cell>
          <cell r="M93" t="str">
            <v>Asset Manager, Swamp East Hub</v>
          </cell>
          <cell r="N93" t="str">
            <v>Asset Management Integration Lead</v>
          </cell>
          <cell r="O93" t="str">
            <v>AZUBUIKE, JOHN</v>
          </cell>
          <cell r="P93" t="str">
            <v>SAMUEL.BAJAH@SHELL.COM</v>
          </cell>
          <cell r="Q93" t="str">
            <v>OPEX</v>
          </cell>
          <cell r="R93" t="str">
            <v>OPEX</v>
          </cell>
          <cell r="S93" t="str">
            <v>NON SAL</v>
          </cell>
          <cell r="T93" t="str">
            <v>N/A</v>
          </cell>
          <cell r="U93" t="str">
            <v>N/A</v>
          </cell>
          <cell r="V93" t="str">
            <v>N/A</v>
          </cell>
          <cell r="W93" t="str">
            <v>P231 Production Operations - Gas</v>
          </cell>
          <cell r="X93" t="str">
            <v>S7200 Services</v>
          </cell>
          <cell r="Y93" t="str">
            <v>A2110 Production Operations</v>
          </cell>
          <cell r="Z93">
            <v>0</v>
          </cell>
          <cell r="AA93">
            <v>0</v>
          </cell>
          <cell r="AB93">
            <v>0</v>
          </cell>
          <cell r="AC93">
            <v>0</v>
          </cell>
          <cell r="AD93">
            <v>0</v>
          </cell>
          <cell r="AG93">
            <v>0</v>
          </cell>
          <cell r="AH93">
            <v>0</v>
          </cell>
        </row>
        <row r="94">
          <cell r="A94" t="str">
            <v>O.NG.PBE.N1F.FAC.71300A</v>
          </cell>
          <cell r="B94" t="str">
            <v>NEMBE 1 FLOW STATION + AGG AVIATION</v>
          </cell>
          <cell r="C94">
            <v>101325</v>
          </cell>
          <cell r="D94" t="str">
            <v>SAC CRP ROTARY WING</v>
          </cell>
          <cell r="E94" t="str">
            <v>IRETI OMOTOSO</v>
          </cell>
          <cell r="F94" t="str">
            <v>PRODUCTION</v>
          </cell>
          <cell r="G94">
            <v>413001</v>
          </cell>
          <cell r="H94">
            <v>4130</v>
          </cell>
          <cell r="I94" t="str">
            <v>PMM</v>
          </cell>
          <cell r="J94" t="str">
            <v>BASE JV</v>
          </cell>
          <cell r="K94" t="str">
            <v>PRODUCTION</v>
          </cell>
          <cell r="L94" t="str">
            <v>PRODUCTION</v>
          </cell>
          <cell r="M94" t="str">
            <v>Asset Manager, Swamp East Hub</v>
          </cell>
          <cell r="N94" t="str">
            <v>Asset Management Integration Lead</v>
          </cell>
          <cell r="O94" t="str">
            <v>AZUBUIKE, JOHN</v>
          </cell>
          <cell r="P94" t="str">
            <v>SAMUEL.BAJAH@SHELL.COM</v>
          </cell>
          <cell r="Q94" t="str">
            <v>OPEX</v>
          </cell>
          <cell r="R94" t="str">
            <v>OPEX</v>
          </cell>
          <cell r="S94" t="str">
            <v>NON SAL</v>
          </cell>
          <cell r="T94" t="str">
            <v>N/A</v>
          </cell>
          <cell r="U94" t="str">
            <v>N/A</v>
          </cell>
          <cell r="V94" t="str">
            <v>N/A</v>
          </cell>
          <cell r="W94" t="str">
            <v>P231 Production Operations</v>
          </cell>
          <cell r="X94" t="str">
            <v>S7200 Services</v>
          </cell>
          <cell r="Y94" t="str">
            <v>A2110 Production Operations</v>
          </cell>
          <cell r="Z94">
            <v>0</v>
          </cell>
          <cell r="AA94">
            <v>0</v>
          </cell>
          <cell r="AB94">
            <v>0</v>
          </cell>
          <cell r="AC94">
            <v>0</v>
          </cell>
          <cell r="AD94">
            <v>0</v>
          </cell>
          <cell r="AG94">
            <v>0</v>
          </cell>
          <cell r="AH94">
            <v>0</v>
          </cell>
        </row>
        <row r="95">
          <cell r="A95" t="str">
            <v>O.NG.PBW.OTF.FAC.71300A</v>
          </cell>
          <cell r="B95" t="str">
            <v>PBW OTUMARA F/S FACIL AVIATION</v>
          </cell>
          <cell r="C95">
            <v>101325</v>
          </cell>
          <cell r="D95" t="str">
            <v>SAC CRP ROTARY WING</v>
          </cell>
          <cell r="E95" t="str">
            <v>IRETI OMOTOSO</v>
          </cell>
          <cell r="F95" t="str">
            <v>PRODUCTION</v>
          </cell>
          <cell r="G95">
            <v>413001</v>
          </cell>
          <cell r="H95">
            <v>4130</v>
          </cell>
          <cell r="I95" t="str">
            <v>PMM</v>
          </cell>
          <cell r="J95" t="str">
            <v>BASE JV</v>
          </cell>
          <cell r="K95" t="str">
            <v>PRODUCTION</v>
          </cell>
          <cell r="L95" t="str">
            <v>PRODUCTION</v>
          </cell>
          <cell r="M95" t="str">
            <v>Asset Manager, Swamp West Hub</v>
          </cell>
          <cell r="N95" t="str">
            <v>Asset Management Integration Lead</v>
          </cell>
          <cell r="O95" t="str">
            <v>COOKEY, GABRIEL</v>
          </cell>
          <cell r="P95" t="str">
            <v>SAMUEL.BAJAH@SHELL.COM</v>
          </cell>
          <cell r="Q95" t="str">
            <v>OPEX</v>
          </cell>
          <cell r="R95" t="str">
            <v>OPEX</v>
          </cell>
          <cell r="S95" t="str">
            <v>NON SAL</v>
          </cell>
          <cell r="T95" t="str">
            <v>N/A</v>
          </cell>
          <cell r="U95" t="str">
            <v>N/A</v>
          </cell>
          <cell r="V95" t="str">
            <v>N/A</v>
          </cell>
          <cell r="W95" t="str">
            <v>P231 Production Operations</v>
          </cell>
          <cell r="X95" t="str">
            <v>S7200 Services</v>
          </cell>
          <cell r="Y95" t="str">
            <v>A2110 Production Operations</v>
          </cell>
          <cell r="Z95">
            <v>158.15</v>
          </cell>
          <cell r="AA95">
            <v>0</v>
          </cell>
          <cell r="AB95">
            <v>0</v>
          </cell>
          <cell r="AC95">
            <v>0</v>
          </cell>
          <cell r="AD95">
            <v>0</v>
          </cell>
          <cell r="AG95">
            <v>0</v>
          </cell>
          <cell r="AH95">
            <v>0</v>
          </cell>
        </row>
        <row r="96">
          <cell r="A96" t="str">
            <v>O.NG.PCE.C2F.FAC.71300A</v>
          </cell>
          <cell r="B96" t="str">
            <v xml:space="preserve">CAWC 2 F/S + AGG AVIATION </v>
          </cell>
          <cell r="C96">
            <v>101325</v>
          </cell>
          <cell r="D96" t="str">
            <v>SAC CRP ROTARY WING</v>
          </cell>
          <cell r="E96" t="str">
            <v>IRETI OMOTOSO</v>
          </cell>
          <cell r="F96" t="str">
            <v>PRODUCTION</v>
          </cell>
          <cell r="G96">
            <v>413001</v>
          </cell>
          <cell r="H96">
            <v>4130</v>
          </cell>
          <cell r="I96" t="str">
            <v>PMM</v>
          </cell>
          <cell r="J96" t="str">
            <v>BASE JV</v>
          </cell>
          <cell r="K96" t="str">
            <v>PRODUCTION</v>
          </cell>
          <cell r="L96" t="str">
            <v>PRODUCTION</v>
          </cell>
          <cell r="M96" t="str">
            <v>Asset Manager, Swamp East Hub</v>
          </cell>
          <cell r="N96" t="str">
            <v>Asset Management Integration Lead</v>
          </cell>
          <cell r="O96" t="str">
            <v>AZUBUIKE, JOHN</v>
          </cell>
          <cell r="P96" t="str">
            <v>SAMUEL.BAJAH@SHELL.COM</v>
          </cell>
          <cell r="Q96" t="str">
            <v>OPEX</v>
          </cell>
          <cell r="R96" t="str">
            <v>OPEX</v>
          </cell>
          <cell r="S96" t="str">
            <v>NON SAL</v>
          </cell>
          <cell r="T96" t="str">
            <v>N/A</v>
          </cell>
          <cell r="U96" t="str">
            <v>N/A</v>
          </cell>
          <cell r="V96" t="str">
            <v>N/A</v>
          </cell>
          <cell r="W96" t="str">
            <v>P231 Production Operations</v>
          </cell>
          <cell r="X96" t="str">
            <v>S7200 Services</v>
          </cell>
          <cell r="Y96" t="str">
            <v>A2110 Production Operations</v>
          </cell>
          <cell r="Z96">
            <v>0</v>
          </cell>
          <cell r="AA96">
            <v>0</v>
          </cell>
          <cell r="AB96">
            <v>0</v>
          </cell>
          <cell r="AC96">
            <v>0</v>
          </cell>
          <cell r="AD96">
            <v>0</v>
          </cell>
          <cell r="AG96">
            <v>0</v>
          </cell>
          <cell r="AH96">
            <v>0</v>
          </cell>
        </row>
        <row r="97">
          <cell r="A97">
            <v>101429</v>
          </cell>
          <cell r="B97" t="str">
            <v>OVERHEADS CSL EXT LEGAL AFFAIR_ADMIN COST</v>
          </cell>
          <cell r="C97">
            <v>101429</v>
          </cell>
          <cell r="D97" t="str">
            <v>OVERHEADS CSL EXT LEGAL AFFAIRS</v>
          </cell>
          <cell r="E97" t="str">
            <v>CHIGBO ENENMO</v>
          </cell>
          <cell r="F97" t="str">
            <v>LEGAL</v>
          </cell>
          <cell r="G97">
            <v>415002</v>
          </cell>
          <cell r="H97">
            <v>4150</v>
          </cell>
          <cell r="I97" t="str">
            <v>G&amp;A</v>
          </cell>
          <cell r="J97" t="str">
            <v>BASE JV</v>
          </cell>
          <cell r="K97" t="str">
            <v>LEGAL/ BI</v>
          </cell>
          <cell r="L97" t="str">
            <v>LEGAL</v>
          </cell>
          <cell r="M97" t="str">
            <v>HoL Nigeria / Company Secretary</v>
          </cell>
          <cell r="N97" t="str">
            <v>Managing Counsel Sub Sahara Africa</v>
          </cell>
          <cell r="O97" t="str">
            <v>AJILIMA- ISAAC, HAWA</v>
          </cell>
          <cell r="P97" t="str">
            <v>KUMEN.AGHOMON@SHELL.COM</v>
          </cell>
          <cell r="Q97" t="str">
            <v>OPEX</v>
          </cell>
          <cell r="R97" t="str">
            <v>OPEX</v>
          </cell>
          <cell r="S97" t="str">
            <v>NON SAL</v>
          </cell>
          <cell r="T97" t="str">
            <v>N/A</v>
          </cell>
          <cell r="U97" t="str">
            <v>N/A</v>
          </cell>
          <cell r="V97" t="str">
            <v>C_OPSE_OIL_Z11</v>
          </cell>
          <cell r="W97" t="str">
            <v>P236.09 Legal</v>
          </cell>
          <cell r="X97" t="str">
            <v>S7200 Services</v>
          </cell>
          <cell r="Y97" t="str">
            <v>A2340 Overhead</v>
          </cell>
          <cell r="Z97">
            <v>5429527.959999999</v>
          </cell>
          <cell r="AA97">
            <v>4411060.6399999997</v>
          </cell>
          <cell r="AB97">
            <v>461191703.72986108</v>
          </cell>
          <cell r="AC97">
            <v>973599.09596766997</v>
          </cell>
          <cell r="AD97">
            <v>2485703.0426229499</v>
          </cell>
          <cell r="AG97">
            <v>0</v>
          </cell>
          <cell r="AH97">
            <v>-2485703.0426229499</v>
          </cell>
        </row>
        <row r="98">
          <cell r="A98" t="str">
            <v>O.NG.PCW.TNF.FAC.71300A</v>
          </cell>
          <cell r="B98" t="str">
            <v>PCW TUNU F/S FACILAVIATION</v>
          </cell>
          <cell r="C98">
            <v>101325</v>
          </cell>
          <cell r="D98" t="str">
            <v>SAC CRP ROTARY WING</v>
          </cell>
          <cell r="E98" t="str">
            <v>IRETI OMOTOSO</v>
          </cell>
          <cell r="F98" t="str">
            <v>PRODUCTION</v>
          </cell>
          <cell r="G98">
            <v>413001</v>
          </cell>
          <cell r="H98">
            <v>4130</v>
          </cell>
          <cell r="I98" t="str">
            <v>PMM</v>
          </cell>
          <cell r="J98" t="str">
            <v>BASE JV</v>
          </cell>
          <cell r="K98" t="str">
            <v>PRODUCTION</v>
          </cell>
          <cell r="L98" t="str">
            <v>PRODUCTION</v>
          </cell>
          <cell r="M98" t="str">
            <v>Asset Manager, Swamp West Hub</v>
          </cell>
          <cell r="N98" t="str">
            <v>Asset Management Integration Lead</v>
          </cell>
          <cell r="O98" t="str">
            <v>COOKEY, GABRIEL</v>
          </cell>
          <cell r="P98" t="str">
            <v>SAMUEL.BAJAH@SHELL.COM</v>
          </cell>
          <cell r="Q98" t="str">
            <v>OPEX</v>
          </cell>
          <cell r="R98" t="str">
            <v>OPEX</v>
          </cell>
          <cell r="S98" t="str">
            <v>NON SAL</v>
          </cell>
          <cell r="T98" t="str">
            <v>N/A</v>
          </cell>
          <cell r="U98" t="str">
            <v>N/A</v>
          </cell>
          <cell r="V98" t="str">
            <v>N/A</v>
          </cell>
          <cell r="W98" t="str">
            <v>P231 Production Operations</v>
          </cell>
          <cell r="X98" t="str">
            <v>S7200 Services</v>
          </cell>
          <cell r="Y98" t="str">
            <v>A2110 Production Operations</v>
          </cell>
          <cell r="Z98">
            <v>119.75</v>
          </cell>
          <cell r="AA98">
            <v>2736.81</v>
          </cell>
          <cell r="AB98">
            <v>0</v>
          </cell>
          <cell r="AC98">
            <v>0</v>
          </cell>
          <cell r="AD98">
            <v>0</v>
          </cell>
          <cell r="AG98">
            <v>0</v>
          </cell>
          <cell r="AH98">
            <v>0</v>
          </cell>
        </row>
        <row r="99">
          <cell r="A99" t="str">
            <v>O.NG.PTW.LOG.FAC.71300</v>
          </cell>
          <cell r="B99" t="str">
            <v>FOT AVIATION COMMON COST</v>
          </cell>
          <cell r="C99">
            <v>101325</v>
          </cell>
          <cell r="D99" t="str">
            <v>SAC CRP ROTARY WING</v>
          </cell>
          <cell r="E99" t="str">
            <v>IRETI OMOTOSO</v>
          </cell>
          <cell r="F99" t="str">
            <v>PRODUCTION</v>
          </cell>
          <cell r="G99">
            <v>413001</v>
          </cell>
          <cell r="H99">
            <v>4130</v>
          </cell>
          <cell r="I99" t="str">
            <v>PMM</v>
          </cell>
          <cell r="J99" t="str">
            <v>BASE JV</v>
          </cell>
          <cell r="K99" t="str">
            <v>PRODUCTION</v>
          </cell>
          <cell r="L99" t="str">
            <v>PRODUCTION</v>
          </cell>
          <cell r="M99" t="str">
            <v>Asset Manager, Swamp West Hub</v>
          </cell>
          <cell r="N99" t="str">
            <v>Forcados Terminal Installation Manager</v>
          </cell>
          <cell r="O99" t="str">
            <v>COOKEY, GABRIEL</v>
          </cell>
          <cell r="P99" t="str">
            <v>SAMUEL.BAJAH@SHELL.COM</v>
          </cell>
          <cell r="Q99" t="str">
            <v>OPEX</v>
          </cell>
          <cell r="R99" t="str">
            <v>OPEX</v>
          </cell>
          <cell r="S99" t="str">
            <v>NON SAL</v>
          </cell>
          <cell r="T99" t="str">
            <v>N/A</v>
          </cell>
          <cell r="U99" t="str">
            <v>N/A</v>
          </cell>
          <cell r="V99" t="str">
            <v>N/A</v>
          </cell>
          <cell r="W99" t="str">
            <v>P231 Production Operations</v>
          </cell>
          <cell r="X99" t="str">
            <v>S7200 Services</v>
          </cell>
          <cell r="Y99" t="str">
            <v>A2110 Production Operations</v>
          </cell>
          <cell r="Z99">
            <v>2734.88</v>
          </cell>
          <cell r="AA99">
            <v>0</v>
          </cell>
          <cell r="AB99">
            <v>0</v>
          </cell>
          <cell r="AC99">
            <v>0</v>
          </cell>
          <cell r="AD99">
            <v>0</v>
          </cell>
          <cell r="AG99">
            <v>0</v>
          </cell>
          <cell r="AH99">
            <v>0</v>
          </cell>
        </row>
        <row r="100">
          <cell r="A100">
            <v>101287</v>
          </cell>
          <cell r="B100" t="str">
            <v>OVERHEADS FJSDB SAP BUSINESS MANAGER_ICT INFRASTRUCTURE</v>
          </cell>
          <cell r="C100">
            <v>101333</v>
          </cell>
          <cell r="D100" t="str">
            <v>SERVER OPERATIONS AND MAINTENANCE</v>
          </cell>
          <cell r="E100" t="str">
            <v>CHIGBO ENENMO</v>
          </cell>
          <cell r="F100" t="str">
            <v>FINANCE/IT</v>
          </cell>
          <cell r="G100">
            <v>415005</v>
          </cell>
          <cell r="H100">
            <v>4150</v>
          </cell>
          <cell r="I100" t="str">
            <v>OF-E&amp;M</v>
          </cell>
          <cell r="J100" t="str">
            <v>BASE JV</v>
          </cell>
          <cell r="K100" t="str">
            <v>FINANCE</v>
          </cell>
          <cell r="L100" t="str">
            <v>IM &amp; IT</v>
          </cell>
          <cell r="M100" t="str">
            <v>IM&amp;IT Manager Nigeria &amp; Gabon</v>
          </cell>
          <cell r="N100" t="str">
            <v>JV Interface Manager</v>
          </cell>
          <cell r="O100" t="str">
            <v>ONAMUSI, ADERONKE</v>
          </cell>
          <cell r="P100" t="str">
            <v>UCHECHUKWU.NWICHI@SHELL.COM</v>
          </cell>
          <cell r="Q100" t="str">
            <v>OPEX</v>
          </cell>
          <cell r="R100" t="str">
            <v>OPEX</v>
          </cell>
          <cell r="S100" t="str">
            <v>NON SAL</v>
          </cell>
          <cell r="T100" t="str">
            <v>N/A</v>
          </cell>
          <cell r="U100" t="str">
            <v>N/A</v>
          </cell>
          <cell r="V100" t="str">
            <v>N/A</v>
          </cell>
          <cell r="W100" t="str">
            <v>P236.03 IT</v>
          </cell>
          <cell r="X100" t="str">
            <v>S7200 Services</v>
          </cell>
          <cell r="Y100" t="str">
            <v>A2340 Overhead</v>
          </cell>
          <cell r="Z100">
            <v>116.11999999999999</v>
          </cell>
          <cell r="AA100">
            <v>57.17</v>
          </cell>
          <cell r="AB100">
            <v>0</v>
          </cell>
          <cell r="AC100">
            <v>0</v>
          </cell>
          <cell r="AD100">
            <v>0</v>
          </cell>
          <cell r="AG100">
            <v>0</v>
          </cell>
          <cell r="AH100">
            <v>0</v>
          </cell>
        </row>
        <row r="101">
          <cell r="A101">
            <v>101333</v>
          </cell>
          <cell r="B101" t="str">
            <v>SERVER OPERATIONS AND MAINTENANCE</v>
          </cell>
          <cell r="C101">
            <v>101333</v>
          </cell>
          <cell r="D101" t="str">
            <v>SERVER OPERATIONS AND MAINTENANCE</v>
          </cell>
          <cell r="E101" t="str">
            <v>CHIGBO ENENMO</v>
          </cell>
          <cell r="F101" t="str">
            <v>FINANCE/IT</v>
          </cell>
          <cell r="G101">
            <v>415005</v>
          </cell>
          <cell r="H101">
            <v>4150</v>
          </cell>
          <cell r="I101" t="str">
            <v>OF-E&amp;M</v>
          </cell>
          <cell r="J101" t="str">
            <v>BASE JV</v>
          </cell>
          <cell r="K101" t="str">
            <v>FINANCE</v>
          </cell>
          <cell r="L101" t="str">
            <v>IM &amp; IT</v>
          </cell>
          <cell r="M101" t="str">
            <v>IM&amp;IT Manager Nigeria &amp; Gabon</v>
          </cell>
          <cell r="N101" t="str">
            <v>JV Interface Manager</v>
          </cell>
          <cell r="O101" t="str">
            <v>ONAMUSI, ADERONKE</v>
          </cell>
          <cell r="P101" t="str">
            <v>UCHECHUKWU.NWICHI@SHELL.COM</v>
          </cell>
          <cell r="Q101" t="str">
            <v>OPEX</v>
          </cell>
          <cell r="R101" t="str">
            <v>OPEX</v>
          </cell>
          <cell r="S101" t="str">
            <v>NON SAL</v>
          </cell>
          <cell r="T101" t="str">
            <v>N/A</v>
          </cell>
          <cell r="U101" t="str">
            <v>N/A</v>
          </cell>
          <cell r="V101" t="str">
            <v>C_OPSE_OIL_Z11</v>
          </cell>
          <cell r="W101" t="str">
            <v>P236.03 IT</v>
          </cell>
          <cell r="X101" t="str">
            <v>S7200 Services</v>
          </cell>
          <cell r="Y101" t="str">
            <v>A2340 Overhead</v>
          </cell>
          <cell r="Z101">
            <v>1293244.3499999999</v>
          </cell>
          <cell r="AA101">
            <v>992839.87999999989</v>
          </cell>
          <cell r="AB101">
            <v>91508933.4375</v>
          </cell>
          <cell r="AC101">
            <v>1805506.1159999995</v>
          </cell>
          <cell r="AD101">
            <v>2105535.4059590157</v>
          </cell>
          <cell r="AG101">
            <v>0</v>
          </cell>
          <cell r="AH101">
            <v>-2105535.4059590157</v>
          </cell>
        </row>
        <row r="102">
          <cell r="A102">
            <v>101336</v>
          </cell>
          <cell r="B102" t="str">
            <v>SIO DESTOP SERVICES</v>
          </cell>
          <cell r="C102">
            <v>101336</v>
          </cell>
          <cell r="D102" t="str">
            <v>SIO DESTOP SERVICES</v>
          </cell>
          <cell r="E102" t="str">
            <v>CHIGBO ENENMO</v>
          </cell>
          <cell r="F102" t="str">
            <v>FINANCE/IT</v>
          </cell>
          <cell r="G102">
            <v>415005</v>
          </cell>
          <cell r="H102">
            <v>4150</v>
          </cell>
          <cell r="I102" t="str">
            <v>OF-E&amp;M</v>
          </cell>
          <cell r="J102" t="str">
            <v>BASE JV</v>
          </cell>
          <cell r="K102" t="str">
            <v>FINANCE</v>
          </cell>
          <cell r="L102" t="str">
            <v>IM &amp; IT</v>
          </cell>
          <cell r="M102" t="str">
            <v>IM&amp;IT Manager Nigeria &amp; Gabon</v>
          </cell>
          <cell r="N102" t="str">
            <v>JV Interface Manager</v>
          </cell>
          <cell r="O102" t="str">
            <v>ONAMUSI, ADERONKE</v>
          </cell>
          <cell r="P102" t="str">
            <v>chinyere.ifeonu@shell.com</v>
          </cell>
          <cell r="Q102" t="str">
            <v>OPEX</v>
          </cell>
          <cell r="R102" t="str">
            <v>OPEX</v>
          </cell>
          <cell r="S102" t="str">
            <v>NON SAL</v>
          </cell>
          <cell r="T102" t="str">
            <v>N/A</v>
          </cell>
          <cell r="U102" t="str">
            <v>N/A</v>
          </cell>
          <cell r="V102" t="str">
            <v>C_OPSE_OIL_Z11</v>
          </cell>
          <cell r="W102" t="str">
            <v>P236.03 IT</v>
          </cell>
          <cell r="X102" t="str">
            <v>S7200 Services</v>
          </cell>
          <cell r="Y102" t="str">
            <v>A2340 Overhead</v>
          </cell>
          <cell r="Z102">
            <v>2876801.6399999997</v>
          </cell>
          <cell r="AA102">
            <v>3050798.540000001</v>
          </cell>
          <cell r="AB102">
            <v>251969423.56799996</v>
          </cell>
          <cell r="AC102">
            <v>6368962.9537276868</v>
          </cell>
          <cell r="AD102">
            <v>7195092.211327686</v>
          </cell>
          <cell r="AG102">
            <v>0</v>
          </cell>
          <cell r="AH102">
            <v>-7195092.211327686</v>
          </cell>
        </row>
        <row r="103">
          <cell r="A103">
            <v>108963</v>
          </cell>
          <cell r="B103" t="str">
            <v xml:space="preserve">ITS CHARGES                             </v>
          </cell>
          <cell r="C103">
            <v>101336</v>
          </cell>
          <cell r="D103" t="str">
            <v>SIO DESTOP SERVICES</v>
          </cell>
          <cell r="E103" t="str">
            <v>CHIGBO ENENMO</v>
          </cell>
          <cell r="F103" t="str">
            <v>FINANCE/IT</v>
          </cell>
          <cell r="G103">
            <v>415005</v>
          </cell>
          <cell r="H103">
            <v>4150</v>
          </cell>
          <cell r="I103" t="str">
            <v>OF-E&amp;M</v>
          </cell>
          <cell r="J103" t="str">
            <v>BASE JV</v>
          </cell>
          <cell r="K103" t="str">
            <v>FINANCE</v>
          </cell>
          <cell r="L103" t="str">
            <v>IM &amp; IT</v>
          </cell>
          <cell r="M103" t="str">
            <v>IM&amp;IT Manager Nigeria &amp; Gabon</v>
          </cell>
          <cell r="N103" t="str">
            <v>JV Interface Manager</v>
          </cell>
          <cell r="O103" t="str">
            <v>ONAMUSI, ADERONKE</v>
          </cell>
          <cell r="P103" t="str">
            <v>PHILIP.ONU@SHELL.COM</v>
          </cell>
          <cell r="Q103" t="str">
            <v>OPEX</v>
          </cell>
          <cell r="R103" t="str">
            <v>OPEX</v>
          </cell>
          <cell r="S103" t="str">
            <v>NON SAL</v>
          </cell>
          <cell r="T103" t="str">
            <v>N/A</v>
          </cell>
          <cell r="U103" t="str">
            <v>N/A</v>
          </cell>
          <cell r="V103" t="str">
            <v>N/A</v>
          </cell>
          <cell r="W103" t="str">
            <v>P236.03 IT</v>
          </cell>
          <cell r="X103" t="str">
            <v>S7200 Services</v>
          </cell>
          <cell r="Y103" t="str">
            <v>A2340 Overhead</v>
          </cell>
          <cell r="Z103">
            <v>1211231.17</v>
          </cell>
          <cell r="AA103">
            <v>2211231.19</v>
          </cell>
          <cell r="AB103">
            <v>0</v>
          </cell>
          <cell r="AC103">
            <v>0</v>
          </cell>
          <cell r="AD103">
            <v>0</v>
          </cell>
          <cell r="AG103">
            <v>0</v>
          </cell>
          <cell r="AH103">
            <v>0</v>
          </cell>
        </row>
        <row r="104">
          <cell r="A104">
            <v>101436</v>
          </cell>
          <cell r="B104" t="str">
            <v>CORPORATE LEARNING AND DEVELOPMENT</v>
          </cell>
          <cell r="C104">
            <v>101436</v>
          </cell>
          <cell r="D104" t="str">
            <v>LEADERSHIP LEARNINGOVERHEADS_TRAINING</v>
          </cell>
          <cell r="E104" t="str">
            <v>CHIGBO ENENMO</v>
          </cell>
          <cell r="F104" t="str">
            <v>HR</v>
          </cell>
          <cell r="G104">
            <v>415004</v>
          </cell>
          <cell r="H104">
            <v>4150</v>
          </cell>
          <cell r="I104" t="str">
            <v>G&amp;A</v>
          </cell>
          <cell r="J104" t="str">
            <v>BASE JV</v>
          </cell>
          <cell r="K104" t="str">
            <v>HR</v>
          </cell>
          <cell r="L104" t="str">
            <v>HR</v>
          </cell>
          <cell r="M104" t="str">
            <v>Manager Learning Sub Saharan Africa</v>
          </cell>
          <cell r="N104" t="str">
            <v>Manager Learning UIO</v>
          </cell>
          <cell r="O104" t="str">
            <v>AJILIMA- ISAAC, HAWA</v>
          </cell>
          <cell r="P104" t="str">
            <v>JOBSON.GWATANA@SHELL.COM</v>
          </cell>
          <cell r="Q104" t="str">
            <v>OPEX</v>
          </cell>
          <cell r="R104" t="str">
            <v>OPEX</v>
          </cell>
          <cell r="S104" t="str">
            <v>NON SAL</v>
          </cell>
          <cell r="T104" t="str">
            <v>N/A</v>
          </cell>
          <cell r="U104" t="str">
            <v>N/A</v>
          </cell>
          <cell r="V104" t="str">
            <v>N/A</v>
          </cell>
          <cell r="W104" t="str">
            <v>P236.04 HR</v>
          </cell>
          <cell r="X104" t="str">
            <v>S7200 Services</v>
          </cell>
          <cell r="Y104" t="str">
            <v>A2340 Overhead</v>
          </cell>
          <cell r="Z104">
            <v>0.01</v>
          </cell>
          <cell r="AA104">
            <v>-241.3</v>
          </cell>
          <cell r="AB104">
            <v>0</v>
          </cell>
          <cell r="AC104">
            <v>0</v>
          </cell>
          <cell r="AD104">
            <v>0</v>
          </cell>
          <cell r="AG104">
            <v>0</v>
          </cell>
          <cell r="AH104">
            <v>0</v>
          </cell>
        </row>
        <row r="105">
          <cell r="A105">
            <v>101437</v>
          </cell>
          <cell r="B105" t="str">
            <v>OVERHEADS_ADMIN COST</v>
          </cell>
          <cell r="C105">
            <v>101437</v>
          </cell>
          <cell r="D105" t="str">
            <v>OVERHEADS_ADMIN COST</v>
          </cell>
          <cell r="E105" t="str">
            <v>CHIGBO ENENMO</v>
          </cell>
          <cell r="F105" t="str">
            <v>HR</v>
          </cell>
          <cell r="G105">
            <v>415002</v>
          </cell>
          <cell r="H105">
            <v>4150</v>
          </cell>
          <cell r="I105" t="str">
            <v>G&amp;A</v>
          </cell>
          <cell r="J105" t="str">
            <v>BASE JV</v>
          </cell>
          <cell r="K105" t="str">
            <v>HR</v>
          </cell>
          <cell r="L105" t="str">
            <v>HR</v>
          </cell>
          <cell r="M105" t="str">
            <v>HR Manager Nigeria</v>
          </cell>
          <cell r="N105" t="str">
            <v>HR Account Manager Development</v>
          </cell>
          <cell r="O105" t="str">
            <v>AJILIMA- ISAAC, HAWA</v>
          </cell>
          <cell r="P105" t="str">
            <v>HYGINUS.ONUEGBU@SHELL.COM</v>
          </cell>
          <cell r="Q105" t="str">
            <v>OPEX</v>
          </cell>
          <cell r="R105" t="str">
            <v>OPEX</v>
          </cell>
          <cell r="S105" t="str">
            <v>NON SAL</v>
          </cell>
          <cell r="T105" t="str">
            <v>N/A</v>
          </cell>
          <cell r="U105" t="str">
            <v>N/A</v>
          </cell>
          <cell r="V105" t="str">
            <v>C_OPSE_OIL_Z11</v>
          </cell>
          <cell r="W105" t="str">
            <v>P236.04 HR</v>
          </cell>
          <cell r="X105" t="str">
            <v>S7200 Services</v>
          </cell>
          <cell r="Y105" t="str">
            <v>A2340 Overhead</v>
          </cell>
          <cell r="Z105">
            <v>12600.89</v>
          </cell>
          <cell r="AA105">
            <v>17039.09</v>
          </cell>
          <cell r="AB105">
            <v>9077803.1999999993</v>
          </cell>
          <cell r="AC105">
            <v>5587.8</v>
          </cell>
          <cell r="AD105">
            <v>35351.089180327865</v>
          </cell>
          <cell r="AG105">
            <v>0</v>
          </cell>
          <cell r="AH105">
            <v>-35351.089180327865</v>
          </cell>
        </row>
        <row r="106">
          <cell r="A106">
            <v>108964</v>
          </cell>
          <cell r="B106" t="str">
            <v xml:space="preserve">CENTRAL CHARGES_SITI RETAINED           </v>
          </cell>
          <cell r="C106">
            <v>101336</v>
          </cell>
          <cell r="D106" t="str">
            <v>SIO DESTOP SERVICES</v>
          </cell>
          <cell r="E106" t="str">
            <v>CHIGBO ENENMO</v>
          </cell>
          <cell r="F106" t="str">
            <v>FINANCE/IT</v>
          </cell>
          <cell r="G106">
            <v>415005</v>
          </cell>
          <cell r="H106">
            <v>4150</v>
          </cell>
          <cell r="I106" t="str">
            <v>OF-E&amp;M</v>
          </cell>
          <cell r="J106" t="str">
            <v>BASE JV</v>
          </cell>
          <cell r="K106" t="str">
            <v>FINANCE</v>
          </cell>
          <cell r="L106" t="str">
            <v>IM &amp; IT</v>
          </cell>
          <cell r="M106" t="str">
            <v>IM&amp;IT Manager Nigeria &amp; Gabon</v>
          </cell>
          <cell r="N106" t="str">
            <v>JV Interface Manager</v>
          </cell>
          <cell r="O106" t="str">
            <v>ONAMUSI, ADERONKE</v>
          </cell>
          <cell r="P106" t="str">
            <v>PHILIP.ONU@SHELL.COM</v>
          </cell>
          <cell r="Q106" t="str">
            <v>OPEX</v>
          </cell>
          <cell r="R106" t="str">
            <v>OPEX</v>
          </cell>
          <cell r="S106" t="str">
            <v>NON SAL</v>
          </cell>
          <cell r="T106" t="str">
            <v>N/A</v>
          </cell>
          <cell r="U106" t="str">
            <v>N/A</v>
          </cell>
          <cell r="V106" t="str">
            <v>N/A</v>
          </cell>
          <cell r="W106" t="str">
            <v>P236.03 IT</v>
          </cell>
          <cell r="X106" t="str">
            <v>S7200 Services</v>
          </cell>
          <cell r="Y106" t="str">
            <v>A2340 Overhead</v>
          </cell>
          <cell r="Z106">
            <v>1107768.6299999999</v>
          </cell>
          <cell r="AA106">
            <v>1370443</v>
          </cell>
          <cell r="AB106">
            <v>0</v>
          </cell>
          <cell r="AC106">
            <v>0</v>
          </cell>
          <cell r="AD106">
            <v>0</v>
          </cell>
          <cell r="AG106">
            <v>0</v>
          </cell>
          <cell r="AH106">
            <v>0</v>
          </cell>
        </row>
        <row r="107">
          <cell r="A107">
            <v>101345</v>
          </cell>
          <cell r="B107" t="str">
            <v>SSC LAND LIGHT VEHICLES EAST</v>
          </cell>
          <cell r="C107">
            <v>101345</v>
          </cell>
          <cell r="D107" t="str">
            <v>SSC LAND LIGHT VEHICLES EAST</v>
          </cell>
          <cell r="E107" t="str">
            <v>IRETI OMOTOSO</v>
          </cell>
          <cell r="F107" t="str">
            <v>PRODUCTION</v>
          </cell>
          <cell r="G107">
            <v>415003</v>
          </cell>
          <cell r="H107">
            <v>4150</v>
          </cell>
          <cell r="I107" t="str">
            <v>PMM</v>
          </cell>
          <cell r="J107" t="str">
            <v>BASE JV</v>
          </cell>
          <cell r="K107" t="str">
            <v>PRODUCTION</v>
          </cell>
          <cell r="L107" t="str">
            <v>PRODUCTION</v>
          </cell>
          <cell r="M107" t="str">
            <v>Production Services Manager</v>
          </cell>
          <cell r="N107" t="str">
            <v>Logistics Manager</v>
          </cell>
          <cell r="O107" t="str">
            <v>OKEKE, JULIUS</v>
          </cell>
          <cell r="P107" t="str">
            <v>DOMINIK.ATUEGBU@SHELL.COM</v>
          </cell>
          <cell r="Q107" t="str">
            <v>OPEX</v>
          </cell>
          <cell r="R107" t="str">
            <v>OPEX</v>
          </cell>
          <cell r="S107" t="str">
            <v>NON SAL</v>
          </cell>
          <cell r="T107" t="str">
            <v>N/A</v>
          </cell>
          <cell r="U107" t="str">
            <v>N/A</v>
          </cell>
          <cell r="V107" t="str">
            <v>C_OPSE_OIL_Z11</v>
          </cell>
          <cell r="W107" t="str">
            <v>P231 Production Operations</v>
          </cell>
          <cell r="X107" t="str">
            <v>S7200 Services</v>
          </cell>
          <cell r="Y107" t="str">
            <v>A2110 Production Operations</v>
          </cell>
          <cell r="Z107">
            <v>1171154.7800000003</v>
          </cell>
          <cell r="AA107">
            <v>759798.37999999989</v>
          </cell>
          <cell r="AB107">
            <v>265535491.91000003</v>
          </cell>
          <cell r="AC107">
            <v>18369</v>
          </cell>
          <cell r="AD107">
            <v>888977.17019672145</v>
          </cell>
          <cell r="AE107">
            <v>204535491.91</v>
          </cell>
          <cell r="AF107">
            <v>18369</v>
          </cell>
          <cell r="AG107">
            <v>688977.17019672133</v>
          </cell>
          <cell r="AH107">
            <v>-200000.00000000012</v>
          </cell>
          <cell r="AI107" t="str">
            <v>Savings arising from proposed SPDC Fleet rationalization</v>
          </cell>
        </row>
        <row r="108">
          <cell r="A108">
            <v>104924</v>
          </cell>
          <cell r="B108" t="str">
            <v>LIGHT VEHICLE EAST BACK CHARGE</v>
          </cell>
          <cell r="C108">
            <v>101345</v>
          </cell>
          <cell r="D108" t="str">
            <v>SSC LAND LIGHT VEHICLES EAST</v>
          </cell>
          <cell r="E108" t="str">
            <v>IRETI OMOTOSO</v>
          </cell>
          <cell r="F108" t="str">
            <v>PRODUCTION</v>
          </cell>
          <cell r="G108">
            <v>415003</v>
          </cell>
          <cell r="H108">
            <v>4150</v>
          </cell>
          <cell r="I108" t="str">
            <v>PMM</v>
          </cell>
          <cell r="J108" t="str">
            <v>BASE JV</v>
          </cell>
          <cell r="K108" t="str">
            <v>PRODUCTION</v>
          </cell>
          <cell r="L108" t="str">
            <v>PRODUCTION</v>
          </cell>
          <cell r="M108" t="str">
            <v>Production Services Manager</v>
          </cell>
          <cell r="N108" t="str">
            <v>Logistics Manager</v>
          </cell>
          <cell r="O108" t="str">
            <v>OKEKE, JULIUS</v>
          </cell>
          <cell r="P108" t="str">
            <v>DOMINIK.ATUEGBU@SHELL.COM</v>
          </cell>
          <cell r="Q108" t="str">
            <v>OPEX</v>
          </cell>
          <cell r="R108" t="str">
            <v>OPEX</v>
          </cell>
          <cell r="S108" t="str">
            <v>NON SAL</v>
          </cell>
          <cell r="T108" t="str">
            <v>N/A</v>
          </cell>
          <cell r="U108" t="str">
            <v>N/A</v>
          </cell>
          <cell r="V108" t="str">
            <v>N/A</v>
          </cell>
          <cell r="W108" t="str">
            <v>P231 Production Operations</v>
          </cell>
          <cell r="X108" t="str">
            <v>S7200 Services</v>
          </cell>
          <cell r="Y108" t="str">
            <v>A2110 Production Operations</v>
          </cell>
          <cell r="Z108">
            <v>-42806.9</v>
          </cell>
          <cell r="AA108">
            <v>-3943.72</v>
          </cell>
          <cell r="AB108">
            <v>0</v>
          </cell>
          <cell r="AC108">
            <v>0</v>
          </cell>
          <cell r="AD108">
            <v>0</v>
          </cell>
          <cell r="AE108">
            <v>0</v>
          </cell>
          <cell r="AF108">
            <v>0</v>
          </cell>
          <cell r="AG108">
            <v>0</v>
          </cell>
          <cell r="AH108">
            <v>0</v>
          </cell>
        </row>
        <row r="109">
          <cell r="A109">
            <v>101346</v>
          </cell>
          <cell r="B109" t="str">
            <v>SSC LAND MEDIUM VEHICLES EAST</v>
          </cell>
          <cell r="C109">
            <v>101346</v>
          </cell>
          <cell r="D109" t="str">
            <v>SSC LAND MEDIUM VEHICLES EAST</v>
          </cell>
          <cell r="E109" t="str">
            <v>IRETI OMOTOSO</v>
          </cell>
          <cell r="F109" t="str">
            <v>PRODUCTION</v>
          </cell>
          <cell r="G109">
            <v>415003</v>
          </cell>
          <cell r="H109">
            <v>4150</v>
          </cell>
          <cell r="I109" t="str">
            <v>PMM</v>
          </cell>
          <cell r="J109" t="str">
            <v>BASE JV</v>
          </cell>
          <cell r="K109" t="str">
            <v>PRODUCTION</v>
          </cell>
          <cell r="L109" t="str">
            <v>PRODUCTION</v>
          </cell>
          <cell r="M109" t="str">
            <v>Production Services Manager</v>
          </cell>
          <cell r="N109" t="str">
            <v>Logistics Manager</v>
          </cell>
          <cell r="O109" t="str">
            <v>OKEKE, JULIUS</v>
          </cell>
          <cell r="P109" t="str">
            <v>DOMINIK.ATUEGBU@SHELL.COM</v>
          </cell>
          <cell r="Q109" t="str">
            <v>OPEX</v>
          </cell>
          <cell r="R109" t="str">
            <v>OPEX</v>
          </cell>
          <cell r="S109" t="str">
            <v>NON SAL</v>
          </cell>
          <cell r="T109" t="str">
            <v>N/A</v>
          </cell>
          <cell r="U109" t="str">
            <v>N/A</v>
          </cell>
          <cell r="V109" t="str">
            <v>C_OPSE_OIL_Z11</v>
          </cell>
          <cell r="W109" t="str">
            <v>P231 Production Operations</v>
          </cell>
          <cell r="X109" t="str">
            <v>S7200 Services</v>
          </cell>
          <cell r="Y109" t="str">
            <v>A2110 Production Operations</v>
          </cell>
          <cell r="Z109">
            <v>73037.83</v>
          </cell>
          <cell r="AA109">
            <v>561616.16000000038</v>
          </cell>
          <cell r="AB109">
            <v>55162862.160000011</v>
          </cell>
          <cell r="AC109">
            <v>0</v>
          </cell>
          <cell r="AD109">
            <v>180861.84314754102</v>
          </cell>
          <cell r="AE109">
            <v>55162862.160000004</v>
          </cell>
          <cell r="AF109">
            <v>0</v>
          </cell>
          <cell r="AG109">
            <v>180861.84314754099</v>
          </cell>
          <cell r="AH109">
            <v>0</v>
          </cell>
        </row>
        <row r="110">
          <cell r="A110">
            <v>102160</v>
          </cell>
          <cell r="B110" t="str">
            <v>IL Land Medium Vehicles East</v>
          </cell>
          <cell r="C110">
            <v>101346</v>
          </cell>
          <cell r="D110" t="str">
            <v>SSC LAND MEDIUM VEHICLES EAST</v>
          </cell>
          <cell r="E110" t="str">
            <v>IRETI OMOTOSO</v>
          </cell>
          <cell r="F110" t="str">
            <v>PRODUCTION</v>
          </cell>
          <cell r="G110">
            <v>415003</v>
          </cell>
          <cell r="H110">
            <v>4150</v>
          </cell>
          <cell r="I110" t="str">
            <v>G&amp;A</v>
          </cell>
          <cell r="J110" t="str">
            <v>BASE JV</v>
          </cell>
          <cell r="K110" t="str">
            <v>PRODUCTION</v>
          </cell>
          <cell r="L110" t="str">
            <v>PRODUCTION</v>
          </cell>
          <cell r="M110" t="str">
            <v>Production Services Manager</v>
          </cell>
          <cell r="N110" t="str">
            <v>Logistics Manager</v>
          </cell>
          <cell r="O110" t="str">
            <v>OKEKE, JULIUS</v>
          </cell>
          <cell r="P110" t="str">
            <v>DOMINIK.ATUEGBU@SHELL.COM</v>
          </cell>
          <cell r="Q110" t="str">
            <v>OPEX</v>
          </cell>
          <cell r="R110" t="str">
            <v>OPEX</v>
          </cell>
          <cell r="S110" t="str">
            <v>NON SAL</v>
          </cell>
          <cell r="T110" t="str">
            <v>N/A</v>
          </cell>
          <cell r="U110" t="str">
            <v>N/A</v>
          </cell>
          <cell r="V110" t="str">
            <v>C_OPSE_OIL_Z11</v>
          </cell>
          <cell r="W110" t="str">
            <v>P231 Production Operations</v>
          </cell>
          <cell r="X110" t="str">
            <v>S7200 Services</v>
          </cell>
          <cell r="Y110" t="str">
            <v>A2110 Production Operations</v>
          </cell>
          <cell r="Z110">
            <v>0</v>
          </cell>
          <cell r="AA110">
            <v>0</v>
          </cell>
          <cell r="AB110">
            <v>0</v>
          </cell>
          <cell r="AC110">
            <v>0</v>
          </cell>
          <cell r="AD110">
            <v>0</v>
          </cell>
          <cell r="AE110">
            <v>0</v>
          </cell>
          <cell r="AF110">
            <v>0</v>
          </cell>
          <cell r="AG110">
            <v>0</v>
          </cell>
          <cell r="AH110">
            <v>0</v>
          </cell>
        </row>
        <row r="111">
          <cell r="A111">
            <v>104925</v>
          </cell>
          <cell r="B111" t="str">
            <v>MEDIUM VEHICLE EAST BACK CHARGE</v>
          </cell>
          <cell r="C111">
            <v>101346</v>
          </cell>
          <cell r="D111" t="str">
            <v>SSC LAND MEDIUM VEHICLES EAST</v>
          </cell>
          <cell r="E111" t="str">
            <v>IRETI OMOTOSO</v>
          </cell>
          <cell r="F111" t="str">
            <v>PRODUCTION</v>
          </cell>
          <cell r="G111">
            <v>415003</v>
          </cell>
          <cell r="H111">
            <v>4150</v>
          </cell>
          <cell r="I111" t="str">
            <v>PMM</v>
          </cell>
          <cell r="J111" t="str">
            <v>BASE JV</v>
          </cell>
          <cell r="K111" t="str">
            <v>PRODUCTION</v>
          </cell>
          <cell r="L111" t="str">
            <v>PRODUCTION</v>
          </cell>
          <cell r="M111" t="str">
            <v>Production Services Manager</v>
          </cell>
          <cell r="N111" t="str">
            <v>Logistics Manager</v>
          </cell>
          <cell r="O111" t="str">
            <v>OKEKE, JULIUS</v>
          </cell>
          <cell r="P111" t="str">
            <v>DOMINIK.ATUEGBU@SHELL.COM</v>
          </cell>
          <cell r="Q111" t="str">
            <v>OPEX</v>
          </cell>
          <cell r="R111" t="str">
            <v>OPEX</v>
          </cell>
          <cell r="S111" t="str">
            <v>NON SAL</v>
          </cell>
          <cell r="T111" t="str">
            <v>N/A</v>
          </cell>
          <cell r="U111" t="str">
            <v>N/A</v>
          </cell>
          <cell r="V111" t="str">
            <v>N/A</v>
          </cell>
          <cell r="W111" t="str">
            <v>P231 Production Operations</v>
          </cell>
          <cell r="X111" t="str">
            <v>S7200 Services</v>
          </cell>
          <cell r="Y111" t="str">
            <v>A2110 Production Operations</v>
          </cell>
          <cell r="Z111">
            <v>6.8212102632969618E-12</v>
          </cell>
          <cell r="AA111">
            <v>0</v>
          </cell>
          <cell r="AB111">
            <v>0</v>
          </cell>
          <cell r="AC111">
            <v>0</v>
          </cell>
          <cell r="AD111">
            <v>0</v>
          </cell>
          <cell r="AE111">
            <v>0</v>
          </cell>
          <cell r="AF111">
            <v>0</v>
          </cell>
          <cell r="AG111">
            <v>0</v>
          </cell>
          <cell r="AH111">
            <v>0</v>
          </cell>
        </row>
        <row r="112">
          <cell r="A112">
            <v>101450</v>
          </cell>
          <cell r="B112" t="str">
            <v>HMO OGUNU MEDICAL GENERAL_MEDICAL</v>
          </cell>
          <cell r="C112">
            <v>102249</v>
          </cell>
          <cell r="D112" t="str">
            <v>PHC HOSPITAL OCCUPATIONAL HEALTH AND HYGEINE_MEDCIAL</v>
          </cell>
          <cell r="E112" t="str">
            <v>CHIGBO ENENMO</v>
          </cell>
          <cell r="F112" t="str">
            <v>HR</v>
          </cell>
          <cell r="G112">
            <v>415004</v>
          </cell>
          <cell r="H112">
            <v>4150</v>
          </cell>
          <cell r="I112" t="str">
            <v>G&amp;A</v>
          </cell>
          <cell r="J112" t="str">
            <v>BASE JV</v>
          </cell>
          <cell r="K112" t="str">
            <v>HR</v>
          </cell>
          <cell r="L112" t="str">
            <v>HR</v>
          </cell>
          <cell r="M112" t="str">
            <v>Regional Health Manager</v>
          </cell>
          <cell r="N112" t="str">
            <v>GDMO/Specialist Physician</v>
          </cell>
          <cell r="O112" t="str">
            <v>AJILIMA- ISAAC, HAWA</v>
          </cell>
          <cell r="P112" t="str">
            <v>MAUREEN.WILLIAMS@SHELL.COM</v>
          </cell>
          <cell r="Q112" t="str">
            <v>OPEX</v>
          </cell>
          <cell r="R112" t="str">
            <v>OPEX</v>
          </cell>
          <cell r="S112" t="str">
            <v>NON SAL</v>
          </cell>
          <cell r="T112" t="str">
            <v>N/A</v>
          </cell>
          <cell r="U112" t="str">
            <v>N/A</v>
          </cell>
          <cell r="V112" t="str">
            <v>N/A</v>
          </cell>
          <cell r="W112" t="str">
            <v>P236.04 HR</v>
          </cell>
          <cell r="X112" t="str">
            <v>S7200 Services</v>
          </cell>
          <cell r="Y112" t="str">
            <v>A2340 Overhead</v>
          </cell>
          <cell r="Z112">
            <v>0</v>
          </cell>
          <cell r="AA112">
            <v>0</v>
          </cell>
          <cell r="AB112">
            <v>0</v>
          </cell>
          <cell r="AC112">
            <v>0</v>
          </cell>
          <cell r="AD112">
            <v>0</v>
          </cell>
          <cell r="AG112">
            <v>0</v>
          </cell>
          <cell r="AH112">
            <v>0</v>
          </cell>
        </row>
        <row r="113">
          <cell r="A113">
            <v>104926</v>
          </cell>
          <cell r="B113" t="str">
            <v>MEDIUM VEHICLE WEST BACK CHARGE</v>
          </cell>
          <cell r="C113">
            <v>101346</v>
          </cell>
          <cell r="D113" t="str">
            <v>SSC LAND MEDIUM VEHICLES EAST</v>
          </cell>
          <cell r="E113" t="str">
            <v>IRETI OMOTOSO</v>
          </cell>
          <cell r="F113" t="str">
            <v>PRODUCTION</v>
          </cell>
          <cell r="G113">
            <v>415003</v>
          </cell>
          <cell r="H113">
            <v>4150</v>
          </cell>
          <cell r="I113" t="str">
            <v>PMM</v>
          </cell>
          <cell r="J113" t="str">
            <v>BASE JV</v>
          </cell>
          <cell r="K113" t="str">
            <v>PRODUCTION</v>
          </cell>
          <cell r="L113" t="str">
            <v>PRODUCTION</v>
          </cell>
          <cell r="M113" t="str">
            <v>Production Services Manager</v>
          </cell>
          <cell r="N113" t="str">
            <v>Logistics Manager</v>
          </cell>
          <cell r="O113" t="str">
            <v>OKEKE, JULIUS</v>
          </cell>
          <cell r="P113" t="str">
            <v>DOMINIK.ATUEGBU@SHELL.COM</v>
          </cell>
          <cell r="Q113" t="str">
            <v>OPEX</v>
          </cell>
          <cell r="R113" t="str">
            <v>OPEX</v>
          </cell>
          <cell r="S113" t="str">
            <v>NON SAL</v>
          </cell>
          <cell r="T113" t="str">
            <v>N/A</v>
          </cell>
          <cell r="U113" t="str">
            <v>N/A</v>
          </cell>
          <cell r="V113" t="str">
            <v>N/A</v>
          </cell>
          <cell r="W113" t="str">
            <v>P231 Production Operations</v>
          </cell>
          <cell r="X113" t="str">
            <v>S7200 Services</v>
          </cell>
          <cell r="Y113" t="str">
            <v>A2110 Production Operations</v>
          </cell>
          <cell r="Z113">
            <v>-5.8207660913467407E-11</v>
          </cell>
          <cell r="AA113">
            <v>7501.4800000000032</v>
          </cell>
          <cell r="AB113">
            <v>0</v>
          </cell>
          <cell r="AC113">
            <v>0</v>
          </cell>
          <cell r="AD113">
            <v>0</v>
          </cell>
          <cell r="AE113">
            <v>0</v>
          </cell>
          <cell r="AF113">
            <v>0</v>
          </cell>
          <cell r="AG113">
            <v>0</v>
          </cell>
          <cell r="AH113">
            <v>0</v>
          </cell>
        </row>
        <row r="114">
          <cell r="A114">
            <v>101347</v>
          </cell>
          <cell r="B114" t="str">
            <v>SSC LAND HEAVY VEHICLES EAST</v>
          </cell>
          <cell r="C114">
            <v>101347</v>
          </cell>
          <cell r="D114" t="str">
            <v>SSC LAND HEAVY VEHICLES EAST</v>
          </cell>
          <cell r="E114" t="str">
            <v>IRETI OMOTOSO</v>
          </cell>
          <cell r="F114" t="str">
            <v>PRODUCTION</v>
          </cell>
          <cell r="G114">
            <v>415003</v>
          </cell>
          <cell r="H114">
            <v>4150</v>
          </cell>
          <cell r="I114" t="str">
            <v>PMM</v>
          </cell>
          <cell r="J114" t="str">
            <v>BASE JV</v>
          </cell>
          <cell r="K114" t="str">
            <v>PRODUCTION</v>
          </cell>
          <cell r="L114" t="str">
            <v>PRODUCTION</v>
          </cell>
          <cell r="M114" t="str">
            <v>Production Services Manager</v>
          </cell>
          <cell r="N114" t="str">
            <v>Logistics Manager</v>
          </cell>
          <cell r="O114" t="str">
            <v>OKEKE, JULIUS</v>
          </cell>
          <cell r="P114" t="str">
            <v>DOMINIK.ATUEGBU@SHELL.COM</v>
          </cell>
          <cell r="Q114" t="str">
            <v>OPEX</v>
          </cell>
          <cell r="R114" t="str">
            <v>OPEX</v>
          </cell>
          <cell r="S114" t="str">
            <v>NON SAL</v>
          </cell>
          <cell r="T114" t="str">
            <v>N/A</v>
          </cell>
          <cell r="U114" t="str">
            <v>N/A</v>
          </cell>
          <cell r="V114" t="str">
            <v>C_OPSE_OIL_Z11</v>
          </cell>
          <cell r="W114" t="str">
            <v>P231 Production Operations</v>
          </cell>
          <cell r="X114" t="str">
            <v>S7200 Services</v>
          </cell>
          <cell r="Y114" t="str">
            <v>A2110 Production Operations</v>
          </cell>
          <cell r="Z114">
            <v>432247.96000000008</v>
          </cell>
          <cell r="AA114">
            <v>485205.44</v>
          </cell>
          <cell r="AB114">
            <v>117290694.4896</v>
          </cell>
          <cell r="AC114">
            <v>0</v>
          </cell>
          <cell r="AD114">
            <v>384559.65406426229</v>
          </cell>
          <cell r="AE114">
            <v>117290694.4896</v>
          </cell>
          <cell r="AF114">
            <v>0</v>
          </cell>
          <cell r="AG114">
            <v>384559.65406426229</v>
          </cell>
          <cell r="AH114">
            <v>0</v>
          </cell>
        </row>
        <row r="115">
          <cell r="A115">
            <v>101453</v>
          </cell>
          <cell r="B115" t="str">
            <v>CORPORATE RECRUITMENT, IT AND NYSC_RECRUITMENT/ENGAGEMENT COST</v>
          </cell>
          <cell r="C115">
            <v>101453</v>
          </cell>
          <cell r="D115" t="str">
            <v>CORPORATE RECRUITMENT, IT AND NYSC_RECRUITMENT/ENGAGEMENT COST</v>
          </cell>
          <cell r="E115" t="str">
            <v>CHIGBO ENENMO</v>
          </cell>
          <cell r="F115" t="str">
            <v>HR</v>
          </cell>
          <cell r="G115">
            <v>415004</v>
          </cell>
          <cell r="H115">
            <v>4150</v>
          </cell>
          <cell r="I115" t="str">
            <v>G&amp;A</v>
          </cell>
          <cell r="J115" t="str">
            <v>BASE JV</v>
          </cell>
          <cell r="K115" t="str">
            <v>HR</v>
          </cell>
          <cell r="L115" t="str">
            <v>HR</v>
          </cell>
          <cell r="M115" t="str">
            <v>SSA Talent Resourcing &amp; Development Mgr</v>
          </cell>
          <cell r="N115" t="str">
            <v>SSA Talent Resourcing &amp; Development Mgr</v>
          </cell>
          <cell r="O115" t="str">
            <v>AJILIMA- ISAAC, HAWA</v>
          </cell>
          <cell r="P115" t="str">
            <v>CHARITY.OSAGIE@SHELL.COM</v>
          </cell>
          <cell r="Q115" t="str">
            <v>OPEX</v>
          </cell>
          <cell r="R115" t="str">
            <v>OPEX</v>
          </cell>
          <cell r="S115" t="str">
            <v>NON SAL</v>
          </cell>
          <cell r="T115" t="str">
            <v>N/A</v>
          </cell>
          <cell r="U115" t="str">
            <v>N/A</v>
          </cell>
          <cell r="V115" t="str">
            <v>C_OPSE_OIL_Z11</v>
          </cell>
          <cell r="W115" t="str">
            <v>P236.04 HR</v>
          </cell>
          <cell r="X115" t="str">
            <v>S7200 Services</v>
          </cell>
          <cell r="Y115" t="str">
            <v>A2340 Overhead</v>
          </cell>
          <cell r="Z115">
            <v>85176.91</v>
          </cell>
          <cell r="AA115">
            <v>82069.600000000006</v>
          </cell>
          <cell r="AB115">
            <v>25113060</v>
          </cell>
          <cell r="AC115">
            <v>12000</v>
          </cell>
          <cell r="AD115">
            <v>94337.901639344258</v>
          </cell>
          <cell r="AG115">
            <v>0</v>
          </cell>
          <cell r="AH115">
            <v>-94337.901639344258</v>
          </cell>
        </row>
        <row r="116">
          <cell r="A116">
            <v>104923</v>
          </cell>
          <cell r="B116" t="str">
            <v>HEAVY VEHICLE EAST BACK CHARGE</v>
          </cell>
          <cell r="C116">
            <v>101347</v>
          </cell>
          <cell r="D116" t="str">
            <v>SSC LAND HEAVY VEHICLES EAST</v>
          </cell>
          <cell r="E116" t="str">
            <v>IRETI OMOTOSO</v>
          </cell>
          <cell r="F116" t="str">
            <v>PRODUCTION</v>
          </cell>
          <cell r="G116">
            <v>415003</v>
          </cell>
          <cell r="H116">
            <v>4150</v>
          </cell>
          <cell r="I116" t="str">
            <v>PMM</v>
          </cell>
          <cell r="J116" t="str">
            <v>BASE JV</v>
          </cell>
          <cell r="K116" t="str">
            <v>PRODUCTION</v>
          </cell>
          <cell r="L116" t="str">
            <v>PRODUCTION</v>
          </cell>
          <cell r="M116" t="str">
            <v>Production Services Manager</v>
          </cell>
          <cell r="N116" t="str">
            <v>Logistics Manager</v>
          </cell>
          <cell r="O116" t="str">
            <v>OKEKE, JULIUS</v>
          </cell>
          <cell r="P116" t="str">
            <v>DOMINIK.ATUEGBU@SHELL.COM</v>
          </cell>
          <cell r="Q116" t="str">
            <v>OPEX</v>
          </cell>
          <cell r="R116" t="str">
            <v>OPEX</v>
          </cell>
          <cell r="S116" t="str">
            <v>NON SAL</v>
          </cell>
          <cell r="T116" t="str">
            <v>N/A</v>
          </cell>
          <cell r="U116" t="str">
            <v>N/A</v>
          </cell>
          <cell r="V116" t="str">
            <v>N/A</v>
          </cell>
          <cell r="W116" t="str">
            <v>P231 Production Operations</v>
          </cell>
          <cell r="X116" t="str">
            <v>S7200 Services</v>
          </cell>
          <cell r="Y116" t="str">
            <v>A2110 Production Operations</v>
          </cell>
          <cell r="Z116">
            <v>48.159999999921638</v>
          </cell>
          <cell r="AA116">
            <v>57.760000000009313</v>
          </cell>
          <cell r="AB116">
            <v>0</v>
          </cell>
          <cell r="AC116">
            <v>0</v>
          </cell>
          <cell r="AD116">
            <v>0</v>
          </cell>
          <cell r="AE116">
            <v>0</v>
          </cell>
          <cell r="AF116">
            <v>0</v>
          </cell>
          <cell r="AG116">
            <v>0</v>
          </cell>
          <cell r="AH116">
            <v>0</v>
          </cell>
        </row>
        <row r="117">
          <cell r="A117">
            <v>101348</v>
          </cell>
          <cell r="B117" t="str">
            <v>SSC MARINE LIGHT VESSELS EAST</v>
          </cell>
          <cell r="C117">
            <v>101348</v>
          </cell>
          <cell r="D117" t="str">
            <v>SSC MARINE LIGHT VESSELS EAST</v>
          </cell>
          <cell r="E117" t="str">
            <v>IRETI OMOTOSO</v>
          </cell>
          <cell r="F117" t="str">
            <v>PRODUCTION</v>
          </cell>
          <cell r="G117">
            <v>415003</v>
          </cell>
          <cell r="H117">
            <v>4150</v>
          </cell>
          <cell r="I117" t="str">
            <v>PMM</v>
          </cell>
          <cell r="J117" t="str">
            <v>BASE JV</v>
          </cell>
          <cell r="K117" t="str">
            <v>PRODUCTION</v>
          </cell>
          <cell r="L117" t="str">
            <v>PRODUCTION</v>
          </cell>
          <cell r="M117" t="str">
            <v>Production Services Manager</v>
          </cell>
          <cell r="N117" t="str">
            <v>Logistics Manager</v>
          </cell>
          <cell r="O117" t="str">
            <v>OKEKE, JULIUS</v>
          </cell>
          <cell r="P117" t="str">
            <v>MICHAEL.SOLUADE@SHELL.COM</v>
          </cell>
          <cell r="Q117" t="str">
            <v>OPEX</v>
          </cell>
          <cell r="R117" t="str">
            <v>OPEX</v>
          </cell>
          <cell r="S117" t="str">
            <v>NON SAL</v>
          </cell>
          <cell r="T117" t="str">
            <v>N/A</v>
          </cell>
          <cell r="U117" t="str">
            <v>N/A</v>
          </cell>
          <cell r="V117" t="str">
            <v>N/A</v>
          </cell>
          <cell r="W117" t="str">
            <v>P231 Production Operations</v>
          </cell>
          <cell r="X117" t="str">
            <v>S7200 Services</v>
          </cell>
          <cell r="Y117" t="str">
            <v>A2110 Production Operations</v>
          </cell>
          <cell r="Z117">
            <v>0.01</v>
          </cell>
          <cell r="AA117">
            <v>0</v>
          </cell>
          <cell r="AB117">
            <v>0</v>
          </cell>
          <cell r="AC117">
            <v>0</v>
          </cell>
          <cell r="AD117">
            <v>0</v>
          </cell>
          <cell r="AE117">
            <v>0</v>
          </cell>
          <cell r="AF117">
            <v>0</v>
          </cell>
          <cell r="AG117">
            <v>0</v>
          </cell>
          <cell r="AH117">
            <v>0</v>
          </cell>
        </row>
        <row r="118">
          <cell r="A118">
            <v>101457</v>
          </cell>
          <cell r="B118" t="str">
            <v>PRW SEC - SECURITY</v>
          </cell>
          <cell r="C118">
            <v>101457</v>
          </cell>
          <cell r="D118" t="str">
            <v>SECURITY OPS -WEST</v>
          </cell>
          <cell r="E118" t="str">
            <v>CHIGBO ENENMO</v>
          </cell>
          <cell r="F118" t="str">
            <v>SECURITY</v>
          </cell>
          <cell r="G118">
            <v>415007</v>
          </cell>
          <cell r="H118">
            <v>4150</v>
          </cell>
          <cell r="I118" t="str">
            <v>HSE</v>
          </cell>
          <cell r="J118" t="str">
            <v>BASE JV</v>
          </cell>
          <cell r="K118" t="str">
            <v>CC &amp; MD</v>
          </cell>
          <cell r="L118" t="str">
            <v>SECURITY</v>
          </cell>
          <cell r="M118" t="str">
            <v>General Manager, Security</v>
          </cell>
          <cell r="N118" t="str">
            <v>Corporate Security Operations Manager</v>
          </cell>
          <cell r="O118" t="str">
            <v>OLOWOLAGBA, SUNKANMI</v>
          </cell>
          <cell r="P118" t="str">
            <v>GILDA.CHIME@SHELL.COM</v>
          </cell>
          <cell r="Q118" t="str">
            <v>OPEX</v>
          </cell>
          <cell r="R118" t="str">
            <v>OPEX</v>
          </cell>
          <cell r="S118" t="str">
            <v>NON SAL</v>
          </cell>
          <cell r="T118" t="str">
            <v>N/A</v>
          </cell>
          <cell r="U118" t="str">
            <v>N/A</v>
          </cell>
          <cell r="V118" t="str">
            <v>N/A</v>
          </cell>
          <cell r="W118" t="str">
            <v>P231 Production Operations</v>
          </cell>
          <cell r="X118" t="str">
            <v>S7200 Services</v>
          </cell>
          <cell r="Y118" t="str">
            <v>A2110 Production Operations</v>
          </cell>
          <cell r="Z118">
            <v>2119805.0499999998</v>
          </cell>
          <cell r="AA118">
            <v>60.69</v>
          </cell>
          <cell r="AB118">
            <v>0</v>
          </cell>
          <cell r="AC118">
            <v>0</v>
          </cell>
          <cell r="AD118">
            <v>0</v>
          </cell>
          <cell r="AG118">
            <v>0</v>
          </cell>
          <cell r="AH118">
            <v>0</v>
          </cell>
        </row>
        <row r="119">
          <cell r="A119">
            <v>101459</v>
          </cell>
          <cell r="B119" t="str">
            <v>PRE SEC - SECURITY</v>
          </cell>
          <cell r="C119">
            <v>101459</v>
          </cell>
          <cell r="D119" t="str">
            <v>SECURITY OPS -EAST</v>
          </cell>
          <cell r="E119" t="str">
            <v>CHIGBO ENENMO</v>
          </cell>
          <cell r="F119" t="str">
            <v>SECURITY</v>
          </cell>
          <cell r="G119">
            <v>415007</v>
          </cell>
          <cell r="H119">
            <v>4150</v>
          </cell>
          <cell r="I119" t="str">
            <v>HSE</v>
          </cell>
          <cell r="J119" t="str">
            <v>BASE JV</v>
          </cell>
          <cell r="K119" t="str">
            <v>CC &amp; MD</v>
          </cell>
          <cell r="L119" t="str">
            <v>SECURITY</v>
          </cell>
          <cell r="M119" t="str">
            <v>General Manager, Security</v>
          </cell>
          <cell r="N119" t="str">
            <v>External Security Relations Manager</v>
          </cell>
          <cell r="O119" t="str">
            <v>OLOWOLAGBA, SUNKANMI</v>
          </cell>
          <cell r="P119" t="str">
            <v>GILDA.CHIME@SHELL.COM</v>
          </cell>
          <cell r="Q119" t="str">
            <v>OPEX</v>
          </cell>
          <cell r="R119" t="str">
            <v>OPEX</v>
          </cell>
          <cell r="S119" t="str">
            <v>NON SAL</v>
          </cell>
          <cell r="T119" t="str">
            <v>N/A</v>
          </cell>
          <cell r="U119" t="str">
            <v>N/A</v>
          </cell>
          <cell r="V119" t="str">
            <v>N/A</v>
          </cell>
          <cell r="W119" t="str">
            <v>P231 Production Operations</v>
          </cell>
          <cell r="X119" t="str">
            <v>S7200 Services</v>
          </cell>
          <cell r="Y119" t="str">
            <v>A2110 Production Operations</v>
          </cell>
          <cell r="Z119">
            <v>7916069.7300000004</v>
          </cell>
          <cell r="AA119">
            <v>2528.33</v>
          </cell>
          <cell r="AB119">
            <v>0</v>
          </cell>
          <cell r="AC119">
            <v>0</v>
          </cell>
          <cell r="AD119">
            <v>0</v>
          </cell>
          <cell r="AG119">
            <v>0</v>
          </cell>
          <cell r="AH119">
            <v>0</v>
          </cell>
        </row>
        <row r="120">
          <cell r="A120">
            <v>105762</v>
          </cell>
          <cell r="B120" t="str">
            <v>LIGHT MARINE VESSELS EAST CHARGE BACK</v>
          </cell>
          <cell r="C120">
            <v>101348</v>
          </cell>
          <cell r="D120" t="str">
            <v>SSC MARINE LIGHT VESSELS EAST</v>
          </cell>
          <cell r="E120" t="str">
            <v>IRETI OMOTOSO</v>
          </cell>
          <cell r="F120" t="str">
            <v>PRODUCTION</v>
          </cell>
          <cell r="G120">
            <v>415003</v>
          </cell>
          <cell r="H120">
            <v>4150</v>
          </cell>
          <cell r="I120" t="str">
            <v>PMM</v>
          </cell>
          <cell r="J120" t="str">
            <v>BASE JV</v>
          </cell>
          <cell r="K120" t="str">
            <v>PRODUCTION</v>
          </cell>
          <cell r="L120" t="str">
            <v>PRODUCTION</v>
          </cell>
          <cell r="M120" t="str">
            <v>Production Services Manager</v>
          </cell>
          <cell r="N120" t="str">
            <v>Logistics Manager</v>
          </cell>
          <cell r="O120" t="str">
            <v>OKEKE, JULIUS</v>
          </cell>
          <cell r="P120" t="str">
            <v>MICHAEL.SOLUADE@SHELL.COM</v>
          </cell>
          <cell r="Q120" t="str">
            <v>OPEX</v>
          </cell>
          <cell r="R120" t="str">
            <v>OPEX</v>
          </cell>
          <cell r="S120" t="str">
            <v>NON SAL</v>
          </cell>
          <cell r="T120" t="str">
            <v>N/A</v>
          </cell>
          <cell r="U120" t="str">
            <v>N/A</v>
          </cell>
          <cell r="V120" t="str">
            <v>N/A</v>
          </cell>
          <cell r="W120" t="str">
            <v>P231 Production Operations</v>
          </cell>
          <cell r="X120" t="str">
            <v>S7200 Services</v>
          </cell>
          <cell r="Y120" t="str">
            <v>A2110 Production Operations</v>
          </cell>
          <cell r="Z120">
            <v>-3.7252876131099733E-11</v>
          </cell>
          <cell r="AA120">
            <v>3.7299999999959255</v>
          </cell>
          <cell r="AB120">
            <v>0</v>
          </cell>
          <cell r="AC120">
            <v>0</v>
          </cell>
          <cell r="AD120">
            <v>0</v>
          </cell>
          <cell r="AE120">
            <v>0</v>
          </cell>
          <cell r="AF120">
            <v>0</v>
          </cell>
          <cell r="AG120">
            <v>0</v>
          </cell>
          <cell r="AH120">
            <v>0</v>
          </cell>
        </row>
        <row r="121">
          <cell r="A121">
            <v>101461</v>
          </cell>
          <cell r="B121" t="str">
            <v>GOVERNMENT RELATIONS ABUJA -ICT</v>
          </cell>
          <cell r="C121">
            <v>101461</v>
          </cell>
          <cell r="D121" t="str">
            <v>GOVERNMENT RELATIONS ABUJA - ICT</v>
          </cell>
          <cell r="E121" t="str">
            <v>CHIGBO ENENMO</v>
          </cell>
          <cell r="F121" t="str">
            <v>BGR</v>
          </cell>
          <cell r="G121">
            <v>415005</v>
          </cell>
          <cell r="H121">
            <v>4150</v>
          </cell>
          <cell r="I121" t="str">
            <v>OF-E&amp;M</v>
          </cell>
          <cell r="J121" t="str">
            <v>BASE JV</v>
          </cell>
          <cell r="K121" t="str">
            <v>CC &amp; MD</v>
          </cell>
          <cell r="L121" t="str">
            <v>BGR</v>
          </cell>
          <cell r="M121" t="str">
            <v>GM Business &amp; Govt Relation</v>
          </cell>
          <cell r="N121" t="str">
            <v>Government Relations</v>
          </cell>
          <cell r="O121" t="str">
            <v>SOKUNBI, ADEOLA</v>
          </cell>
          <cell r="P121" t="str">
            <v>ONYEKACHI.IGWE@SHELL.COM</v>
          </cell>
          <cell r="Q121" t="str">
            <v>OPEX</v>
          </cell>
          <cell r="R121" t="str">
            <v>OPEX</v>
          </cell>
          <cell r="S121" t="str">
            <v>NON SAL</v>
          </cell>
          <cell r="T121" t="str">
            <v>N/A</v>
          </cell>
          <cell r="U121" t="str">
            <v>N/A</v>
          </cell>
          <cell r="V121" t="str">
            <v>C_OPSE_OIL_Z11</v>
          </cell>
          <cell r="W121" t="str">
            <v>P235 Direct Management</v>
          </cell>
          <cell r="X121" t="str">
            <v>S7200 Services</v>
          </cell>
          <cell r="Y121" t="str">
            <v>A2340 Overhead</v>
          </cell>
          <cell r="Z121">
            <v>7313.77</v>
          </cell>
          <cell r="AA121">
            <v>18550.259999999998</v>
          </cell>
          <cell r="AB121">
            <v>6553840</v>
          </cell>
          <cell r="AC121">
            <v>0</v>
          </cell>
          <cell r="AD121">
            <v>21488</v>
          </cell>
          <cell r="AG121">
            <v>0</v>
          </cell>
          <cell r="AH121">
            <v>-21488</v>
          </cell>
        </row>
        <row r="122">
          <cell r="A122">
            <v>101350</v>
          </cell>
          <cell r="B122" t="str">
            <v>SSC MARINE HEAVY VESSELS EAST</v>
          </cell>
          <cell r="C122">
            <v>101350</v>
          </cell>
          <cell r="D122" t="str">
            <v>SSC MARINE HEAVY VESSELS EAST</v>
          </cell>
          <cell r="E122" t="str">
            <v>IRETI OMOTOSO</v>
          </cell>
          <cell r="F122" t="str">
            <v>PRODUCTION</v>
          </cell>
          <cell r="G122">
            <v>415003</v>
          </cell>
          <cell r="H122">
            <v>4150</v>
          </cell>
          <cell r="I122" t="str">
            <v>PMM</v>
          </cell>
          <cell r="J122" t="str">
            <v>BASE JV</v>
          </cell>
          <cell r="K122" t="str">
            <v>PRODUCTION</v>
          </cell>
          <cell r="L122" t="str">
            <v>PRODUCTION</v>
          </cell>
          <cell r="M122" t="str">
            <v>Production Services Manager</v>
          </cell>
          <cell r="N122" t="str">
            <v>Logistics Manager</v>
          </cell>
          <cell r="O122" t="str">
            <v>OKEKE, JULIUS</v>
          </cell>
          <cell r="P122" t="str">
            <v>MICHAEL.SOLUADE@SHELL.COM</v>
          </cell>
          <cell r="Q122" t="str">
            <v>OPEX</v>
          </cell>
          <cell r="R122" t="str">
            <v>OPEX</v>
          </cell>
          <cell r="S122" t="str">
            <v>NON SAL</v>
          </cell>
          <cell r="T122" t="str">
            <v>N/A</v>
          </cell>
          <cell r="U122" t="str">
            <v>N/A</v>
          </cell>
          <cell r="V122" t="str">
            <v>C_OPSE_OIL_Z11</v>
          </cell>
          <cell r="W122" t="str">
            <v>P231 Production Operations</v>
          </cell>
          <cell r="X122" t="str">
            <v>S7200 Services</v>
          </cell>
          <cell r="Y122" t="str">
            <v>A2110 Production Operations</v>
          </cell>
          <cell r="Z122">
            <v>742131.21</v>
          </cell>
          <cell r="AA122">
            <v>502578.11</v>
          </cell>
          <cell r="AB122">
            <v>51937210.617241375</v>
          </cell>
          <cell r="AC122">
            <v>393983.06399999995</v>
          </cell>
          <cell r="AD122">
            <v>564269.00044997165</v>
          </cell>
          <cell r="AE122">
            <v>51937210.617241368</v>
          </cell>
          <cell r="AF122">
            <v>393983.06400000001</v>
          </cell>
          <cell r="AG122">
            <v>564269.00044997176</v>
          </cell>
          <cell r="AH122">
            <v>0</v>
          </cell>
        </row>
        <row r="123">
          <cell r="A123">
            <v>101463</v>
          </cell>
          <cell r="B123" t="str">
            <v>UNIVERSITY SCHOLARSHIP</v>
          </cell>
          <cell r="C123">
            <v>101463</v>
          </cell>
          <cell r="D123" t="str">
            <v>EAC CORPORATE EXTERNAL RELATIONS_ SCHOLARSHIP</v>
          </cell>
          <cell r="E123" t="str">
            <v>CHIGBO ENENMO</v>
          </cell>
          <cell r="F123" t="str">
            <v>EXTERNAL RELATIONS</v>
          </cell>
          <cell r="G123">
            <v>415004</v>
          </cell>
          <cell r="H123">
            <v>4150</v>
          </cell>
          <cell r="I123" t="str">
            <v>CDPA</v>
          </cell>
          <cell r="J123" t="str">
            <v>BASE JV</v>
          </cell>
          <cell r="K123" t="str">
            <v>CC &amp; MD</v>
          </cell>
          <cell r="L123" t="str">
            <v>EXTERNAL RELATIONS</v>
          </cell>
          <cell r="M123" t="str">
            <v>External Relations Manager</v>
          </cell>
          <cell r="N123" t="str">
            <v>Social Performance &amp; Social Investment Manager</v>
          </cell>
          <cell r="O123" t="str">
            <v>SOKUNBI, ADEOLA</v>
          </cell>
          <cell r="P123" t="str">
            <v>SARAH.AJOSE-ADEOGUN@SHELL.COM</v>
          </cell>
          <cell r="Q123" t="str">
            <v>OPEX</v>
          </cell>
          <cell r="R123" t="str">
            <v>OPEX</v>
          </cell>
          <cell r="S123" t="str">
            <v>NON SAL</v>
          </cell>
          <cell r="T123" t="str">
            <v>N/A</v>
          </cell>
          <cell r="U123" t="str">
            <v>N/A</v>
          </cell>
          <cell r="V123" t="str">
            <v>C_OPSE_OIL_Z11</v>
          </cell>
          <cell r="W123" t="str">
            <v>P236.08 Corporate Affairs, PR, etc.</v>
          </cell>
          <cell r="X123" t="str">
            <v>S7200 Services</v>
          </cell>
          <cell r="Y123" t="str">
            <v>A2340 Overhead</v>
          </cell>
          <cell r="Z123">
            <v>661988.53999999992</v>
          </cell>
          <cell r="AA123">
            <v>993395.24999999988</v>
          </cell>
          <cell r="AB123">
            <v>314875000</v>
          </cell>
          <cell r="AC123">
            <v>0</v>
          </cell>
          <cell r="AD123">
            <v>1032377.0491803278</v>
          </cell>
          <cell r="AG123">
            <v>0</v>
          </cell>
          <cell r="AH123">
            <v>-1032377.0491803278</v>
          </cell>
        </row>
        <row r="124">
          <cell r="A124">
            <v>101464</v>
          </cell>
          <cell r="B124" t="str">
            <v>WILL BE REDUNDANT</v>
          </cell>
          <cell r="C124">
            <v>101464</v>
          </cell>
          <cell r="D124" t="str">
            <v>OVERHEADS, PNEA EXTERNAL AFFAIRS DIRECTOR_ADMIN COST</v>
          </cell>
          <cell r="E124" t="str">
            <v>CHIGBO ENENMO</v>
          </cell>
          <cell r="F124" t="str">
            <v>EXTERNAL RELATIONS</v>
          </cell>
          <cell r="G124">
            <v>415002</v>
          </cell>
          <cell r="H124">
            <v>4150</v>
          </cell>
          <cell r="I124" t="str">
            <v>G&amp;A</v>
          </cell>
          <cell r="J124" t="str">
            <v>BASE JV</v>
          </cell>
          <cell r="K124" t="str">
            <v>CC &amp; MD</v>
          </cell>
          <cell r="L124" t="str">
            <v>EXTERNAL RELATIONS</v>
          </cell>
          <cell r="M124" t="str">
            <v>External Relations Manager</v>
          </cell>
          <cell r="N124" t="str">
            <v>ER Nigeria Communications Manager</v>
          </cell>
          <cell r="O124" t="str">
            <v>SOKUNBI, ADEOLA</v>
          </cell>
          <cell r="P124" t="str">
            <v>JUDITH.OKAKURO@SHELL.COM</v>
          </cell>
          <cell r="Q124" t="str">
            <v>OPEX</v>
          </cell>
          <cell r="R124" t="str">
            <v>OPEX</v>
          </cell>
          <cell r="S124" t="str">
            <v>NON SAL</v>
          </cell>
          <cell r="T124" t="str">
            <v>N/A</v>
          </cell>
          <cell r="U124" t="str">
            <v>N/A</v>
          </cell>
          <cell r="V124" t="str">
            <v>C_OPSE_OIL_Z11</v>
          </cell>
          <cell r="W124" t="str">
            <v>P236.08 Corporate Affairs, PR, etc.</v>
          </cell>
          <cell r="X124" t="str">
            <v>S7200 Services</v>
          </cell>
          <cell r="Y124" t="str">
            <v>A2340 Overhead</v>
          </cell>
          <cell r="Z124">
            <v>20822.060000000001</v>
          </cell>
          <cell r="AA124">
            <v>0</v>
          </cell>
          <cell r="AB124">
            <v>0</v>
          </cell>
          <cell r="AC124">
            <v>0</v>
          </cell>
          <cell r="AD124">
            <v>0</v>
          </cell>
          <cell r="AG124">
            <v>0</v>
          </cell>
          <cell r="AH124">
            <v>0</v>
          </cell>
        </row>
        <row r="125">
          <cell r="A125">
            <v>104606</v>
          </cell>
          <cell r="B125" t="str">
            <v>IL FORCADOS CRUDE TANKER SUPPORT</v>
          </cell>
          <cell r="C125">
            <v>101350</v>
          </cell>
          <cell r="D125" t="str">
            <v>SSC MARINE HEAVY VESSELS EAST</v>
          </cell>
          <cell r="E125" t="str">
            <v>IRETI OMOTOSO</v>
          </cell>
          <cell r="F125" t="str">
            <v>PRODUCTION</v>
          </cell>
          <cell r="G125">
            <v>415003</v>
          </cell>
          <cell r="H125">
            <v>4150</v>
          </cell>
          <cell r="I125" t="str">
            <v>PMM</v>
          </cell>
          <cell r="J125" t="str">
            <v>BASE JV</v>
          </cell>
          <cell r="K125" t="str">
            <v>PRODUCTION</v>
          </cell>
          <cell r="L125" t="str">
            <v>PRODUCTION</v>
          </cell>
          <cell r="M125" t="str">
            <v>Production Services Manager</v>
          </cell>
          <cell r="N125" t="str">
            <v>Logistics Manager</v>
          </cell>
          <cell r="O125" t="str">
            <v>OKEKE, JULIUS</v>
          </cell>
          <cell r="P125" t="str">
            <v>MICHAEL.SOLUADE@SHELL.COM</v>
          </cell>
          <cell r="Q125" t="str">
            <v>OPEX</v>
          </cell>
          <cell r="R125" t="str">
            <v>OPEX</v>
          </cell>
          <cell r="S125" t="str">
            <v>NON SAL</v>
          </cell>
          <cell r="T125" t="str">
            <v>N/A</v>
          </cell>
          <cell r="U125" t="str">
            <v>N/A</v>
          </cell>
          <cell r="V125" t="str">
            <v>N/A</v>
          </cell>
          <cell r="W125" t="str">
            <v>P231 Production Operations</v>
          </cell>
          <cell r="X125" t="str">
            <v>S7200 Services</v>
          </cell>
          <cell r="Y125" t="str">
            <v>A2110 Production Operations</v>
          </cell>
          <cell r="Z125">
            <v>0</v>
          </cell>
          <cell r="AA125">
            <v>0</v>
          </cell>
          <cell r="AB125">
            <v>0</v>
          </cell>
          <cell r="AC125">
            <v>0</v>
          </cell>
          <cell r="AD125">
            <v>0</v>
          </cell>
          <cell r="AE125">
            <v>0</v>
          </cell>
          <cell r="AF125">
            <v>0</v>
          </cell>
          <cell r="AG125">
            <v>0</v>
          </cell>
          <cell r="AH125">
            <v>0</v>
          </cell>
        </row>
        <row r="126">
          <cell r="A126">
            <v>105763</v>
          </cell>
          <cell r="B126" t="str">
            <v>HEAVY MARINE VESSELS EAST CHARGE BACK</v>
          </cell>
          <cell r="C126">
            <v>101350</v>
          </cell>
          <cell r="D126" t="str">
            <v>SSC MARINE HEAVY VESSELS EAST</v>
          </cell>
          <cell r="E126" t="str">
            <v>IRETI OMOTOSO</v>
          </cell>
          <cell r="F126" t="str">
            <v>PRODUCTION</v>
          </cell>
          <cell r="G126">
            <v>415003</v>
          </cell>
          <cell r="H126">
            <v>4150</v>
          </cell>
          <cell r="I126" t="str">
            <v>PMM</v>
          </cell>
          <cell r="J126" t="str">
            <v>BASE JV</v>
          </cell>
          <cell r="K126" t="str">
            <v>PRODUCTION</v>
          </cell>
          <cell r="L126" t="str">
            <v>PRODUCTION</v>
          </cell>
          <cell r="M126" t="str">
            <v>Production Services Manager</v>
          </cell>
          <cell r="N126" t="str">
            <v>Logistics Manager</v>
          </cell>
          <cell r="O126" t="str">
            <v>OKEKE, JULIUS</v>
          </cell>
          <cell r="P126" t="str">
            <v>MICHAEL.SOLUADE@SHELL.COM</v>
          </cell>
          <cell r="Q126" t="str">
            <v>OPEX</v>
          </cell>
          <cell r="R126" t="str">
            <v>OPEX</v>
          </cell>
          <cell r="S126" t="str">
            <v>NON SAL</v>
          </cell>
          <cell r="T126" t="str">
            <v>N/A</v>
          </cell>
          <cell r="U126" t="str">
            <v>N/A</v>
          </cell>
          <cell r="V126" t="str">
            <v>N/A</v>
          </cell>
          <cell r="W126" t="str">
            <v>P231 Production Operations</v>
          </cell>
          <cell r="X126" t="str">
            <v>S7200 Services</v>
          </cell>
          <cell r="Y126" t="str">
            <v>A2110 Production Operations</v>
          </cell>
          <cell r="Z126">
            <v>-0.32999999999767171</v>
          </cell>
          <cell r="AA126">
            <v>-1294.4900000000007</v>
          </cell>
          <cell r="AB126">
            <v>0</v>
          </cell>
          <cell r="AC126">
            <v>0</v>
          </cell>
          <cell r="AD126">
            <v>0</v>
          </cell>
          <cell r="AE126">
            <v>0</v>
          </cell>
          <cell r="AF126">
            <v>0</v>
          </cell>
          <cell r="AG126">
            <v>0</v>
          </cell>
          <cell r="AH126">
            <v>0</v>
          </cell>
        </row>
        <row r="127">
          <cell r="A127">
            <v>101467</v>
          </cell>
          <cell r="B127" t="str">
            <v>INDUSTRY SURVEYS &amp; SUBSCRIPTIONS</v>
          </cell>
          <cell r="C127">
            <v>101467</v>
          </cell>
          <cell r="D127" t="str">
            <v>INDUSTRY AFFAIRS</v>
          </cell>
          <cell r="E127" t="str">
            <v>SOLOMON OKODUGHA</v>
          </cell>
          <cell r="F127" t="str">
            <v>COMMERCIAL</v>
          </cell>
          <cell r="G127">
            <v>415002</v>
          </cell>
          <cell r="H127">
            <v>4150</v>
          </cell>
          <cell r="I127" t="str">
            <v>G&amp;A</v>
          </cell>
          <cell r="J127" t="str">
            <v>BASE JV</v>
          </cell>
          <cell r="K127" t="str">
            <v>COMMERCIAL / GAS</v>
          </cell>
          <cell r="L127" t="str">
            <v>COMMERCIAL / GAS</v>
          </cell>
          <cell r="M127" t="str">
            <v>Commercial Integration &amp; BV Manager</v>
          </cell>
          <cell r="N127" t="str">
            <v>Commercial Integration &amp; BV Manager</v>
          </cell>
          <cell r="O127" t="str">
            <v>EYOMA, EDIDIONG</v>
          </cell>
          <cell r="P127" t="str">
            <v>UDOKA.NWABUDIKE@SHELL.COM</v>
          </cell>
          <cell r="Q127" t="str">
            <v>OPEX</v>
          </cell>
          <cell r="R127" t="str">
            <v>OPEX</v>
          </cell>
          <cell r="S127" t="str">
            <v>NON SAL</v>
          </cell>
          <cell r="T127" t="str">
            <v>N/A</v>
          </cell>
          <cell r="U127" t="str">
            <v>N/A</v>
          </cell>
          <cell r="V127" t="str">
            <v>C_OPSE_OIL_Z11</v>
          </cell>
          <cell r="W127" t="str">
            <v>P235 Direct Management</v>
          </cell>
          <cell r="X127" t="str">
            <v>S7200 Services</v>
          </cell>
          <cell r="Y127" t="str">
            <v>A2340 Overhead</v>
          </cell>
          <cell r="Z127">
            <v>0</v>
          </cell>
          <cell r="AA127">
            <v>0.02</v>
          </cell>
          <cell r="AB127">
            <v>0</v>
          </cell>
          <cell r="AC127">
            <v>0</v>
          </cell>
          <cell r="AD127">
            <v>0</v>
          </cell>
          <cell r="AG127">
            <v>0</v>
          </cell>
          <cell r="AH127">
            <v>0</v>
          </cell>
        </row>
        <row r="128">
          <cell r="A128">
            <v>101372</v>
          </cell>
          <cell r="B128" t="str">
            <v>PORT HARCOURT - CLUB OPERATIONS</v>
          </cell>
          <cell r="C128">
            <v>101372</v>
          </cell>
          <cell r="D128" t="str">
            <v>PORT HARCOURT - CLUB OPERATIONS</v>
          </cell>
          <cell r="E128" t="str">
            <v>CHIGBO ENENMO</v>
          </cell>
          <cell r="F128" t="str">
            <v>INFRASTRUCTURE</v>
          </cell>
          <cell r="G128">
            <v>415002</v>
          </cell>
          <cell r="H128">
            <v>4150</v>
          </cell>
          <cell r="I128" t="str">
            <v>OF-CIVIL</v>
          </cell>
          <cell r="J128" t="str">
            <v>BASE JV</v>
          </cell>
          <cell r="K128" t="str">
            <v>HR</v>
          </cell>
          <cell r="L128" t="str">
            <v>INFRASTRUCTURE</v>
          </cell>
          <cell r="M128" t="str">
            <v>Infrastructure Services Mgr Nigeria</v>
          </cell>
          <cell r="N128" t="str">
            <v>Head RE &amp; Infrastructure Services SPDC</v>
          </cell>
          <cell r="O128" t="str">
            <v>AJILIMA- ISAAC, HAWA</v>
          </cell>
          <cell r="P128" t="str">
            <v>J.OSAYI@SHELL.COM</v>
          </cell>
          <cell r="Q128" t="str">
            <v>OPEX</v>
          </cell>
          <cell r="R128" t="str">
            <v>OPEX</v>
          </cell>
          <cell r="S128" t="str">
            <v>NON SAL</v>
          </cell>
          <cell r="T128" t="str">
            <v>N/A</v>
          </cell>
          <cell r="U128" t="str">
            <v>N/A</v>
          </cell>
          <cell r="V128" t="str">
            <v>C_OPSE_OIL_Z11</v>
          </cell>
          <cell r="W128" t="str">
            <v>P236.04 HR</v>
          </cell>
          <cell r="X128" t="str">
            <v>S7200 Services</v>
          </cell>
          <cell r="Y128" t="str">
            <v>A2340 Overhead</v>
          </cell>
          <cell r="Z128">
            <v>340166.41000000009</v>
          </cell>
          <cell r="AA128">
            <v>179455.02999999994</v>
          </cell>
          <cell r="AB128">
            <v>84000000</v>
          </cell>
          <cell r="AC128">
            <v>0</v>
          </cell>
          <cell r="AD128">
            <v>275409.83606557379</v>
          </cell>
          <cell r="AG128">
            <v>0</v>
          </cell>
          <cell r="AH128">
            <v>-275409.83606557379</v>
          </cell>
        </row>
        <row r="129">
          <cell r="A129">
            <v>101470</v>
          </cell>
          <cell r="B129" t="str">
            <v>ECONOMICS AND COMMERCIAL SERVICES</v>
          </cell>
          <cell r="C129">
            <v>101470</v>
          </cell>
          <cell r="D129" t="str">
            <v>ECONOMICS AND COMMERCIAL SERVICES</v>
          </cell>
          <cell r="E129" t="str">
            <v>SOLOMON OKODUGHA</v>
          </cell>
          <cell r="F129" t="str">
            <v>COMMERCIAL</v>
          </cell>
          <cell r="G129">
            <v>415002</v>
          </cell>
          <cell r="H129">
            <v>4150</v>
          </cell>
          <cell r="I129" t="str">
            <v>G&amp;A</v>
          </cell>
          <cell r="J129" t="str">
            <v>BASE JV</v>
          </cell>
          <cell r="K129" t="str">
            <v>COMMERCIAL / GAS</v>
          </cell>
          <cell r="L129" t="str">
            <v>COMMERCIAL / GAS</v>
          </cell>
          <cell r="M129" t="str">
            <v>Commercial Integration &amp; BV Manager</v>
          </cell>
          <cell r="N129" t="str">
            <v>Commercial Integration &amp; BV Manager</v>
          </cell>
          <cell r="O129" t="str">
            <v>EYOMA, EDIDIONG</v>
          </cell>
          <cell r="P129" t="str">
            <v>UDOKA.NWABUDIKE@SHELL.COM</v>
          </cell>
          <cell r="Q129" t="str">
            <v>OPEX</v>
          </cell>
          <cell r="R129" t="str">
            <v>OPEX</v>
          </cell>
          <cell r="S129" t="str">
            <v>NON SAL</v>
          </cell>
          <cell r="T129" t="str">
            <v>N/A</v>
          </cell>
          <cell r="U129" t="str">
            <v>N/A</v>
          </cell>
          <cell r="V129" t="str">
            <v>C_OPSE_OIL_Z11</v>
          </cell>
          <cell r="W129" t="str">
            <v>P236.05 Planning and Economics</v>
          </cell>
          <cell r="X129" t="str">
            <v>S7200 Services</v>
          </cell>
          <cell r="Y129" t="str">
            <v>A2340 Overhead</v>
          </cell>
          <cell r="Z129">
            <v>53079</v>
          </cell>
          <cell r="AA129">
            <v>60314.639999999985</v>
          </cell>
          <cell r="AB129">
            <v>13700284</v>
          </cell>
          <cell r="AC129">
            <v>40000</v>
          </cell>
          <cell r="AD129">
            <v>84918.96393442624</v>
          </cell>
          <cell r="AG129">
            <v>0</v>
          </cell>
          <cell r="AH129">
            <v>-84918.96393442624</v>
          </cell>
        </row>
        <row r="130">
          <cell r="A130">
            <v>101471</v>
          </cell>
          <cell r="B130" t="str">
            <v>BUSINESS DEVELOPMENT MGR</v>
          </cell>
          <cell r="C130">
            <v>101471</v>
          </cell>
          <cell r="D130" t="str">
            <v>BUSINESS DEVELOPMENT MGR</v>
          </cell>
          <cell r="E130" t="str">
            <v>SOLOMON OKODUGHA</v>
          </cell>
          <cell r="F130" t="str">
            <v>COMMERCIAL</v>
          </cell>
          <cell r="G130">
            <v>415002</v>
          </cell>
          <cell r="H130">
            <v>4150</v>
          </cell>
          <cell r="I130" t="str">
            <v>G&amp;A</v>
          </cell>
          <cell r="J130" t="str">
            <v>BASE JV</v>
          </cell>
          <cell r="K130" t="str">
            <v>COMMERCIAL / GAS</v>
          </cell>
          <cell r="L130" t="str">
            <v>COMMERCIAL / GAS</v>
          </cell>
          <cell r="M130" t="str">
            <v>Commercial Integration &amp; BV Manager</v>
          </cell>
          <cell r="N130" t="str">
            <v>Commercial Integration &amp; BV Manager</v>
          </cell>
          <cell r="O130" t="str">
            <v>EYOMA, EDIDIONG</v>
          </cell>
          <cell r="P130" t="str">
            <v>UDOKA.NWABUDIKE@SHELL.COM</v>
          </cell>
          <cell r="Q130" t="str">
            <v>OPEX</v>
          </cell>
          <cell r="R130" t="str">
            <v>OPEX</v>
          </cell>
          <cell r="S130" t="str">
            <v>NON SAL</v>
          </cell>
          <cell r="T130" t="str">
            <v>N/A</v>
          </cell>
          <cell r="U130" t="str">
            <v>N/A</v>
          </cell>
          <cell r="V130" t="str">
            <v>C_OPSE_OIL_Z11</v>
          </cell>
          <cell r="W130" t="str">
            <v>P236.05 Planning and Economics</v>
          </cell>
          <cell r="X130" t="str">
            <v>S7200 Services</v>
          </cell>
          <cell r="Y130" t="str">
            <v>A2340 Overhead</v>
          </cell>
          <cell r="Z130">
            <v>166.37999999999988</v>
          </cell>
          <cell r="AA130">
            <v>4650.5</v>
          </cell>
          <cell r="AB130">
            <v>3050000</v>
          </cell>
          <cell r="AC130">
            <v>0</v>
          </cell>
          <cell r="AD130">
            <v>10000</v>
          </cell>
          <cell r="AG130">
            <v>0</v>
          </cell>
          <cell r="AH130">
            <v>-10000</v>
          </cell>
        </row>
        <row r="131">
          <cell r="A131">
            <v>101472</v>
          </cell>
          <cell r="B131" t="str">
            <v>DOWNSTREAM GAS (NGMP)</v>
          </cell>
          <cell r="C131">
            <v>101472</v>
          </cell>
          <cell r="D131" t="str">
            <v>DOWNSTREAM GAS (NGMP)</v>
          </cell>
          <cell r="E131" t="str">
            <v>SOLOMON OKODUGHA</v>
          </cell>
          <cell r="F131" t="str">
            <v>COMMERCIAL</v>
          </cell>
          <cell r="G131">
            <v>415002</v>
          </cell>
          <cell r="H131">
            <v>4150</v>
          </cell>
          <cell r="I131" t="str">
            <v>G&amp;A</v>
          </cell>
          <cell r="J131" t="str">
            <v>BASE JV</v>
          </cell>
          <cell r="K131" t="str">
            <v>COMMERCIAL / GAS</v>
          </cell>
          <cell r="L131" t="str">
            <v>COMMERCIAL / GAS</v>
          </cell>
          <cell r="M131" t="str">
            <v>Commercial Integration &amp; BV Manager</v>
          </cell>
          <cell r="N131" t="str">
            <v>Commercial Integration &amp; BV Manager</v>
          </cell>
          <cell r="O131" t="str">
            <v>EYOMA, EDIDIONG</v>
          </cell>
          <cell r="P131" t="str">
            <v>UDOKA.NWABUDIKE@SHELL.COM</v>
          </cell>
          <cell r="Q131" t="str">
            <v>OPEX</v>
          </cell>
          <cell r="R131" t="str">
            <v>OPEX</v>
          </cell>
          <cell r="S131" t="str">
            <v>NON SAL</v>
          </cell>
          <cell r="T131" t="str">
            <v>N/A</v>
          </cell>
          <cell r="U131" t="str">
            <v>N/A</v>
          </cell>
          <cell r="V131" t="str">
            <v>N/A</v>
          </cell>
          <cell r="W131" t="str">
            <v>P235 Direct Management</v>
          </cell>
          <cell r="X131" t="str">
            <v>S7200 Services</v>
          </cell>
          <cell r="Y131" t="str">
            <v>A2170 Direct Mngt and Overheads</v>
          </cell>
          <cell r="Z131">
            <v>195.85000000000002</v>
          </cell>
          <cell r="AA131">
            <v>0.79</v>
          </cell>
          <cell r="AB131">
            <v>0</v>
          </cell>
          <cell r="AC131">
            <v>0</v>
          </cell>
          <cell r="AD131">
            <v>0</v>
          </cell>
          <cell r="AG131">
            <v>0</v>
          </cell>
          <cell r="AH131">
            <v>0</v>
          </cell>
        </row>
        <row r="132">
          <cell r="A132" t="str">
            <v>O.NG.SLE.CLU.FAC.71300</v>
          </cell>
          <cell r="B132" t="str">
            <v xml:space="preserve">PORTHARCOURT CLUB OPERATIONS            </v>
          </cell>
          <cell r="C132">
            <v>101372</v>
          </cell>
          <cell r="D132" t="str">
            <v>PORT HARCOURT - CLUB OPERATIONS</v>
          </cell>
          <cell r="E132" t="str">
            <v>CHIGBO ENENMO</v>
          </cell>
          <cell r="F132" t="str">
            <v>INFRASTRUCTURE</v>
          </cell>
          <cell r="G132">
            <v>415002</v>
          </cell>
          <cell r="H132">
            <v>4150</v>
          </cell>
          <cell r="I132" t="str">
            <v>OF-CIVIL</v>
          </cell>
          <cell r="J132" t="str">
            <v>BASE JV</v>
          </cell>
          <cell r="K132" t="str">
            <v>HR</v>
          </cell>
          <cell r="L132" t="str">
            <v>INFRASTRUCTURE</v>
          </cell>
          <cell r="M132" t="str">
            <v>Infrastructure Services Mgr Nigeria</v>
          </cell>
          <cell r="N132" t="str">
            <v>Head RE &amp; Infrastructure Services SPDC</v>
          </cell>
          <cell r="O132" t="str">
            <v>AJILIMA- ISAAC, HAWA</v>
          </cell>
          <cell r="P132" t="str">
            <v>J.OSAYI@SHELL.COM</v>
          </cell>
          <cell r="Q132" t="str">
            <v>OPEX</v>
          </cell>
          <cell r="R132" t="str">
            <v>OPEX</v>
          </cell>
          <cell r="S132" t="str">
            <v>NON SAL</v>
          </cell>
          <cell r="T132" t="str">
            <v>N/A</v>
          </cell>
          <cell r="U132" t="str">
            <v>N/A</v>
          </cell>
          <cell r="V132" t="str">
            <v>N/A</v>
          </cell>
          <cell r="W132" t="str">
            <v>P236.10 Office/Property Management</v>
          </cell>
          <cell r="X132" t="str">
            <v>S7200 Services</v>
          </cell>
          <cell r="Y132" t="str">
            <v>A2340 Overhead</v>
          </cell>
          <cell r="Z132">
            <v>0</v>
          </cell>
          <cell r="AA132">
            <v>0</v>
          </cell>
          <cell r="AB132">
            <v>0</v>
          </cell>
          <cell r="AC132">
            <v>0</v>
          </cell>
          <cell r="AD132">
            <v>0</v>
          </cell>
          <cell r="AG132">
            <v>0</v>
          </cell>
          <cell r="AH132">
            <v>0</v>
          </cell>
        </row>
        <row r="133">
          <cell r="A133">
            <v>101418</v>
          </cell>
          <cell r="B133" t="str">
            <v>OVERHEADS FJVFL FINANCE LIAISON_ADMIN COST</v>
          </cell>
          <cell r="C133">
            <v>101418</v>
          </cell>
          <cell r="D133" t="str">
            <v>OVERHEADS, FJVFL JV FINANCE LIAISON</v>
          </cell>
          <cell r="E133" t="str">
            <v>CHIGBO ENENMO</v>
          </cell>
          <cell r="F133" t="str">
            <v>FINANCE</v>
          </cell>
          <cell r="G133">
            <v>415002</v>
          </cell>
          <cell r="H133">
            <v>4150</v>
          </cell>
          <cell r="I133" t="str">
            <v>G&amp;A</v>
          </cell>
          <cell r="J133" t="str">
            <v>BASE JV</v>
          </cell>
          <cell r="K133" t="str">
            <v>FINANCE</v>
          </cell>
          <cell r="L133" t="str">
            <v>FINANCE</v>
          </cell>
          <cell r="M133" t="str">
            <v>SPDC Finance Director</v>
          </cell>
          <cell r="N133" t="str">
            <v>Joint Venture Finance Liaison Manager</v>
          </cell>
          <cell r="O133" t="str">
            <v>AJILIMA- ISAAC, HAWA</v>
          </cell>
          <cell r="P133" t="str">
            <v>OYEBOWALE.RAJI@SHELL.COM</v>
          </cell>
          <cell r="Q133" t="str">
            <v>OPEX</v>
          </cell>
          <cell r="R133" t="str">
            <v>OPEX</v>
          </cell>
          <cell r="S133" t="str">
            <v>NON SAL</v>
          </cell>
          <cell r="T133" t="str">
            <v>N/A</v>
          </cell>
          <cell r="U133" t="str">
            <v>N/A</v>
          </cell>
          <cell r="V133" t="str">
            <v>C_OPSE_OIL_Z11</v>
          </cell>
          <cell r="W133" t="str">
            <v>P236.06 Finance and Taxation</v>
          </cell>
          <cell r="X133" t="str">
            <v>S7200 Services</v>
          </cell>
          <cell r="Y133" t="str">
            <v>A2340 Overhead</v>
          </cell>
          <cell r="Z133">
            <v>23336.36</v>
          </cell>
          <cell r="AA133">
            <v>12891.29</v>
          </cell>
          <cell r="AB133">
            <v>4217000</v>
          </cell>
          <cell r="AC133">
            <v>300</v>
          </cell>
          <cell r="AD133">
            <v>14126.22950819672</v>
          </cell>
          <cell r="AG133">
            <v>0</v>
          </cell>
          <cell r="AH133">
            <v>-14126.22950819672</v>
          </cell>
        </row>
        <row r="134">
          <cell r="A134">
            <v>102823</v>
          </cell>
          <cell r="B134" t="str">
            <v xml:space="preserve">EPG/SHELL EXCLUSIVE RECOVERY            </v>
          </cell>
          <cell r="C134">
            <v>101418</v>
          </cell>
          <cell r="D134" t="str">
            <v>OVERHEADS, FJVFL JV FINANCE LIAISON</v>
          </cell>
          <cell r="E134" t="str">
            <v>CHIGBO ENENMO</v>
          </cell>
          <cell r="F134" t="str">
            <v>FINANCE</v>
          </cell>
          <cell r="G134">
            <v>415002</v>
          </cell>
          <cell r="H134">
            <v>4150</v>
          </cell>
          <cell r="I134" t="str">
            <v>G&amp;A</v>
          </cell>
          <cell r="J134" t="str">
            <v>BASE JV</v>
          </cell>
          <cell r="K134" t="str">
            <v>FINANCE</v>
          </cell>
          <cell r="L134" t="str">
            <v>FINANCE</v>
          </cell>
          <cell r="M134" t="str">
            <v>SPDC Finance Director</v>
          </cell>
          <cell r="N134" t="str">
            <v>Joint Venture Finance Liaison Manager</v>
          </cell>
          <cell r="O134" t="str">
            <v>AJILIMA- ISAAC, HAWA</v>
          </cell>
          <cell r="P134" t="str">
            <v>OYEBOWALE.RAJI@SHELL.COM</v>
          </cell>
          <cell r="Q134" t="str">
            <v>OPEX</v>
          </cell>
          <cell r="R134" t="str">
            <v>OPEX</v>
          </cell>
          <cell r="S134" t="str">
            <v>NON SAL</v>
          </cell>
          <cell r="T134" t="str">
            <v>N/A</v>
          </cell>
          <cell r="W134" t="str">
            <v>P236.06 Finance and Taxation</v>
          </cell>
          <cell r="Z134">
            <v>0</v>
          </cell>
          <cell r="AA134">
            <v>0</v>
          </cell>
          <cell r="AB134">
            <v>0</v>
          </cell>
          <cell r="AC134">
            <v>0</v>
          </cell>
          <cell r="AD134">
            <v>0</v>
          </cell>
          <cell r="AG134">
            <v>0</v>
          </cell>
          <cell r="AH134">
            <v>0</v>
          </cell>
        </row>
        <row r="135">
          <cell r="A135">
            <v>101417</v>
          </cell>
          <cell r="B135" t="str">
            <v xml:space="preserve">JV FINANCE GENERAL MANAGER              </v>
          </cell>
          <cell r="C135">
            <v>101419</v>
          </cell>
          <cell r="D135" t="str">
            <v>FINANCE OPERATIONS OFFICE CHARGES AND PROFESSIONAL FEES</v>
          </cell>
          <cell r="E135" t="str">
            <v>CHIGBO ENENMO</v>
          </cell>
          <cell r="F135" t="str">
            <v>FINANCE</v>
          </cell>
          <cell r="G135">
            <v>415002</v>
          </cell>
          <cell r="H135">
            <v>4150</v>
          </cell>
          <cell r="I135" t="str">
            <v>G&amp;A</v>
          </cell>
          <cell r="J135" t="str">
            <v>BASE JV</v>
          </cell>
          <cell r="K135" t="str">
            <v>FINANCE</v>
          </cell>
          <cell r="L135" t="str">
            <v>FINANCE</v>
          </cell>
          <cell r="M135" t="str">
            <v>Controller Africa</v>
          </cell>
          <cell r="N135" t="str">
            <v>Financial Accounting Manager</v>
          </cell>
          <cell r="O135" t="str">
            <v>AJILIMA- ISAAC, HAWA</v>
          </cell>
          <cell r="P135" t="str">
            <v>FOLUSHO.KOLAWOLE@SHELL.COM</v>
          </cell>
          <cell r="Q135" t="str">
            <v>OPEX</v>
          </cell>
          <cell r="R135" t="str">
            <v>OPEX</v>
          </cell>
          <cell r="S135" t="str">
            <v>NON SAL</v>
          </cell>
          <cell r="T135" t="str">
            <v>N/A</v>
          </cell>
          <cell r="U135" t="str">
            <v>N/A</v>
          </cell>
          <cell r="V135" t="str">
            <v>C_OPSE_OIL_Z11</v>
          </cell>
          <cell r="W135" t="str">
            <v>P236.06 Finance and Taxation</v>
          </cell>
          <cell r="X135" t="str">
            <v>S7200 Services</v>
          </cell>
          <cell r="Y135" t="str">
            <v>A2340 Overhead</v>
          </cell>
          <cell r="Z135">
            <v>2566364.3199999998</v>
          </cell>
          <cell r="AA135">
            <v>1662625.18</v>
          </cell>
          <cell r="AB135">
            <v>472438865.61350882</v>
          </cell>
          <cell r="AC135">
            <v>0</v>
          </cell>
          <cell r="AD135">
            <v>1548979.887257406</v>
          </cell>
          <cell r="AG135">
            <v>0</v>
          </cell>
          <cell r="AH135">
            <v>-1548979.887257406</v>
          </cell>
        </row>
        <row r="136">
          <cell r="A136">
            <v>101406</v>
          </cell>
          <cell r="B136" t="str">
            <v xml:space="preserve">GSW PERSONEL SERVICES                   </v>
          </cell>
          <cell r="C136">
            <v>101432</v>
          </cell>
          <cell r="D136" t="str">
            <v>OVERHEADS PNH GM HUMAN RESOURCES_</v>
          </cell>
          <cell r="E136" t="str">
            <v>CHIGBO ENENMO</v>
          </cell>
          <cell r="F136" t="str">
            <v>HR</v>
          </cell>
          <cell r="G136">
            <v>415004</v>
          </cell>
          <cell r="H136">
            <v>4150</v>
          </cell>
          <cell r="I136" t="str">
            <v>G&amp;A</v>
          </cell>
          <cell r="J136" t="str">
            <v>BASE JV</v>
          </cell>
          <cell r="K136" t="str">
            <v>HR</v>
          </cell>
          <cell r="L136" t="str">
            <v>HR</v>
          </cell>
          <cell r="M136" t="str">
            <v>HR Manager Nigeria</v>
          </cell>
          <cell r="N136" t="str">
            <v>HR Manager Nigeria</v>
          </cell>
          <cell r="O136" t="str">
            <v>AJILIMA- ISAAC, HAWA</v>
          </cell>
          <cell r="P136" t="str">
            <v>AMARACHI.ONU@SHELL.COM</v>
          </cell>
          <cell r="Q136" t="str">
            <v>OPEX</v>
          </cell>
          <cell r="R136" t="str">
            <v>OPEX</v>
          </cell>
          <cell r="S136" t="str">
            <v>NON SAL</v>
          </cell>
          <cell r="T136" t="str">
            <v>N/A</v>
          </cell>
          <cell r="U136" t="str">
            <v>N/A</v>
          </cell>
          <cell r="V136" t="str">
            <v>N/A</v>
          </cell>
          <cell r="W136" t="str">
            <v>P236.08 Corporate Affairs, PR, etc.</v>
          </cell>
          <cell r="X136" t="str">
            <v>S7200 Services</v>
          </cell>
          <cell r="Y136" t="str">
            <v>A2340 Overhead</v>
          </cell>
          <cell r="Z136">
            <v>-0.01</v>
          </cell>
          <cell r="AA136">
            <v>0</v>
          </cell>
          <cell r="AB136">
            <v>0</v>
          </cell>
          <cell r="AC136">
            <v>0</v>
          </cell>
          <cell r="AD136">
            <v>0</v>
          </cell>
          <cell r="AG136">
            <v>0</v>
          </cell>
          <cell r="AH136">
            <v>0</v>
          </cell>
        </row>
        <row r="137">
          <cell r="A137">
            <v>101432</v>
          </cell>
          <cell r="B137" t="str">
            <v>OVERHEADS PNH GM HUMAN RESOURCES_ADMIN COST</v>
          </cell>
          <cell r="C137">
            <v>101432</v>
          </cell>
          <cell r="D137" t="str">
            <v>OVERHEADS PNH GM HUMAN RESOURCES_</v>
          </cell>
          <cell r="E137" t="str">
            <v>CHIGBO ENENMO</v>
          </cell>
          <cell r="F137" t="str">
            <v>HR</v>
          </cell>
          <cell r="G137">
            <v>415004</v>
          </cell>
          <cell r="H137">
            <v>4150</v>
          </cell>
          <cell r="I137" t="str">
            <v>G&amp;A</v>
          </cell>
          <cell r="J137" t="str">
            <v>BASE JV</v>
          </cell>
          <cell r="K137" t="str">
            <v>HR</v>
          </cell>
          <cell r="L137" t="str">
            <v>HR</v>
          </cell>
          <cell r="M137" t="str">
            <v>HR Manager Nigeria</v>
          </cell>
          <cell r="N137" t="str">
            <v>HR Manager Nigeria</v>
          </cell>
          <cell r="O137" t="str">
            <v>AJILIMA- ISAAC, HAWA</v>
          </cell>
          <cell r="P137" t="str">
            <v>AMARACHI.ONU@SHELL.COM</v>
          </cell>
          <cell r="Q137" t="str">
            <v>OPEX</v>
          </cell>
          <cell r="R137" t="str">
            <v>OPEX</v>
          </cell>
          <cell r="S137" t="str">
            <v>NON SAL</v>
          </cell>
          <cell r="T137" t="str">
            <v>N/A</v>
          </cell>
          <cell r="U137" t="str">
            <v>N/A</v>
          </cell>
          <cell r="V137" t="str">
            <v>C_OPSE_OIL_Z11</v>
          </cell>
          <cell r="W137" t="str">
            <v>P236.04 HR</v>
          </cell>
          <cell r="X137" t="str">
            <v>S7200 Services</v>
          </cell>
          <cell r="Y137" t="str">
            <v>A2340 Overhead</v>
          </cell>
          <cell r="Z137">
            <v>102232.95000000001</v>
          </cell>
          <cell r="AA137">
            <v>162483.85999999996</v>
          </cell>
          <cell r="AB137">
            <v>50160340</v>
          </cell>
          <cell r="AC137">
            <v>14000</v>
          </cell>
          <cell r="AD137">
            <v>178460.13114754099</v>
          </cell>
          <cell r="AG137">
            <v>0</v>
          </cell>
          <cell r="AH137">
            <v>-178460.13114754099</v>
          </cell>
        </row>
        <row r="138">
          <cell r="A138">
            <v>101634</v>
          </cell>
          <cell r="B138" t="str">
            <v>TEP/TRP SECURITY</v>
          </cell>
          <cell r="C138">
            <v>101634</v>
          </cell>
          <cell r="D138" t="str">
            <v>TEP/TRP SECURITY</v>
          </cell>
          <cell r="E138" t="str">
            <v>CHIGBO ENENMO</v>
          </cell>
          <cell r="F138" t="str">
            <v>SECURITY</v>
          </cell>
          <cell r="G138">
            <v>415007</v>
          </cell>
          <cell r="H138">
            <v>4150</v>
          </cell>
          <cell r="I138" t="str">
            <v>HSE</v>
          </cell>
          <cell r="J138" t="str">
            <v>BASE JV</v>
          </cell>
          <cell r="K138" t="str">
            <v>CC &amp; MD</v>
          </cell>
          <cell r="L138" t="str">
            <v>SECURITY</v>
          </cell>
          <cell r="M138" t="str">
            <v>General Manager, Security</v>
          </cell>
          <cell r="N138" t="str">
            <v>Area Security Adviser, Swamp 2</v>
          </cell>
          <cell r="O138" t="str">
            <v>OLOWOLAGBA, SUNKANMI</v>
          </cell>
          <cell r="P138" t="str">
            <v>GILDA.CHIME@SHELL.COM</v>
          </cell>
          <cell r="Q138" t="str">
            <v>OPEX</v>
          </cell>
          <cell r="R138" t="str">
            <v>OPEX</v>
          </cell>
          <cell r="S138" t="str">
            <v>NON SAL</v>
          </cell>
          <cell r="T138" t="str">
            <v>N/A</v>
          </cell>
          <cell r="U138" t="str">
            <v>N/A</v>
          </cell>
          <cell r="V138" t="str">
            <v>C_OPSE_OIL_Z11</v>
          </cell>
          <cell r="W138" t="str">
            <v>P231 Production Operations</v>
          </cell>
          <cell r="X138" t="str">
            <v>S7200 Services</v>
          </cell>
          <cell r="Y138" t="str">
            <v>A2110 Production Operations</v>
          </cell>
          <cell r="Z138">
            <v>1507408.73</v>
          </cell>
          <cell r="AA138">
            <v>2589697</v>
          </cell>
          <cell r="AB138">
            <v>497664150</v>
          </cell>
          <cell r="AC138">
            <v>0</v>
          </cell>
          <cell r="AD138">
            <v>1631686</v>
          </cell>
          <cell r="AG138">
            <v>0</v>
          </cell>
          <cell r="AH138">
            <v>-1631686</v>
          </cell>
        </row>
        <row r="139">
          <cell r="A139">
            <v>101635</v>
          </cell>
          <cell r="B139" t="str">
            <v>SALARIESWAGES&amp;O/HSWAMP1EAST</v>
          </cell>
          <cell r="C139">
            <v>101635</v>
          </cell>
          <cell r="D139" t="str">
            <v>SALARIESWAGES&amp;O/HSWAMP1EAST</v>
          </cell>
          <cell r="E139" t="str">
            <v>IRETI OMOTOSO</v>
          </cell>
          <cell r="F139" t="str">
            <v>PRODUCTION</v>
          </cell>
          <cell r="G139">
            <v>415002</v>
          </cell>
          <cell r="H139">
            <v>4150</v>
          </cell>
          <cell r="I139" t="str">
            <v>PMM</v>
          </cell>
          <cell r="J139" t="str">
            <v>BASE JV</v>
          </cell>
          <cell r="K139" t="str">
            <v>PRODUCTION</v>
          </cell>
          <cell r="L139" t="str">
            <v>PRODUCTION</v>
          </cell>
          <cell r="M139" t="str">
            <v>Asset Manager, Swamp East Hub</v>
          </cell>
          <cell r="N139" t="str">
            <v>Asset Management Integration Lead</v>
          </cell>
          <cell r="O139" t="str">
            <v>AZUBUIKE, JOHN</v>
          </cell>
          <cell r="P139" t="str">
            <v>LAWAL.MOMODU@SHELL.COM</v>
          </cell>
          <cell r="Q139" t="str">
            <v>OPEX</v>
          </cell>
          <cell r="R139" t="str">
            <v>OPEX</v>
          </cell>
          <cell r="S139" t="str">
            <v>NON SAL</v>
          </cell>
          <cell r="T139" t="str">
            <v>N/A</v>
          </cell>
          <cell r="U139" t="str">
            <v>N/A</v>
          </cell>
          <cell r="V139" t="str">
            <v>N/A</v>
          </cell>
          <cell r="W139" t="str">
            <v>P231 Production Operations</v>
          </cell>
          <cell r="X139" t="str">
            <v>S7200 Services</v>
          </cell>
          <cell r="Y139" t="str">
            <v>A2110 Production Operations</v>
          </cell>
          <cell r="Z139">
            <v>1486.17</v>
          </cell>
          <cell r="AA139">
            <v>0</v>
          </cell>
          <cell r="AB139">
            <v>0</v>
          </cell>
          <cell r="AC139">
            <v>0</v>
          </cell>
          <cell r="AD139">
            <v>0</v>
          </cell>
          <cell r="AG139">
            <v>0</v>
          </cell>
          <cell r="AH139">
            <v>0</v>
          </cell>
        </row>
        <row r="140">
          <cell r="A140">
            <v>101433</v>
          </cell>
          <cell r="B140" t="str">
            <v>PNHR STAFF RESOURCING &amp; DEVELOPMENT</v>
          </cell>
          <cell r="C140">
            <v>101432</v>
          </cell>
          <cell r="D140" t="str">
            <v>OVERHEADS PNH GM HUMAN RESOURCES_</v>
          </cell>
          <cell r="E140" t="str">
            <v>CHIGBO ENENMO</v>
          </cell>
          <cell r="F140" t="str">
            <v>HR</v>
          </cell>
          <cell r="G140">
            <v>415004</v>
          </cell>
          <cell r="H140">
            <v>4150</v>
          </cell>
          <cell r="I140" t="str">
            <v>G&amp;A</v>
          </cell>
          <cell r="J140" t="str">
            <v>BASE JV</v>
          </cell>
          <cell r="K140" t="str">
            <v>HR</v>
          </cell>
          <cell r="L140" t="str">
            <v>HR</v>
          </cell>
          <cell r="M140" t="str">
            <v>HR Manager Nigeria</v>
          </cell>
          <cell r="N140" t="str">
            <v>HR Manager Nigeria</v>
          </cell>
          <cell r="O140" t="str">
            <v>AJILIMA- ISAAC, HAWA</v>
          </cell>
          <cell r="P140" t="str">
            <v>AMARACHI.ONU@SHELL.COM</v>
          </cell>
          <cell r="Q140" t="str">
            <v>OPEX</v>
          </cell>
          <cell r="R140" t="str">
            <v>OPEX</v>
          </cell>
          <cell r="S140" t="str">
            <v>NON SAL</v>
          </cell>
          <cell r="T140" t="str">
            <v>N/A</v>
          </cell>
          <cell r="U140" t="str">
            <v>N/A</v>
          </cell>
          <cell r="V140" t="str">
            <v>N/A</v>
          </cell>
          <cell r="W140" t="str">
            <v>P236.04 HR</v>
          </cell>
          <cell r="X140" t="str">
            <v>S7200 Services</v>
          </cell>
          <cell r="Y140" t="str">
            <v>A2340 Overhead</v>
          </cell>
          <cell r="Z140">
            <v>1290.9000000000001</v>
          </cell>
          <cell r="AA140">
            <v>0</v>
          </cell>
          <cell r="AB140">
            <v>0</v>
          </cell>
          <cell r="AC140">
            <v>0</v>
          </cell>
          <cell r="AD140">
            <v>0</v>
          </cell>
          <cell r="AG140">
            <v>0</v>
          </cell>
          <cell r="AH140">
            <v>0</v>
          </cell>
        </row>
        <row r="141">
          <cell r="A141">
            <v>101638</v>
          </cell>
          <cell r="B141" t="str">
            <v xml:space="preserve">SECURITY BONNY                          </v>
          </cell>
          <cell r="C141">
            <v>101638</v>
          </cell>
          <cell r="D141" t="str">
            <v xml:space="preserve">SPECIAL SECURITY SWAMP EAST                        </v>
          </cell>
          <cell r="E141" t="str">
            <v>CHIGBO ENENMO</v>
          </cell>
          <cell r="F141" t="str">
            <v>SECURITY</v>
          </cell>
          <cell r="G141">
            <v>415004</v>
          </cell>
          <cell r="H141">
            <v>4150</v>
          </cell>
          <cell r="I141" t="str">
            <v>HSE</v>
          </cell>
          <cell r="J141" t="str">
            <v>BASE JV</v>
          </cell>
          <cell r="K141" t="str">
            <v>CC &amp; MD</v>
          </cell>
          <cell r="L141" t="str">
            <v>SECURITY</v>
          </cell>
          <cell r="M141" t="str">
            <v>General Manager, Security</v>
          </cell>
          <cell r="N141" t="str">
            <v>Corporate Security Operations Manager</v>
          </cell>
          <cell r="O141" t="str">
            <v>OLOWOLAGBA, SUNKANMI</v>
          </cell>
          <cell r="P141" t="str">
            <v>GILDA.CHIME@SHELL.COM</v>
          </cell>
          <cell r="Q141" t="str">
            <v>OPEX</v>
          </cell>
          <cell r="R141" t="str">
            <v>OPEX</v>
          </cell>
          <cell r="S141" t="str">
            <v>NON SAL</v>
          </cell>
          <cell r="T141" t="str">
            <v>N/A</v>
          </cell>
          <cell r="U141" t="str">
            <v>N/A</v>
          </cell>
          <cell r="V141" t="str">
            <v>N/A</v>
          </cell>
          <cell r="W141" t="str">
            <v>P231 Production Operations</v>
          </cell>
          <cell r="X141" t="str">
            <v>S7200 Services</v>
          </cell>
          <cell r="Y141" t="str">
            <v>A2110 Production Operations</v>
          </cell>
          <cell r="Z141">
            <v>2355870.9900000002</v>
          </cell>
          <cell r="AA141">
            <v>266.06</v>
          </cell>
          <cell r="AB141">
            <v>0</v>
          </cell>
          <cell r="AC141">
            <v>0</v>
          </cell>
          <cell r="AD141">
            <v>0</v>
          </cell>
          <cell r="AG141">
            <v>0</v>
          </cell>
          <cell r="AH141">
            <v>0</v>
          </cell>
        </row>
        <row r="142">
          <cell r="A142">
            <v>104689</v>
          </cell>
          <cell r="B142" t="str">
            <v>DEPUTY CONTROLLER/SNEPCO FUDICIARY</v>
          </cell>
          <cell r="C142">
            <v>101432</v>
          </cell>
          <cell r="D142" t="str">
            <v>OVERHEADS PNH GM HUMAN RESOURCES_</v>
          </cell>
          <cell r="E142" t="str">
            <v>CHIGBO ENENMO</v>
          </cell>
          <cell r="F142" t="str">
            <v>HR</v>
          </cell>
          <cell r="G142">
            <v>415004</v>
          </cell>
          <cell r="H142">
            <v>4150</v>
          </cell>
          <cell r="I142" t="str">
            <v>G&amp;A</v>
          </cell>
          <cell r="J142" t="str">
            <v>BASE JV</v>
          </cell>
          <cell r="K142" t="str">
            <v>HR</v>
          </cell>
          <cell r="L142" t="str">
            <v>HR</v>
          </cell>
          <cell r="M142" t="str">
            <v>HR Manager Nigeria</v>
          </cell>
          <cell r="N142" t="str">
            <v>HR Manager Nigeria</v>
          </cell>
          <cell r="O142" t="str">
            <v>AJILIMA- ISAAC, HAWA</v>
          </cell>
          <cell r="P142" t="str">
            <v>AMARACHI.ONU@SHELL.COM</v>
          </cell>
          <cell r="Q142" t="str">
            <v>OPEX</v>
          </cell>
          <cell r="R142" t="str">
            <v>OPEX</v>
          </cell>
          <cell r="S142" t="str">
            <v>NON SAL</v>
          </cell>
          <cell r="T142" t="str">
            <v>N/A</v>
          </cell>
          <cell r="U142" t="str">
            <v>N/A</v>
          </cell>
          <cell r="V142" t="str">
            <v>N/A</v>
          </cell>
          <cell r="W142" t="str">
            <v>P236.06 Finance and Taxation</v>
          </cell>
          <cell r="X142" t="str">
            <v>S7200 Services</v>
          </cell>
          <cell r="Y142" t="str">
            <v>A2340 Overhead</v>
          </cell>
          <cell r="Z142">
            <v>139.17000000000002</v>
          </cell>
          <cell r="AA142">
            <v>0</v>
          </cell>
          <cell r="AB142">
            <v>0</v>
          </cell>
          <cell r="AC142">
            <v>0</v>
          </cell>
          <cell r="AD142">
            <v>0</v>
          </cell>
          <cell r="AG142">
            <v>0</v>
          </cell>
          <cell r="AH142">
            <v>0</v>
          </cell>
        </row>
        <row r="143">
          <cell r="A143">
            <v>101641</v>
          </cell>
          <cell r="B143" t="str">
            <v>SALS&amp;WAGESPOS</v>
          </cell>
          <cell r="C143">
            <v>101641</v>
          </cell>
          <cell r="D143" t="str">
            <v>SALS&amp;WAGESPOS</v>
          </cell>
          <cell r="E143" t="str">
            <v>IRETI OMOTOSO</v>
          </cell>
          <cell r="F143" t="str">
            <v>PRODUCTION</v>
          </cell>
          <cell r="G143">
            <v>415002</v>
          </cell>
          <cell r="H143">
            <v>4150</v>
          </cell>
          <cell r="I143" t="str">
            <v>G&amp;A</v>
          </cell>
          <cell r="J143" t="str">
            <v>BASE JV</v>
          </cell>
          <cell r="K143" t="str">
            <v>PRODUCTION</v>
          </cell>
          <cell r="L143" t="str">
            <v>PRODUCTION</v>
          </cell>
          <cell r="M143" t="str">
            <v>Production Services Manager</v>
          </cell>
          <cell r="N143" t="str">
            <v>Regional Discipline Adviser</v>
          </cell>
          <cell r="O143" t="str">
            <v>ADEPOJU, OPEYEMI</v>
          </cell>
          <cell r="P143" t="str">
            <v>ENAHORO.BERNARD@SHELL.COM</v>
          </cell>
          <cell r="Q143" t="str">
            <v>OPEX</v>
          </cell>
          <cell r="R143" t="str">
            <v>OPEX</v>
          </cell>
          <cell r="S143" t="str">
            <v>NON SAL</v>
          </cell>
          <cell r="T143" t="str">
            <v>N/A</v>
          </cell>
          <cell r="U143" t="str">
            <v>N/A</v>
          </cell>
          <cell r="V143" t="str">
            <v>N/A</v>
          </cell>
          <cell r="W143" t="str">
            <v>P231 Production Operations</v>
          </cell>
          <cell r="X143" t="str">
            <v>S7200 Services</v>
          </cell>
          <cell r="Y143" t="str">
            <v>A2110 Production Operations</v>
          </cell>
          <cell r="Z143">
            <v>388.75000000000006</v>
          </cell>
          <cell r="AA143">
            <v>0</v>
          </cell>
          <cell r="AB143">
            <v>0</v>
          </cell>
          <cell r="AC143">
            <v>0</v>
          </cell>
          <cell r="AD143">
            <v>0</v>
          </cell>
          <cell r="AG143">
            <v>0</v>
          </cell>
          <cell r="AH143">
            <v>0</v>
          </cell>
        </row>
        <row r="144">
          <cell r="A144">
            <v>101438</v>
          </cell>
          <cell r="B144" t="str">
            <v>OVERHEAD - COMPENSATION &amp; JOB EVAL - ADMIN</v>
          </cell>
          <cell r="C144">
            <v>101438</v>
          </cell>
          <cell r="D144" t="str">
            <v>OVERHEAD - COMPENSATION &amp; JOB EVAL - ADMIN</v>
          </cell>
          <cell r="E144" t="str">
            <v>CHIGBO ENENMO</v>
          </cell>
          <cell r="F144" t="str">
            <v>HR</v>
          </cell>
          <cell r="G144">
            <v>415002</v>
          </cell>
          <cell r="H144">
            <v>4150</v>
          </cell>
          <cell r="I144" t="str">
            <v>G&amp;A</v>
          </cell>
          <cell r="J144" t="str">
            <v>BASE JV</v>
          </cell>
          <cell r="K144" t="str">
            <v>HR</v>
          </cell>
          <cell r="L144" t="str">
            <v>HR</v>
          </cell>
          <cell r="M144" t="str">
            <v>Reg. HR Policy, Pro, Systems &amp; Comp Mgr</v>
          </cell>
          <cell r="N144" t="str">
            <v>SSA Head of Compensation</v>
          </cell>
          <cell r="O144" t="str">
            <v>AJILIMA- ISAAC, HAWA</v>
          </cell>
          <cell r="P144" t="str">
            <v>TARI.AKHIBI@SHELL.COM</v>
          </cell>
          <cell r="Q144" t="str">
            <v>OPEX</v>
          </cell>
          <cell r="R144" t="str">
            <v>OPEX</v>
          </cell>
          <cell r="S144" t="str">
            <v>NON SAL</v>
          </cell>
          <cell r="T144" t="str">
            <v>N/A</v>
          </cell>
          <cell r="U144" t="str">
            <v>N/A</v>
          </cell>
          <cell r="V144" t="str">
            <v>C_OPSE_OIL_Z11</v>
          </cell>
          <cell r="W144" t="str">
            <v>P236.04 HR</v>
          </cell>
          <cell r="X144" t="str">
            <v>S7200 Services</v>
          </cell>
          <cell r="Y144" t="str">
            <v>A2340 Overhead</v>
          </cell>
          <cell r="Z144">
            <v>33745.47</v>
          </cell>
          <cell r="AA144">
            <v>10471.09</v>
          </cell>
          <cell r="AB144">
            <v>6575713.8749140538</v>
          </cell>
          <cell r="AC144">
            <v>3485</v>
          </cell>
          <cell r="AD144">
            <v>25044.717622669028</v>
          </cell>
          <cell r="AG144">
            <v>0</v>
          </cell>
          <cell r="AH144">
            <v>-25044.717622669028</v>
          </cell>
        </row>
        <row r="145">
          <cell r="A145">
            <v>101957</v>
          </cell>
          <cell r="B145" t="str">
            <v>SSC AGO EAST</v>
          </cell>
          <cell r="C145">
            <v>101957</v>
          </cell>
          <cell r="D145" t="str">
            <v>SSC AGO EAST</v>
          </cell>
          <cell r="E145" t="str">
            <v>IRETI OMOTOSO</v>
          </cell>
          <cell r="F145" t="str">
            <v>PRODUCTION</v>
          </cell>
          <cell r="G145">
            <v>415003</v>
          </cell>
          <cell r="H145">
            <v>4150</v>
          </cell>
          <cell r="I145" t="str">
            <v>PMM</v>
          </cell>
          <cell r="J145" t="str">
            <v>BASE JV</v>
          </cell>
          <cell r="K145" t="str">
            <v>PRODUCTION</v>
          </cell>
          <cell r="L145" t="str">
            <v>PRODUCTION</v>
          </cell>
          <cell r="M145" t="str">
            <v>Production Services Manager</v>
          </cell>
          <cell r="N145" t="str">
            <v>Logistics Manager</v>
          </cell>
          <cell r="O145" t="str">
            <v>OKEKE, JULIUS</v>
          </cell>
          <cell r="P145" t="str">
            <v>EDOGHOGHO.ENAIBRE@SHELL.COM</v>
          </cell>
          <cell r="Q145" t="str">
            <v>OPEX</v>
          </cell>
          <cell r="R145" t="str">
            <v>OPEX</v>
          </cell>
          <cell r="S145" t="str">
            <v>NON SAL</v>
          </cell>
          <cell r="T145" t="str">
            <v>N/A</v>
          </cell>
          <cell r="U145" t="str">
            <v>N/A</v>
          </cell>
          <cell r="V145" t="str">
            <v>C_OPSE_OIL_Z11</v>
          </cell>
          <cell r="W145" t="str">
            <v>P231 Production Operations</v>
          </cell>
          <cell r="X145" t="str">
            <v>S7200 Services</v>
          </cell>
          <cell r="Y145" t="str">
            <v>A2110 Production Operations</v>
          </cell>
          <cell r="Z145">
            <v>533295.25</v>
          </cell>
          <cell r="AA145">
            <v>531762.71999999974</v>
          </cell>
          <cell r="AB145">
            <v>57100651.420000017</v>
          </cell>
          <cell r="AC145">
            <v>403215.06500000041</v>
          </cell>
          <cell r="AD145">
            <v>590430.31555737753</v>
          </cell>
          <cell r="AE145">
            <v>57100651.420000017</v>
          </cell>
          <cell r="AF145">
            <v>403215.06500000041</v>
          </cell>
          <cell r="AG145">
            <v>590430.31555737753</v>
          </cell>
          <cell r="AH145">
            <v>0</v>
          </cell>
        </row>
        <row r="146">
          <cell r="A146">
            <v>101958</v>
          </cell>
          <cell r="B146" t="str">
            <v>SSC PMS EAST</v>
          </cell>
          <cell r="C146">
            <v>101958</v>
          </cell>
          <cell r="D146" t="str">
            <v>SSC PMS EAST</v>
          </cell>
          <cell r="E146" t="str">
            <v>IRETI OMOTOSO</v>
          </cell>
          <cell r="F146" t="str">
            <v>PRODUCTION</v>
          </cell>
          <cell r="G146">
            <v>415003</v>
          </cell>
          <cell r="H146">
            <v>4150</v>
          </cell>
          <cell r="I146" t="str">
            <v>PMM</v>
          </cell>
          <cell r="J146" t="str">
            <v>BASE JV</v>
          </cell>
          <cell r="K146" t="str">
            <v>PRODUCTION</v>
          </cell>
          <cell r="L146" t="str">
            <v>PRODUCTION</v>
          </cell>
          <cell r="M146" t="str">
            <v>Production Services Manager</v>
          </cell>
          <cell r="N146" t="str">
            <v>Logistics Manager</v>
          </cell>
          <cell r="O146" t="str">
            <v>OKEKE, JULIUS</v>
          </cell>
          <cell r="P146" t="str">
            <v>EDOGHOGHO.ENAIBRE@SHELL.COM</v>
          </cell>
          <cell r="Q146" t="str">
            <v>OPEX</v>
          </cell>
          <cell r="R146" t="str">
            <v>OPEX</v>
          </cell>
          <cell r="S146" t="str">
            <v>NON SAL</v>
          </cell>
          <cell r="T146" t="str">
            <v>N/A</v>
          </cell>
          <cell r="U146" t="str">
            <v>N/A</v>
          </cell>
          <cell r="V146" t="str">
            <v>C_OPSE_OIL_Z11</v>
          </cell>
          <cell r="W146" t="str">
            <v>P231 Production Operations</v>
          </cell>
          <cell r="X146" t="str">
            <v>S7200 Services</v>
          </cell>
          <cell r="Y146" t="str">
            <v>A2110 Production Operations</v>
          </cell>
          <cell r="Z146">
            <v>115402.8</v>
          </cell>
          <cell r="AA146">
            <v>7918.08</v>
          </cell>
          <cell r="AB146">
            <v>21175600</v>
          </cell>
          <cell r="AC146">
            <v>0</v>
          </cell>
          <cell r="AD146">
            <v>69428.196721311469</v>
          </cell>
          <cell r="AE146">
            <v>21175600</v>
          </cell>
          <cell r="AF146">
            <v>0</v>
          </cell>
          <cell r="AG146">
            <v>69428.196721311469</v>
          </cell>
          <cell r="AH146">
            <v>0</v>
          </cell>
        </row>
        <row r="147">
          <cell r="A147">
            <v>102871</v>
          </cell>
          <cell r="B147" t="str">
            <v>Corporate Restructuring</v>
          </cell>
          <cell r="C147">
            <v>101438</v>
          </cell>
          <cell r="D147" t="str">
            <v>OVERHEAD - COMPENSATION &amp; JOB EVAL - ADMIN</v>
          </cell>
          <cell r="E147" t="str">
            <v>CHIGBO ENENMO</v>
          </cell>
          <cell r="F147" t="str">
            <v>HR</v>
          </cell>
          <cell r="G147">
            <v>415002</v>
          </cell>
          <cell r="H147">
            <v>4150</v>
          </cell>
          <cell r="I147" t="str">
            <v>G&amp;A</v>
          </cell>
          <cell r="J147" t="str">
            <v>BASE JV</v>
          </cell>
          <cell r="K147" t="str">
            <v>HR</v>
          </cell>
          <cell r="L147" t="str">
            <v>HR</v>
          </cell>
          <cell r="M147" t="str">
            <v>Reg. HR Policy, Pro, Systems &amp; Comp Mgr</v>
          </cell>
          <cell r="N147" t="str">
            <v>SSA Head of Compensation</v>
          </cell>
          <cell r="O147" t="str">
            <v>AJILIMA- ISAAC, HAWA</v>
          </cell>
          <cell r="P147" t="str">
            <v>TARI.AKHIBI@SHELL.COM</v>
          </cell>
          <cell r="Q147" t="str">
            <v>OPEX</v>
          </cell>
          <cell r="R147" t="str">
            <v>OPEX</v>
          </cell>
          <cell r="S147" t="str">
            <v>NON SAL</v>
          </cell>
          <cell r="T147" t="str">
            <v>N/A</v>
          </cell>
          <cell r="U147" t="str">
            <v>N/A</v>
          </cell>
          <cell r="V147" t="str">
            <v>C_OPSE_OIL_Z11</v>
          </cell>
          <cell r="W147" t="str">
            <v>P236.04 HR</v>
          </cell>
          <cell r="X147" t="str">
            <v>S7200 Services</v>
          </cell>
          <cell r="Y147" t="str">
            <v>A2340 Overhead</v>
          </cell>
          <cell r="Z147">
            <v>0</v>
          </cell>
          <cell r="AA147">
            <v>0</v>
          </cell>
          <cell r="AB147">
            <v>0</v>
          </cell>
          <cell r="AC147">
            <v>0</v>
          </cell>
          <cell r="AD147">
            <v>0</v>
          </cell>
          <cell r="AG147">
            <v>0</v>
          </cell>
          <cell r="AH147">
            <v>0</v>
          </cell>
        </row>
        <row r="148">
          <cell r="A148">
            <v>102103</v>
          </cell>
          <cell r="B148" t="str">
            <v xml:space="preserve">SCD STRATEGY </v>
          </cell>
          <cell r="C148">
            <v>102103</v>
          </cell>
          <cell r="D148" t="str">
            <v xml:space="preserve">SCD STRATEGY </v>
          </cell>
          <cell r="E148" t="str">
            <v>CHIGBO ENENMO</v>
          </cell>
          <cell r="F148" t="str">
            <v>EXTERNAL RELATIONS</v>
          </cell>
          <cell r="G148">
            <v>415008</v>
          </cell>
          <cell r="H148">
            <v>4150</v>
          </cell>
          <cell r="I148" t="str">
            <v>CDPA</v>
          </cell>
          <cell r="J148" t="str">
            <v>BASE JV</v>
          </cell>
          <cell r="K148" t="str">
            <v>CC &amp; MD</v>
          </cell>
          <cell r="L148" t="str">
            <v>EXTERNAL RELATIONS</v>
          </cell>
          <cell r="M148" t="str">
            <v>External Relations Manager</v>
          </cell>
          <cell r="N148" t="str">
            <v>Social Performance &amp; Social Investment Manager</v>
          </cell>
          <cell r="O148" t="str">
            <v>SOKUNBI, ADEOLA</v>
          </cell>
          <cell r="P148" t="str">
            <v>STELLA.EMEKA-OKOLI@SHELL.COM</v>
          </cell>
          <cell r="Q148" t="str">
            <v>OPEX</v>
          </cell>
          <cell r="R148" t="str">
            <v>OPEX</v>
          </cell>
          <cell r="S148" t="str">
            <v>NON SAL</v>
          </cell>
          <cell r="T148" t="str">
            <v>N/A</v>
          </cell>
          <cell r="U148" t="str">
            <v>N/A</v>
          </cell>
          <cell r="V148" t="str">
            <v>C_OPSE_OIL_Z11</v>
          </cell>
          <cell r="W148" t="str">
            <v>P236.08 Overhead (SCD)</v>
          </cell>
          <cell r="X148" t="str">
            <v>S7200 Services</v>
          </cell>
          <cell r="Y148" t="str">
            <v>A2340 Overhead</v>
          </cell>
          <cell r="Z148">
            <v>116989.11000000002</v>
          </cell>
          <cell r="AA148">
            <v>209227.55</v>
          </cell>
          <cell r="AB148">
            <v>48400000</v>
          </cell>
          <cell r="AC148">
            <v>0</v>
          </cell>
          <cell r="AD148">
            <v>158688.52459016393</v>
          </cell>
          <cell r="AG148">
            <v>0</v>
          </cell>
          <cell r="AH148">
            <v>-158688.52459016393</v>
          </cell>
        </row>
        <row r="149">
          <cell r="A149">
            <v>101439</v>
          </cell>
          <cell r="B149" t="str">
            <v xml:space="preserve">HBE Ogunu School                        </v>
          </cell>
          <cell r="C149">
            <v>101441</v>
          </cell>
          <cell r="D149" t="str">
            <v>HPL RUMUKOROSHE SCHOOL_EDUCATIONAL SUPPORT/SCHOOLING</v>
          </cell>
          <cell r="E149" t="str">
            <v>CHIGBO ENENMO</v>
          </cell>
          <cell r="F149" t="str">
            <v>HR</v>
          </cell>
          <cell r="G149">
            <v>415004</v>
          </cell>
          <cell r="H149">
            <v>4150</v>
          </cell>
          <cell r="I149" t="str">
            <v>G&amp;A</v>
          </cell>
          <cell r="J149" t="str">
            <v>BASE JV</v>
          </cell>
          <cell r="K149" t="str">
            <v>HR</v>
          </cell>
          <cell r="L149" t="str">
            <v>HR</v>
          </cell>
          <cell r="M149" t="str">
            <v>HR Manager Nigeria</v>
          </cell>
          <cell r="N149" t="str">
            <v>Head Teacher</v>
          </cell>
          <cell r="O149" t="str">
            <v>AJILIMA- ISAAC, HAWA</v>
          </cell>
          <cell r="P149" t="str">
            <v>AGNES.OKE@SHELL.COM</v>
          </cell>
          <cell r="Q149" t="str">
            <v>OPEX</v>
          </cell>
          <cell r="R149" t="str">
            <v>OPEX</v>
          </cell>
          <cell r="S149" t="str">
            <v>NON SAL</v>
          </cell>
          <cell r="T149" t="str">
            <v>N/A</v>
          </cell>
          <cell r="U149" t="str">
            <v>N/A</v>
          </cell>
          <cell r="V149" t="str">
            <v>C_OPSE_OIL_Z11</v>
          </cell>
          <cell r="W149" t="str">
            <v>P236.04 HR</v>
          </cell>
          <cell r="X149" t="str">
            <v>S7200 Services</v>
          </cell>
          <cell r="Y149" t="str">
            <v>A2340 Overhead</v>
          </cell>
          <cell r="Z149">
            <v>0</v>
          </cell>
          <cell r="AA149">
            <v>0</v>
          </cell>
          <cell r="AB149">
            <v>0</v>
          </cell>
          <cell r="AC149">
            <v>0</v>
          </cell>
          <cell r="AD149">
            <v>0</v>
          </cell>
          <cell r="AG149">
            <v>0</v>
          </cell>
          <cell r="AH149">
            <v>0</v>
          </cell>
        </row>
        <row r="150">
          <cell r="A150">
            <v>102155</v>
          </cell>
          <cell r="B150" t="str">
            <v>CORPORATE STOGG + CIW ACTIVITIES</v>
          </cell>
          <cell r="C150">
            <v>102155</v>
          </cell>
          <cell r="D150" t="str">
            <v>CORPORATE STOGG AND TT ACTIVITIES</v>
          </cell>
          <cell r="E150" t="str">
            <v>MOJEED OKUNADE</v>
          </cell>
          <cell r="F150" t="str">
            <v>DEVELOPMENT</v>
          </cell>
          <cell r="G150">
            <v>411003</v>
          </cell>
          <cell r="H150">
            <v>4110</v>
          </cell>
          <cell r="I150" t="str">
            <v>PE</v>
          </cell>
          <cell r="J150" t="str">
            <v>BASE JV</v>
          </cell>
          <cell r="K150" t="str">
            <v>DEVELOPMENT</v>
          </cell>
          <cell r="L150" t="str">
            <v>DEVELOPMENT</v>
          </cell>
          <cell r="M150" t="str">
            <v>Development Manager, Onshore Assets</v>
          </cell>
          <cell r="N150" t="str">
            <v>Subsurface Operations Interface Manager</v>
          </cell>
          <cell r="O150" t="str">
            <v>ENONCHE, VANESSA</v>
          </cell>
          <cell r="P150" t="str">
            <v>IFEANYICHUKWU.OFIA@SHELL.COM</v>
          </cell>
          <cell r="Q150" t="str">
            <v>OPEX</v>
          </cell>
          <cell r="R150" t="str">
            <v>OPEX</v>
          </cell>
          <cell r="S150" t="str">
            <v>NON SAL</v>
          </cell>
          <cell r="T150" t="str">
            <v>N/A</v>
          </cell>
          <cell r="U150" t="str">
            <v>N/A</v>
          </cell>
          <cell r="V150" t="str">
            <v>C_OPSE_OIL_Z11</v>
          </cell>
          <cell r="W150" t="str">
            <v>P232 Well Mtce, Testing &amp; Stimulation</v>
          </cell>
          <cell r="X150" t="str">
            <v>S7200 Services</v>
          </cell>
          <cell r="Y150" t="str">
            <v>A2130 Well/Mine Maintenance</v>
          </cell>
          <cell r="Z150">
            <v>2420901.0799999987</v>
          </cell>
          <cell r="AA150">
            <v>594848.03</v>
          </cell>
          <cell r="AB150">
            <v>1119569210.21</v>
          </cell>
          <cell r="AC150">
            <v>3607692.4189642649</v>
          </cell>
          <cell r="AD150">
            <v>7278411.140964265</v>
          </cell>
          <cell r="AG150">
            <v>0</v>
          </cell>
          <cell r="AH150">
            <v>-7278411.140964265</v>
          </cell>
        </row>
        <row r="151">
          <cell r="A151">
            <v>102156</v>
          </cell>
          <cell r="B151" t="str">
            <v>SSC AGO WEST</v>
          </cell>
          <cell r="C151">
            <v>102156</v>
          </cell>
          <cell r="D151" t="str">
            <v>SSC AGO WEST</v>
          </cell>
          <cell r="E151" t="str">
            <v>IRETI OMOTOSO</v>
          </cell>
          <cell r="F151" t="str">
            <v>PRODUCTION</v>
          </cell>
          <cell r="G151">
            <v>415003</v>
          </cell>
          <cell r="H151">
            <v>4150</v>
          </cell>
          <cell r="I151" t="str">
            <v>PMM</v>
          </cell>
          <cell r="J151" t="str">
            <v>BASE JV</v>
          </cell>
          <cell r="K151" t="str">
            <v>PRODUCTION</v>
          </cell>
          <cell r="L151" t="str">
            <v>PRODUCTION</v>
          </cell>
          <cell r="M151" t="str">
            <v>Production Services Manager</v>
          </cell>
          <cell r="N151" t="str">
            <v>Logistics Manager</v>
          </cell>
          <cell r="O151" t="str">
            <v>OKEKE, JULIUS</v>
          </cell>
          <cell r="P151" t="str">
            <v>EDOGHOGHO.ENAIBRE@SHELL.COM</v>
          </cell>
          <cell r="Q151" t="str">
            <v>OPEX</v>
          </cell>
          <cell r="R151" t="str">
            <v>OPEX</v>
          </cell>
          <cell r="S151" t="str">
            <v>NON SAL</v>
          </cell>
          <cell r="T151" t="str">
            <v>N/A</v>
          </cell>
          <cell r="U151" t="str">
            <v>N/A</v>
          </cell>
          <cell r="V151" t="str">
            <v>C_OPSE_OIL_Z11</v>
          </cell>
          <cell r="W151" t="str">
            <v>P231 Production Operations</v>
          </cell>
          <cell r="X151" t="str">
            <v>S7200 Services</v>
          </cell>
          <cell r="Y151" t="str">
            <v>A2110 Production Operations</v>
          </cell>
          <cell r="Z151">
            <v>385256.55000000005</v>
          </cell>
          <cell r="AA151">
            <v>137369.69999999998</v>
          </cell>
          <cell r="AB151">
            <v>36843812.5</v>
          </cell>
          <cell r="AC151">
            <v>84163.5</v>
          </cell>
          <cell r="AD151">
            <v>204962.88524590165</v>
          </cell>
          <cell r="AE151">
            <v>36843812.5</v>
          </cell>
          <cell r="AF151">
            <v>84163.5</v>
          </cell>
          <cell r="AG151">
            <v>204962.88524590165</v>
          </cell>
          <cell r="AH151">
            <v>0</v>
          </cell>
        </row>
        <row r="152">
          <cell r="A152">
            <v>101441</v>
          </cell>
          <cell r="B152" t="str">
            <v>HPL RUMUKOROSHE SCHOOL_EDUCATIONAL SUPPORT/SCHOOLING</v>
          </cell>
          <cell r="C152">
            <v>101441</v>
          </cell>
          <cell r="D152" t="str">
            <v>HPL RUMUKOROSHE SCHOOL_EDUCATIONAL SUPPORT/SCHOOLING</v>
          </cell>
          <cell r="E152" t="str">
            <v>CHIGBO ENENMO</v>
          </cell>
          <cell r="F152" t="str">
            <v>HR</v>
          </cell>
          <cell r="G152">
            <v>415004</v>
          </cell>
          <cell r="H152">
            <v>4150</v>
          </cell>
          <cell r="I152" t="str">
            <v>G&amp;A</v>
          </cell>
          <cell r="J152" t="str">
            <v>BASE JV</v>
          </cell>
          <cell r="K152" t="str">
            <v>HR</v>
          </cell>
          <cell r="L152" t="str">
            <v>HR</v>
          </cell>
          <cell r="M152" t="str">
            <v>HR Manager Nigeria</v>
          </cell>
          <cell r="N152" t="str">
            <v>Head Teacher</v>
          </cell>
          <cell r="O152" t="str">
            <v>AJILIMA- ISAAC, HAWA</v>
          </cell>
          <cell r="P152" t="str">
            <v>AGNES.OKE@SHELL.COM</v>
          </cell>
          <cell r="Q152" t="str">
            <v>OPEX</v>
          </cell>
          <cell r="R152" t="str">
            <v>OPEX</v>
          </cell>
          <cell r="S152" t="str">
            <v>NON SAL</v>
          </cell>
          <cell r="T152" t="str">
            <v>N/A</v>
          </cell>
          <cell r="U152" t="str">
            <v>N/A</v>
          </cell>
          <cell r="V152" t="str">
            <v>C_OPSE_OIL_Z11</v>
          </cell>
          <cell r="W152" t="str">
            <v>P236.04 HR</v>
          </cell>
          <cell r="X152" t="str">
            <v>S7200 Services</v>
          </cell>
          <cell r="Y152" t="str">
            <v>A2340 Overhead</v>
          </cell>
          <cell r="Z152">
            <v>115299.37999999999</v>
          </cell>
          <cell r="AA152">
            <v>-48182.189999999995</v>
          </cell>
          <cell r="AB152">
            <v>18926100</v>
          </cell>
          <cell r="AC152">
            <v>0</v>
          </cell>
          <cell r="AD152">
            <v>62052.7868852459</v>
          </cell>
          <cell r="AG152">
            <v>0</v>
          </cell>
          <cell r="AH152">
            <v>-62052.7868852459</v>
          </cell>
        </row>
        <row r="153">
          <cell r="A153">
            <v>102167</v>
          </cell>
          <cell r="B153" t="str">
            <v>ITG DATACOMM SERVICES</v>
          </cell>
          <cell r="C153">
            <v>102167</v>
          </cell>
          <cell r="D153" t="str">
            <v>ITG DATACOMM SERVICES</v>
          </cell>
          <cell r="E153" t="str">
            <v>CHIGBO ENENMO</v>
          </cell>
          <cell r="F153" t="str">
            <v>FINANCE/IT</v>
          </cell>
          <cell r="G153">
            <v>415005</v>
          </cell>
          <cell r="H153">
            <v>4150</v>
          </cell>
          <cell r="I153" t="str">
            <v>OF-E&amp;M</v>
          </cell>
          <cell r="J153" t="str">
            <v>BASE JV</v>
          </cell>
          <cell r="K153" t="str">
            <v>FINANCE</v>
          </cell>
          <cell r="L153" t="str">
            <v>IM &amp; IT</v>
          </cell>
          <cell r="M153" t="str">
            <v>IM&amp;IT Manager Nigeria &amp; Gabon</v>
          </cell>
          <cell r="N153" t="str">
            <v>JV Interface Manager</v>
          </cell>
          <cell r="O153" t="str">
            <v>ONAMUSI, ADERONKE</v>
          </cell>
          <cell r="P153" t="str">
            <v>kings.ituen@shell.com</v>
          </cell>
          <cell r="Q153" t="str">
            <v>OPEX</v>
          </cell>
          <cell r="R153" t="str">
            <v>OPEX</v>
          </cell>
          <cell r="S153" t="str">
            <v>NON SAL</v>
          </cell>
          <cell r="T153" t="str">
            <v>N/A</v>
          </cell>
          <cell r="U153" t="str">
            <v>N/A</v>
          </cell>
          <cell r="V153" t="str">
            <v>C_OPSE_OIL_Z11</v>
          </cell>
          <cell r="W153" t="str">
            <v>P236.03 IT</v>
          </cell>
          <cell r="X153" t="str">
            <v>S7200 Services</v>
          </cell>
          <cell r="Y153" t="str">
            <v>A2340 Overhead</v>
          </cell>
          <cell r="Z153">
            <v>356315.82</v>
          </cell>
          <cell r="AA153">
            <v>390919.56</v>
          </cell>
          <cell r="AB153">
            <v>40214581.433022633</v>
          </cell>
          <cell r="AC153">
            <v>223405.43162943397</v>
          </cell>
          <cell r="AD153">
            <v>355256.51829508191</v>
          </cell>
          <cell r="AG153">
            <v>0</v>
          </cell>
          <cell r="AH153">
            <v>-355256.51829508191</v>
          </cell>
        </row>
        <row r="154">
          <cell r="A154">
            <v>110355</v>
          </cell>
          <cell r="B154" t="str">
            <v>PHC SCHOOL STAFF SALARY</v>
          </cell>
          <cell r="C154">
            <v>101441</v>
          </cell>
          <cell r="D154" t="str">
            <v>HPL RUMUKOROSHE SCHOOL_EDUCATIONAL SUPPORT/SCHOOLING</v>
          </cell>
          <cell r="E154" t="str">
            <v>CHIGBO ENENMO</v>
          </cell>
          <cell r="F154" t="str">
            <v>HR</v>
          </cell>
          <cell r="G154">
            <v>415004</v>
          </cell>
          <cell r="H154">
            <v>4150</v>
          </cell>
          <cell r="I154" t="str">
            <v>G&amp;A</v>
          </cell>
          <cell r="J154" t="str">
            <v>BASE JV</v>
          </cell>
          <cell r="K154" t="str">
            <v>HR</v>
          </cell>
          <cell r="L154" t="str">
            <v>HR</v>
          </cell>
          <cell r="M154" t="str">
            <v>HR Manager Nigeria</v>
          </cell>
          <cell r="N154" t="str">
            <v>Head Teacher</v>
          </cell>
          <cell r="O154" t="str">
            <v>AJILIMA- ISAAC, HAWA</v>
          </cell>
          <cell r="P154" t="str">
            <v>AGNES.OKE@SHELL.COM</v>
          </cell>
          <cell r="Q154" t="str">
            <v>OPEX</v>
          </cell>
          <cell r="R154" t="str">
            <v>OPEX</v>
          </cell>
          <cell r="S154" t="str">
            <v>NON SAL</v>
          </cell>
          <cell r="T154" t="str">
            <v>N/A</v>
          </cell>
          <cell r="U154" t="str">
            <v>N/A</v>
          </cell>
          <cell r="V154" t="str">
            <v>N/A</v>
          </cell>
          <cell r="W154" t="str">
            <v>P236.04 HR</v>
          </cell>
          <cell r="X154" t="str">
            <v>S7200 Services</v>
          </cell>
          <cell r="Y154" t="str">
            <v>A2340 Overhead</v>
          </cell>
          <cell r="Z154">
            <v>11914.65</v>
          </cell>
          <cell r="AA154">
            <v>0</v>
          </cell>
          <cell r="AB154">
            <v>0</v>
          </cell>
          <cell r="AC154">
            <v>0</v>
          </cell>
          <cell r="AD154">
            <v>0</v>
          </cell>
          <cell r="AG154">
            <v>0</v>
          </cell>
          <cell r="AH154">
            <v>0</v>
          </cell>
        </row>
        <row r="155">
          <cell r="A155">
            <v>101455</v>
          </cell>
          <cell r="B155" t="str">
            <v>EAD  EXTERNAL RELATIONS</v>
          </cell>
          <cell r="C155">
            <v>101456</v>
          </cell>
          <cell r="D155" t="str">
            <v>EXTERNAL RELATIONS</v>
          </cell>
          <cell r="E155" t="str">
            <v>CHIGBO ENENMO</v>
          </cell>
          <cell r="F155" t="str">
            <v>EXTERNAL RELATIONS</v>
          </cell>
          <cell r="G155">
            <v>415004</v>
          </cell>
          <cell r="H155">
            <v>4150</v>
          </cell>
          <cell r="I155" t="str">
            <v>CDPA</v>
          </cell>
          <cell r="J155" t="str">
            <v>BASE JV</v>
          </cell>
          <cell r="K155" t="str">
            <v>CC &amp; MD</v>
          </cell>
          <cell r="L155" t="str">
            <v>EXTERNAL RELATIONS</v>
          </cell>
          <cell r="M155" t="str">
            <v>External Relations Manager</v>
          </cell>
          <cell r="N155" t="str">
            <v>ER Nigeria Communications Manager</v>
          </cell>
          <cell r="O155" t="str">
            <v>SOKUNBI, ADEOLA</v>
          </cell>
          <cell r="P155" t="str">
            <v>JUDITH.OKAKURO@SHELL.COM</v>
          </cell>
          <cell r="Q155" t="str">
            <v>OPEX</v>
          </cell>
          <cell r="R155" t="str">
            <v>OPEX</v>
          </cell>
          <cell r="S155" t="str">
            <v>NON SAL</v>
          </cell>
          <cell r="T155" t="str">
            <v>N/A</v>
          </cell>
          <cell r="U155" t="str">
            <v>N/A</v>
          </cell>
          <cell r="V155" t="str">
            <v>N/A</v>
          </cell>
          <cell r="W155" t="str">
            <v>P236.08 Corporate Affairs, PR, etc.</v>
          </cell>
          <cell r="X155" t="str">
            <v>S7200 Services</v>
          </cell>
          <cell r="Y155" t="str">
            <v>A2340 Overhead</v>
          </cell>
          <cell r="Z155">
            <v>0.01</v>
          </cell>
          <cell r="AA155">
            <v>0</v>
          </cell>
          <cell r="AB155">
            <v>0</v>
          </cell>
          <cell r="AC155">
            <v>0</v>
          </cell>
          <cell r="AD155">
            <v>0</v>
          </cell>
          <cell r="AG155">
            <v>0</v>
          </cell>
          <cell r="AH155">
            <v>0</v>
          </cell>
        </row>
        <row r="156">
          <cell r="A156">
            <v>101456</v>
          </cell>
          <cell r="B156" t="str">
            <v>EXTERNAL RELATIONS</v>
          </cell>
          <cell r="C156">
            <v>101456</v>
          </cell>
          <cell r="D156" t="str">
            <v>EXTERNAL RELATIONS</v>
          </cell>
          <cell r="E156" t="str">
            <v>CHIGBO ENENMO</v>
          </cell>
          <cell r="F156" t="str">
            <v>EXTERNAL RELATIONS</v>
          </cell>
          <cell r="G156">
            <v>415004</v>
          </cell>
          <cell r="H156">
            <v>4150</v>
          </cell>
          <cell r="I156" t="str">
            <v>CDPA</v>
          </cell>
          <cell r="J156" t="str">
            <v>BASE JV</v>
          </cell>
          <cell r="K156" t="str">
            <v>CC &amp; MD</v>
          </cell>
          <cell r="L156" t="str">
            <v>EXTERNAL RELATIONS</v>
          </cell>
          <cell r="M156" t="str">
            <v>External Relations Manager</v>
          </cell>
          <cell r="N156" t="str">
            <v>ER Nigeria Communications Manager</v>
          </cell>
          <cell r="O156" t="str">
            <v>SOKUNBI, ADEOLA</v>
          </cell>
          <cell r="P156" t="str">
            <v>JUDITH.OKAKURO@SHELL.COM</v>
          </cell>
          <cell r="Q156" t="str">
            <v>OPEX</v>
          </cell>
          <cell r="R156" t="str">
            <v>OPEX</v>
          </cell>
          <cell r="S156" t="str">
            <v>NON SAL</v>
          </cell>
          <cell r="T156" t="str">
            <v>N/A</v>
          </cell>
          <cell r="U156" t="str">
            <v>N/A</v>
          </cell>
          <cell r="V156" t="str">
            <v>N/A</v>
          </cell>
          <cell r="W156" t="str">
            <v>P236.08 Corporate Affairs, PR, etc.</v>
          </cell>
          <cell r="X156" t="str">
            <v>S7200 Services</v>
          </cell>
          <cell r="Y156" t="str">
            <v>A2340 Overhead</v>
          </cell>
          <cell r="Z156">
            <v>22600.350000000002</v>
          </cell>
          <cell r="AA156">
            <v>0</v>
          </cell>
          <cell r="AB156">
            <v>0</v>
          </cell>
          <cell r="AC156">
            <v>0</v>
          </cell>
          <cell r="AD156">
            <v>0</v>
          </cell>
          <cell r="AG156">
            <v>0</v>
          </cell>
          <cell r="AH156">
            <v>0</v>
          </cell>
        </row>
        <row r="157">
          <cell r="A157">
            <v>102196</v>
          </cell>
          <cell r="B157" t="str">
            <v>GOVERNMENT RELATIONS ABUJA - HR &amp; SERVICE MANAGEMENT</v>
          </cell>
          <cell r="C157">
            <v>102196</v>
          </cell>
          <cell r="D157" t="str">
            <v>GOVERNMENT RELATIONS ABUJA - HR &amp; SERVICES MGT</v>
          </cell>
          <cell r="E157" t="str">
            <v>CHIGBO ENENMO</v>
          </cell>
          <cell r="F157" t="str">
            <v>BGR</v>
          </cell>
          <cell r="G157">
            <v>415002</v>
          </cell>
          <cell r="H157">
            <v>4150</v>
          </cell>
          <cell r="I157" t="str">
            <v>G&amp;A</v>
          </cell>
          <cell r="J157" t="str">
            <v>BASE JV</v>
          </cell>
          <cell r="K157" t="str">
            <v>CC &amp; MD</v>
          </cell>
          <cell r="L157" t="str">
            <v>BGR</v>
          </cell>
          <cell r="M157" t="str">
            <v>GM Business &amp; Govt Relation</v>
          </cell>
          <cell r="N157" t="str">
            <v>Government Relations</v>
          </cell>
          <cell r="O157" t="str">
            <v>SOKUNBI, ADEOLA</v>
          </cell>
          <cell r="P157" t="str">
            <v>ONYEKACHI.IGWE@SHELL.COM</v>
          </cell>
          <cell r="Q157" t="str">
            <v>OPEX</v>
          </cell>
          <cell r="R157" t="str">
            <v>OPEX</v>
          </cell>
          <cell r="S157" t="str">
            <v>NON SAL</v>
          </cell>
          <cell r="T157" t="str">
            <v>N/A</v>
          </cell>
          <cell r="U157" t="str">
            <v>N/A</v>
          </cell>
          <cell r="V157" t="str">
            <v>C_OPSE_OIL_Z11</v>
          </cell>
          <cell r="W157" t="str">
            <v>P236.08 Corporate Affairs, PR, etc.</v>
          </cell>
          <cell r="X157" t="str">
            <v>S7200 Services</v>
          </cell>
          <cell r="Y157" t="str">
            <v>A2340 Overhead</v>
          </cell>
          <cell r="Z157">
            <v>177259.79999999996</v>
          </cell>
          <cell r="AA157">
            <v>179209.18</v>
          </cell>
          <cell r="AB157">
            <v>56455408</v>
          </cell>
          <cell r="AC157">
            <v>0</v>
          </cell>
          <cell r="AD157">
            <v>185099.69836065575</v>
          </cell>
          <cell r="AG157">
            <v>0</v>
          </cell>
          <cell r="AH157">
            <v>-185099.69836065575</v>
          </cell>
        </row>
        <row r="158">
          <cell r="A158">
            <v>102197</v>
          </cell>
          <cell r="B158" t="str">
            <v>SCD COMMUNITY HEALTH</v>
          </cell>
          <cell r="C158">
            <v>102197</v>
          </cell>
          <cell r="D158" t="str">
            <v>SCD COMMUNITY HEALTH</v>
          </cell>
          <cell r="E158" t="str">
            <v>CHIGBO ENENMO</v>
          </cell>
          <cell r="F158" t="str">
            <v>EXTERNAL RELATIONS</v>
          </cell>
          <cell r="G158">
            <v>415008</v>
          </cell>
          <cell r="H158">
            <v>4150</v>
          </cell>
          <cell r="I158" t="str">
            <v>CDPA</v>
          </cell>
          <cell r="J158" t="str">
            <v>BASE JV</v>
          </cell>
          <cell r="K158" t="str">
            <v>CC &amp; MD</v>
          </cell>
          <cell r="L158" t="str">
            <v>EXTERNAL RELATIONS</v>
          </cell>
          <cell r="M158" t="str">
            <v>External Relations Manager</v>
          </cell>
          <cell r="N158" t="str">
            <v>Regional Community Health Manager</v>
          </cell>
          <cell r="O158" t="str">
            <v>SOKUNBI, ADEOLA</v>
          </cell>
          <cell r="P158" t="str">
            <v>OLAYINKA.MOSURO@SHELL.COM</v>
          </cell>
          <cell r="Q158" t="str">
            <v>OPEX</v>
          </cell>
          <cell r="R158" t="str">
            <v>OPEX</v>
          </cell>
          <cell r="S158" t="str">
            <v>NON SAL</v>
          </cell>
          <cell r="T158" t="str">
            <v>N/A</v>
          </cell>
          <cell r="U158" t="str">
            <v>N/A</v>
          </cell>
          <cell r="V158" t="str">
            <v>C_OPSE_OIL_Z11</v>
          </cell>
          <cell r="W158" t="str">
            <v>P236.08 Overhead (SCD)</v>
          </cell>
          <cell r="X158" t="str">
            <v>S7200 Services</v>
          </cell>
          <cell r="Y158" t="str">
            <v>A2340 Overhead</v>
          </cell>
          <cell r="Z158">
            <v>1064719.1599999999</v>
          </cell>
          <cell r="AA158">
            <v>761567.16</v>
          </cell>
          <cell r="AB158">
            <v>172733180</v>
          </cell>
          <cell r="AC158">
            <v>53000</v>
          </cell>
          <cell r="AD158">
            <v>619338.29508196726</v>
          </cell>
          <cell r="AG158">
            <v>0</v>
          </cell>
          <cell r="AH158">
            <v>-619338.29508196726</v>
          </cell>
        </row>
        <row r="159">
          <cell r="A159">
            <v>102198</v>
          </cell>
          <cell r="B159" t="str">
            <v>SCD COMMUNITY RELATIONS SERVICE</v>
          </cell>
          <cell r="C159">
            <v>102198</v>
          </cell>
          <cell r="D159" t="str">
            <v>SCD COMMUNITY RELATIONS</v>
          </cell>
          <cell r="E159" t="str">
            <v>CHIGBO ENENMO</v>
          </cell>
          <cell r="F159" t="str">
            <v>EXTERNAL RELATIONS</v>
          </cell>
          <cell r="G159">
            <v>415008</v>
          </cell>
          <cell r="H159">
            <v>4150</v>
          </cell>
          <cell r="I159" t="str">
            <v>CDPA</v>
          </cell>
          <cell r="J159" t="str">
            <v>BASE JV</v>
          </cell>
          <cell r="K159" t="str">
            <v>CC &amp; MD</v>
          </cell>
          <cell r="L159" t="str">
            <v>EXTERNAL RELATIONS</v>
          </cell>
          <cell r="M159" t="str">
            <v>External Relations Manager</v>
          </cell>
          <cell r="N159" t="str">
            <v>ER Strategy &amp; Value Assurance Mgr</v>
          </cell>
          <cell r="O159" t="str">
            <v>SOKUNBI, ADEOLA</v>
          </cell>
          <cell r="P159" t="str">
            <v>ANIKE.KAKAYOR@SHELL.COM</v>
          </cell>
          <cell r="Q159" t="str">
            <v>OPEX</v>
          </cell>
          <cell r="R159" t="str">
            <v>OPEX</v>
          </cell>
          <cell r="S159" t="str">
            <v>NON SAL</v>
          </cell>
          <cell r="T159" t="str">
            <v>N/A</v>
          </cell>
          <cell r="U159" t="str">
            <v>N/A</v>
          </cell>
          <cell r="V159" t="str">
            <v>C_OPSE_OIL_Z11</v>
          </cell>
          <cell r="W159" t="str">
            <v>P236.08 Overhead (SCD)</v>
          </cell>
          <cell r="X159" t="str">
            <v>S7200 Services</v>
          </cell>
          <cell r="Y159" t="str">
            <v>A2340 Overhead</v>
          </cell>
          <cell r="Z159">
            <v>495025.44</v>
          </cell>
          <cell r="AA159">
            <v>437589.75</v>
          </cell>
          <cell r="AB159">
            <v>138383704.80000001</v>
          </cell>
          <cell r="AC159">
            <v>0</v>
          </cell>
          <cell r="AD159">
            <v>453717.06491803285</v>
          </cell>
          <cell r="AG159">
            <v>0</v>
          </cell>
          <cell r="AH159">
            <v>-453717.06491803285</v>
          </cell>
        </row>
        <row r="160">
          <cell r="A160">
            <v>102199</v>
          </cell>
          <cell r="B160" t="str">
            <v>SCD ECONOMIC EMPOWERMENT</v>
          </cell>
          <cell r="C160">
            <v>102199</v>
          </cell>
          <cell r="D160" t="str">
            <v>SCD ECONOMIC EMPOWERMENT</v>
          </cell>
          <cell r="E160" t="str">
            <v>CHIGBO ENENMO</v>
          </cell>
          <cell r="F160" t="str">
            <v>EXTERNAL RELATIONS</v>
          </cell>
          <cell r="G160">
            <v>415008</v>
          </cell>
          <cell r="H160">
            <v>4150</v>
          </cell>
          <cell r="I160" t="str">
            <v>CDPA</v>
          </cell>
          <cell r="J160" t="str">
            <v>BASE JV</v>
          </cell>
          <cell r="K160" t="str">
            <v>CC &amp; MD</v>
          </cell>
          <cell r="L160" t="str">
            <v>EXTERNAL RELATIONS</v>
          </cell>
          <cell r="M160" t="str">
            <v>External Relations Manager</v>
          </cell>
          <cell r="N160" t="str">
            <v>Social Performance &amp; Social Investment Manager</v>
          </cell>
          <cell r="O160" t="str">
            <v>SOKUNBI, ADEOLA</v>
          </cell>
          <cell r="P160" t="str">
            <v>MONICA.UMAH@SHELL.COM</v>
          </cell>
          <cell r="Q160" t="str">
            <v>OPEX</v>
          </cell>
          <cell r="R160" t="str">
            <v>OPEX</v>
          </cell>
          <cell r="S160" t="str">
            <v>NON SAL</v>
          </cell>
          <cell r="T160" t="str">
            <v>N/A</v>
          </cell>
          <cell r="U160" t="str">
            <v>N/A</v>
          </cell>
          <cell r="V160" t="str">
            <v>N/A</v>
          </cell>
          <cell r="W160" t="str">
            <v>P236.08 Overhead (SCD)</v>
          </cell>
          <cell r="X160" t="str">
            <v>S7200 Services</v>
          </cell>
          <cell r="Y160" t="str">
            <v>A2340 Overhead</v>
          </cell>
          <cell r="Z160">
            <v>0.02</v>
          </cell>
          <cell r="AA160">
            <v>0</v>
          </cell>
          <cell r="AB160">
            <v>0</v>
          </cell>
          <cell r="AC160">
            <v>0</v>
          </cell>
          <cell r="AD160">
            <v>0</v>
          </cell>
          <cell r="AG160">
            <v>0</v>
          </cell>
          <cell r="AH160">
            <v>0</v>
          </cell>
        </row>
        <row r="161">
          <cell r="A161">
            <v>102200</v>
          </cell>
          <cell r="B161" t="str">
            <v>SECONDARY SCHOOL SCHOLARSHIP</v>
          </cell>
          <cell r="C161">
            <v>102200</v>
          </cell>
          <cell r="D161" t="str">
            <v>SCD HUMAN CAPITAL DEVELOPMENT</v>
          </cell>
          <cell r="E161" t="str">
            <v>CHIGBO ENENMO</v>
          </cell>
          <cell r="F161" t="str">
            <v>EXTERNAL RELATIONS</v>
          </cell>
          <cell r="G161">
            <v>415008</v>
          </cell>
          <cell r="H161">
            <v>4150</v>
          </cell>
          <cell r="I161" t="str">
            <v>CDPA</v>
          </cell>
          <cell r="J161" t="str">
            <v>BASE JV</v>
          </cell>
          <cell r="K161" t="str">
            <v>CC &amp; MD</v>
          </cell>
          <cell r="L161" t="str">
            <v>EXTERNAL RELATIONS</v>
          </cell>
          <cell r="M161" t="str">
            <v>External Relations Manager</v>
          </cell>
          <cell r="N161" t="str">
            <v>Social Performance &amp; Social Investment Manager</v>
          </cell>
          <cell r="O161" t="str">
            <v>SOKUNBI, ADEOLA</v>
          </cell>
          <cell r="P161" t="str">
            <v>FIDELIA.NWOYE@SHELL.COM</v>
          </cell>
          <cell r="Q161" t="str">
            <v>OPEX</v>
          </cell>
          <cell r="R161" t="str">
            <v>OPEX</v>
          </cell>
          <cell r="S161" t="str">
            <v>NON SAL</v>
          </cell>
          <cell r="T161" t="str">
            <v>N/A</v>
          </cell>
          <cell r="U161" t="str">
            <v>N/A</v>
          </cell>
          <cell r="V161" t="str">
            <v>C_OPSE_OIL_Z11</v>
          </cell>
          <cell r="W161" t="str">
            <v>P236.08 Overhead (SCD)</v>
          </cell>
          <cell r="X161" t="str">
            <v>S7200 Services</v>
          </cell>
          <cell r="Y161" t="str">
            <v>A2340 Overhead</v>
          </cell>
          <cell r="Z161">
            <v>2338188.63</v>
          </cell>
          <cell r="AA161">
            <v>2816182.7399999998</v>
          </cell>
          <cell r="AB161">
            <v>996233415.60000002</v>
          </cell>
          <cell r="AC161">
            <v>0</v>
          </cell>
          <cell r="AD161">
            <v>3266339.0675409841</v>
          </cell>
          <cell r="AG161">
            <v>0</v>
          </cell>
          <cell r="AH161">
            <v>-3266339.0675409841</v>
          </cell>
        </row>
        <row r="162">
          <cell r="A162">
            <v>101460</v>
          </cell>
          <cell r="B162" t="str">
            <v>GOVT. RELATIONS BAYELSA</v>
          </cell>
          <cell r="C162">
            <v>101460</v>
          </cell>
          <cell r="D162" t="str">
            <v>EAD BAYELSA LIAISON OFFICE</v>
          </cell>
          <cell r="E162" t="str">
            <v>CHIGBO ENENMO</v>
          </cell>
          <cell r="F162" t="str">
            <v>EXTERNAL RELATIONS</v>
          </cell>
          <cell r="G162">
            <v>415008</v>
          </cell>
          <cell r="H162">
            <v>4150</v>
          </cell>
          <cell r="I162" t="str">
            <v>CDPA</v>
          </cell>
          <cell r="J162" t="str">
            <v>BASE JV</v>
          </cell>
          <cell r="K162" t="str">
            <v>CC &amp; MD</v>
          </cell>
          <cell r="L162" t="str">
            <v>EXTERNAL RELATIONS</v>
          </cell>
          <cell r="M162" t="str">
            <v>External Relations Manager</v>
          </cell>
          <cell r="N162" t="str">
            <v>Stakeholder Relations Manager</v>
          </cell>
          <cell r="O162" t="str">
            <v>SOKUNBI, ADEOLA</v>
          </cell>
          <cell r="P162" t="str">
            <v>DOTIMI.AGBIKI@SHELL.COM</v>
          </cell>
          <cell r="Q162" t="str">
            <v>OPEX</v>
          </cell>
          <cell r="R162" t="str">
            <v>OPEX</v>
          </cell>
          <cell r="S162" t="str">
            <v>NON SAL</v>
          </cell>
          <cell r="T162" t="str">
            <v>N/A</v>
          </cell>
          <cell r="U162" t="str">
            <v>N/A</v>
          </cell>
          <cell r="V162" t="str">
            <v>C_OPSE_OIL_Z11</v>
          </cell>
          <cell r="W162" t="str">
            <v>P236.08 Corporate Affairs, PR, etc.</v>
          </cell>
          <cell r="X162" t="str">
            <v>S7200 Services</v>
          </cell>
          <cell r="Y162" t="str">
            <v>A2340 Overhead</v>
          </cell>
          <cell r="Z162">
            <v>63489.049999999996</v>
          </cell>
          <cell r="AA162">
            <v>27967.94</v>
          </cell>
          <cell r="AB162">
            <v>8571000</v>
          </cell>
          <cell r="AC162">
            <v>0</v>
          </cell>
          <cell r="AD162">
            <v>28101.639344262294</v>
          </cell>
          <cell r="AG162">
            <v>0</v>
          </cell>
          <cell r="AH162">
            <v>-28101.639344262294</v>
          </cell>
        </row>
        <row r="163">
          <cell r="A163">
            <v>102202</v>
          </cell>
          <cell r="B163" t="str">
            <v>SSC LAND WEST</v>
          </cell>
          <cell r="C163">
            <v>102202</v>
          </cell>
          <cell r="D163" t="str">
            <v>SSC LAND WEST</v>
          </cell>
          <cell r="E163" t="str">
            <v>IRETI OMOTOSO</v>
          </cell>
          <cell r="F163" t="str">
            <v>PRODUCTION</v>
          </cell>
          <cell r="G163">
            <v>415003</v>
          </cell>
          <cell r="H163">
            <v>4150</v>
          </cell>
          <cell r="I163" t="str">
            <v>PMM</v>
          </cell>
          <cell r="J163" t="str">
            <v>BASE JV</v>
          </cell>
          <cell r="K163" t="str">
            <v>PRODUCTION</v>
          </cell>
          <cell r="L163" t="str">
            <v>PRODUCTION</v>
          </cell>
          <cell r="M163" t="str">
            <v>Production Services Manager</v>
          </cell>
          <cell r="N163" t="str">
            <v>Logistics Manager</v>
          </cell>
          <cell r="O163" t="str">
            <v>OKEKE, JULIUS</v>
          </cell>
          <cell r="P163" t="str">
            <v>DOMINIK.ATUEGBU@SHELL.COM</v>
          </cell>
          <cell r="Q163" t="str">
            <v>OPEX</v>
          </cell>
          <cell r="R163" t="str">
            <v>OPEX</v>
          </cell>
          <cell r="S163" t="str">
            <v>NON SAL</v>
          </cell>
          <cell r="T163" t="str">
            <v>N/A</v>
          </cell>
          <cell r="U163" t="str">
            <v>N/A</v>
          </cell>
          <cell r="V163" t="str">
            <v>N/A</v>
          </cell>
          <cell r="W163" t="str">
            <v>P236.07 Procurement Management</v>
          </cell>
          <cell r="X163" t="str">
            <v>S7200 Services</v>
          </cell>
          <cell r="Y163" t="str">
            <v>A2340 Overhead</v>
          </cell>
          <cell r="Z163">
            <v>-770.41</v>
          </cell>
          <cell r="AA163">
            <v>0</v>
          </cell>
          <cell r="AB163">
            <v>0</v>
          </cell>
          <cell r="AC163">
            <v>0</v>
          </cell>
          <cell r="AD163">
            <v>0</v>
          </cell>
          <cell r="AE163">
            <v>0</v>
          </cell>
          <cell r="AF163">
            <v>0</v>
          </cell>
          <cell r="AG163">
            <v>0</v>
          </cell>
          <cell r="AH163">
            <v>0</v>
          </cell>
        </row>
        <row r="164">
          <cell r="A164">
            <v>102204</v>
          </cell>
          <cell r="B164" t="str">
            <v>SSC MARINE WEST</v>
          </cell>
          <cell r="C164">
            <v>102204</v>
          </cell>
          <cell r="D164" t="str">
            <v>SSC MARINE WEST</v>
          </cell>
          <cell r="E164" t="str">
            <v>IRETI OMOTOSO</v>
          </cell>
          <cell r="F164" t="str">
            <v>PRODUCTION</v>
          </cell>
          <cell r="G164">
            <v>415003</v>
          </cell>
          <cell r="H164">
            <v>4150</v>
          </cell>
          <cell r="I164" t="str">
            <v>PMM</v>
          </cell>
          <cell r="J164" t="str">
            <v>BASE JV</v>
          </cell>
          <cell r="K164" t="str">
            <v>PRODUCTION</v>
          </cell>
          <cell r="L164" t="str">
            <v>PRODUCTION</v>
          </cell>
          <cell r="M164" t="str">
            <v>Production Services Manager</v>
          </cell>
          <cell r="N164" t="str">
            <v>Logistics Manager</v>
          </cell>
          <cell r="O164" t="str">
            <v>OKEKE, JULIUS</v>
          </cell>
          <cell r="P164" t="str">
            <v>MICHAEL.SOLUADE@SHELL.COM</v>
          </cell>
          <cell r="Q164" t="str">
            <v>OPEX</v>
          </cell>
          <cell r="R164" t="str">
            <v>OPEX</v>
          </cell>
          <cell r="S164" t="str">
            <v>NON SAL</v>
          </cell>
          <cell r="T164" t="str">
            <v>N/A</v>
          </cell>
          <cell r="U164" t="str">
            <v>N/A</v>
          </cell>
          <cell r="V164" t="str">
            <v>C_OPSE_OIL_Z11</v>
          </cell>
          <cell r="W164" t="str">
            <v>P236.07 Procurement Management</v>
          </cell>
          <cell r="X164" t="str">
            <v>S7200 Services</v>
          </cell>
          <cell r="Y164" t="str">
            <v>A2340 Overhead</v>
          </cell>
          <cell r="Z164">
            <v>832429.83000000007</v>
          </cell>
          <cell r="AA164">
            <v>752686.51999999944</v>
          </cell>
          <cell r="AB164">
            <v>233590278.69</v>
          </cell>
          <cell r="AC164">
            <v>1653241.0799999998</v>
          </cell>
          <cell r="AD164">
            <v>2419110.8461967213</v>
          </cell>
          <cell r="AE164">
            <v>233590278.69</v>
          </cell>
          <cell r="AF164">
            <v>1653241.08</v>
          </cell>
          <cell r="AG164">
            <v>2419110.8461967213</v>
          </cell>
          <cell r="AH164">
            <v>0</v>
          </cell>
        </row>
        <row r="165">
          <cell r="A165">
            <v>102205</v>
          </cell>
          <cell r="B165" t="str">
            <v>SSC WAREHOUSING WEST</v>
          </cell>
          <cell r="C165">
            <v>102205</v>
          </cell>
          <cell r="D165" t="str">
            <v>SSC WAREHOUSING WEST</v>
          </cell>
          <cell r="E165" t="str">
            <v>CHIGBO ENENMO</v>
          </cell>
          <cell r="F165" t="str">
            <v>FINANCE/CP</v>
          </cell>
          <cell r="G165">
            <v>415002</v>
          </cell>
          <cell r="H165">
            <v>4150</v>
          </cell>
          <cell r="I165" t="str">
            <v>PMM</v>
          </cell>
          <cell r="J165" t="str">
            <v>BASE JV</v>
          </cell>
          <cell r="K165" t="str">
            <v>FINANCE</v>
          </cell>
          <cell r="L165" t="str">
            <v>CONTRACTING &amp; PROCUREMENT</v>
          </cell>
          <cell r="M165" t="str">
            <v>Manager CP UI Nigeria &amp; Gabon</v>
          </cell>
          <cell r="N165" t="str">
            <v>PM Materials Management</v>
          </cell>
          <cell r="O165" t="str">
            <v>AJILIMA- ISAAC, HAWA</v>
          </cell>
          <cell r="P165" t="str">
            <v>PETER.OLUWATUMISE@SHELL.COM</v>
          </cell>
          <cell r="Q165" t="str">
            <v>OPEX</v>
          </cell>
          <cell r="R165" t="str">
            <v>OPEX</v>
          </cell>
          <cell r="S165" t="str">
            <v>NON SAL</v>
          </cell>
          <cell r="T165" t="str">
            <v>N/A</v>
          </cell>
          <cell r="U165" t="str">
            <v>N/A</v>
          </cell>
          <cell r="V165" t="str">
            <v>C_OPSE_OIL_Z11</v>
          </cell>
          <cell r="W165" t="str">
            <v>P236.07 Procurement Management</v>
          </cell>
          <cell r="X165" t="str">
            <v>S7200 Services</v>
          </cell>
          <cell r="Y165" t="str">
            <v>A2110 Production Operations</v>
          </cell>
          <cell r="Z165">
            <v>503274.4</v>
          </cell>
          <cell r="AA165">
            <v>442124.75000000006</v>
          </cell>
          <cell r="AB165">
            <v>41589799.219999999</v>
          </cell>
          <cell r="AC165">
            <v>84839.994032786897</v>
          </cell>
          <cell r="AD165">
            <v>221199.99147540986</v>
          </cell>
          <cell r="AG165">
            <v>0</v>
          </cell>
          <cell r="AH165">
            <v>-221199.99147540986</v>
          </cell>
        </row>
        <row r="166">
          <cell r="A166">
            <v>104558</v>
          </cell>
          <cell r="B166" t="str">
            <v xml:space="preserve">OVERHEADS - RELATIONS BAYELSA           </v>
          </cell>
          <cell r="C166">
            <v>101460</v>
          </cell>
          <cell r="D166" t="str">
            <v>EAD BAYELSA LIAISON OFFICE</v>
          </cell>
          <cell r="E166" t="str">
            <v>CHIGBO ENENMO</v>
          </cell>
          <cell r="F166" t="str">
            <v>EXTERNAL RELATIONS</v>
          </cell>
          <cell r="G166">
            <v>415008</v>
          </cell>
          <cell r="H166">
            <v>4150</v>
          </cell>
          <cell r="I166" t="str">
            <v>CDPA</v>
          </cell>
          <cell r="J166" t="str">
            <v>BASE JV</v>
          </cell>
          <cell r="K166" t="str">
            <v>CC &amp; MD</v>
          </cell>
          <cell r="L166" t="str">
            <v>EXTERNAL RELATIONS</v>
          </cell>
          <cell r="M166" t="str">
            <v>External Relations Manager</v>
          </cell>
          <cell r="N166" t="str">
            <v>ER Nigeria Communications Manager</v>
          </cell>
          <cell r="O166" t="str">
            <v>SOKUNBI, ADEOLA</v>
          </cell>
          <cell r="P166" t="str">
            <v>DOTIMI.AGBIKI@SHELL.COM</v>
          </cell>
          <cell r="Q166" t="str">
            <v>OPEX</v>
          </cell>
          <cell r="R166" t="str">
            <v>OPEX</v>
          </cell>
          <cell r="S166" t="str">
            <v>NON SAL</v>
          </cell>
          <cell r="T166" t="str">
            <v>N/A</v>
          </cell>
          <cell r="U166" t="str">
            <v>N/A</v>
          </cell>
          <cell r="V166" t="str">
            <v>N/A</v>
          </cell>
          <cell r="W166" t="str">
            <v>P236.08 Corporate Affairs, PR, etc.</v>
          </cell>
          <cell r="X166" t="str">
            <v>S7200 Services</v>
          </cell>
          <cell r="Y166" t="str">
            <v>A2340 Overhead</v>
          </cell>
          <cell r="Z166">
            <v>412.3</v>
          </cell>
          <cell r="AA166">
            <v>0</v>
          </cell>
          <cell r="AB166">
            <v>0</v>
          </cell>
          <cell r="AC166">
            <v>0</v>
          </cell>
          <cell r="AD166">
            <v>0</v>
          </cell>
          <cell r="AG166">
            <v>0</v>
          </cell>
          <cell r="AH166">
            <v>0</v>
          </cell>
        </row>
        <row r="167">
          <cell r="A167">
            <v>102207</v>
          </cell>
          <cell r="B167" t="str">
            <v>SSC WASTE MGT EAST</v>
          </cell>
          <cell r="C167">
            <v>102207</v>
          </cell>
          <cell r="D167" t="str">
            <v>SSC WASTE MGT EAST</v>
          </cell>
          <cell r="E167" t="str">
            <v>IRETI OMOTOSO</v>
          </cell>
          <cell r="F167" t="str">
            <v>PRODUCTION</v>
          </cell>
          <cell r="G167">
            <v>415006</v>
          </cell>
          <cell r="H167">
            <v>4150</v>
          </cell>
          <cell r="I167" t="str">
            <v>HSE</v>
          </cell>
          <cell r="J167" t="str">
            <v>BASE JV</v>
          </cell>
          <cell r="K167" t="str">
            <v>PRODUCTION</v>
          </cell>
          <cell r="L167" t="str">
            <v>PRODUCTION</v>
          </cell>
          <cell r="M167" t="str">
            <v>Production Services Manager</v>
          </cell>
          <cell r="N167" t="str">
            <v>Logistics Manager</v>
          </cell>
          <cell r="O167" t="str">
            <v>OKEKE, JULIUS</v>
          </cell>
          <cell r="P167" t="str">
            <v>GBOLAHAN.AWOTOREBO@SHELL.COM</v>
          </cell>
          <cell r="Q167" t="str">
            <v>OPEX</v>
          </cell>
          <cell r="R167" t="str">
            <v>OPEX</v>
          </cell>
          <cell r="S167" t="str">
            <v>NON SAL</v>
          </cell>
          <cell r="T167" t="str">
            <v>N/A</v>
          </cell>
          <cell r="U167" t="str">
            <v>N/A</v>
          </cell>
          <cell r="V167" t="str">
            <v>C_OPSE_OIL_Z11</v>
          </cell>
          <cell r="W167" t="str">
            <v>P236.02 HSE</v>
          </cell>
          <cell r="X167" t="str">
            <v>S7200 Services</v>
          </cell>
          <cell r="Y167" t="str">
            <v>A2340 Overhead</v>
          </cell>
          <cell r="Z167">
            <v>1362090.66</v>
          </cell>
          <cell r="AA167">
            <v>2023914.3900000004</v>
          </cell>
          <cell r="AB167">
            <v>300854278.9744826</v>
          </cell>
          <cell r="AC167">
            <v>225756.12</v>
          </cell>
          <cell r="AD167">
            <v>1212163.5920474839</v>
          </cell>
          <cell r="AE167">
            <v>300854278.97448254</v>
          </cell>
          <cell r="AF167">
            <v>225756.12</v>
          </cell>
          <cell r="AG167">
            <v>1212163.5920474837</v>
          </cell>
          <cell r="AH167">
            <v>0</v>
          </cell>
        </row>
        <row r="168">
          <cell r="A168">
            <v>102208</v>
          </cell>
          <cell r="B168" t="str">
            <v>SSC WASTE MGT WEST</v>
          </cell>
          <cell r="C168">
            <v>102208</v>
          </cell>
          <cell r="D168" t="str">
            <v>SSC WASTE MGT WEST</v>
          </cell>
          <cell r="E168" t="str">
            <v>IRETI OMOTOSO</v>
          </cell>
          <cell r="F168" t="str">
            <v>PRODUCTION</v>
          </cell>
          <cell r="G168">
            <v>415006</v>
          </cell>
          <cell r="H168">
            <v>4150</v>
          </cell>
          <cell r="I168" t="str">
            <v>HSE</v>
          </cell>
          <cell r="J168" t="str">
            <v>BASE JV</v>
          </cell>
          <cell r="K168" t="str">
            <v>PRODUCTION</v>
          </cell>
          <cell r="L168" t="str">
            <v>PRODUCTION</v>
          </cell>
          <cell r="M168" t="str">
            <v>Production Services Manager</v>
          </cell>
          <cell r="N168" t="str">
            <v>Logistics Manager</v>
          </cell>
          <cell r="O168" t="str">
            <v>OKEKE, JULIUS</v>
          </cell>
          <cell r="P168" t="str">
            <v>GBOLAHAN.AWOTOREBO@SHELL.COM</v>
          </cell>
          <cell r="Q168" t="str">
            <v>OPEX</v>
          </cell>
          <cell r="R168" t="str">
            <v>OPEX</v>
          </cell>
          <cell r="S168" t="str">
            <v>NON SAL</v>
          </cell>
          <cell r="T168" t="str">
            <v>N/A</v>
          </cell>
          <cell r="U168" t="str">
            <v>N/A</v>
          </cell>
          <cell r="V168" t="str">
            <v>C_OPSE_OIL_Z11</v>
          </cell>
          <cell r="W168" t="str">
            <v>P236.02 HSE</v>
          </cell>
          <cell r="X168" t="str">
            <v>S7200 Services</v>
          </cell>
          <cell r="Y168" t="str">
            <v>A2340 Overhead</v>
          </cell>
          <cell r="Z168">
            <v>1147380.8900000006</v>
          </cell>
          <cell r="AA168">
            <v>664833.93000000005</v>
          </cell>
          <cell r="AB168">
            <v>174430426.43058619</v>
          </cell>
          <cell r="AC168">
            <v>222758.8</v>
          </cell>
          <cell r="AD168">
            <v>794661.83747733175</v>
          </cell>
          <cell r="AE168">
            <v>174430426.43058619</v>
          </cell>
          <cell r="AF168">
            <v>222758.8</v>
          </cell>
          <cell r="AG168">
            <v>794661.83747733175</v>
          </cell>
          <cell r="AH168">
            <v>0</v>
          </cell>
        </row>
        <row r="169">
          <cell r="A169">
            <v>101462</v>
          </cell>
          <cell r="B169" t="str">
            <v>SCD SUSTAINABLE COMMUNITY DEVELOPMENT</v>
          </cell>
          <cell r="C169">
            <v>101462</v>
          </cell>
          <cell r="D169" t="str">
            <v>SCD SUSTAINABLE COMMUNITY DEVELOPMENT</v>
          </cell>
          <cell r="E169" t="str">
            <v>CHIGBO ENENMO</v>
          </cell>
          <cell r="F169" t="str">
            <v>EXTERNAL RELATIONS</v>
          </cell>
          <cell r="G169">
            <v>415008</v>
          </cell>
          <cell r="H169">
            <v>4150</v>
          </cell>
          <cell r="I169" t="str">
            <v>CDPA</v>
          </cell>
          <cell r="J169" t="str">
            <v>BASE JV</v>
          </cell>
          <cell r="K169" t="str">
            <v>CC &amp; MD</v>
          </cell>
          <cell r="L169" t="str">
            <v>EXTERNAL RELATIONS</v>
          </cell>
          <cell r="M169" t="str">
            <v>External Relations Manager</v>
          </cell>
          <cell r="N169" t="str">
            <v>ER Strategy &amp; Value Assurance Mgr</v>
          </cell>
          <cell r="O169" t="str">
            <v>SOKUNBI, ADEOLA</v>
          </cell>
          <cell r="P169" t="str">
            <v>JUDITH.OKAKURO@SHELL.COM</v>
          </cell>
          <cell r="Q169" t="str">
            <v>OPEX</v>
          </cell>
          <cell r="R169" t="str">
            <v>OPEX</v>
          </cell>
          <cell r="S169" t="str">
            <v>NON SAL</v>
          </cell>
          <cell r="T169" t="str">
            <v>N/A</v>
          </cell>
          <cell r="U169" t="str">
            <v>N/A</v>
          </cell>
          <cell r="V169" t="str">
            <v>C_OPSE_OIL_Z11</v>
          </cell>
          <cell r="W169" t="str">
            <v>P236.08 Overhead (SCD)</v>
          </cell>
          <cell r="X169" t="str">
            <v>S7200 Services</v>
          </cell>
          <cell r="Y169" t="str">
            <v>A2340 Overhead</v>
          </cell>
          <cell r="Z169">
            <v>115915.85</v>
          </cell>
          <cell r="AA169">
            <v>111481.64</v>
          </cell>
          <cell r="AB169">
            <v>80051000</v>
          </cell>
          <cell r="AC169">
            <v>0</v>
          </cell>
          <cell r="AD169">
            <v>262462.2950819672</v>
          </cell>
          <cell r="AG169">
            <v>0</v>
          </cell>
          <cell r="AH169">
            <v>-262462.2950819672</v>
          </cell>
        </row>
        <row r="170">
          <cell r="A170">
            <v>102210</v>
          </cell>
          <cell r="B170" t="str">
            <v>SSC LAND MEDIUM VEHICLES WEST</v>
          </cell>
          <cell r="C170">
            <v>102210</v>
          </cell>
          <cell r="D170" t="str">
            <v>SSC LAND MEDIUM VEHICLES WEST</v>
          </cell>
          <cell r="E170" t="str">
            <v>IRETI OMOTOSO</v>
          </cell>
          <cell r="F170" t="str">
            <v>PRODUCTION</v>
          </cell>
          <cell r="G170">
            <v>415003</v>
          </cell>
          <cell r="H170">
            <v>4150</v>
          </cell>
          <cell r="I170" t="str">
            <v>PMM</v>
          </cell>
          <cell r="J170" t="str">
            <v>BASE JV</v>
          </cell>
          <cell r="K170" t="str">
            <v>PRODUCTION</v>
          </cell>
          <cell r="L170" t="str">
            <v>PRODUCTION</v>
          </cell>
          <cell r="M170" t="str">
            <v>Production Services Manager</v>
          </cell>
          <cell r="N170" t="str">
            <v>Logistics Manager</v>
          </cell>
          <cell r="O170" t="str">
            <v>OKEKE, JULIUS</v>
          </cell>
          <cell r="P170" t="str">
            <v>DOMINIK.ATUEGBU@SHELL.COM</v>
          </cell>
          <cell r="Q170" t="str">
            <v>OPEX</v>
          </cell>
          <cell r="R170" t="str">
            <v>OPEX</v>
          </cell>
          <cell r="S170" t="str">
            <v>NON SAL</v>
          </cell>
          <cell r="T170" t="str">
            <v>N/A</v>
          </cell>
          <cell r="U170" t="str">
            <v>N/A</v>
          </cell>
          <cell r="V170" t="str">
            <v>C_OPSE_OIL_Z11</v>
          </cell>
          <cell r="W170" t="str">
            <v>P231 Production Operations</v>
          </cell>
          <cell r="X170" t="str">
            <v>S7200 Services</v>
          </cell>
          <cell r="Y170" t="str">
            <v>A2110 Production Operations</v>
          </cell>
          <cell r="Z170">
            <v>150106.29000000004</v>
          </cell>
          <cell r="AA170">
            <v>65559.42</v>
          </cell>
          <cell r="AB170">
            <v>18373204.432499997</v>
          </cell>
          <cell r="AC170">
            <v>0</v>
          </cell>
          <cell r="AD170">
            <v>60240.014532786874</v>
          </cell>
          <cell r="AE170">
            <v>18373204.432499997</v>
          </cell>
          <cell r="AF170">
            <v>0</v>
          </cell>
          <cell r="AG170">
            <v>60240.014532786874</v>
          </cell>
          <cell r="AH170">
            <v>0</v>
          </cell>
        </row>
        <row r="171">
          <cell r="A171">
            <v>102211</v>
          </cell>
          <cell r="B171" t="str">
            <v>SSC LAND HEAVY VEHICLES WEST</v>
          </cell>
          <cell r="C171">
            <v>102211</v>
          </cell>
          <cell r="D171" t="str">
            <v>SSC LAND HEAVY VEHICLES WEST</v>
          </cell>
          <cell r="E171" t="str">
            <v>IRETI OMOTOSO</v>
          </cell>
          <cell r="F171" t="str">
            <v>PRODUCTION</v>
          </cell>
          <cell r="G171">
            <v>415003</v>
          </cell>
          <cell r="H171">
            <v>4150</v>
          </cell>
          <cell r="I171" t="str">
            <v>PMM</v>
          </cell>
          <cell r="J171" t="str">
            <v>BASE JV</v>
          </cell>
          <cell r="K171" t="str">
            <v>PRODUCTION</v>
          </cell>
          <cell r="L171" t="str">
            <v>PRODUCTION</v>
          </cell>
          <cell r="M171" t="str">
            <v>Production Services Manager</v>
          </cell>
          <cell r="N171" t="str">
            <v>Logistics Manager</v>
          </cell>
          <cell r="O171" t="str">
            <v>OKEKE, JULIUS</v>
          </cell>
          <cell r="P171" t="str">
            <v>DOMINIK.ATUEGBU@SHELL.COM</v>
          </cell>
          <cell r="Q171" t="str">
            <v>OPEX</v>
          </cell>
          <cell r="R171" t="str">
            <v>OPEX</v>
          </cell>
          <cell r="S171" t="str">
            <v>NON SAL</v>
          </cell>
          <cell r="T171" t="str">
            <v>N/A</v>
          </cell>
          <cell r="U171" t="str">
            <v>N/A</v>
          </cell>
          <cell r="V171" t="str">
            <v>C_OPSE_OIL_Z11</v>
          </cell>
          <cell r="W171" t="str">
            <v>P231 Production Operations</v>
          </cell>
          <cell r="X171" t="str">
            <v>S7200 Services</v>
          </cell>
          <cell r="Y171" t="str">
            <v>A2110 Production Operations</v>
          </cell>
          <cell r="Z171">
            <v>124514.30999999998</v>
          </cell>
          <cell r="AA171">
            <v>90265.9</v>
          </cell>
          <cell r="AB171">
            <v>20448402.465</v>
          </cell>
          <cell r="AC171">
            <v>0</v>
          </cell>
          <cell r="AD171">
            <v>67043.94250819672</v>
          </cell>
          <cell r="AE171">
            <v>20448402.465</v>
          </cell>
          <cell r="AF171">
            <v>0</v>
          </cell>
          <cell r="AG171">
            <v>67043.94250819672</v>
          </cell>
          <cell r="AH171">
            <v>0</v>
          </cell>
        </row>
        <row r="172">
          <cell r="A172">
            <v>102212</v>
          </cell>
          <cell r="B172" t="str">
            <v>SIO GROUP CHARGES</v>
          </cell>
          <cell r="C172">
            <v>102212</v>
          </cell>
          <cell r="D172" t="str">
            <v>SIO GROUP CHARGES</v>
          </cell>
          <cell r="E172" t="str">
            <v>CHIGBO ENENMO</v>
          </cell>
          <cell r="F172" t="str">
            <v>FINANCE/IT</v>
          </cell>
          <cell r="G172">
            <v>415005</v>
          </cell>
          <cell r="H172">
            <v>4150</v>
          </cell>
          <cell r="I172" t="str">
            <v>OF-E&amp;M</v>
          </cell>
          <cell r="J172" t="str">
            <v>BASE JV</v>
          </cell>
          <cell r="K172" t="str">
            <v>FINANCE</v>
          </cell>
          <cell r="L172" t="str">
            <v>IM &amp; IT</v>
          </cell>
          <cell r="M172" t="str">
            <v>IM&amp;IT Manager Nigeria &amp; Gabon</v>
          </cell>
          <cell r="N172" t="str">
            <v>JV Interface Manager</v>
          </cell>
          <cell r="O172" t="str">
            <v>ONAMUSI, ADERONKE</v>
          </cell>
          <cell r="P172" t="str">
            <v>kola.oyelowo@shell.com</v>
          </cell>
          <cell r="Q172" t="str">
            <v>OPEX</v>
          </cell>
          <cell r="R172" t="str">
            <v>OPEX</v>
          </cell>
          <cell r="S172" t="str">
            <v>NON SAL</v>
          </cell>
          <cell r="T172" t="str">
            <v>N/A</v>
          </cell>
          <cell r="U172" t="str">
            <v>N/A</v>
          </cell>
          <cell r="V172" t="str">
            <v>C_OPSE_OIL_Z11</v>
          </cell>
          <cell r="W172" t="str">
            <v>P236.03 IT</v>
          </cell>
          <cell r="X172" t="str">
            <v>S7200 Services</v>
          </cell>
          <cell r="Y172" t="str">
            <v>A2340 Overhead</v>
          </cell>
          <cell r="Z172">
            <v>2500000</v>
          </cell>
          <cell r="AA172">
            <v>3329696.13</v>
          </cell>
          <cell r="AB172">
            <v>0</v>
          </cell>
          <cell r="AC172">
            <v>3000000</v>
          </cell>
          <cell r="AD172">
            <v>3000000</v>
          </cell>
          <cell r="AG172">
            <v>0</v>
          </cell>
          <cell r="AH172">
            <v>-3000000</v>
          </cell>
        </row>
        <row r="173">
          <cell r="A173">
            <v>102201</v>
          </cell>
          <cell r="B173" t="str">
            <v>SCD BASIC SERVICES</v>
          </cell>
          <cell r="C173">
            <v>101462</v>
          </cell>
          <cell r="D173" t="str">
            <v>SCD SUSTAINABLE COMMUNITY DEVELOPMENT</v>
          </cell>
          <cell r="E173" t="str">
            <v>CHIGBO ENENMO</v>
          </cell>
          <cell r="F173" t="str">
            <v>EXTERNAL RELATIONS</v>
          </cell>
          <cell r="G173">
            <v>415008</v>
          </cell>
          <cell r="H173">
            <v>4150</v>
          </cell>
          <cell r="I173" t="str">
            <v>CDPA</v>
          </cell>
          <cell r="J173" t="str">
            <v>BASE JV</v>
          </cell>
          <cell r="K173" t="str">
            <v>CC &amp; MD</v>
          </cell>
          <cell r="L173" t="str">
            <v>EXTERNAL RELATIONS</v>
          </cell>
          <cell r="M173" t="str">
            <v>External Relations Manager</v>
          </cell>
          <cell r="N173" t="str">
            <v>ER Strategy &amp; Value Assurance Mgr</v>
          </cell>
          <cell r="O173" t="str">
            <v>SOKUNBI, ADEOLA</v>
          </cell>
          <cell r="P173" t="str">
            <v>JUDITH.OKAKURO@SHELL.COM</v>
          </cell>
          <cell r="Q173" t="str">
            <v>OPEX</v>
          </cell>
          <cell r="R173" t="str">
            <v>OPEX</v>
          </cell>
          <cell r="S173" t="str">
            <v>NON SAL</v>
          </cell>
          <cell r="T173" t="str">
            <v>N/A</v>
          </cell>
          <cell r="U173" t="str">
            <v>N/A</v>
          </cell>
          <cell r="V173" t="str">
            <v>N/A</v>
          </cell>
          <cell r="W173" t="str">
            <v>P236.08 Overhead (SCD)</v>
          </cell>
          <cell r="X173" t="str">
            <v>S7200 Services</v>
          </cell>
          <cell r="Y173" t="str">
            <v>A2340 Overhead</v>
          </cell>
          <cell r="Z173">
            <v>0.02</v>
          </cell>
          <cell r="AA173">
            <v>0</v>
          </cell>
          <cell r="AB173">
            <v>0</v>
          </cell>
          <cell r="AC173">
            <v>0</v>
          </cell>
          <cell r="AD173">
            <v>0</v>
          </cell>
          <cell r="AG173">
            <v>0</v>
          </cell>
          <cell r="AH173">
            <v>0</v>
          </cell>
        </row>
        <row r="174">
          <cell r="A174">
            <v>102215</v>
          </cell>
          <cell r="B174" t="str">
            <v>CORPORATE UTILITIES OPERATIONS - NEPA BILLS</v>
          </cell>
          <cell r="C174">
            <v>102215</v>
          </cell>
          <cell r="D174" t="str">
            <v>CORPORATE UTILITIES OPERATIONS - NEPA BILLS</v>
          </cell>
          <cell r="E174" t="str">
            <v>CHIGBO ENENMO</v>
          </cell>
          <cell r="F174" t="str">
            <v>INFRASTRUCTURE</v>
          </cell>
          <cell r="G174">
            <v>415001</v>
          </cell>
          <cell r="H174">
            <v>4150</v>
          </cell>
          <cell r="I174" t="str">
            <v>G&amp;A</v>
          </cell>
          <cell r="J174" t="str">
            <v>BASE JV</v>
          </cell>
          <cell r="K174" t="str">
            <v>HR</v>
          </cell>
          <cell r="L174" t="str">
            <v>INFRASTRUCTURE</v>
          </cell>
          <cell r="M174" t="str">
            <v>Infrastructure Services Mgr Nigeria</v>
          </cell>
          <cell r="N174" t="str">
            <v>Head, Corporate Utilities</v>
          </cell>
          <cell r="O174" t="str">
            <v>AJILIMA- ISAAC, HAWA</v>
          </cell>
          <cell r="P174" t="str">
            <v>IDARA.IDANG@SHELL.COM</v>
          </cell>
          <cell r="Q174" t="str">
            <v>OPEX</v>
          </cell>
          <cell r="R174" t="str">
            <v>OPEX</v>
          </cell>
          <cell r="S174" t="str">
            <v>NON SAL</v>
          </cell>
          <cell r="T174" t="str">
            <v>N/A</v>
          </cell>
          <cell r="U174" t="str">
            <v>N/A</v>
          </cell>
          <cell r="V174" t="str">
            <v>C_OPSE_OIL_Z11</v>
          </cell>
          <cell r="W174" t="str">
            <v>P236.10 Office/Property Management</v>
          </cell>
          <cell r="X174" t="str">
            <v>S7200 Services</v>
          </cell>
          <cell r="Y174" t="str">
            <v>A2340 Overhead</v>
          </cell>
          <cell r="Z174">
            <v>151417.15999999997</v>
          </cell>
          <cell r="AA174">
            <v>25783.34</v>
          </cell>
          <cell r="AB174">
            <v>33600000</v>
          </cell>
          <cell r="AC174">
            <v>0</v>
          </cell>
          <cell r="AD174">
            <v>110163.93442622951</v>
          </cell>
          <cell r="AG174">
            <v>0</v>
          </cell>
          <cell r="AH174">
            <v>-110163.93442622951</v>
          </cell>
        </row>
        <row r="175">
          <cell r="A175">
            <v>101424</v>
          </cell>
          <cell r="B175" t="str">
            <v>BFP Corporate Account and Group Returns</v>
          </cell>
          <cell r="C175">
            <v>101466</v>
          </cell>
          <cell r="D175" t="str">
            <v xml:space="preserve">SSP Strategic Studies                   </v>
          </cell>
          <cell r="E175" t="str">
            <v>CHIGBO ENENMO</v>
          </cell>
          <cell r="F175" t="str">
            <v>FINANCE</v>
          </cell>
          <cell r="G175">
            <v>415004</v>
          </cell>
          <cell r="H175">
            <v>4150</v>
          </cell>
          <cell r="I175" t="str">
            <v>G&amp;A</v>
          </cell>
          <cell r="J175" t="str">
            <v>BASE JV</v>
          </cell>
          <cell r="K175" t="str">
            <v>FINANCE</v>
          </cell>
          <cell r="L175" t="str">
            <v>FINANCE</v>
          </cell>
          <cell r="M175" t="str">
            <v>Controller Africa</v>
          </cell>
          <cell r="N175" t="str">
            <v>Controller Africa</v>
          </cell>
          <cell r="O175" t="str">
            <v>AJILIMA- ISAAC, HAWA</v>
          </cell>
          <cell r="P175" t="str">
            <v>ALPHONS.ALAGALA@SHELL.COM</v>
          </cell>
          <cell r="Q175" t="str">
            <v>OPEX</v>
          </cell>
          <cell r="R175" t="str">
            <v>OPEX</v>
          </cell>
          <cell r="S175" t="str">
            <v>NON SAL</v>
          </cell>
          <cell r="W175" t="str">
            <v>P236.06 Finance and Taxation</v>
          </cell>
          <cell r="Z175">
            <v>0</v>
          </cell>
          <cell r="AA175">
            <v>0</v>
          </cell>
          <cell r="AB175">
            <v>0</v>
          </cell>
          <cell r="AC175">
            <v>0</v>
          </cell>
          <cell r="AD175">
            <v>0</v>
          </cell>
          <cell r="AG175">
            <v>0</v>
          </cell>
          <cell r="AH175">
            <v>0</v>
          </cell>
        </row>
        <row r="176">
          <cell r="A176">
            <v>102217</v>
          </cell>
          <cell r="B176" t="str">
            <v>SLE WASTE/SEPTIC</v>
          </cell>
          <cell r="C176">
            <v>102217</v>
          </cell>
          <cell r="D176" t="str">
            <v>SLE WASTE/SEPTIC</v>
          </cell>
          <cell r="E176" t="str">
            <v>IRETI OMOTOSO</v>
          </cell>
          <cell r="F176" t="str">
            <v>PRODUCTION</v>
          </cell>
          <cell r="G176">
            <v>415006</v>
          </cell>
          <cell r="H176">
            <v>4150</v>
          </cell>
          <cell r="I176" t="str">
            <v>HSE</v>
          </cell>
          <cell r="J176" t="str">
            <v>BASE JV</v>
          </cell>
          <cell r="K176" t="str">
            <v>PRODUCTION</v>
          </cell>
          <cell r="L176" t="str">
            <v>PRODUCTION</v>
          </cell>
          <cell r="M176" t="str">
            <v>Production Services Manager</v>
          </cell>
          <cell r="N176" t="str">
            <v>Logistics Manager</v>
          </cell>
          <cell r="O176" t="str">
            <v>OKEKE, JULIUS</v>
          </cell>
          <cell r="P176" t="str">
            <v>GBOLAHAN.AWOTOREBO@SHELL.COM</v>
          </cell>
          <cell r="Q176" t="str">
            <v>OPEX</v>
          </cell>
          <cell r="R176" t="str">
            <v>OPEX</v>
          </cell>
          <cell r="S176" t="str">
            <v>NON SAL</v>
          </cell>
          <cell r="T176" t="str">
            <v>N/A</v>
          </cell>
          <cell r="U176" t="str">
            <v>N/A</v>
          </cell>
          <cell r="V176" t="str">
            <v>C_OPSE_OIL_Z11</v>
          </cell>
          <cell r="W176" t="str">
            <v>P236.10 Office/Property Management</v>
          </cell>
          <cell r="X176" t="str">
            <v>S7200 Services</v>
          </cell>
          <cell r="Y176" t="str">
            <v>A2340 Overhead</v>
          </cell>
          <cell r="Z176">
            <v>2228742.6399999997</v>
          </cell>
          <cell r="AA176">
            <v>1319642.98</v>
          </cell>
          <cell r="AB176">
            <v>544498703.94000018</v>
          </cell>
          <cell r="AC176">
            <v>0</v>
          </cell>
          <cell r="AD176">
            <v>1785241.6522622956</v>
          </cell>
          <cell r="AE176">
            <v>544498703.94000006</v>
          </cell>
          <cell r="AF176">
            <v>0</v>
          </cell>
          <cell r="AG176">
            <v>1785241.6522622954</v>
          </cell>
          <cell r="AH176">
            <v>0</v>
          </cell>
        </row>
        <row r="177">
          <cell r="A177">
            <v>101431</v>
          </cell>
          <cell r="B177" t="str">
            <v>SCiN Salary Recovery</v>
          </cell>
          <cell r="C177">
            <v>101466</v>
          </cell>
          <cell r="D177" t="str">
            <v xml:space="preserve">SSP Strategic Studies                   </v>
          </cell>
          <cell r="E177" t="str">
            <v>CHIGBO ENENMO</v>
          </cell>
          <cell r="F177" t="str">
            <v>FINANCE</v>
          </cell>
          <cell r="G177">
            <v>415004</v>
          </cell>
          <cell r="H177">
            <v>4150</v>
          </cell>
          <cell r="I177" t="str">
            <v>G&amp;A</v>
          </cell>
          <cell r="J177" t="str">
            <v>BASE JV</v>
          </cell>
          <cell r="K177" t="str">
            <v>FINANCE</v>
          </cell>
          <cell r="L177" t="str">
            <v>FINANCE</v>
          </cell>
          <cell r="M177" t="str">
            <v>Controller Africa</v>
          </cell>
          <cell r="N177" t="str">
            <v>Financial Accounting Manager</v>
          </cell>
          <cell r="O177" t="str">
            <v>AJILIMA- ISAAC, HAWA</v>
          </cell>
          <cell r="P177" t="str">
            <v>ALPHONS.ALAGALA@SHELL.COM</v>
          </cell>
          <cell r="Q177" t="str">
            <v>OPEX</v>
          </cell>
          <cell r="R177" t="str">
            <v>OPEX</v>
          </cell>
          <cell r="S177" t="str">
            <v>NON SAL</v>
          </cell>
          <cell r="W177" t="str">
            <v>P236.06 Finance and Taxation</v>
          </cell>
          <cell r="Z177">
            <v>0</v>
          </cell>
          <cell r="AA177">
            <v>0</v>
          </cell>
          <cell r="AB177">
            <v>0</v>
          </cell>
          <cell r="AC177">
            <v>0</v>
          </cell>
          <cell r="AD177">
            <v>0</v>
          </cell>
          <cell r="AG177">
            <v>0</v>
          </cell>
          <cell r="AH177">
            <v>0</v>
          </cell>
        </row>
        <row r="178">
          <cell r="A178">
            <v>102220</v>
          </cell>
          <cell r="B178" t="str">
            <v>SIO SATELLITE AND FIBRE CIRCUITS</v>
          </cell>
          <cell r="C178">
            <v>102220</v>
          </cell>
          <cell r="D178" t="str">
            <v>SIO SATELLITE AND FIBRE CIRCUITS</v>
          </cell>
          <cell r="E178" t="str">
            <v>CHIGBO ENENMO</v>
          </cell>
          <cell r="F178" t="str">
            <v>FINANCE/IT</v>
          </cell>
          <cell r="G178">
            <v>415005</v>
          </cell>
          <cell r="H178">
            <v>4150</v>
          </cell>
          <cell r="I178" t="str">
            <v>OF-E&amp;M</v>
          </cell>
          <cell r="J178" t="str">
            <v>BASE JV</v>
          </cell>
          <cell r="K178" t="str">
            <v>FINANCE</v>
          </cell>
          <cell r="L178" t="str">
            <v>IM &amp; IT</v>
          </cell>
          <cell r="M178" t="str">
            <v>IM&amp;IT Manager Nigeria &amp; Gabon</v>
          </cell>
          <cell r="N178" t="str">
            <v>JV Interface Manager</v>
          </cell>
          <cell r="O178" t="str">
            <v>ONAMUSI, ADERONKE</v>
          </cell>
          <cell r="P178" t="str">
            <v>kings.ituen@shell.com</v>
          </cell>
          <cell r="Q178" t="str">
            <v>OPEX</v>
          </cell>
          <cell r="R178" t="str">
            <v>OPEX</v>
          </cell>
          <cell r="S178" t="str">
            <v>NON SAL</v>
          </cell>
          <cell r="T178" t="str">
            <v>N/A</v>
          </cell>
          <cell r="U178" t="str">
            <v>N/A</v>
          </cell>
          <cell r="V178" t="str">
            <v>C_OPSE_OIL_Z11</v>
          </cell>
          <cell r="W178" t="str">
            <v>P236.03 IT</v>
          </cell>
          <cell r="X178" t="str">
            <v>S7200 Services</v>
          </cell>
          <cell r="Y178" t="str">
            <v>A2340 Overhead</v>
          </cell>
          <cell r="Z178">
            <v>1534429.58</v>
          </cell>
          <cell r="AA178">
            <v>2096120.6700000002</v>
          </cell>
          <cell r="AB178">
            <v>149306333.32404861</v>
          </cell>
          <cell r="AC178">
            <v>1647866.2013967461</v>
          </cell>
          <cell r="AD178">
            <v>2137395.163114938</v>
          </cell>
          <cell r="AG178">
            <v>0</v>
          </cell>
          <cell r="AH178">
            <v>-2137395.163114938</v>
          </cell>
        </row>
        <row r="179">
          <cell r="A179">
            <v>102221</v>
          </cell>
          <cell r="B179" t="str">
            <v>ITG IM SERVICES</v>
          </cell>
          <cell r="C179">
            <v>102221</v>
          </cell>
          <cell r="D179" t="str">
            <v>ITG IM SERVICES</v>
          </cell>
          <cell r="E179" t="str">
            <v>CHIGBO ENENMO</v>
          </cell>
          <cell r="F179" t="str">
            <v>FINANCE/IT</v>
          </cell>
          <cell r="G179">
            <v>415005</v>
          </cell>
          <cell r="H179">
            <v>4150</v>
          </cell>
          <cell r="I179" t="str">
            <v>OF-E&amp;M</v>
          </cell>
          <cell r="J179" t="str">
            <v>BASE JV</v>
          </cell>
          <cell r="K179" t="str">
            <v>FINANCE</v>
          </cell>
          <cell r="L179" t="str">
            <v>IM &amp; IT</v>
          </cell>
          <cell r="M179" t="str">
            <v>IM&amp;IT Manager Nigeria &amp; Gabon</v>
          </cell>
          <cell r="N179" t="str">
            <v>JV Interface Manager</v>
          </cell>
          <cell r="O179" t="str">
            <v>ONAMUSI, ADERONKE</v>
          </cell>
          <cell r="P179" t="str">
            <v>KAYODE.ONI@SHELL.COM</v>
          </cell>
          <cell r="Q179" t="str">
            <v>OPEX</v>
          </cell>
          <cell r="R179" t="str">
            <v>OPEX</v>
          </cell>
          <cell r="S179" t="str">
            <v>NON SAL</v>
          </cell>
          <cell r="T179" t="str">
            <v>N/A</v>
          </cell>
          <cell r="U179" t="str">
            <v>N/A</v>
          </cell>
          <cell r="V179" t="str">
            <v>C_OPSE_OIL_Z11</v>
          </cell>
          <cell r="W179" t="str">
            <v>P236.03 IT</v>
          </cell>
          <cell r="X179" t="str">
            <v>S7200 Services</v>
          </cell>
          <cell r="Y179" t="str">
            <v>A2340 Overhead</v>
          </cell>
          <cell r="Z179">
            <v>625502.19000000006</v>
          </cell>
          <cell r="AA179">
            <v>589270.53999999992</v>
          </cell>
          <cell r="AB179">
            <v>115152660</v>
          </cell>
          <cell r="AC179">
            <v>806708.1888170226</v>
          </cell>
          <cell r="AD179">
            <v>1184257.8937350553</v>
          </cell>
          <cell r="AG179">
            <v>0</v>
          </cell>
          <cell r="AH179">
            <v>-1184257.8937350553</v>
          </cell>
        </row>
        <row r="180">
          <cell r="A180">
            <v>102222</v>
          </cell>
          <cell r="B180" t="str">
            <v>SIO BUS APPLICATIONS AND LICENSES</v>
          </cell>
          <cell r="C180">
            <v>102222</v>
          </cell>
          <cell r="D180" t="str">
            <v>SIO BUS APPLICATIONS AND LICENSES</v>
          </cell>
          <cell r="E180" t="str">
            <v>CHIGBO ENENMO</v>
          </cell>
          <cell r="F180" t="str">
            <v>FINANCE/IT</v>
          </cell>
          <cell r="G180">
            <v>415005</v>
          </cell>
          <cell r="H180">
            <v>4150</v>
          </cell>
          <cell r="I180" t="str">
            <v>OF-E&amp;M</v>
          </cell>
          <cell r="J180" t="str">
            <v>BASE JV</v>
          </cell>
          <cell r="K180" t="str">
            <v>FINANCE</v>
          </cell>
          <cell r="L180" t="str">
            <v>IM &amp; IT</v>
          </cell>
          <cell r="M180" t="str">
            <v>IM&amp;IT Manager Nigeria &amp; Gabon</v>
          </cell>
          <cell r="N180" t="str">
            <v>JV Interface Manager</v>
          </cell>
          <cell r="O180" t="str">
            <v>ONAMUSI, ADERONKE</v>
          </cell>
          <cell r="P180" t="str">
            <v>ikedichi.enyinnaya@shell.com</v>
          </cell>
          <cell r="Q180" t="str">
            <v>OPEX</v>
          </cell>
          <cell r="R180" t="str">
            <v>OPEX</v>
          </cell>
          <cell r="S180" t="str">
            <v>NON SAL</v>
          </cell>
          <cell r="T180" t="str">
            <v>N/A</v>
          </cell>
          <cell r="U180" t="str">
            <v>N/A</v>
          </cell>
          <cell r="V180" t="str">
            <v>C_OPSE_OIL_Z11</v>
          </cell>
          <cell r="W180" t="str">
            <v>P236.03 IT</v>
          </cell>
          <cell r="X180" t="str">
            <v>S7200 Services</v>
          </cell>
          <cell r="Y180" t="str">
            <v>A2340 Overhead</v>
          </cell>
          <cell r="Z180">
            <v>95580.020000000019</v>
          </cell>
          <cell r="AA180">
            <v>206550.25</v>
          </cell>
          <cell r="AB180">
            <v>35194491.719999999</v>
          </cell>
          <cell r="AC180">
            <v>120000</v>
          </cell>
          <cell r="AD180">
            <v>235391.77613114755</v>
          </cell>
          <cell r="AG180">
            <v>0</v>
          </cell>
          <cell r="AH180">
            <v>-235391.77613114755</v>
          </cell>
        </row>
        <row r="181">
          <cell r="A181">
            <v>102234</v>
          </cell>
          <cell r="B181" t="str">
            <v>DREDGING SWAMP 1 WEST</v>
          </cell>
          <cell r="C181">
            <v>102234</v>
          </cell>
          <cell r="D181" t="str">
            <v>DREDGING SWAMP 1 WEST</v>
          </cell>
          <cell r="E181" t="str">
            <v>IRETI OMOTOSO</v>
          </cell>
          <cell r="F181" t="str">
            <v>PRODUCTION</v>
          </cell>
          <cell r="G181">
            <v>412005</v>
          </cell>
          <cell r="H181">
            <v>4120</v>
          </cell>
          <cell r="I181" t="str">
            <v>OF-CIVIL</v>
          </cell>
          <cell r="J181" t="str">
            <v>BASE JV</v>
          </cell>
          <cell r="K181" t="str">
            <v>PRODUCTION</v>
          </cell>
          <cell r="L181" t="str">
            <v>PRODUCTION</v>
          </cell>
          <cell r="M181" t="str">
            <v>Asset Manager, Swamp West Hub</v>
          </cell>
          <cell r="N181" t="str">
            <v>Asset Management Integration Lead</v>
          </cell>
          <cell r="O181" t="str">
            <v>COOKEY, GABRIEL</v>
          </cell>
          <cell r="P181" t="str">
            <v>OBIORA.OKORO@SHELL.COM</v>
          </cell>
          <cell r="Q181" t="str">
            <v>OPEX</v>
          </cell>
          <cell r="R181" t="str">
            <v>OPEX</v>
          </cell>
          <cell r="S181" t="str">
            <v>NON SAL</v>
          </cell>
          <cell r="T181" t="str">
            <v>N/A</v>
          </cell>
          <cell r="U181" t="str">
            <v>N/A</v>
          </cell>
          <cell r="V181" t="str">
            <v>C_OPSE_OIL_Z11</v>
          </cell>
          <cell r="W181" t="str">
            <v>P231 Production Operations</v>
          </cell>
          <cell r="X181" t="str">
            <v>S7200 Services</v>
          </cell>
          <cell r="Y181" t="str">
            <v>A2110 Production Operations</v>
          </cell>
          <cell r="Z181">
            <v>0</v>
          </cell>
          <cell r="AA181">
            <v>52194.48</v>
          </cell>
          <cell r="AB181">
            <v>100000000</v>
          </cell>
          <cell r="AC181">
            <v>375000</v>
          </cell>
          <cell r="AD181">
            <v>702868.85245901637</v>
          </cell>
          <cell r="AG181">
            <v>0</v>
          </cell>
          <cell r="AH181">
            <v>-702868.85245901637</v>
          </cell>
        </row>
        <row r="182">
          <cell r="A182">
            <v>101465</v>
          </cell>
          <cell r="B182" t="str">
            <v xml:space="preserve">EPG-S Regional Support Dir              </v>
          </cell>
          <cell r="C182">
            <v>101466</v>
          </cell>
          <cell r="D182" t="str">
            <v xml:space="preserve">SSP Strategic Studies                   </v>
          </cell>
          <cell r="E182" t="str">
            <v>CHIGBO ENENMO</v>
          </cell>
          <cell r="F182" t="str">
            <v>FINANCE</v>
          </cell>
          <cell r="G182">
            <v>415004</v>
          </cell>
          <cell r="H182">
            <v>4150</v>
          </cell>
          <cell r="I182" t="str">
            <v>G&amp;A</v>
          </cell>
          <cell r="J182" t="str">
            <v>BASE JV</v>
          </cell>
          <cell r="K182" t="str">
            <v>FINANCE</v>
          </cell>
          <cell r="L182" t="str">
            <v>FINANCE</v>
          </cell>
          <cell r="M182" t="str">
            <v>Controller Africa</v>
          </cell>
          <cell r="N182" t="str">
            <v>Controller Africa</v>
          </cell>
          <cell r="O182" t="str">
            <v>AJILIMA- ISAAC, HAWA</v>
          </cell>
          <cell r="P182" t="str">
            <v>ALPHONS.ALAGALA@SHELL.COM</v>
          </cell>
          <cell r="Q182" t="str">
            <v>OPEX</v>
          </cell>
          <cell r="R182" t="str">
            <v>OPEX</v>
          </cell>
          <cell r="S182" t="str">
            <v>NON SAL</v>
          </cell>
          <cell r="W182" t="str">
            <v>P236.06 Finance and Taxation</v>
          </cell>
          <cell r="Z182">
            <v>0</v>
          </cell>
          <cell r="AA182">
            <v>0</v>
          </cell>
          <cell r="AB182">
            <v>0</v>
          </cell>
          <cell r="AC182">
            <v>0</v>
          </cell>
          <cell r="AD182">
            <v>0</v>
          </cell>
          <cell r="AG182">
            <v>0</v>
          </cell>
          <cell r="AH182">
            <v>0</v>
          </cell>
        </row>
        <row r="183">
          <cell r="A183">
            <v>102241</v>
          </cell>
          <cell r="B183" t="str">
            <v>HSE MANAGE SYSTEMS</v>
          </cell>
          <cell r="C183">
            <v>102241</v>
          </cell>
          <cell r="D183" t="str">
            <v>HSE MANAGE SYSTEMS</v>
          </cell>
          <cell r="E183" t="str">
            <v>CHIGBO ENENMO</v>
          </cell>
          <cell r="F183" t="str">
            <v>HSE</v>
          </cell>
          <cell r="G183">
            <v>415006</v>
          </cell>
          <cell r="H183">
            <v>4150</v>
          </cell>
          <cell r="I183" t="str">
            <v>HSE</v>
          </cell>
          <cell r="J183" t="str">
            <v>BASE JV</v>
          </cell>
          <cell r="K183" t="str">
            <v>SAFETY &amp; ENVIRONMENT</v>
          </cell>
          <cell r="L183" t="str">
            <v>SAFETY &amp; ENVIRONMENT</v>
          </cell>
          <cell r="M183" t="str">
            <v>General Manager, Safety &amp; Environment</v>
          </cell>
          <cell r="N183" t="str">
            <v>Manager S&amp;E Systems &amp; Assurance</v>
          </cell>
          <cell r="O183" t="str">
            <v>OLOWOLAGBA, SUNKANMI</v>
          </cell>
          <cell r="P183" t="str">
            <v>FUNMI OGUNSHOTE@SHELL.COM</v>
          </cell>
          <cell r="Q183" t="str">
            <v>OPEX</v>
          </cell>
          <cell r="R183" t="str">
            <v>OPEX</v>
          </cell>
          <cell r="S183" t="str">
            <v>NON SAL</v>
          </cell>
          <cell r="T183" t="str">
            <v>N/A</v>
          </cell>
          <cell r="U183" t="str">
            <v>N/A</v>
          </cell>
          <cell r="V183" t="str">
            <v>C_OPSE_OIL_Z11</v>
          </cell>
          <cell r="W183" t="str">
            <v>P236.02 HSE</v>
          </cell>
          <cell r="X183" t="str">
            <v>S7200 Services</v>
          </cell>
          <cell r="Y183" t="str">
            <v>A2340 Overhead</v>
          </cell>
          <cell r="Z183">
            <v>281669.49</v>
          </cell>
          <cell r="AA183">
            <v>297656.77999999997</v>
          </cell>
          <cell r="AB183">
            <v>46173471</v>
          </cell>
          <cell r="AC183">
            <v>147072</v>
          </cell>
          <cell r="AD183">
            <v>298460.42950819671</v>
          </cell>
          <cell r="AG183">
            <v>0</v>
          </cell>
          <cell r="AH183">
            <v>-298460.42950819671</v>
          </cell>
        </row>
        <row r="184">
          <cell r="A184">
            <v>102242</v>
          </cell>
          <cell r="B184" t="str">
            <v>HSE MANAGE ENVIRONMENT</v>
          </cell>
          <cell r="C184">
            <v>102242</v>
          </cell>
          <cell r="D184" t="str">
            <v>HSE MANAGE ENVIRONMENT</v>
          </cell>
          <cell r="E184" t="str">
            <v>CHIGBO ENENMO</v>
          </cell>
          <cell r="F184" t="str">
            <v>HSE</v>
          </cell>
          <cell r="G184">
            <v>415006</v>
          </cell>
          <cell r="H184">
            <v>4150</v>
          </cell>
          <cell r="I184" t="str">
            <v>HSE</v>
          </cell>
          <cell r="J184" t="str">
            <v>BASE JV</v>
          </cell>
          <cell r="K184" t="str">
            <v>SAFETY &amp; ENVIRONMENT</v>
          </cell>
          <cell r="L184" t="str">
            <v>SAFETY &amp; ENVIRONMENT</v>
          </cell>
          <cell r="M184" t="str">
            <v>General Manager, Safety &amp; Environment</v>
          </cell>
          <cell r="N184" t="str">
            <v>Environmental Assurance Manager</v>
          </cell>
          <cell r="O184" t="str">
            <v>OLOWOLAGBA, SUNKANMI</v>
          </cell>
          <cell r="P184" t="str">
            <v>JACKIE UMOREN@SHELL.COM</v>
          </cell>
          <cell r="Q184" t="str">
            <v>OPEX</v>
          </cell>
          <cell r="R184" t="str">
            <v>OPEX</v>
          </cell>
          <cell r="S184" t="str">
            <v>NON SAL</v>
          </cell>
          <cell r="T184" t="str">
            <v>N/A</v>
          </cell>
          <cell r="U184" t="str">
            <v>N/A</v>
          </cell>
          <cell r="V184" t="str">
            <v>C_OPSE_OIL_Z11</v>
          </cell>
          <cell r="W184" t="str">
            <v>P236.02 HSE</v>
          </cell>
          <cell r="X184" t="str">
            <v>S7200 Services</v>
          </cell>
          <cell r="Y184" t="str">
            <v>A2170 Direct Mngt and Overheads</v>
          </cell>
          <cell r="Z184">
            <v>681606.0199999999</v>
          </cell>
          <cell r="AA184">
            <v>468018.2</v>
          </cell>
          <cell r="AB184">
            <v>57141300</v>
          </cell>
          <cell r="AC184">
            <v>91000</v>
          </cell>
          <cell r="AD184">
            <v>278348.52459016396</v>
          </cell>
          <cell r="AG184">
            <v>0</v>
          </cell>
          <cell r="AH184">
            <v>-278348.52459016396</v>
          </cell>
        </row>
        <row r="185">
          <cell r="A185">
            <v>101466</v>
          </cell>
          <cell r="B185" t="str">
            <v xml:space="preserve">SSP Strategic Studies                   </v>
          </cell>
          <cell r="C185">
            <v>101466</v>
          </cell>
          <cell r="D185" t="str">
            <v xml:space="preserve">SSP Strategic Studies                   </v>
          </cell>
          <cell r="E185" t="str">
            <v>CHIGBO ENENMO</v>
          </cell>
          <cell r="F185" t="str">
            <v>FINANCE</v>
          </cell>
          <cell r="G185">
            <v>415004</v>
          </cell>
          <cell r="H185">
            <v>4150</v>
          </cell>
          <cell r="I185" t="str">
            <v>G&amp;A</v>
          </cell>
          <cell r="J185" t="str">
            <v>BASE JV</v>
          </cell>
          <cell r="K185" t="str">
            <v>FINANCE</v>
          </cell>
          <cell r="L185" t="str">
            <v>FINANCE</v>
          </cell>
          <cell r="M185" t="str">
            <v>Controller Africa</v>
          </cell>
          <cell r="N185" t="str">
            <v>Controller Africa</v>
          </cell>
          <cell r="O185" t="str">
            <v>AJILIMA- ISAAC, HAWA</v>
          </cell>
          <cell r="P185" t="str">
            <v>ALPHONS.ALAGALA@SHELL.COM</v>
          </cell>
          <cell r="Q185" t="str">
            <v>OPEX</v>
          </cell>
          <cell r="R185" t="str">
            <v>OPEX</v>
          </cell>
          <cell r="S185" t="str">
            <v>NON SAL</v>
          </cell>
          <cell r="T185" t="str">
            <v xml:space="preserve"> </v>
          </cell>
          <cell r="U185" t="str">
            <v xml:space="preserve"> </v>
          </cell>
          <cell r="W185" t="str">
            <v>P236.06 Finance and Taxation</v>
          </cell>
          <cell r="Z185">
            <v>0</v>
          </cell>
          <cell r="AA185">
            <v>0</v>
          </cell>
          <cell r="AB185">
            <v>0</v>
          </cell>
          <cell r="AC185">
            <v>0</v>
          </cell>
          <cell r="AD185">
            <v>0</v>
          </cell>
          <cell r="AG185">
            <v>0</v>
          </cell>
          <cell r="AH185">
            <v>0</v>
          </cell>
        </row>
        <row r="186">
          <cell r="A186">
            <v>102244</v>
          </cell>
          <cell r="B186" t="str">
            <v xml:space="preserve">HSE IL SUPPORT                          </v>
          </cell>
          <cell r="C186">
            <v>102244</v>
          </cell>
          <cell r="D186" t="str">
            <v xml:space="preserve">HSE IL SUPPORT                          </v>
          </cell>
          <cell r="E186" t="str">
            <v>IRETI OMOTOSO</v>
          </cell>
          <cell r="F186" t="str">
            <v>PRODUCTION</v>
          </cell>
          <cell r="G186">
            <v>415002</v>
          </cell>
          <cell r="H186">
            <v>4150</v>
          </cell>
          <cell r="I186" t="str">
            <v>HSE</v>
          </cell>
          <cell r="J186" t="str">
            <v>BASE JV</v>
          </cell>
          <cell r="K186" t="str">
            <v>PRODUCTION</v>
          </cell>
          <cell r="L186" t="str">
            <v>PRODUCTION</v>
          </cell>
          <cell r="M186" t="str">
            <v>Production Services Manager</v>
          </cell>
          <cell r="N186" t="str">
            <v>Logistics Manager</v>
          </cell>
          <cell r="O186" t="str">
            <v>OKEKE, JULIUS</v>
          </cell>
          <cell r="P186" t="str">
            <v>INNOCENT.EPUCHIE@SHELL.COM</v>
          </cell>
          <cell r="Q186" t="str">
            <v>OPEX</v>
          </cell>
          <cell r="R186" t="str">
            <v>OPEX</v>
          </cell>
          <cell r="S186" t="str">
            <v>NON SAL</v>
          </cell>
          <cell r="T186" t="str">
            <v>N/A</v>
          </cell>
          <cell r="U186" t="str">
            <v>N/A</v>
          </cell>
          <cell r="V186" t="str">
            <v>N/A</v>
          </cell>
          <cell r="W186" t="str">
            <v>P236.02 HSE</v>
          </cell>
          <cell r="X186" t="str">
            <v>S7200 Services</v>
          </cell>
          <cell r="Y186" t="str">
            <v>A2340 Overhead</v>
          </cell>
          <cell r="Z186">
            <v>0</v>
          </cell>
          <cell r="AA186">
            <v>0</v>
          </cell>
          <cell r="AB186">
            <v>0</v>
          </cell>
          <cell r="AC186">
            <v>0</v>
          </cell>
          <cell r="AD186">
            <v>0</v>
          </cell>
          <cell r="AE186">
            <v>0</v>
          </cell>
          <cell r="AF186">
            <v>0</v>
          </cell>
          <cell r="AG186">
            <v>0</v>
          </cell>
          <cell r="AH186">
            <v>0</v>
          </cell>
        </row>
        <row r="187">
          <cell r="A187">
            <v>102641</v>
          </cell>
          <cell r="B187" t="str">
            <v xml:space="preserve">RTD Regional Direct. Cost Recovery      </v>
          </cell>
          <cell r="C187">
            <v>101466</v>
          </cell>
          <cell r="D187" t="str">
            <v xml:space="preserve">SSP Strategic Studies                   </v>
          </cell>
          <cell r="E187" t="str">
            <v>CHIGBO ENENMO</v>
          </cell>
          <cell r="F187" t="str">
            <v>FINANCE</v>
          </cell>
          <cell r="G187">
            <v>415002</v>
          </cell>
          <cell r="H187">
            <v>4150</v>
          </cell>
          <cell r="I187" t="str">
            <v>G&amp;A</v>
          </cell>
          <cell r="J187" t="str">
            <v>BASE JV</v>
          </cell>
          <cell r="K187" t="str">
            <v>FINANCE</v>
          </cell>
          <cell r="L187" t="str">
            <v>FINANCE</v>
          </cell>
          <cell r="M187" t="str">
            <v>SPDC Finance Director</v>
          </cell>
          <cell r="N187" t="str">
            <v>SPDC Finance Director</v>
          </cell>
          <cell r="O187" t="str">
            <v>AJILIMA- ISAAC, HAWA</v>
          </cell>
          <cell r="P187" t="str">
            <v>HAWA.AJILIMAISAAC@SHELL.COM</v>
          </cell>
          <cell r="Q187" t="str">
            <v>OPEX</v>
          </cell>
          <cell r="R187" t="str">
            <v>OPEX</v>
          </cell>
          <cell r="S187" t="str">
            <v>NON SAL</v>
          </cell>
          <cell r="T187" t="str">
            <v xml:space="preserve"> </v>
          </cell>
          <cell r="W187" t="str">
            <v>P236.06 Finance and Taxation</v>
          </cell>
          <cell r="Z187">
            <v>0</v>
          </cell>
          <cell r="AA187">
            <v>0</v>
          </cell>
          <cell r="AB187">
            <v>0</v>
          </cell>
          <cell r="AC187">
            <v>0</v>
          </cell>
          <cell r="AD187">
            <v>0</v>
          </cell>
          <cell r="AG187">
            <v>0</v>
          </cell>
          <cell r="AH187">
            <v>0</v>
          </cell>
        </row>
        <row r="188">
          <cell r="A188">
            <v>102643</v>
          </cell>
          <cell r="B188" t="str">
            <v xml:space="preserve">RFD  Finance Director Cost Recovery     </v>
          </cell>
          <cell r="C188">
            <v>101466</v>
          </cell>
          <cell r="D188" t="str">
            <v xml:space="preserve">SSP Strategic Studies                   </v>
          </cell>
          <cell r="E188" t="str">
            <v>CHIGBO ENENMO</v>
          </cell>
          <cell r="F188" t="str">
            <v>FINANCE</v>
          </cell>
          <cell r="G188">
            <v>415002</v>
          </cell>
          <cell r="H188">
            <v>4150</v>
          </cell>
          <cell r="I188" t="str">
            <v>G&amp;A</v>
          </cell>
          <cell r="J188" t="str">
            <v>BASE JV</v>
          </cell>
          <cell r="K188" t="str">
            <v>FINANCE</v>
          </cell>
          <cell r="L188" t="str">
            <v>FINANCE</v>
          </cell>
          <cell r="M188" t="str">
            <v>SPDC Finance Director</v>
          </cell>
          <cell r="N188" t="str">
            <v>SPDC Finance Director</v>
          </cell>
          <cell r="O188" t="str">
            <v>AJILIMA- ISAAC, HAWA</v>
          </cell>
          <cell r="P188" t="str">
            <v>HAWA.AJILIMAISAAC@SHELL.COM</v>
          </cell>
          <cell r="Q188" t="str">
            <v>OPEX</v>
          </cell>
          <cell r="R188" t="str">
            <v>OPEX</v>
          </cell>
          <cell r="S188" t="str">
            <v>NON SAL</v>
          </cell>
          <cell r="T188" t="str">
            <v xml:space="preserve"> </v>
          </cell>
          <cell r="W188" t="str">
            <v>P236.06 Finance and Taxation</v>
          </cell>
          <cell r="Z188">
            <v>0</v>
          </cell>
          <cell r="AA188">
            <v>0</v>
          </cell>
          <cell r="AB188">
            <v>0</v>
          </cell>
          <cell r="AC188">
            <v>0</v>
          </cell>
          <cell r="AD188">
            <v>0</v>
          </cell>
          <cell r="AG188">
            <v>0</v>
          </cell>
          <cell r="AH188">
            <v>0</v>
          </cell>
        </row>
        <row r="189">
          <cell r="A189">
            <v>101468</v>
          </cell>
          <cell r="B189" t="str">
            <v>OVERHEADS, SUG GM UPSTREAM GAS</v>
          </cell>
          <cell r="C189">
            <v>101468</v>
          </cell>
          <cell r="D189" t="str">
            <v>OVERHEADS, SUG GM UPSTREAM GAS</v>
          </cell>
          <cell r="E189" t="str">
            <v>TUNDE ODUWOLE</v>
          </cell>
          <cell r="F189" t="str">
            <v>GAS</v>
          </cell>
          <cell r="G189">
            <v>415002</v>
          </cell>
          <cell r="H189">
            <v>4150</v>
          </cell>
          <cell r="I189" t="str">
            <v>G&amp;A</v>
          </cell>
          <cell r="J189" t="str">
            <v>BASE JV</v>
          </cell>
          <cell r="K189" t="str">
            <v>COMMERCIAL / GAS</v>
          </cell>
          <cell r="L189" t="str">
            <v>COMMERCIAL / GAS</v>
          </cell>
          <cell r="M189" t="str">
            <v>Integration/Demand &amp; Supply Planning Mgr</v>
          </cell>
          <cell r="N189" t="str">
            <v>Technical Planning Manager</v>
          </cell>
          <cell r="O189" t="str">
            <v>BELO-OSAGIE, OGOCHUKWU</v>
          </cell>
          <cell r="P189" t="str">
            <v>CHUKWUEMEKA.EKEKE@SHELL.COM</v>
          </cell>
          <cell r="Q189" t="str">
            <v>OPEX</v>
          </cell>
          <cell r="R189" t="str">
            <v>OPEX</v>
          </cell>
          <cell r="S189" t="str">
            <v>NON SAL</v>
          </cell>
          <cell r="T189" t="str">
            <v>N/A</v>
          </cell>
          <cell r="U189" t="str">
            <v>N/A</v>
          </cell>
          <cell r="V189" t="str">
            <v>C_OPSE_OIL_Z11</v>
          </cell>
          <cell r="W189" t="str">
            <v>P235 Direct Management</v>
          </cell>
          <cell r="X189" t="str">
            <v>S7200 Services</v>
          </cell>
          <cell r="Y189" t="str">
            <v>A2340 Overhead</v>
          </cell>
          <cell r="Z189">
            <v>128996.43999999999</v>
          </cell>
          <cell r="AA189">
            <v>121384.30000000002</v>
          </cell>
          <cell r="AB189">
            <v>39397804</v>
          </cell>
          <cell r="AC189">
            <v>28072.720000000001</v>
          </cell>
          <cell r="AD189">
            <v>157245.84786885243</v>
          </cell>
          <cell r="AG189">
            <v>0</v>
          </cell>
          <cell r="AH189">
            <v>-157245.84786885243</v>
          </cell>
        </row>
        <row r="190">
          <cell r="A190">
            <v>102727</v>
          </cell>
          <cell r="B190" t="str">
            <v xml:space="preserve">SUGS SMS Refinery TAM PHC and Warri     </v>
          </cell>
          <cell r="C190">
            <v>101468</v>
          </cell>
          <cell r="D190" t="str">
            <v>OVERHEADS, SUG GM UPSTREAM GAS</v>
          </cell>
          <cell r="E190" t="str">
            <v>OLATUNDE ODUWOLE</v>
          </cell>
          <cell r="F190" t="str">
            <v>GAS</v>
          </cell>
          <cell r="G190">
            <v>415002</v>
          </cell>
          <cell r="H190">
            <v>4150</v>
          </cell>
          <cell r="I190" t="str">
            <v>G&amp;A</v>
          </cell>
          <cell r="J190" t="str">
            <v>BASE JV</v>
          </cell>
          <cell r="K190" t="str">
            <v>COMMERCIAL / GAS</v>
          </cell>
          <cell r="L190" t="str">
            <v>COMMERCIAL / GAS</v>
          </cell>
          <cell r="M190" t="str">
            <v>Integration/Demand &amp; Supply Planning Mgr</v>
          </cell>
          <cell r="N190" t="str">
            <v>Technical Planning Manager</v>
          </cell>
          <cell r="O190" t="str">
            <v>BELO-OSAGIE, OGOCHUKWU</v>
          </cell>
          <cell r="P190" t="str">
            <v>CHUKWUEMEKA.EKEKE@SHELL.COM</v>
          </cell>
          <cell r="Q190" t="str">
            <v>OPEX</v>
          </cell>
          <cell r="R190" t="str">
            <v>OPEX</v>
          </cell>
          <cell r="S190" t="str">
            <v>NON SAL</v>
          </cell>
          <cell r="W190" t="str">
            <v>P235 Direct Management</v>
          </cell>
          <cell r="Z190">
            <v>0</v>
          </cell>
          <cell r="AA190">
            <v>0</v>
          </cell>
          <cell r="AB190">
            <v>0</v>
          </cell>
          <cell r="AC190">
            <v>0</v>
          </cell>
          <cell r="AD190">
            <v>0</v>
          </cell>
          <cell r="AG190">
            <v>0</v>
          </cell>
          <cell r="AH190">
            <v>0</v>
          </cell>
        </row>
        <row r="191">
          <cell r="A191">
            <v>106308</v>
          </cell>
          <cell r="B191" t="str">
            <v>LOGISTIC AND FACILITY MGT</v>
          </cell>
          <cell r="C191">
            <v>101468</v>
          </cell>
          <cell r="D191" t="str">
            <v>OVERHEADS, SUG GM UPSTREAM GAS</v>
          </cell>
          <cell r="E191" t="str">
            <v>OLATUNDE ODUWOLE</v>
          </cell>
          <cell r="F191" t="str">
            <v>GAS</v>
          </cell>
          <cell r="G191">
            <v>415002</v>
          </cell>
          <cell r="H191">
            <v>4150</v>
          </cell>
          <cell r="I191" t="str">
            <v>G&amp;A</v>
          </cell>
          <cell r="J191" t="str">
            <v>BASE JV</v>
          </cell>
          <cell r="K191" t="str">
            <v>COMMERCIAL / GAS</v>
          </cell>
          <cell r="L191" t="str">
            <v>COMMERCIAL / GAS</v>
          </cell>
          <cell r="M191" t="str">
            <v>Integration/Demand &amp; Supply Planning Mgr</v>
          </cell>
          <cell r="N191" t="str">
            <v>Technical Planning Manager</v>
          </cell>
          <cell r="O191" t="str">
            <v>BELO-OSAGIE, OGOCHUKWU</v>
          </cell>
          <cell r="P191" t="str">
            <v>CHUKWUEMEKA.EKEKE@SHELL.COM</v>
          </cell>
          <cell r="Q191" t="str">
            <v>OPEX</v>
          </cell>
          <cell r="R191" t="str">
            <v>OPEX</v>
          </cell>
          <cell r="S191" t="str">
            <v>NON SAL</v>
          </cell>
          <cell r="T191" t="str">
            <v>N/A</v>
          </cell>
          <cell r="U191" t="str">
            <v>N/A</v>
          </cell>
          <cell r="V191" t="str">
            <v>N/A</v>
          </cell>
          <cell r="W191" t="str">
            <v>P235 Direct Management</v>
          </cell>
          <cell r="X191" t="str">
            <v>S7200 Services</v>
          </cell>
          <cell r="Y191" t="str">
            <v>A2170 Direct Mngt and Overheads</v>
          </cell>
          <cell r="Z191">
            <v>0</v>
          </cell>
          <cell r="AA191">
            <v>0</v>
          </cell>
          <cell r="AB191">
            <v>0</v>
          </cell>
          <cell r="AC191">
            <v>0</v>
          </cell>
          <cell r="AD191">
            <v>0</v>
          </cell>
          <cell r="AG191">
            <v>0</v>
          </cell>
          <cell r="AH191">
            <v>0</v>
          </cell>
        </row>
        <row r="192">
          <cell r="A192">
            <v>102259</v>
          </cell>
          <cell r="B192" t="str">
            <v>EMPLOYEE RELATIONS_ADMIN</v>
          </cell>
          <cell r="C192">
            <v>102259</v>
          </cell>
          <cell r="D192" t="str">
            <v>EMPLOYEE RELATIONS_ADMIN</v>
          </cell>
          <cell r="E192" t="str">
            <v>CHIGBO ENENMO</v>
          </cell>
          <cell r="F192" t="str">
            <v>HR</v>
          </cell>
          <cell r="G192">
            <v>415002</v>
          </cell>
          <cell r="H192">
            <v>4150</v>
          </cell>
          <cell r="I192" t="str">
            <v>G&amp;A</v>
          </cell>
          <cell r="J192" t="str">
            <v>BASE JV</v>
          </cell>
          <cell r="K192" t="str">
            <v>HR</v>
          </cell>
          <cell r="L192" t="str">
            <v>HR</v>
          </cell>
          <cell r="M192" t="str">
            <v>HR Manager Nigeria</v>
          </cell>
          <cell r="N192" t="str">
            <v>HR Account Manager Development</v>
          </cell>
          <cell r="O192" t="str">
            <v>AJILIMA- ISAAC, HAWA</v>
          </cell>
          <cell r="P192" t="str">
            <v>HYGINUS.ONUEGBU@SHELL.COM</v>
          </cell>
          <cell r="Q192" t="str">
            <v>OPEX</v>
          </cell>
          <cell r="R192" t="str">
            <v>OPEX</v>
          </cell>
          <cell r="S192" t="str">
            <v>NON SAL</v>
          </cell>
          <cell r="T192" t="str">
            <v>N/A</v>
          </cell>
          <cell r="U192" t="str">
            <v>N/A</v>
          </cell>
          <cell r="V192" t="str">
            <v>C_OPSE_OIL_Z11</v>
          </cell>
          <cell r="W192" t="str">
            <v>P236.04 HR</v>
          </cell>
          <cell r="X192" t="str">
            <v>S7200 Services</v>
          </cell>
          <cell r="Y192" t="str">
            <v>A2340 Overhead</v>
          </cell>
          <cell r="Z192">
            <v>175369.26</v>
          </cell>
          <cell r="AA192">
            <v>213178.16999999998</v>
          </cell>
          <cell r="AB192">
            <v>59967909.793398999</v>
          </cell>
          <cell r="AC192">
            <v>25023.696</v>
          </cell>
          <cell r="AD192">
            <v>221639.79368327541</v>
          </cell>
          <cell r="AG192">
            <v>0</v>
          </cell>
          <cell r="AH192">
            <v>-221639.79368327541</v>
          </cell>
        </row>
        <row r="193">
          <cell r="A193">
            <v>102260</v>
          </cell>
          <cell r="B193" t="str">
            <v>PROFESSIONAL SUBSCRIPTION, BURIAL ASSISTANCE AND EX_GRATIA PAY_ADMIN SERVICES COST</v>
          </cell>
          <cell r="C193">
            <v>102260</v>
          </cell>
          <cell r="D193" t="str">
            <v>PROFESSIONAL SUBSCRIPTION, BURIAL ASSISTANCE AND EX_GRATIA PAY_ADMIN SERVICES COST</v>
          </cell>
          <cell r="E193" t="str">
            <v>CHIGBO ENENMO</v>
          </cell>
          <cell r="F193" t="str">
            <v>HR</v>
          </cell>
          <cell r="G193">
            <v>415002</v>
          </cell>
          <cell r="H193">
            <v>4150</v>
          </cell>
          <cell r="I193" t="str">
            <v>G&amp;A</v>
          </cell>
          <cell r="J193" t="str">
            <v>BASE JV</v>
          </cell>
          <cell r="K193" t="str">
            <v>HR</v>
          </cell>
          <cell r="L193" t="str">
            <v>HR</v>
          </cell>
          <cell r="M193" t="str">
            <v>Reg. HR Policy, Pro, Systems &amp; Comp Mgr</v>
          </cell>
          <cell r="N193" t="str">
            <v>Head HR Business Services</v>
          </cell>
          <cell r="O193" t="str">
            <v>AJILIMA- ISAAC, HAWA</v>
          </cell>
          <cell r="P193" t="str">
            <v>CAROLINE.ALLEN@SHELL.COM</v>
          </cell>
          <cell r="Q193" t="str">
            <v>OPEX</v>
          </cell>
          <cell r="R193" t="str">
            <v>OPEX</v>
          </cell>
          <cell r="S193" t="str">
            <v>NON SAL</v>
          </cell>
          <cell r="T193" t="str">
            <v>N/A</v>
          </cell>
          <cell r="U193" t="str">
            <v>N/A</v>
          </cell>
          <cell r="V193" t="str">
            <v>C_OPSE_OIL_Z11</v>
          </cell>
          <cell r="W193" t="str">
            <v>P236.04 HR</v>
          </cell>
          <cell r="X193" t="str">
            <v>S7200 Services</v>
          </cell>
          <cell r="Y193" t="str">
            <v>A2340 Overhead</v>
          </cell>
          <cell r="Z193">
            <v>-23387.939999999875</v>
          </cell>
          <cell r="AA193">
            <v>1071370.5900000003</v>
          </cell>
          <cell r="AB193">
            <v>240202087</v>
          </cell>
          <cell r="AC193">
            <v>3000</v>
          </cell>
          <cell r="AD193">
            <v>790547.82622950815</v>
          </cell>
          <cell r="AG193">
            <v>0</v>
          </cell>
          <cell r="AH193">
            <v>-790547.82622950815</v>
          </cell>
        </row>
        <row r="194">
          <cell r="A194">
            <v>102262</v>
          </cell>
          <cell r="B194" t="str">
            <v>DWS - TECHNOLOGY DEV</v>
          </cell>
          <cell r="C194">
            <v>102262</v>
          </cell>
          <cell r="D194" t="str">
            <v>DWS - TECHNOLOGY DEV</v>
          </cell>
          <cell r="E194" t="str">
            <v>MOJEED OKUNADE</v>
          </cell>
          <cell r="F194" t="str">
            <v>WELLS</v>
          </cell>
          <cell r="G194">
            <v>411001</v>
          </cell>
          <cell r="H194">
            <v>4110</v>
          </cell>
          <cell r="I194" t="str">
            <v>PE</v>
          </cell>
          <cell r="J194" t="str">
            <v>BASE JV</v>
          </cell>
          <cell r="K194" t="str">
            <v>P&amp;T</v>
          </cell>
          <cell r="L194" t="str">
            <v>WELLS</v>
          </cell>
          <cell r="M194" t="str">
            <v>GM Wells Ops SPDC</v>
          </cell>
          <cell r="N194" t="str">
            <v>Well Engineering Manager</v>
          </cell>
          <cell r="O194" t="str">
            <v>AUDU-USMAN, ISAAC</v>
          </cell>
          <cell r="P194" t="str">
            <v>NURUDEEN.IBRAHIM@SHELL.COM</v>
          </cell>
          <cell r="Q194" t="str">
            <v>OPEX</v>
          </cell>
          <cell r="R194" t="str">
            <v>OPEX</v>
          </cell>
          <cell r="S194" t="str">
            <v>NON SAL</v>
          </cell>
          <cell r="T194" t="str">
            <v>N/A</v>
          </cell>
          <cell r="U194" t="str">
            <v>N/A</v>
          </cell>
          <cell r="V194" t="str">
            <v>C_OPSE_OIL_Z11</v>
          </cell>
          <cell r="W194" t="str">
            <v>P236.01 Technical Support</v>
          </cell>
          <cell r="X194" t="str">
            <v>S7200 Services</v>
          </cell>
          <cell r="Y194" t="str">
            <v>A2340 Overhead</v>
          </cell>
          <cell r="Z194">
            <v>68490.340000000011</v>
          </cell>
          <cell r="AA194">
            <v>68211.990000000005</v>
          </cell>
          <cell r="AB194">
            <v>45140000</v>
          </cell>
          <cell r="AC194">
            <v>222000</v>
          </cell>
          <cell r="AD194">
            <v>370000</v>
          </cell>
          <cell r="AG194">
            <v>0</v>
          </cell>
          <cell r="AH194">
            <v>-370000</v>
          </cell>
        </row>
        <row r="195">
          <cell r="A195">
            <v>102263</v>
          </cell>
          <cell r="B195" t="str">
            <v>WELL CONTROL ASSURANCE</v>
          </cell>
          <cell r="C195">
            <v>102263</v>
          </cell>
          <cell r="D195" t="str">
            <v>WELL CONTROL ASSURANCE</v>
          </cell>
          <cell r="E195" t="str">
            <v>MOJEED OKUNADE</v>
          </cell>
          <cell r="F195" t="str">
            <v>WELLS</v>
          </cell>
          <cell r="G195">
            <v>411001</v>
          </cell>
          <cell r="H195">
            <v>4110</v>
          </cell>
          <cell r="I195" t="str">
            <v>PE</v>
          </cell>
          <cell r="J195" t="str">
            <v>BASE JV</v>
          </cell>
          <cell r="K195" t="str">
            <v>P&amp;T</v>
          </cell>
          <cell r="L195" t="str">
            <v>WELLS</v>
          </cell>
          <cell r="M195" t="str">
            <v>GM Wells Ops SPDC</v>
          </cell>
          <cell r="N195" t="str">
            <v>Well Engineering Manager</v>
          </cell>
          <cell r="O195" t="str">
            <v>AUDU-USMAN, ISAAC</v>
          </cell>
          <cell r="P195" t="str">
            <v>NURUDEEN.IBRAHIM@SHELL.COM</v>
          </cell>
          <cell r="Q195" t="str">
            <v>OPEX</v>
          </cell>
          <cell r="R195" t="str">
            <v>OPEX</v>
          </cell>
          <cell r="S195" t="str">
            <v>NON SAL</v>
          </cell>
          <cell r="T195" t="str">
            <v>N/A</v>
          </cell>
          <cell r="U195" t="str">
            <v>N/A</v>
          </cell>
          <cell r="V195" t="str">
            <v>C_OPSE_OIL_Z11</v>
          </cell>
          <cell r="W195" t="str">
            <v>P232 Well Mtce, Testing &amp; Stimulation</v>
          </cell>
          <cell r="X195" t="str">
            <v>S7200 Services</v>
          </cell>
          <cell r="Y195" t="str">
            <v>A2340 Overhead</v>
          </cell>
          <cell r="Z195">
            <v>38951.26</v>
          </cell>
          <cell r="AA195">
            <v>3430</v>
          </cell>
          <cell r="AB195">
            <v>36087401.446476772</v>
          </cell>
          <cell r="AC195">
            <v>177479.02350726281</v>
          </cell>
          <cell r="AD195">
            <v>295798.37251210469</v>
          </cell>
          <cell r="AG195">
            <v>0</v>
          </cell>
          <cell r="AH195">
            <v>-295798.37251210469</v>
          </cell>
        </row>
        <row r="196">
          <cell r="A196">
            <v>102264</v>
          </cell>
          <cell r="B196" t="str">
            <v>PE SKILLS DEVELOPMENT</v>
          </cell>
          <cell r="C196">
            <v>102264</v>
          </cell>
          <cell r="D196" t="str">
            <v>PE SKILLS DEVELOPMENT</v>
          </cell>
          <cell r="E196" t="str">
            <v>MOJEED OKUNADE</v>
          </cell>
          <cell r="F196" t="str">
            <v>DEVELOPMENT</v>
          </cell>
          <cell r="G196">
            <v>415004</v>
          </cell>
          <cell r="H196">
            <v>4150</v>
          </cell>
          <cell r="I196" t="str">
            <v>PE</v>
          </cell>
          <cell r="J196" t="str">
            <v>BASE JV</v>
          </cell>
          <cell r="K196" t="str">
            <v>DEVELOPMENT</v>
          </cell>
          <cell r="L196" t="str">
            <v>DEVELOPMENT</v>
          </cell>
          <cell r="M196" t="str">
            <v>Manager, Tech Integration and PE</v>
          </cell>
          <cell r="N196" t="str">
            <v>Production Geosciences Discipline Lead</v>
          </cell>
          <cell r="O196" t="str">
            <v>ENONCHE, VANESSA</v>
          </cell>
          <cell r="P196" t="str">
            <v>NENGI.PEPPLE@SHELL.COM</v>
          </cell>
          <cell r="Q196" t="str">
            <v>OPEX</v>
          </cell>
          <cell r="R196" t="str">
            <v>OPEX</v>
          </cell>
          <cell r="S196" t="str">
            <v>NON SAL</v>
          </cell>
          <cell r="T196" t="str">
            <v>N/A</v>
          </cell>
          <cell r="U196" t="str">
            <v>N/A</v>
          </cell>
          <cell r="V196" t="str">
            <v>C_OPSE_OIL_Z11</v>
          </cell>
          <cell r="W196" t="str">
            <v>P236.01 Technical Support</v>
          </cell>
          <cell r="X196" t="str">
            <v>S7200 Services</v>
          </cell>
          <cell r="Y196" t="str">
            <v>A2180 Feasibility Expenses</v>
          </cell>
          <cell r="Z196">
            <v>236332.17</v>
          </cell>
          <cell r="AA196">
            <v>162041.93</v>
          </cell>
          <cell r="AB196">
            <v>68079275</v>
          </cell>
          <cell r="AC196">
            <v>287520</v>
          </cell>
          <cell r="AD196">
            <v>510730.73770491802</v>
          </cell>
          <cell r="AG196">
            <v>0</v>
          </cell>
          <cell r="AH196">
            <v>-510730.73770491802</v>
          </cell>
        </row>
        <row r="197">
          <cell r="A197">
            <v>102268</v>
          </cell>
          <cell r="B197" t="str">
            <v>RESEARCH AND DEVELOPMENT</v>
          </cell>
          <cell r="C197">
            <v>102268</v>
          </cell>
          <cell r="D197" t="str">
            <v>RANDD, TECH AND UNIVERSITY LIAISON ACTIVITIES</v>
          </cell>
          <cell r="E197" t="str">
            <v>CHIGBO ENENMO</v>
          </cell>
          <cell r="F197" t="str">
            <v>EXTERNAL RELATIONS</v>
          </cell>
          <cell r="G197">
            <v>415008</v>
          </cell>
          <cell r="H197">
            <v>4150</v>
          </cell>
          <cell r="I197" t="str">
            <v>CDPA</v>
          </cell>
          <cell r="J197" t="str">
            <v>BASE JV</v>
          </cell>
          <cell r="K197" t="str">
            <v>CC &amp; MD</v>
          </cell>
          <cell r="L197" t="str">
            <v>EXTERNAL RELATIONS</v>
          </cell>
          <cell r="M197" t="str">
            <v>External Relations Manager</v>
          </cell>
          <cell r="N197" t="str">
            <v>Social Performance &amp; Social Investment Manager</v>
          </cell>
          <cell r="O197" t="str">
            <v>SOKUNBI, ADEOLA</v>
          </cell>
          <cell r="P197" t="str">
            <v>HARCOURT.STANLEY@SHELL.COM</v>
          </cell>
          <cell r="Q197" t="str">
            <v>OPEX</v>
          </cell>
          <cell r="R197" t="str">
            <v>OPEX</v>
          </cell>
          <cell r="S197" t="str">
            <v>NON SAL</v>
          </cell>
          <cell r="T197" t="str">
            <v>N/A</v>
          </cell>
          <cell r="U197" t="str">
            <v>N/A</v>
          </cell>
          <cell r="V197" t="str">
            <v>C_OPSE_OIL_Z11</v>
          </cell>
          <cell r="W197" t="str">
            <v>P236.01 Technical Support</v>
          </cell>
          <cell r="X197" t="str">
            <v>S7200 Services</v>
          </cell>
          <cell r="Y197" t="str">
            <v>A2180 Feasibility Expenses</v>
          </cell>
          <cell r="Z197">
            <v>1709392.22</v>
          </cell>
          <cell r="AA197">
            <v>1290624.1099999999</v>
          </cell>
          <cell r="AB197">
            <v>317000000</v>
          </cell>
          <cell r="AC197">
            <v>131580</v>
          </cell>
          <cell r="AD197">
            <v>1170924.2622950822</v>
          </cell>
          <cell r="AG197">
            <v>0</v>
          </cell>
          <cell r="AH197">
            <v>-1170924.2622950822</v>
          </cell>
        </row>
        <row r="198">
          <cell r="A198">
            <v>102269</v>
          </cell>
          <cell r="B198" t="str">
            <v>PE DISCIPLINE PORTFOLIO ACTIVITIES</v>
          </cell>
          <cell r="C198">
            <v>102269</v>
          </cell>
          <cell r="D198" t="str">
            <v>PE DISCIPLINE PORTFOLIO ACTIVITIES</v>
          </cell>
          <cell r="E198" t="str">
            <v>MOJEED OKUNADE</v>
          </cell>
          <cell r="F198" t="str">
            <v>DEVELOPMENT</v>
          </cell>
          <cell r="G198">
            <v>413001</v>
          </cell>
          <cell r="H198">
            <v>4130</v>
          </cell>
          <cell r="I198" t="str">
            <v>PE</v>
          </cell>
          <cell r="J198" t="str">
            <v>BASE JV</v>
          </cell>
          <cell r="K198" t="str">
            <v>DEVELOPMENT</v>
          </cell>
          <cell r="L198" t="str">
            <v>DEVELOPMENT</v>
          </cell>
          <cell r="M198" t="str">
            <v>Manager, Tech Integration and PE</v>
          </cell>
          <cell r="N198" t="str">
            <v>Production Geosciences Discipline Lead</v>
          </cell>
          <cell r="O198" t="str">
            <v>ENONCHE, VANESSA</v>
          </cell>
          <cell r="P198" t="str">
            <v>NENGI.PEPPLE@SHELL.COM</v>
          </cell>
          <cell r="Q198" t="str">
            <v>OPEX</v>
          </cell>
          <cell r="R198" t="str">
            <v>OPEX</v>
          </cell>
          <cell r="S198" t="str">
            <v>NON SAL</v>
          </cell>
          <cell r="T198" t="str">
            <v>N/A</v>
          </cell>
          <cell r="U198" t="str">
            <v>N/A</v>
          </cell>
          <cell r="V198" t="str">
            <v>C_OPSE_OIL_Z11</v>
          </cell>
          <cell r="W198" t="str">
            <v>P236.01 Technical Support</v>
          </cell>
          <cell r="X198" t="str">
            <v>S7200 Services</v>
          </cell>
          <cell r="Y198" t="str">
            <v>A2180 Feasibility Expenses</v>
          </cell>
          <cell r="Z198">
            <v>4091.07</v>
          </cell>
          <cell r="AA198">
            <v>24341.41</v>
          </cell>
          <cell r="AB198">
            <v>7615384</v>
          </cell>
          <cell r="AC198">
            <v>39312</v>
          </cell>
          <cell r="AD198">
            <v>64280.472131147544</v>
          </cell>
          <cell r="AG198">
            <v>0</v>
          </cell>
          <cell r="AH198">
            <v>-64280.472131147544</v>
          </cell>
        </row>
        <row r="199">
          <cell r="A199">
            <v>102280</v>
          </cell>
          <cell r="B199" t="str">
            <v>CORPORATE WELLS &amp; RESERVOIR SURVEILLANCE</v>
          </cell>
          <cell r="C199">
            <v>102280</v>
          </cell>
          <cell r="D199" t="str">
            <v>CORP WELLS AND RESERVOIR SURVEILLANCE</v>
          </cell>
          <cell r="E199" t="str">
            <v>MOJEED OKUNADE</v>
          </cell>
          <cell r="F199" t="str">
            <v>DEVELOPMENT</v>
          </cell>
          <cell r="G199">
            <v>411001</v>
          </cell>
          <cell r="H199">
            <v>4110</v>
          </cell>
          <cell r="I199" t="str">
            <v>PE</v>
          </cell>
          <cell r="J199" t="str">
            <v>BASE JV</v>
          </cell>
          <cell r="K199" t="str">
            <v>DEVELOPMENT</v>
          </cell>
          <cell r="L199" t="str">
            <v>DEVELOPMENT</v>
          </cell>
          <cell r="M199" t="str">
            <v>Development Manager, Onshore Assets</v>
          </cell>
          <cell r="N199" t="str">
            <v>Subsurface Operations Interface Manager</v>
          </cell>
          <cell r="O199" t="str">
            <v>ENONCHE, VANESSA</v>
          </cell>
          <cell r="P199" t="str">
            <v>IFEANYICHUKWU.OFIA@SHELL.COM</v>
          </cell>
          <cell r="Q199" t="str">
            <v>OPEX</v>
          </cell>
          <cell r="R199" t="str">
            <v>OPEX</v>
          </cell>
          <cell r="S199" t="str">
            <v>NON SAL</v>
          </cell>
          <cell r="T199" t="str">
            <v>N/A</v>
          </cell>
          <cell r="U199" t="str">
            <v>N/A</v>
          </cell>
          <cell r="V199" t="str">
            <v>C_OPSE_OIL_Z11</v>
          </cell>
          <cell r="W199" t="str">
            <v>P232 Well Mtce, Testing &amp; Stimulation</v>
          </cell>
          <cell r="X199" t="str">
            <v>S7200 Services</v>
          </cell>
          <cell r="Y199" t="str">
            <v>A2130 Well/Mine Maintenance</v>
          </cell>
          <cell r="Z199">
            <v>7243229.2299999995</v>
          </cell>
          <cell r="AA199">
            <v>4934468.5600000005</v>
          </cell>
          <cell r="AB199">
            <v>787122757.94910014</v>
          </cell>
          <cell r="AC199">
            <v>5043651.7071557576</v>
          </cell>
          <cell r="AD199">
            <v>7624382.0610872349</v>
          </cell>
          <cell r="AG199">
            <v>0</v>
          </cell>
          <cell r="AH199">
            <v>-7624382.0610872349</v>
          </cell>
        </row>
        <row r="200">
          <cell r="A200">
            <v>102285</v>
          </cell>
          <cell r="B200" t="str">
            <v xml:space="preserve">CATERING/ACCOMM/HOUSE KEEPING SWAMP 2   </v>
          </cell>
          <cell r="C200">
            <v>102285</v>
          </cell>
          <cell r="D200" t="str">
            <v xml:space="preserve">CATERING/ACCOMM/HOUSE KEEPING SWAMP 2   </v>
          </cell>
          <cell r="E200" t="str">
            <v>IRETI OMOTOSO</v>
          </cell>
          <cell r="F200" t="str">
            <v>PRODUCTION</v>
          </cell>
          <cell r="G200">
            <v>415004</v>
          </cell>
          <cell r="H200">
            <v>4150</v>
          </cell>
          <cell r="I200" t="str">
            <v>G&amp;A</v>
          </cell>
          <cell r="J200" t="str">
            <v>BASE JV</v>
          </cell>
          <cell r="K200" t="str">
            <v>PRODUCTION</v>
          </cell>
          <cell r="L200" t="str">
            <v>PRODUCTION</v>
          </cell>
          <cell r="M200" t="str">
            <v>Asset Manager, Swamp West Hub</v>
          </cell>
          <cell r="N200" t="str">
            <v>Forcados Terminal Installation Manager</v>
          </cell>
          <cell r="O200" t="str">
            <v>MBANEFO, DUBEM</v>
          </cell>
          <cell r="P200" t="str">
            <v>MAXWELL.OGHOLOH@SHELL.COM</v>
          </cell>
          <cell r="Q200" t="str">
            <v>OPEX</v>
          </cell>
          <cell r="R200" t="str">
            <v>OPEX</v>
          </cell>
          <cell r="S200" t="str">
            <v>NON SAL</v>
          </cell>
          <cell r="T200" t="str">
            <v>N/A</v>
          </cell>
          <cell r="U200" t="str">
            <v>N/A</v>
          </cell>
          <cell r="V200" t="str">
            <v>N/A</v>
          </cell>
          <cell r="W200" t="str">
            <v>P231 Production Operations</v>
          </cell>
          <cell r="X200" t="str">
            <v>S7200 Services</v>
          </cell>
          <cell r="Y200" t="str">
            <v>A2110 Production Operations</v>
          </cell>
          <cell r="Z200">
            <v>0</v>
          </cell>
          <cell r="AA200">
            <v>0</v>
          </cell>
          <cell r="AB200">
            <v>0</v>
          </cell>
          <cell r="AC200">
            <v>0</v>
          </cell>
          <cell r="AD200">
            <v>0</v>
          </cell>
          <cell r="AG200">
            <v>0</v>
          </cell>
          <cell r="AH200">
            <v>0</v>
          </cell>
        </row>
        <row r="201">
          <cell r="A201">
            <v>108552</v>
          </cell>
          <cell r="B201" t="str">
            <v>SUG UPSTREAM GAS - SALARY</v>
          </cell>
          <cell r="C201">
            <v>101468</v>
          </cell>
          <cell r="D201" t="str">
            <v>OVERHEADS, SUG GM UPSTREAM GAS</v>
          </cell>
          <cell r="E201" t="str">
            <v>OLATUNDE ODUWOLE</v>
          </cell>
          <cell r="F201" t="str">
            <v>GAS</v>
          </cell>
          <cell r="G201">
            <v>415002</v>
          </cell>
          <cell r="H201">
            <v>4150</v>
          </cell>
          <cell r="I201" t="str">
            <v>G&amp;A</v>
          </cell>
          <cell r="J201" t="str">
            <v>BASE JV</v>
          </cell>
          <cell r="K201" t="str">
            <v>COMMERCIAL / GAS</v>
          </cell>
          <cell r="L201" t="str">
            <v>COMMERCIAL / GAS</v>
          </cell>
          <cell r="M201" t="str">
            <v>Integration/Demand &amp; Supply Planning Mgr</v>
          </cell>
          <cell r="N201" t="str">
            <v>Technical Planning Manager</v>
          </cell>
          <cell r="O201" t="str">
            <v>BELO-OSAGIE, OGOCHUKWU</v>
          </cell>
          <cell r="P201" t="str">
            <v>CHUKWUEMEKA.EKEKE@SHELL.COM</v>
          </cell>
          <cell r="Q201" t="str">
            <v>OPEX</v>
          </cell>
          <cell r="R201" t="str">
            <v>OPEX</v>
          </cell>
          <cell r="S201" t="str">
            <v>NON SAL</v>
          </cell>
          <cell r="T201" t="str">
            <v>N/A</v>
          </cell>
          <cell r="U201" t="str">
            <v>N/A</v>
          </cell>
          <cell r="V201" t="str">
            <v>N/A</v>
          </cell>
          <cell r="W201" t="str">
            <v>P235 Direct Management</v>
          </cell>
          <cell r="X201" t="str">
            <v>S7200 Services</v>
          </cell>
          <cell r="Y201" t="str">
            <v>A2170 Direct Mngt and Overheads</v>
          </cell>
          <cell r="Z201">
            <v>1501.5400000000002</v>
          </cell>
          <cell r="AA201">
            <v>-323.83999999999997</v>
          </cell>
          <cell r="AB201">
            <v>0</v>
          </cell>
          <cell r="AC201">
            <v>0</v>
          </cell>
          <cell r="AD201">
            <v>0</v>
          </cell>
          <cell r="AG201">
            <v>0</v>
          </cell>
          <cell r="AH201">
            <v>0</v>
          </cell>
        </row>
        <row r="202">
          <cell r="A202">
            <v>101631</v>
          </cell>
          <cell r="B202" t="str">
            <v>SALARIES WAGES &amp; O/H LAND AREA 1 EAST</v>
          </cell>
          <cell r="C202">
            <v>101631</v>
          </cell>
          <cell r="D202" t="str">
            <v>LAND AREA EAST OVERHEADS_SERVICES MGT (ADMIN SERVICES COST)</v>
          </cell>
          <cell r="E202" t="str">
            <v>IRETI OMOTOSO</v>
          </cell>
          <cell r="F202" t="str">
            <v>PRODUCTION</v>
          </cell>
          <cell r="G202">
            <v>415002</v>
          </cell>
          <cell r="H202">
            <v>4150</v>
          </cell>
          <cell r="I202" t="str">
            <v>G&amp;A</v>
          </cell>
          <cell r="J202" t="str">
            <v>BASE JV</v>
          </cell>
          <cell r="K202" t="str">
            <v>PRODUCTION</v>
          </cell>
          <cell r="L202" t="str">
            <v>PRODUCTION</v>
          </cell>
          <cell r="M202" t="str">
            <v>Asset Manager, Land East Hub</v>
          </cell>
          <cell r="N202" t="str">
            <v>Asset Management Integration Lead</v>
          </cell>
          <cell r="O202" t="str">
            <v>ADEDIRAN, ADEWALE</v>
          </cell>
          <cell r="P202" t="str">
            <v>RUTH.OLUWOLE@SHELL.COM</v>
          </cell>
          <cell r="Q202" t="str">
            <v>OPEX</v>
          </cell>
          <cell r="R202" t="str">
            <v>OPEX</v>
          </cell>
          <cell r="S202" t="str">
            <v>NON SAL</v>
          </cell>
          <cell r="T202" t="str">
            <v>N/A</v>
          </cell>
          <cell r="U202" t="str">
            <v>N/A</v>
          </cell>
          <cell r="V202" t="str">
            <v>C_OPSE_OIL_Z11</v>
          </cell>
          <cell r="W202" t="str">
            <v>P231 Production Operations</v>
          </cell>
          <cell r="X202" t="str">
            <v>S7200 Services</v>
          </cell>
          <cell r="Y202" t="str">
            <v>A2110 Production Operations</v>
          </cell>
          <cell r="Z202">
            <v>181568.43999999997</v>
          </cell>
          <cell r="AA202">
            <v>480607.91000000003</v>
          </cell>
          <cell r="AB202">
            <v>50936537.9905596</v>
          </cell>
          <cell r="AC202">
            <v>0</v>
          </cell>
          <cell r="AD202">
            <v>167005.0425919987</v>
          </cell>
          <cell r="AG202">
            <v>0</v>
          </cell>
          <cell r="AH202">
            <v>-167005.0425919987</v>
          </cell>
        </row>
        <row r="203">
          <cell r="A203">
            <v>102310</v>
          </cell>
          <cell r="B203" t="str">
            <v>CORPORATE WELL INTEGRITY ACTIVITIES</v>
          </cell>
          <cell r="C203">
            <v>102310</v>
          </cell>
          <cell r="D203" t="str">
            <v>CORP WELL INTEGRITY</v>
          </cell>
          <cell r="E203" t="str">
            <v>MOJEED OKUNADE</v>
          </cell>
          <cell r="F203" t="str">
            <v>DEVELOPMENT</v>
          </cell>
          <cell r="G203">
            <v>411001</v>
          </cell>
          <cell r="H203">
            <v>4110</v>
          </cell>
          <cell r="I203" t="str">
            <v>PE</v>
          </cell>
          <cell r="J203" t="str">
            <v>BASE JV</v>
          </cell>
          <cell r="K203" t="str">
            <v>DEVELOPMENT</v>
          </cell>
          <cell r="L203" t="str">
            <v>DEVELOPMENT</v>
          </cell>
          <cell r="M203" t="str">
            <v>Development Manager, Onshore Assets</v>
          </cell>
          <cell r="N203" t="str">
            <v>Subsurface Operations Interface Manager</v>
          </cell>
          <cell r="O203" t="str">
            <v>ENONCHE, VANESSA</v>
          </cell>
          <cell r="P203" t="str">
            <v>IFEANYICHUKWU.OFIA@SHELL.COM</v>
          </cell>
          <cell r="Q203" t="str">
            <v>OPEX</v>
          </cell>
          <cell r="R203" t="str">
            <v>OPEX</v>
          </cell>
          <cell r="S203" t="str">
            <v>NON SAL</v>
          </cell>
          <cell r="T203" t="str">
            <v>N/A</v>
          </cell>
          <cell r="U203" t="str">
            <v>N/A</v>
          </cell>
          <cell r="V203" t="str">
            <v>N/A</v>
          </cell>
          <cell r="W203" t="str">
            <v>P232 Well Mtce, Testing &amp; Stimulation</v>
          </cell>
          <cell r="X203" t="str">
            <v>S7200 Services</v>
          </cell>
          <cell r="Y203" t="str">
            <v>A2130 Well/Mine Maintenance</v>
          </cell>
          <cell r="Z203">
            <v>0.01</v>
          </cell>
          <cell r="AA203">
            <v>0</v>
          </cell>
          <cell r="AB203">
            <v>0</v>
          </cell>
          <cell r="AC203">
            <v>0</v>
          </cell>
          <cell r="AD203">
            <v>0</v>
          </cell>
          <cell r="AG203">
            <v>0</v>
          </cell>
          <cell r="AH203">
            <v>0</v>
          </cell>
        </row>
        <row r="204">
          <cell r="A204">
            <v>104910</v>
          </cell>
          <cell r="B204" t="str">
            <v>SALARIES WAGES &amp; OH LAND AREA 2 EAST</v>
          </cell>
          <cell r="C204">
            <v>101631</v>
          </cell>
          <cell r="D204" t="str">
            <v>LAND AREA EAST OVERHEADS_SERVICES MGT (ADMIN SERVICES COST)</v>
          </cell>
          <cell r="E204" t="str">
            <v>IRETI OMOTOSO</v>
          </cell>
          <cell r="F204" t="str">
            <v>PRODUCTION</v>
          </cell>
          <cell r="G204">
            <v>415002</v>
          </cell>
          <cell r="H204">
            <v>4150</v>
          </cell>
          <cell r="I204" t="str">
            <v>G&amp;A</v>
          </cell>
          <cell r="J204" t="str">
            <v>BASE JV</v>
          </cell>
          <cell r="K204" t="str">
            <v>PRODUCTION</v>
          </cell>
          <cell r="L204" t="str">
            <v>PRODUCTION</v>
          </cell>
          <cell r="M204" t="str">
            <v>Asset Manager, Central Hub</v>
          </cell>
          <cell r="N204" t="str">
            <v>Asset Management Integration Lead</v>
          </cell>
          <cell r="O204" t="str">
            <v>ADEDIRAN, ADEWALE</v>
          </cell>
          <cell r="P204" t="str">
            <v>RUTH.OLUWOLE@SHELL.COM</v>
          </cell>
          <cell r="Q204" t="str">
            <v>OPEX</v>
          </cell>
          <cell r="R204" t="str">
            <v>OPEX</v>
          </cell>
          <cell r="S204" t="str">
            <v>NON SAL</v>
          </cell>
          <cell r="T204" t="str">
            <v>N/A</v>
          </cell>
          <cell r="U204" t="str">
            <v>N/A</v>
          </cell>
          <cell r="V204" t="str">
            <v>C_OPSE_OIL_Z11</v>
          </cell>
          <cell r="W204" t="str">
            <v>P231 Production Operations</v>
          </cell>
          <cell r="X204" t="str">
            <v>S7200 Services</v>
          </cell>
          <cell r="Y204" t="str">
            <v>A2110 Production Operations</v>
          </cell>
          <cell r="Z204">
            <v>79114.62999999999</v>
          </cell>
          <cell r="AA204">
            <v>368139.91000000003</v>
          </cell>
          <cell r="AB204">
            <v>138396760.39999998</v>
          </cell>
          <cell r="AC204">
            <v>0</v>
          </cell>
          <cell r="AD204">
            <v>453759.87016393436</v>
          </cell>
          <cell r="AG204">
            <v>0</v>
          </cell>
          <cell r="AH204">
            <v>-453759.87016393436</v>
          </cell>
        </row>
        <row r="205">
          <cell r="A205">
            <v>112981</v>
          </cell>
          <cell r="B205" t="str">
            <v>OVERHEADS LAND AREA2</v>
          </cell>
          <cell r="C205">
            <v>101631</v>
          </cell>
          <cell r="D205" t="str">
            <v>LAND AREA EAST OVERHEADS_SERVICES MGT (ADMIN SERVICES COST)</v>
          </cell>
          <cell r="E205" t="str">
            <v>IRETI OMOTOSO</v>
          </cell>
          <cell r="F205" t="str">
            <v>PRODUCTION</v>
          </cell>
          <cell r="G205">
            <v>415002</v>
          </cell>
          <cell r="H205">
            <v>4150</v>
          </cell>
          <cell r="I205" t="str">
            <v>G&amp;A</v>
          </cell>
          <cell r="J205" t="str">
            <v>BASE JV</v>
          </cell>
          <cell r="K205" t="str">
            <v>PRODUCTION</v>
          </cell>
          <cell r="L205" t="str">
            <v>PRODUCTION</v>
          </cell>
          <cell r="M205" t="str">
            <v>Asset Manager, Central Hub</v>
          </cell>
          <cell r="N205" t="str">
            <v>Asset Management Integration Lead</v>
          </cell>
          <cell r="O205" t="str">
            <v>ADEDIRAN, ADEWALE</v>
          </cell>
          <cell r="P205" t="str">
            <v>RUTH.OLUWOLE@SHELL.COM</v>
          </cell>
          <cell r="Q205" t="str">
            <v>OPEX</v>
          </cell>
          <cell r="R205" t="str">
            <v>OPEX</v>
          </cell>
          <cell r="S205" t="str">
            <v>NON SAL</v>
          </cell>
          <cell r="T205" t="str">
            <v>N/A</v>
          </cell>
          <cell r="U205" t="str">
            <v>N/A</v>
          </cell>
          <cell r="V205" t="str">
            <v>C_OPSE_OIL_Z11</v>
          </cell>
          <cell r="W205" t="str">
            <v>P231 Production Operations</v>
          </cell>
          <cell r="X205" t="str">
            <v>S7200 Services</v>
          </cell>
          <cell r="Y205" t="str">
            <v>A2110 Production Operations</v>
          </cell>
          <cell r="Z205">
            <v>145037.25999999998</v>
          </cell>
          <cell r="AA205">
            <v>234723.65</v>
          </cell>
          <cell r="AB205">
            <v>47399928</v>
          </cell>
          <cell r="AC205">
            <v>60832</v>
          </cell>
          <cell r="AD205">
            <v>216241.6</v>
          </cell>
          <cell r="AG205">
            <v>0</v>
          </cell>
          <cell r="AH205">
            <v>-216241.6</v>
          </cell>
        </row>
        <row r="206">
          <cell r="A206">
            <v>102350</v>
          </cell>
          <cell r="B206" t="str">
            <v>OVERHEADS, FSCQB SCM BUSINESS IMPROVEMENT_NIPEX</v>
          </cell>
          <cell r="C206">
            <v>102350</v>
          </cell>
          <cell r="D206" t="str">
            <v>OVERHEADS, FSCNB SCM BUSINESS IMPROVEMENT_NIPEX</v>
          </cell>
          <cell r="E206" t="str">
            <v>CHIGBO ENENMO</v>
          </cell>
          <cell r="F206" t="str">
            <v>FINANCE/CP</v>
          </cell>
          <cell r="G206">
            <v>421000</v>
          </cell>
          <cell r="H206">
            <v>4210</v>
          </cell>
          <cell r="I206" t="str">
            <v>PMM</v>
          </cell>
          <cell r="J206" t="str">
            <v>BASE JV</v>
          </cell>
          <cell r="K206" t="str">
            <v>FINANCE</v>
          </cell>
          <cell r="L206" t="str">
            <v>CONTRACTING &amp; PROCUREMENT</v>
          </cell>
          <cell r="M206" t="str">
            <v>Manager CP UI Nigeria &amp; Gabon</v>
          </cell>
          <cell r="N206" t="str">
            <v xml:space="preserve">PM Corporate Services </v>
          </cell>
          <cell r="O206" t="str">
            <v>AJILIMA- ISAAC, HAWA</v>
          </cell>
          <cell r="P206" t="str">
            <v>AMBROSE.EKO@SHELL.COM</v>
          </cell>
          <cell r="Q206" t="str">
            <v>OPEX</v>
          </cell>
          <cell r="R206" t="str">
            <v>OPEX</v>
          </cell>
          <cell r="S206" t="str">
            <v>NON SAL</v>
          </cell>
          <cell r="T206" t="str">
            <v>N/A</v>
          </cell>
          <cell r="U206" t="str">
            <v>N/A</v>
          </cell>
          <cell r="V206" t="str">
            <v>C_OPSE_OIL_Z11</v>
          </cell>
          <cell r="W206" t="str">
            <v>P236.07 Procurement Management</v>
          </cell>
          <cell r="X206" t="str">
            <v>S7200 Services</v>
          </cell>
          <cell r="Y206" t="str">
            <v>A2340 Overhead</v>
          </cell>
          <cell r="Z206">
            <v>687591.01</v>
          </cell>
          <cell r="AA206">
            <v>162427.16</v>
          </cell>
          <cell r="AB206">
            <v>0</v>
          </cell>
          <cell r="AC206">
            <v>600000</v>
          </cell>
          <cell r="AD206">
            <v>600000</v>
          </cell>
          <cell r="AG206">
            <v>0</v>
          </cell>
          <cell r="AH206">
            <v>-600000</v>
          </cell>
        </row>
        <row r="207">
          <cell r="A207">
            <v>112984</v>
          </cell>
          <cell r="B207" t="str">
            <v xml:space="preserve">PAE GEN OVERHEADS </v>
          </cell>
          <cell r="C207">
            <v>101631</v>
          </cell>
          <cell r="D207" t="str">
            <v>LAND AREA EAST OVERHEADS_SERVICES MGT (ADMIN SERVICES COST)</v>
          </cell>
          <cell r="E207" t="str">
            <v>IRETI OMOTOSO</v>
          </cell>
          <cell r="F207" t="str">
            <v>PRODUCTION</v>
          </cell>
          <cell r="G207">
            <v>415002</v>
          </cell>
          <cell r="H207">
            <v>4150</v>
          </cell>
          <cell r="I207" t="str">
            <v>G&amp;A</v>
          </cell>
          <cell r="J207" t="str">
            <v>BASE JV</v>
          </cell>
          <cell r="K207" t="str">
            <v>PRODUCTION</v>
          </cell>
          <cell r="L207" t="str">
            <v>PRODUCTION</v>
          </cell>
          <cell r="M207" t="str">
            <v>Asset Manager, Central Hub</v>
          </cell>
          <cell r="N207" t="str">
            <v>Asset Management Integration Lead</v>
          </cell>
          <cell r="O207" t="str">
            <v>ADEDIRAN, ADEWALE</v>
          </cell>
          <cell r="P207" t="str">
            <v>RUTH.OLUWOLE@SHELL.COM</v>
          </cell>
          <cell r="Q207" t="str">
            <v>OPEX</v>
          </cell>
          <cell r="R207" t="str">
            <v>OPEX</v>
          </cell>
          <cell r="S207" t="str">
            <v>NON SAL</v>
          </cell>
          <cell r="T207" t="str">
            <v>N/A</v>
          </cell>
          <cell r="U207" t="str">
            <v>N/A</v>
          </cell>
          <cell r="V207" t="str">
            <v>N/A</v>
          </cell>
          <cell r="W207" t="str">
            <v>P231 Production Operations</v>
          </cell>
          <cell r="X207" t="str">
            <v>S7200 Services</v>
          </cell>
          <cell r="Y207" t="str">
            <v>A2110 Production Operations</v>
          </cell>
          <cell r="Z207">
            <v>-0.01</v>
          </cell>
          <cell r="AA207">
            <v>1154.6300000000001</v>
          </cell>
          <cell r="AB207">
            <v>129767036.46146999</v>
          </cell>
          <cell r="AC207">
            <v>5580.8399999999992</v>
          </cell>
          <cell r="AD207">
            <v>431046.53331629507</v>
          </cell>
          <cell r="AG207">
            <v>0</v>
          </cell>
          <cell r="AH207">
            <v>-431046.53331629507</v>
          </cell>
        </row>
        <row r="208">
          <cell r="A208">
            <v>113077</v>
          </cell>
          <cell r="B208" t="str">
            <v>GENERAL OVERHEAD GBARAN</v>
          </cell>
          <cell r="C208">
            <v>101631</v>
          </cell>
          <cell r="D208" t="str">
            <v>LAND AREA EAST OVERHEADS_SERVICES MGT (ADMIN SERVICES COST)</v>
          </cell>
          <cell r="E208" t="str">
            <v>IRETI OMOTOSO</v>
          </cell>
          <cell r="F208" t="str">
            <v>PRODUCTION</v>
          </cell>
          <cell r="G208">
            <v>415002</v>
          </cell>
          <cell r="H208">
            <v>4150</v>
          </cell>
          <cell r="I208" t="str">
            <v>G&amp;A</v>
          </cell>
          <cell r="J208" t="str">
            <v>BASE JV</v>
          </cell>
          <cell r="K208" t="str">
            <v>PRODUCTION</v>
          </cell>
          <cell r="L208" t="str">
            <v>PRODUCTION</v>
          </cell>
          <cell r="M208" t="str">
            <v>Asset Manager, Central Hub</v>
          </cell>
          <cell r="N208" t="str">
            <v>Asset Management Integration Lead</v>
          </cell>
          <cell r="O208" t="str">
            <v>ADEDIRAN, ADEWALE</v>
          </cell>
          <cell r="P208" t="str">
            <v>RUTH.OLUWOLE@SHELL.COM</v>
          </cell>
          <cell r="Q208" t="str">
            <v>OPEX</v>
          </cell>
          <cell r="R208" t="str">
            <v>OPEX</v>
          </cell>
          <cell r="S208" t="str">
            <v>NON SAL</v>
          </cell>
          <cell r="T208" t="str">
            <v>N/A</v>
          </cell>
          <cell r="U208" t="str">
            <v>N/A</v>
          </cell>
          <cell r="V208" t="str">
            <v>N/A</v>
          </cell>
          <cell r="W208" t="str">
            <v>P231 Production Operations</v>
          </cell>
          <cell r="X208" t="str">
            <v>S7200 Services</v>
          </cell>
          <cell r="Y208" t="str">
            <v>A2110 Production Operations</v>
          </cell>
          <cell r="Z208">
            <v>0</v>
          </cell>
          <cell r="AA208">
            <v>25972.089999999997</v>
          </cell>
          <cell r="AB208">
            <v>0</v>
          </cell>
          <cell r="AC208">
            <v>0</v>
          </cell>
          <cell r="AD208">
            <v>0</v>
          </cell>
          <cell r="AG208">
            <v>0</v>
          </cell>
          <cell r="AH208">
            <v>0</v>
          </cell>
        </row>
        <row r="209">
          <cell r="A209">
            <v>102192</v>
          </cell>
          <cell r="B209" t="str">
            <v>OVERHEADS, PNCFSC CORPORATE SECURITY - TRAVELS</v>
          </cell>
          <cell r="C209">
            <v>102192</v>
          </cell>
          <cell r="D209" t="str">
            <v>OVERHEADS, CORPORATE SECURITY- TRAVELS</v>
          </cell>
          <cell r="E209" t="str">
            <v>CHIGBO ENENMO</v>
          </cell>
          <cell r="F209" t="str">
            <v>SECURITY</v>
          </cell>
          <cell r="G209">
            <v>415007</v>
          </cell>
          <cell r="H209">
            <v>4150</v>
          </cell>
          <cell r="I209" t="str">
            <v>G&amp;A</v>
          </cell>
          <cell r="J209" t="str">
            <v>BASE JV</v>
          </cell>
          <cell r="K209" t="str">
            <v>CC &amp; MD</v>
          </cell>
          <cell r="L209" t="str">
            <v>SECURITY</v>
          </cell>
          <cell r="M209" t="str">
            <v>General Manager, Security</v>
          </cell>
          <cell r="N209" t="str">
            <v>Head Security Strategy Planning &amp; Capabi</v>
          </cell>
          <cell r="O209" t="str">
            <v>OLOWOLAGBA, SUNKANMI</v>
          </cell>
          <cell r="P209" t="str">
            <v>GILDA.CHIME@SHELL.COM</v>
          </cell>
          <cell r="Q209" t="str">
            <v>OPEX</v>
          </cell>
          <cell r="R209" t="str">
            <v>OPEX</v>
          </cell>
          <cell r="S209" t="str">
            <v>NON SAL</v>
          </cell>
          <cell r="T209" t="str">
            <v>N/A</v>
          </cell>
          <cell r="U209" t="str">
            <v>N/A</v>
          </cell>
          <cell r="V209" t="str">
            <v>C_OPSE_OIL_Z11</v>
          </cell>
          <cell r="W209" t="str">
            <v>P231 Production Operations</v>
          </cell>
          <cell r="X209" t="str">
            <v>S7200 Services</v>
          </cell>
          <cell r="Y209" t="str">
            <v>A2110 Production Operations</v>
          </cell>
          <cell r="Z209">
            <v>224342.1399999999</v>
          </cell>
          <cell r="AA209">
            <v>276465.97000000003</v>
          </cell>
          <cell r="AB209">
            <v>132368000</v>
          </cell>
          <cell r="AC209">
            <v>90998</v>
          </cell>
          <cell r="AD209">
            <v>524991</v>
          </cell>
          <cell r="AG209">
            <v>0</v>
          </cell>
          <cell r="AH209">
            <v>-524991</v>
          </cell>
        </row>
        <row r="210">
          <cell r="A210">
            <v>102354</v>
          </cell>
          <cell r="B210" t="str">
            <v>FSCQJ PROJECTS SCM PROCUREMENT_PROFESSIONAL FEE/SERVICES</v>
          </cell>
          <cell r="C210">
            <v>102354</v>
          </cell>
          <cell r="D210" t="str">
            <v>NCD_PROFESSIONAL FEES AND STUDIES</v>
          </cell>
          <cell r="E210" t="str">
            <v>CHIGBO ENENMO</v>
          </cell>
          <cell r="F210" t="str">
            <v>FINANCE/CP</v>
          </cell>
          <cell r="G210">
            <v>415002</v>
          </cell>
          <cell r="H210">
            <v>4150</v>
          </cell>
          <cell r="I210" t="str">
            <v>G&amp;A</v>
          </cell>
          <cell r="J210" t="str">
            <v>BASE JV</v>
          </cell>
          <cell r="K210" t="str">
            <v>FINANCE</v>
          </cell>
          <cell r="L210" t="str">
            <v>CONTRACTING &amp; PROCUREMENT</v>
          </cell>
          <cell r="M210" t="str">
            <v>Manager CP UI Nigeria &amp; Gabon</v>
          </cell>
          <cell r="N210" t="str">
            <v>GM NCD &amp; SPDC CP Manager</v>
          </cell>
          <cell r="O210" t="str">
            <v>AJILIMA- ISAAC, HAWA</v>
          </cell>
          <cell r="P210" t="str">
            <v>OSIKHENA.OJIOR@SHELL.COM</v>
          </cell>
          <cell r="Q210" t="str">
            <v>OPEX</v>
          </cell>
          <cell r="R210" t="str">
            <v>OPEX</v>
          </cell>
          <cell r="S210" t="str">
            <v>NON SAL</v>
          </cell>
          <cell r="T210" t="str">
            <v>N/A</v>
          </cell>
          <cell r="U210" t="str">
            <v>N/A</v>
          </cell>
          <cell r="V210" t="str">
            <v>C_OPSE_OIL_Z11</v>
          </cell>
          <cell r="W210" t="str">
            <v>P236.07 Procurement Management</v>
          </cell>
          <cell r="X210" t="str">
            <v>S7200 Services</v>
          </cell>
          <cell r="Y210" t="str">
            <v>A2340 Overhead</v>
          </cell>
          <cell r="Z210">
            <v>36230.79</v>
          </cell>
          <cell r="AA210">
            <v>0</v>
          </cell>
          <cell r="AB210">
            <v>0</v>
          </cell>
          <cell r="AC210">
            <v>0</v>
          </cell>
          <cell r="AD210">
            <v>0</v>
          </cell>
          <cell r="AG210">
            <v>0</v>
          </cell>
          <cell r="AH210">
            <v>0</v>
          </cell>
        </row>
        <row r="211">
          <cell r="A211">
            <v>108582</v>
          </cell>
          <cell r="B211" t="str">
            <v>SECURITY STAFF SALARIES</v>
          </cell>
          <cell r="C211">
            <v>102192</v>
          </cell>
          <cell r="D211" t="str">
            <v>OVERHEADS, CORPORATE SECURITY- TRAVELS</v>
          </cell>
          <cell r="E211" t="str">
            <v>CHIGBO ENENMO</v>
          </cell>
          <cell r="F211" t="str">
            <v>SECURITY</v>
          </cell>
          <cell r="G211">
            <v>415007</v>
          </cell>
          <cell r="H211">
            <v>4150</v>
          </cell>
          <cell r="I211" t="str">
            <v>G&amp;A</v>
          </cell>
          <cell r="J211" t="str">
            <v>BASE JV</v>
          </cell>
          <cell r="K211" t="str">
            <v>CC &amp; MD</v>
          </cell>
          <cell r="L211" t="str">
            <v>SECURITY</v>
          </cell>
          <cell r="M211" t="str">
            <v>General Manager, Security</v>
          </cell>
          <cell r="N211" t="str">
            <v>Head Security Strategy Planning &amp; Capabi</v>
          </cell>
          <cell r="O211" t="str">
            <v>OLOWOLAGBA, SUNKANMI</v>
          </cell>
          <cell r="P211" t="str">
            <v>GILDA.CHIME@SHELL.COM</v>
          </cell>
          <cell r="Q211" t="str">
            <v>OPEX</v>
          </cell>
          <cell r="R211" t="str">
            <v>OPEX</v>
          </cell>
          <cell r="S211" t="str">
            <v>NON SAL</v>
          </cell>
          <cell r="T211" t="str">
            <v>N/A</v>
          </cell>
          <cell r="U211" t="str">
            <v>N/A</v>
          </cell>
          <cell r="V211" t="str">
            <v>N/A</v>
          </cell>
          <cell r="W211" t="str">
            <v>P244.01 Other Production Expenses</v>
          </cell>
          <cell r="X211" t="str">
            <v>S7200 Services</v>
          </cell>
          <cell r="Y211" t="str">
            <v>A2110 Production Operations</v>
          </cell>
          <cell r="Z211">
            <v>13774.429999999998</v>
          </cell>
          <cell r="AA211">
            <v>9727.7199999999993</v>
          </cell>
          <cell r="AB211">
            <v>0</v>
          </cell>
          <cell r="AC211">
            <v>0</v>
          </cell>
          <cell r="AD211">
            <v>0</v>
          </cell>
          <cell r="AG211">
            <v>0</v>
          </cell>
          <cell r="AH211">
            <v>0</v>
          </cell>
        </row>
        <row r="212">
          <cell r="A212">
            <v>102356</v>
          </cell>
          <cell r="B212" t="str">
            <v>PROD PLANNING</v>
          </cell>
          <cell r="C212" t="str">
            <v>New_UPDS</v>
          </cell>
          <cell r="D212" t="str">
            <v>NEW_UPDS</v>
          </cell>
          <cell r="E212" t="str">
            <v>IRETI OMOTOSO</v>
          </cell>
          <cell r="F212" t="str">
            <v>PRODUCTION</v>
          </cell>
          <cell r="G212">
            <v>413001</v>
          </cell>
          <cell r="H212">
            <v>4130</v>
          </cell>
          <cell r="I212" t="str">
            <v>PMM</v>
          </cell>
          <cell r="J212" t="str">
            <v>BASE JV</v>
          </cell>
          <cell r="K212" t="str">
            <v>PRODUCTION</v>
          </cell>
          <cell r="L212" t="str">
            <v>PRODUCTION</v>
          </cell>
          <cell r="M212" t="str">
            <v>Production Services Manager</v>
          </cell>
          <cell r="N212" t="str">
            <v xml:space="preserve">	Head Oil &amp; Gas Planning and Performance Mgmt                         </v>
          </cell>
          <cell r="O212" t="str">
            <v>ADEPOJU, OPEYEMI</v>
          </cell>
          <cell r="P212" t="str">
            <v>ABIODUN.BUSARI@SHELL.COM</v>
          </cell>
          <cell r="Q212" t="str">
            <v>OPEX</v>
          </cell>
          <cell r="R212" t="str">
            <v>OPEX</v>
          </cell>
          <cell r="S212" t="str">
            <v>NON SAL</v>
          </cell>
          <cell r="T212" t="str">
            <v>N/A</v>
          </cell>
          <cell r="U212" t="str">
            <v>N/A</v>
          </cell>
          <cell r="V212" t="str">
            <v>C_OPSE_OIL_Z11</v>
          </cell>
          <cell r="W212" t="str">
            <v>P235 Direct Management</v>
          </cell>
          <cell r="X212" t="str">
            <v>S7200 Services</v>
          </cell>
          <cell r="Y212" t="str">
            <v>A2170 Direct Mngt and Overheads</v>
          </cell>
          <cell r="Z212">
            <v>0</v>
          </cell>
          <cell r="AA212">
            <v>301723.18</v>
          </cell>
          <cell r="AB212">
            <v>0</v>
          </cell>
          <cell r="AC212">
            <v>0</v>
          </cell>
          <cell r="AD212">
            <v>0</v>
          </cell>
          <cell r="AG212">
            <v>0</v>
          </cell>
          <cell r="AH212">
            <v>0</v>
          </cell>
        </row>
        <row r="213">
          <cell r="A213">
            <v>102357</v>
          </cell>
          <cell r="B213" t="str">
            <v>OVERHEAD FACILITIES &amp; LOGISTICS- PLANNING TEAM</v>
          </cell>
          <cell r="C213">
            <v>102357</v>
          </cell>
          <cell r="D213" t="str">
            <v>HOTEL AND TRAVEL -TECHNICAL PLANNING</v>
          </cell>
          <cell r="E213" t="str">
            <v>MOJEED OKUNADE</v>
          </cell>
          <cell r="F213" t="str">
            <v>DEVELOPMENT</v>
          </cell>
          <cell r="G213">
            <v>415002</v>
          </cell>
          <cell r="H213">
            <v>4150</v>
          </cell>
          <cell r="I213" t="str">
            <v>G&amp;A</v>
          </cell>
          <cell r="J213" t="str">
            <v>BASE JV</v>
          </cell>
          <cell r="K213" t="str">
            <v>DEVELOPMENT</v>
          </cell>
          <cell r="L213" t="str">
            <v>DEVELOPMENT</v>
          </cell>
          <cell r="M213" t="str">
            <v>Manager, Tech Integration and PE</v>
          </cell>
          <cell r="N213" t="str">
            <v>Technical Planning Manager</v>
          </cell>
          <cell r="O213" t="str">
            <v>ENONCHE, VANESSA</v>
          </cell>
          <cell r="P213" t="str">
            <v>NENGI.PEPPLE@SHELL.COM</v>
          </cell>
          <cell r="Q213" t="str">
            <v>OPEX</v>
          </cell>
          <cell r="R213" t="str">
            <v>OPEX</v>
          </cell>
          <cell r="S213" t="str">
            <v>NON SAL</v>
          </cell>
          <cell r="T213" t="str">
            <v>N/A</v>
          </cell>
          <cell r="U213" t="str">
            <v>N/A</v>
          </cell>
          <cell r="V213" t="str">
            <v>C_OPSE_OIL_Z11</v>
          </cell>
          <cell r="W213" t="str">
            <v>P236.05 Planning and Economics</v>
          </cell>
          <cell r="X213" t="str">
            <v>S7200 Services</v>
          </cell>
          <cell r="Y213" t="str">
            <v>A2340 Overhead</v>
          </cell>
          <cell r="Z213">
            <v>52153.2</v>
          </cell>
          <cell r="AA213">
            <v>22672.760000000002</v>
          </cell>
          <cell r="AB213">
            <v>10320483</v>
          </cell>
          <cell r="AC213">
            <v>7000</v>
          </cell>
          <cell r="AD213">
            <v>40837.64918032787</v>
          </cell>
          <cell r="AG213">
            <v>0</v>
          </cell>
          <cell r="AH213">
            <v>-40837.64918032787</v>
          </cell>
        </row>
        <row r="214">
          <cell r="A214">
            <v>102206</v>
          </cell>
          <cell r="B214" t="str">
            <v>SSC SUPPORT SERVICES WEST</v>
          </cell>
          <cell r="C214">
            <v>102209</v>
          </cell>
          <cell r="D214" t="str">
            <v>SSC LAND LIGHT VEHICLES WEST</v>
          </cell>
          <cell r="E214" t="str">
            <v>IRETI OMOTOSO</v>
          </cell>
          <cell r="F214" t="str">
            <v>PRODUCTION</v>
          </cell>
          <cell r="G214">
            <v>415003</v>
          </cell>
          <cell r="H214">
            <v>4150</v>
          </cell>
          <cell r="I214" t="str">
            <v>PMM</v>
          </cell>
          <cell r="J214" t="str">
            <v>BASE JV</v>
          </cell>
          <cell r="K214" t="str">
            <v>PRODUCTION</v>
          </cell>
          <cell r="L214" t="str">
            <v>PRODUCTION</v>
          </cell>
          <cell r="M214" t="str">
            <v>Production Services Manager</v>
          </cell>
          <cell r="N214" t="str">
            <v>Logistics Manager</v>
          </cell>
          <cell r="O214" t="str">
            <v>OKEKE, JULIUS</v>
          </cell>
          <cell r="P214" t="str">
            <v>DOMINIK.ATUEGBU@SHELL.COM</v>
          </cell>
          <cell r="Q214" t="str">
            <v>OPEX</v>
          </cell>
          <cell r="R214" t="str">
            <v>OPEX</v>
          </cell>
          <cell r="S214" t="str">
            <v>NON SAL</v>
          </cell>
          <cell r="T214" t="str">
            <v>N/A</v>
          </cell>
          <cell r="U214" t="str">
            <v>N/A</v>
          </cell>
          <cell r="V214" t="str">
            <v>N/A</v>
          </cell>
          <cell r="W214" t="str">
            <v>P236.07 Procurement Management</v>
          </cell>
          <cell r="X214" t="str">
            <v>S7200 Services</v>
          </cell>
          <cell r="Y214" t="str">
            <v>A2340 Overhead</v>
          </cell>
          <cell r="Z214">
            <v>-0.97</v>
          </cell>
          <cell r="AA214">
            <v>0</v>
          </cell>
          <cell r="AB214">
            <v>0</v>
          </cell>
          <cell r="AC214">
            <v>0</v>
          </cell>
          <cell r="AD214">
            <v>0</v>
          </cell>
          <cell r="AE214">
            <v>0</v>
          </cell>
          <cell r="AF214">
            <v>0</v>
          </cell>
          <cell r="AG214">
            <v>0</v>
          </cell>
          <cell r="AH214">
            <v>0</v>
          </cell>
        </row>
        <row r="215">
          <cell r="A215">
            <v>102361</v>
          </cell>
          <cell r="B215" t="str">
            <v>BUSINESS CAMPAIGN IMPLEMENTATION</v>
          </cell>
          <cell r="C215">
            <v>102361</v>
          </cell>
          <cell r="D215" t="str">
            <v>PNEAW EA WEST</v>
          </cell>
          <cell r="E215" t="str">
            <v>CHIGBO ENENMO</v>
          </cell>
          <cell r="F215" t="str">
            <v>EXTERNAL RELATIONS</v>
          </cell>
          <cell r="G215">
            <v>415005</v>
          </cell>
          <cell r="H215">
            <v>4150</v>
          </cell>
          <cell r="I215" t="str">
            <v>CDPA</v>
          </cell>
          <cell r="J215" t="str">
            <v>BASE JV</v>
          </cell>
          <cell r="K215" t="str">
            <v>CC &amp; MD</v>
          </cell>
          <cell r="L215" t="str">
            <v>EXTERNAL RELATIONS</v>
          </cell>
          <cell r="M215" t="str">
            <v>External Relations Manager</v>
          </cell>
          <cell r="N215" t="str">
            <v>ER Nigeria Communications Manager</v>
          </cell>
          <cell r="O215" t="str">
            <v>SOKUNBI, ADEOLA</v>
          </cell>
          <cell r="P215" t="str">
            <v>DARBUNI.MAIKORI@SHELL.COM</v>
          </cell>
          <cell r="Q215" t="str">
            <v>OPEX</v>
          </cell>
          <cell r="R215" t="str">
            <v>OPEX</v>
          </cell>
          <cell r="S215" t="str">
            <v>NON SAL</v>
          </cell>
          <cell r="T215" t="str">
            <v>N/A</v>
          </cell>
          <cell r="U215" t="str">
            <v>N/A</v>
          </cell>
          <cell r="V215" t="str">
            <v>C_OPSE_OIL_Z11</v>
          </cell>
          <cell r="W215" t="str">
            <v>P231 Production Operations</v>
          </cell>
          <cell r="X215" t="str">
            <v>S7200 Services</v>
          </cell>
          <cell r="Y215" t="str">
            <v>A2340 Overhead</v>
          </cell>
          <cell r="Z215">
            <v>-69452.159999999989</v>
          </cell>
          <cell r="AA215">
            <v>23758.2</v>
          </cell>
          <cell r="AB215">
            <v>17805000</v>
          </cell>
          <cell r="AC215">
            <v>0</v>
          </cell>
          <cell r="AD215">
            <v>58377.049180327871</v>
          </cell>
          <cell r="AG215">
            <v>0</v>
          </cell>
          <cell r="AH215">
            <v>-58377.049180327871</v>
          </cell>
        </row>
        <row r="216">
          <cell r="A216">
            <v>102362</v>
          </cell>
          <cell r="B216" t="str">
            <v xml:space="preserve">COMMERCIAL OPERATIONS </v>
          </cell>
          <cell r="C216">
            <v>102362</v>
          </cell>
          <cell r="D216" t="str">
            <v>COMMERCIAL OPERATIONS &amp; NOV</v>
          </cell>
          <cell r="E216" t="str">
            <v>SOLOMON OKODUGHA</v>
          </cell>
          <cell r="F216" t="str">
            <v>NOV</v>
          </cell>
          <cell r="G216">
            <v>415002</v>
          </cell>
          <cell r="H216">
            <v>4150</v>
          </cell>
          <cell r="I216" t="str">
            <v>G&amp;A</v>
          </cell>
          <cell r="J216" t="str">
            <v>BASE JV</v>
          </cell>
          <cell r="K216" t="str">
            <v>COMMERCIAL / GAS</v>
          </cell>
          <cell r="L216" t="str">
            <v>COMMERCIAL / GAS</v>
          </cell>
          <cell r="M216" t="str">
            <v xml:space="preserve">General Manager Commercial &amp; NOV </v>
          </cell>
          <cell r="N216" t="str">
            <v>Snr Commercial Adviser</v>
          </cell>
          <cell r="O216" t="str">
            <v>EYOMA, EDIDIONG</v>
          </cell>
          <cell r="P216" t="str">
            <v>UDOKA.NWABUDIKE@SHELL.COM</v>
          </cell>
          <cell r="Q216" t="str">
            <v>OPEX</v>
          </cell>
          <cell r="R216" t="str">
            <v>OPEX</v>
          </cell>
          <cell r="S216" t="str">
            <v>NON SAL</v>
          </cell>
          <cell r="T216" t="str">
            <v>N/A</v>
          </cell>
          <cell r="U216" t="str">
            <v>N/A</v>
          </cell>
          <cell r="V216" t="str">
            <v>C_OPSE_OIL_Z11</v>
          </cell>
          <cell r="W216" t="str">
            <v>P235 Direct Management</v>
          </cell>
          <cell r="X216" t="str">
            <v>S7200 Services</v>
          </cell>
          <cell r="Y216" t="str">
            <v>A2340 Overhead</v>
          </cell>
          <cell r="Z216">
            <v>26344.390000000003</v>
          </cell>
          <cell r="AA216">
            <v>56904.639999999992</v>
          </cell>
          <cell r="AB216">
            <v>13752712</v>
          </cell>
          <cell r="AC216">
            <v>24000</v>
          </cell>
          <cell r="AD216">
            <v>69090.859016393442</v>
          </cell>
          <cell r="AG216">
            <v>0</v>
          </cell>
          <cell r="AH216">
            <v>-69090.859016393442</v>
          </cell>
        </row>
        <row r="217">
          <cell r="A217">
            <v>102209</v>
          </cell>
          <cell r="B217" t="str">
            <v>SSC LAND LIGHT VEHICLES WEST</v>
          </cell>
          <cell r="C217">
            <v>102209</v>
          </cell>
          <cell r="D217" t="str">
            <v>SSC LAND LIGHT VEHICLES WEST</v>
          </cell>
          <cell r="E217" t="str">
            <v>IRETI OMOTOSO</v>
          </cell>
          <cell r="F217" t="str">
            <v>PRODUCTION</v>
          </cell>
          <cell r="G217">
            <v>415003</v>
          </cell>
          <cell r="H217">
            <v>4150</v>
          </cell>
          <cell r="I217" t="str">
            <v>PMM</v>
          </cell>
          <cell r="J217" t="str">
            <v>BASE JV</v>
          </cell>
          <cell r="K217" t="str">
            <v>PRODUCTION</v>
          </cell>
          <cell r="L217" t="str">
            <v>PRODUCTION</v>
          </cell>
          <cell r="M217" t="str">
            <v>Production Services Manager</v>
          </cell>
          <cell r="N217" t="str">
            <v>Logistics Manager</v>
          </cell>
          <cell r="O217" t="str">
            <v>OKEKE, JULIUS</v>
          </cell>
          <cell r="P217" t="str">
            <v>DOMINIK.ATUEGBU@SHELL.COM</v>
          </cell>
          <cell r="Q217" t="str">
            <v>OPEX</v>
          </cell>
          <cell r="R217" t="str">
            <v>OPEX</v>
          </cell>
          <cell r="S217" t="str">
            <v>NON SAL</v>
          </cell>
          <cell r="T217" t="str">
            <v>N/A</v>
          </cell>
          <cell r="U217" t="str">
            <v>N/A</v>
          </cell>
          <cell r="V217" t="str">
            <v>C_OPSE_OIL_Z11</v>
          </cell>
          <cell r="W217" t="str">
            <v>P231 Production Operations</v>
          </cell>
          <cell r="X217" t="str">
            <v>S7200 Services</v>
          </cell>
          <cell r="Y217" t="str">
            <v>A2110 Production Operations</v>
          </cell>
          <cell r="Z217">
            <v>97041.759999999966</v>
          </cell>
          <cell r="AA217">
            <v>81481.650000000009</v>
          </cell>
          <cell r="AB217">
            <v>25704053.844000001</v>
          </cell>
          <cell r="AC217">
            <v>0</v>
          </cell>
          <cell r="AD217">
            <v>84275.586373770493</v>
          </cell>
          <cell r="AE217">
            <v>25704053.844000001</v>
          </cell>
          <cell r="AF217">
            <v>0</v>
          </cell>
          <cell r="AG217">
            <v>84275.586373770493</v>
          </cell>
          <cell r="AH217">
            <v>0</v>
          </cell>
        </row>
        <row r="218">
          <cell r="A218">
            <v>102548</v>
          </cell>
          <cell r="B218" t="str">
            <v>NIGER DELTA DEVELOPMENT COMMISSION - JV</v>
          </cell>
          <cell r="C218">
            <v>102548</v>
          </cell>
          <cell r="D218" t="str">
            <v>NIGER DELTA DEVELOPMENT COMMISSION - JV</v>
          </cell>
          <cell r="E218" t="str">
            <v>CHIGBO ENENMO</v>
          </cell>
          <cell r="F218" t="str">
            <v>FINANCE - NDDC</v>
          </cell>
          <cell r="G218">
            <v>428000</v>
          </cell>
          <cell r="H218">
            <v>4280</v>
          </cell>
          <cell r="I218" t="str">
            <v>G&amp;A</v>
          </cell>
          <cell r="J218" t="str">
            <v>BASE JV</v>
          </cell>
          <cell r="K218" t="str">
            <v>FINANCE</v>
          </cell>
          <cell r="L218" t="str">
            <v>FINANCE</v>
          </cell>
          <cell r="M218" t="str">
            <v>SPDC Finance Director</v>
          </cell>
          <cell r="N218" t="str">
            <v>Regional Head, Budgeting &amp; Fin Planning</v>
          </cell>
          <cell r="O218" t="str">
            <v>AJILIMA- ISAAC, HAWA</v>
          </cell>
          <cell r="P218" t="str">
            <v>OLUSINA.AKANNI@SHELL.COM</v>
          </cell>
          <cell r="Q218" t="str">
            <v>OPEX</v>
          </cell>
          <cell r="R218" t="str">
            <v>OPEX</v>
          </cell>
          <cell r="S218" t="str">
            <v>NDDC</v>
          </cell>
          <cell r="T218" t="str">
            <v>N/A</v>
          </cell>
          <cell r="U218" t="str">
            <v>N/A</v>
          </cell>
          <cell r="V218" t="str">
            <v>C_OPSE_OIL_Z11</v>
          </cell>
          <cell r="W218" t="str">
            <v>P244 NDDC</v>
          </cell>
          <cell r="X218" t="str">
            <v>S7900 Other Expenses</v>
          </cell>
          <cell r="Y218" t="str">
            <v>A2320 Other Operating Cost</v>
          </cell>
          <cell r="Z218">
            <v>41620625.559999995</v>
          </cell>
          <cell r="AA218">
            <v>61247504.159999996</v>
          </cell>
          <cell r="AB218">
            <v>0</v>
          </cell>
          <cell r="AC218">
            <v>94590000</v>
          </cell>
          <cell r="AD218">
            <v>94590000</v>
          </cell>
          <cell r="AG218">
            <v>0</v>
          </cell>
          <cell r="AH218">
            <v>-94590000</v>
          </cell>
        </row>
        <row r="219">
          <cell r="A219">
            <v>102213</v>
          </cell>
          <cell r="B219" t="str">
            <v>SSC MARINE HEAVY VESSELS WEST</v>
          </cell>
          <cell r="C219">
            <v>102213</v>
          </cell>
          <cell r="D219" t="str">
            <v>SSC MARINE HEAVY VESSELS WEST</v>
          </cell>
          <cell r="E219" t="str">
            <v>IRETI OMOTOSO</v>
          </cell>
          <cell r="F219" t="str">
            <v>PRODUCTION</v>
          </cell>
          <cell r="G219">
            <v>415003</v>
          </cell>
          <cell r="H219">
            <v>4150</v>
          </cell>
          <cell r="I219" t="str">
            <v>PMM</v>
          </cell>
          <cell r="J219" t="str">
            <v>BASE JV</v>
          </cell>
          <cell r="K219" t="str">
            <v>PRODUCTION</v>
          </cell>
          <cell r="L219" t="str">
            <v>PRODUCTION</v>
          </cell>
          <cell r="M219" t="str">
            <v>Production Services Manager</v>
          </cell>
          <cell r="N219" t="str">
            <v>Logistics Manager</v>
          </cell>
          <cell r="O219" t="str">
            <v>OKEKE, JULIUS</v>
          </cell>
          <cell r="P219" t="str">
            <v>MICHAEL.SOLUADE@SHELL.COM</v>
          </cell>
          <cell r="Q219" t="str">
            <v>OPEX</v>
          </cell>
          <cell r="R219" t="str">
            <v>OPEX</v>
          </cell>
          <cell r="S219" t="str">
            <v>NON SAL</v>
          </cell>
          <cell r="T219" t="str">
            <v>N/A</v>
          </cell>
          <cell r="U219" t="str">
            <v>N/A</v>
          </cell>
          <cell r="V219" t="str">
            <v>C_OPSE_OIL_Z11</v>
          </cell>
          <cell r="W219" t="str">
            <v>P231 Production Operations</v>
          </cell>
          <cell r="X219" t="str">
            <v>S7200 Services</v>
          </cell>
          <cell r="Y219" t="str">
            <v>A2110 Production Operations</v>
          </cell>
          <cell r="Z219">
            <v>102918.83</v>
          </cell>
          <cell r="AA219">
            <v>94470.2</v>
          </cell>
          <cell r="AB219">
            <v>60864387.881379314</v>
          </cell>
          <cell r="AC219">
            <v>0</v>
          </cell>
          <cell r="AD219">
            <v>199555.370102883</v>
          </cell>
          <cell r="AE219">
            <v>60864387.881379314</v>
          </cell>
          <cell r="AF219">
            <v>0</v>
          </cell>
          <cell r="AG219">
            <v>199555.370102883</v>
          </cell>
          <cell r="AH219">
            <v>0</v>
          </cell>
        </row>
        <row r="220">
          <cell r="A220">
            <v>106227</v>
          </cell>
          <cell r="B220" t="str">
            <v>HEAVY MARINE VESSEL WEST CHARGE BACK</v>
          </cell>
          <cell r="C220">
            <v>102213</v>
          </cell>
          <cell r="D220" t="str">
            <v>SSC MARINE HEAVY VESSELS WEST</v>
          </cell>
          <cell r="E220" t="str">
            <v>IRETI OMOTOSO</v>
          </cell>
          <cell r="F220" t="str">
            <v>PRODUCTION</v>
          </cell>
          <cell r="G220">
            <v>415003</v>
          </cell>
          <cell r="H220">
            <v>4150</v>
          </cell>
          <cell r="I220" t="str">
            <v>PMM</v>
          </cell>
          <cell r="J220" t="str">
            <v>BASE JV</v>
          </cell>
          <cell r="K220" t="str">
            <v>PRODUCTION</v>
          </cell>
          <cell r="L220" t="str">
            <v>PRODUCTION</v>
          </cell>
          <cell r="M220" t="str">
            <v>Production Services Manager</v>
          </cell>
          <cell r="N220" t="str">
            <v>Logistics Manager</v>
          </cell>
          <cell r="O220" t="str">
            <v>OKEKE, JULIUS</v>
          </cell>
          <cell r="P220" t="str">
            <v>MICHAEL.SOLUADE@SHELL.COM</v>
          </cell>
          <cell r="Q220" t="str">
            <v>OPEX</v>
          </cell>
          <cell r="R220" t="str">
            <v>OPEX</v>
          </cell>
          <cell r="S220" t="str">
            <v>NON SAL</v>
          </cell>
          <cell r="T220" t="str">
            <v>N/A</v>
          </cell>
          <cell r="U220" t="str">
            <v>N/A</v>
          </cell>
          <cell r="V220" t="str">
            <v>N/A</v>
          </cell>
          <cell r="W220" t="str">
            <v>P231 Production Operations</v>
          </cell>
          <cell r="X220" t="str">
            <v>S7200 Services</v>
          </cell>
          <cell r="Y220" t="str">
            <v>A2110 Production Operations</v>
          </cell>
          <cell r="Z220">
            <v>2.9154763152294816E-10</v>
          </cell>
          <cell r="AA220">
            <v>-68796.380000000179</v>
          </cell>
          <cell r="AB220">
            <v>0</v>
          </cell>
          <cell r="AC220">
            <v>0</v>
          </cell>
          <cell r="AD220">
            <v>0</v>
          </cell>
          <cell r="AE220">
            <v>0</v>
          </cell>
          <cell r="AF220">
            <v>0</v>
          </cell>
          <cell r="AG220">
            <v>0</v>
          </cell>
          <cell r="AH220">
            <v>0</v>
          </cell>
        </row>
        <row r="221">
          <cell r="A221">
            <v>102309</v>
          </cell>
          <cell r="B221" t="str">
            <v>PRODUCTION IT PORTFOLIO MAINTENANCE AND SUPPORT</v>
          </cell>
          <cell r="C221">
            <v>102309</v>
          </cell>
          <cell r="D221" t="str">
            <v>PRODUCTION IT PORTFOLIO MAINTENANCE AND SUPPORT</v>
          </cell>
          <cell r="E221" t="str">
            <v>CHIGBO ENENMO</v>
          </cell>
          <cell r="F221" t="str">
            <v>FINANCE/IT</v>
          </cell>
          <cell r="G221">
            <v>415005</v>
          </cell>
          <cell r="H221">
            <v>4150</v>
          </cell>
          <cell r="I221" t="str">
            <v>OF-E&amp;M</v>
          </cell>
          <cell r="J221" t="str">
            <v>BASE JV</v>
          </cell>
          <cell r="K221" t="str">
            <v>FINANCE</v>
          </cell>
          <cell r="L221" t="str">
            <v>IM &amp; IT</v>
          </cell>
          <cell r="M221" t="str">
            <v>IM&amp;IT Manager Nigeria &amp; Gabon</v>
          </cell>
          <cell r="N221" t="str">
            <v>JV Interface Manager</v>
          </cell>
          <cell r="O221" t="str">
            <v>ONAMUSI, ADERONKE</v>
          </cell>
          <cell r="P221" t="str">
            <v>Omoko, Nonso SPDC-ITZ/PF &lt;nonso.omoko@shell.com&gt;</v>
          </cell>
          <cell r="Q221" t="str">
            <v>OPEX</v>
          </cell>
          <cell r="R221" t="str">
            <v>OPEX</v>
          </cell>
          <cell r="S221" t="str">
            <v>NON SAL</v>
          </cell>
          <cell r="T221" t="str">
            <v>N/A</v>
          </cell>
          <cell r="U221" t="str">
            <v>N/A</v>
          </cell>
          <cell r="V221" t="str">
            <v>C_OPSE_OIL_Z11</v>
          </cell>
          <cell r="W221" t="str">
            <v>P235 Direct Management</v>
          </cell>
          <cell r="X221" t="str">
            <v>S7200 Services</v>
          </cell>
          <cell r="Y221" t="str">
            <v>A2170 Direct Mngt and Overheads</v>
          </cell>
          <cell r="Z221">
            <v>1346185.72</v>
          </cell>
          <cell r="AA221">
            <v>1085911.72</v>
          </cell>
          <cell r="AB221">
            <v>45844859.850000001</v>
          </cell>
          <cell r="AC221">
            <v>78259.739999999991</v>
          </cell>
          <cell r="AD221">
            <v>228570.75590163932</v>
          </cell>
          <cell r="AG221">
            <v>0</v>
          </cell>
          <cell r="AH221">
            <v>-228570.75590163932</v>
          </cell>
        </row>
        <row r="222">
          <cell r="A222">
            <v>108955</v>
          </cell>
          <cell r="B222" t="str">
            <v>DELIVERY VERTICAL  PRODUCTION CBCM CHARG</v>
          </cell>
          <cell r="C222">
            <v>102309</v>
          </cell>
          <cell r="D222" t="str">
            <v>PRODUCTION IT PORTFOLIO MAINTENANCE AND SUPPORT</v>
          </cell>
          <cell r="E222" t="str">
            <v>CHIGBO ENENMO</v>
          </cell>
          <cell r="F222" t="str">
            <v>FINANCE/IT</v>
          </cell>
          <cell r="G222">
            <v>415005</v>
          </cell>
          <cell r="H222">
            <v>4150</v>
          </cell>
          <cell r="I222" t="str">
            <v>OF-E&amp;M</v>
          </cell>
          <cell r="J222" t="str">
            <v>BASE JV</v>
          </cell>
          <cell r="K222" t="str">
            <v>FINANCE</v>
          </cell>
          <cell r="L222" t="str">
            <v>IM &amp; IT</v>
          </cell>
          <cell r="M222" t="str">
            <v>IM&amp;IT Manager Nigeria &amp; Gabon</v>
          </cell>
          <cell r="N222" t="str">
            <v>JV Interface Manager</v>
          </cell>
          <cell r="O222" t="str">
            <v>ONAMUSI, ADERONKE</v>
          </cell>
          <cell r="P222" t="str">
            <v>Omoko, Nonso SPDC-ITZ/PF &lt;nonso.omoko@shell.com&gt;</v>
          </cell>
          <cell r="Q222" t="str">
            <v>OPEX</v>
          </cell>
          <cell r="R222" t="str">
            <v>OPEX</v>
          </cell>
          <cell r="S222" t="str">
            <v>NON SAL</v>
          </cell>
          <cell r="T222" t="str">
            <v>N/A</v>
          </cell>
          <cell r="U222" t="str">
            <v>N/A</v>
          </cell>
          <cell r="V222" t="str">
            <v>C_OPSE_OIL_Z11</v>
          </cell>
          <cell r="W222" t="str">
            <v>P236.03 IT</v>
          </cell>
          <cell r="X222" t="str">
            <v>S7200 Services</v>
          </cell>
          <cell r="Y222" t="str">
            <v>A2340 Overhead</v>
          </cell>
          <cell r="Z222">
            <v>0</v>
          </cell>
          <cell r="AA222">
            <v>0</v>
          </cell>
          <cell r="AB222">
            <v>37311284.399999999</v>
          </cell>
          <cell r="AC222">
            <v>794659.98</v>
          </cell>
          <cell r="AD222">
            <v>916992.05999999994</v>
          </cell>
          <cell r="AG222">
            <v>0</v>
          </cell>
          <cell r="AH222">
            <v>-916992.05999999994</v>
          </cell>
        </row>
        <row r="223">
          <cell r="A223">
            <v>109420</v>
          </cell>
          <cell r="B223" t="str">
            <v>DV PRODUCTION CBCM- PCAD AND NON PMI</v>
          </cell>
          <cell r="C223">
            <v>102309</v>
          </cell>
          <cell r="D223" t="str">
            <v>PRODUCTION IT PORTFOLIO MAINTENANCE AND SUPPORT</v>
          </cell>
          <cell r="E223" t="str">
            <v>CHIGBO ENENMO</v>
          </cell>
          <cell r="F223" t="str">
            <v>FINANCE/IT</v>
          </cell>
          <cell r="G223">
            <v>415005</v>
          </cell>
          <cell r="H223">
            <v>4150</v>
          </cell>
          <cell r="I223" t="str">
            <v>OF-E&amp;M</v>
          </cell>
          <cell r="J223" t="str">
            <v>BASE JV</v>
          </cell>
          <cell r="K223" t="str">
            <v>FINANCE</v>
          </cell>
          <cell r="L223" t="str">
            <v>IM &amp; IT</v>
          </cell>
          <cell r="M223" t="str">
            <v>IM&amp;IT Manager Nigeria &amp; Gabon</v>
          </cell>
          <cell r="N223" t="str">
            <v>JV Interface Manager</v>
          </cell>
          <cell r="O223" t="str">
            <v>ONAMUSI, ADERONKE</v>
          </cell>
          <cell r="P223" t="str">
            <v>Omoko, Nonso SPDC-ITZ/PF &lt;nonso.omoko@shell.com&gt;</v>
          </cell>
          <cell r="Q223" t="str">
            <v>OPEX</v>
          </cell>
          <cell r="R223" t="str">
            <v>OPEX</v>
          </cell>
          <cell r="S223" t="str">
            <v>NON SAL</v>
          </cell>
          <cell r="T223" t="str">
            <v>N/A</v>
          </cell>
          <cell r="U223" t="str">
            <v>N/A</v>
          </cell>
          <cell r="V223" t="str">
            <v>C_OPSE_OIL_Z11</v>
          </cell>
          <cell r="W223" t="str">
            <v>P236.03 IT</v>
          </cell>
          <cell r="X223" t="str">
            <v>S7200 Services</v>
          </cell>
          <cell r="Y223" t="str">
            <v>A2340 Overhead</v>
          </cell>
          <cell r="Z223">
            <v>262297.95</v>
          </cell>
          <cell r="AA223">
            <v>651453.87</v>
          </cell>
          <cell r="AB223">
            <v>0</v>
          </cell>
          <cell r="AC223">
            <v>260000</v>
          </cell>
          <cell r="AD223">
            <v>260000</v>
          </cell>
          <cell r="AG223">
            <v>0</v>
          </cell>
          <cell r="AH223">
            <v>-260000</v>
          </cell>
        </row>
        <row r="224">
          <cell r="A224">
            <v>101368</v>
          </cell>
          <cell r="B224" t="str">
            <v>GSE KIDNEY ISLAND</v>
          </cell>
          <cell r="C224">
            <v>102325</v>
          </cell>
          <cell r="D224" t="str">
            <v>CAD KIDNEY ISLAND</v>
          </cell>
          <cell r="E224" t="str">
            <v>IRETI OMOTOSO</v>
          </cell>
          <cell r="F224" t="str">
            <v>PRODUCTION</v>
          </cell>
          <cell r="G224">
            <v>415003</v>
          </cell>
          <cell r="H224">
            <v>4150</v>
          </cell>
          <cell r="I224" t="str">
            <v>PMM</v>
          </cell>
          <cell r="J224" t="str">
            <v>BASE JV</v>
          </cell>
          <cell r="K224" t="str">
            <v>PRODUCTION</v>
          </cell>
          <cell r="L224" t="str">
            <v>PRODUCTION</v>
          </cell>
          <cell r="M224" t="str">
            <v>Production Services Manager</v>
          </cell>
          <cell r="N224" t="str">
            <v>Logistics Manager</v>
          </cell>
          <cell r="O224" t="str">
            <v>OKEKE, JULIUS</v>
          </cell>
          <cell r="P224" t="str">
            <v>MICHAEL.SOLUADE@SHELL.COM</v>
          </cell>
          <cell r="Q224" t="str">
            <v>OPEX</v>
          </cell>
          <cell r="R224" t="str">
            <v>OPEX</v>
          </cell>
          <cell r="S224" t="str">
            <v>NON SAL</v>
          </cell>
          <cell r="T224" t="str">
            <v>N/A</v>
          </cell>
          <cell r="U224" t="str">
            <v>N/A</v>
          </cell>
          <cell r="V224" t="str">
            <v>N/A</v>
          </cell>
          <cell r="W224" t="str">
            <v>P236.07 Procurement Management</v>
          </cell>
          <cell r="X224" t="str">
            <v>S7200 Services</v>
          </cell>
          <cell r="Y224" t="str">
            <v>A2110 Production Operations</v>
          </cell>
          <cell r="Z224">
            <v>0</v>
          </cell>
          <cell r="AA224">
            <v>4.0999999999999996</v>
          </cell>
          <cell r="AB224">
            <v>0</v>
          </cell>
          <cell r="AC224">
            <v>0</v>
          </cell>
          <cell r="AD224">
            <v>0</v>
          </cell>
          <cell r="AE224">
            <v>0</v>
          </cell>
          <cell r="AF224">
            <v>0</v>
          </cell>
          <cell r="AG224">
            <v>0</v>
          </cell>
          <cell r="AH224">
            <v>0</v>
          </cell>
        </row>
        <row r="225">
          <cell r="A225">
            <v>102325</v>
          </cell>
          <cell r="B225" t="str">
            <v>CAD KIDNEY ISLAND</v>
          </cell>
          <cell r="C225">
            <v>102325</v>
          </cell>
          <cell r="D225" t="str">
            <v>CAD KIDNEY ISLAND</v>
          </cell>
          <cell r="E225" t="str">
            <v>IRETI OMOTOSO</v>
          </cell>
          <cell r="F225" t="str">
            <v>PRODUCTION</v>
          </cell>
          <cell r="G225">
            <v>415003</v>
          </cell>
          <cell r="H225">
            <v>4150</v>
          </cell>
          <cell r="I225" t="str">
            <v>PMM</v>
          </cell>
          <cell r="J225" t="str">
            <v>BASE JV</v>
          </cell>
          <cell r="K225" t="str">
            <v>PRODUCTION</v>
          </cell>
          <cell r="L225" t="str">
            <v>PRODUCTION</v>
          </cell>
          <cell r="M225" t="str">
            <v>Production Services Manager</v>
          </cell>
          <cell r="N225" t="str">
            <v>Logistics Manager</v>
          </cell>
          <cell r="O225" t="str">
            <v>OKEKE, JULIUS</v>
          </cell>
          <cell r="P225" t="str">
            <v>MICHAEL.SOLUADE@SHELL.COM</v>
          </cell>
          <cell r="Q225" t="str">
            <v>OPEX</v>
          </cell>
          <cell r="R225" t="str">
            <v>OPEX</v>
          </cell>
          <cell r="S225" t="str">
            <v>NON SAL</v>
          </cell>
          <cell r="T225" t="str">
            <v>N/A</v>
          </cell>
          <cell r="U225" t="str">
            <v>N/A</v>
          </cell>
          <cell r="V225" t="str">
            <v>C_OPSE_OIL_Z11</v>
          </cell>
          <cell r="W225" t="str">
            <v>P231 Production Operations</v>
          </cell>
          <cell r="X225" t="str">
            <v>S7200 Services</v>
          </cell>
          <cell r="Y225" t="str">
            <v>A2110 Production Operations</v>
          </cell>
          <cell r="Z225">
            <v>226026.97999999981</v>
          </cell>
          <cell r="AA225">
            <v>70203.160000000091</v>
          </cell>
          <cell r="AB225">
            <v>22900097.496551722</v>
          </cell>
          <cell r="AC225">
            <v>10560</v>
          </cell>
          <cell r="AD225">
            <v>85642.286873940073</v>
          </cell>
          <cell r="AE225">
            <v>22900097.496551722</v>
          </cell>
          <cell r="AF225">
            <v>10560</v>
          </cell>
          <cell r="AG225">
            <v>85642.286873940073</v>
          </cell>
          <cell r="AH225">
            <v>0</v>
          </cell>
        </row>
        <row r="226">
          <cell r="A226">
            <v>102750</v>
          </cell>
          <cell r="B226" t="str">
            <v>HSE PERFORMANCE MANAGEMENT</v>
          </cell>
          <cell r="C226">
            <v>102750</v>
          </cell>
          <cell r="D226" t="str">
            <v>HSE PERFORMANCE MANAGEMENT</v>
          </cell>
          <cell r="E226" t="str">
            <v>CHIGBO ENENMO</v>
          </cell>
          <cell r="F226" t="str">
            <v>HSE</v>
          </cell>
          <cell r="G226">
            <v>415006</v>
          </cell>
          <cell r="H226">
            <v>4150</v>
          </cell>
          <cell r="I226" t="str">
            <v>HSE</v>
          </cell>
          <cell r="J226" t="str">
            <v>BASE JV</v>
          </cell>
          <cell r="K226" t="str">
            <v>SAFETY &amp; ENVIRONMENT</v>
          </cell>
          <cell r="L226" t="str">
            <v>SAFETY &amp; ENVIRONMENT</v>
          </cell>
          <cell r="M226" t="str">
            <v>General Manager, Safety &amp; Environment</v>
          </cell>
          <cell r="N226" t="str">
            <v>Manager S&amp;E Systems &amp; Assurance</v>
          </cell>
          <cell r="O226" t="str">
            <v>OLOWOLAGBA, SUNKANMI</v>
          </cell>
          <cell r="P226" t="str">
            <v>FUNMI OGUNSHOTE@SHELL.COM</v>
          </cell>
          <cell r="Q226" t="str">
            <v>OPEX</v>
          </cell>
          <cell r="R226" t="str">
            <v>OPEX</v>
          </cell>
          <cell r="S226" t="str">
            <v>NON SAL</v>
          </cell>
          <cell r="T226" t="str">
            <v>N/A</v>
          </cell>
          <cell r="U226" t="str">
            <v>N/A</v>
          </cell>
          <cell r="V226" t="str">
            <v>C_OPSE_OIL_Z11</v>
          </cell>
          <cell r="W226" t="str">
            <v>P236.02 HSE</v>
          </cell>
          <cell r="X226" t="str">
            <v>S7200 Services</v>
          </cell>
          <cell r="Y226" t="str">
            <v>A2340 Overhead</v>
          </cell>
          <cell r="Z226">
            <v>12125.580000000002</v>
          </cell>
          <cell r="AA226">
            <v>5153.5200000000004</v>
          </cell>
          <cell r="AB226">
            <v>10119820</v>
          </cell>
          <cell r="AC226">
            <v>22000</v>
          </cell>
          <cell r="AD226">
            <v>55179.737704918036</v>
          </cell>
          <cell r="AG226">
            <v>0</v>
          </cell>
          <cell r="AH226">
            <v>-55179.737704918036</v>
          </cell>
        </row>
        <row r="227">
          <cell r="A227">
            <v>102752</v>
          </cell>
          <cell r="B227" t="str">
            <v>HSE ASSURANCE</v>
          </cell>
          <cell r="C227">
            <v>102752</v>
          </cell>
          <cell r="D227" t="str">
            <v>HSE ASSURANCE</v>
          </cell>
          <cell r="E227" t="str">
            <v>CHIGBO ENENMO</v>
          </cell>
          <cell r="F227" t="str">
            <v>HSE</v>
          </cell>
          <cell r="G227">
            <v>415006</v>
          </cell>
          <cell r="H227">
            <v>4150</v>
          </cell>
          <cell r="I227" t="str">
            <v>HSE</v>
          </cell>
          <cell r="J227" t="str">
            <v>BASE JV</v>
          </cell>
          <cell r="K227" t="str">
            <v>SAFETY &amp; ENVIRONMENT</v>
          </cell>
          <cell r="L227" t="str">
            <v>SAFETY &amp; ENVIRONMENT</v>
          </cell>
          <cell r="M227" t="str">
            <v>General Manager, Safety &amp; Environment</v>
          </cell>
          <cell r="N227" t="str">
            <v>Manager S&amp;E Systems &amp; Assurance</v>
          </cell>
          <cell r="O227" t="str">
            <v>OLOWOLAGBA, SUNKANMI</v>
          </cell>
          <cell r="P227" t="str">
            <v>IRENE.ADOGA@SHELL.COM</v>
          </cell>
          <cell r="Q227" t="str">
            <v>OPEX</v>
          </cell>
          <cell r="R227" t="str">
            <v>OPEX</v>
          </cell>
          <cell r="S227" t="str">
            <v>NON SAL</v>
          </cell>
          <cell r="T227" t="str">
            <v>N/A</v>
          </cell>
          <cell r="U227" t="str">
            <v>N/A</v>
          </cell>
          <cell r="V227" t="str">
            <v>N/A</v>
          </cell>
          <cell r="W227" t="str">
            <v>P236.02 HSE</v>
          </cell>
          <cell r="X227" t="str">
            <v>S7200 Services</v>
          </cell>
          <cell r="Y227" t="str">
            <v>A2170 Direct Mngt and Overheads</v>
          </cell>
          <cell r="Z227">
            <v>14076.06</v>
          </cell>
          <cell r="AA227">
            <v>-3.637978807091713E-12</v>
          </cell>
          <cell r="AB227">
            <v>14015856</v>
          </cell>
          <cell r="AC227">
            <v>0</v>
          </cell>
          <cell r="AD227">
            <v>45953.626229508198</v>
          </cell>
          <cell r="AG227">
            <v>0</v>
          </cell>
          <cell r="AH227">
            <v>-45953.626229508198</v>
          </cell>
        </row>
        <row r="228">
          <cell r="A228">
            <v>102753</v>
          </cell>
          <cell r="B228" t="str">
            <v>HSE MANAGE SAFETY</v>
          </cell>
          <cell r="C228">
            <v>102753</v>
          </cell>
          <cell r="D228" t="str">
            <v>HSE MANAGE SAFETY</v>
          </cell>
          <cell r="E228" t="str">
            <v>CHIGBO ENENMO</v>
          </cell>
          <cell r="F228" t="str">
            <v>HSE</v>
          </cell>
          <cell r="G228">
            <v>415006</v>
          </cell>
          <cell r="H228">
            <v>4150</v>
          </cell>
          <cell r="I228" t="str">
            <v>HSE</v>
          </cell>
          <cell r="J228" t="str">
            <v>BASE JV</v>
          </cell>
          <cell r="K228" t="str">
            <v>SAFETY &amp; ENVIRONMENT</v>
          </cell>
          <cell r="L228" t="str">
            <v>SAFETY &amp; ENVIRONMENT</v>
          </cell>
          <cell r="M228" t="str">
            <v>General Manager, Safety &amp; Environment</v>
          </cell>
          <cell r="N228" t="str">
            <v>Manager Operational Safety</v>
          </cell>
          <cell r="O228" t="str">
            <v>OLOWOLAGBA, SUNKANMI</v>
          </cell>
          <cell r="P228" t="str">
            <v>IBIDOJA KAROL@SHELL.COM</v>
          </cell>
          <cell r="Q228" t="str">
            <v>OPEX</v>
          </cell>
          <cell r="R228" t="str">
            <v>OPEX</v>
          </cell>
          <cell r="S228" t="str">
            <v>NON SAL</v>
          </cell>
          <cell r="T228" t="str">
            <v>N/A</v>
          </cell>
          <cell r="U228" t="str">
            <v>N/A</v>
          </cell>
          <cell r="V228" t="str">
            <v>C_OPSE_OIL_Z11</v>
          </cell>
          <cell r="W228" t="str">
            <v>P236.02 HSE</v>
          </cell>
          <cell r="X228" t="str">
            <v>S7200 Services</v>
          </cell>
          <cell r="Y228" t="str">
            <v>A2340 Overhead</v>
          </cell>
          <cell r="Z228">
            <v>343295.36999999994</v>
          </cell>
          <cell r="AA228">
            <v>508950.29000000004</v>
          </cell>
          <cell r="AB228">
            <v>72787532.589411095</v>
          </cell>
          <cell r="AC228">
            <v>556844.51161298109</v>
          </cell>
          <cell r="AD228">
            <v>795492.15944711585</v>
          </cell>
          <cell r="AG228">
            <v>0</v>
          </cell>
          <cell r="AH228">
            <v>-795492.15944711585</v>
          </cell>
        </row>
        <row r="229">
          <cell r="A229">
            <v>102756</v>
          </cell>
          <cell r="B229" t="str">
            <v>DIFFERENCE IN EXCHANGE</v>
          </cell>
          <cell r="C229">
            <v>102756</v>
          </cell>
          <cell r="D229" t="str">
            <v>DIFFERENCE IN EXCHANGE</v>
          </cell>
          <cell r="E229" t="str">
            <v>CHIGBO ENENMO</v>
          </cell>
          <cell r="F229" t="str">
            <v>FINANCE</v>
          </cell>
          <cell r="G229">
            <v>4240</v>
          </cell>
          <cell r="H229">
            <v>4240</v>
          </cell>
          <cell r="I229" t="str">
            <v>G&amp;A</v>
          </cell>
          <cell r="J229" t="str">
            <v>BASE JV</v>
          </cell>
          <cell r="K229" t="str">
            <v>FINANCE</v>
          </cell>
          <cell r="L229" t="str">
            <v>FINANCE</v>
          </cell>
          <cell r="M229" t="str">
            <v>Controller Africa</v>
          </cell>
          <cell r="N229" t="str">
            <v>Financial Accounting Manager</v>
          </cell>
          <cell r="O229" t="str">
            <v>AJILIMA- ISAAC, HAWA</v>
          </cell>
          <cell r="P229" t="str">
            <v>OLUSOLA.OLABODE@SHELL.COM</v>
          </cell>
          <cell r="Q229" t="str">
            <v>OPEX</v>
          </cell>
          <cell r="R229" t="str">
            <v>OPEX</v>
          </cell>
          <cell r="S229" t="str">
            <v>NON SAL</v>
          </cell>
          <cell r="T229" t="str">
            <v>N/A</v>
          </cell>
          <cell r="U229" t="str">
            <v>N/A</v>
          </cell>
          <cell r="V229" t="str">
            <v>N/A</v>
          </cell>
          <cell r="W229" t="str">
            <v>P236.06 Finance and Taxation</v>
          </cell>
          <cell r="X229" t="str">
            <v>S7200 Services</v>
          </cell>
          <cell r="Y229" t="str">
            <v>A2340 Overhead</v>
          </cell>
          <cell r="Z229">
            <v>3.1800000000000233</v>
          </cell>
          <cell r="AA229">
            <v>-27.240000000000002</v>
          </cell>
          <cell r="AB229">
            <v>0</v>
          </cell>
          <cell r="AC229">
            <v>0</v>
          </cell>
          <cell r="AD229">
            <v>0</v>
          </cell>
          <cell r="AG229">
            <v>0</v>
          </cell>
          <cell r="AH229">
            <v>0</v>
          </cell>
        </row>
        <row r="230">
          <cell r="A230">
            <v>102352</v>
          </cell>
          <cell r="B230" t="str">
            <v>FSCQP PRODUCTION SCMROCUREMENT</v>
          </cell>
          <cell r="C230">
            <v>102352</v>
          </cell>
          <cell r="D230" t="str">
            <v>SCM_PROFESSIONAL SERVICES</v>
          </cell>
          <cell r="E230" t="str">
            <v>CHIGBO ENENMO</v>
          </cell>
          <cell r="F230" t="str">
            <v>FINANCE/CP</v>
          </cell>
          <cell r="G230">
            <v>415002</v>
          </cell>
          <cell r="H230">
            <v>4150</v>
          </cell>
          <cell r="I230" t="str">
            <v>PMM</v>
          </cell>
          <cell r="J230" t="str">
            <v>BASE JV</v>
          </cell>
          <cell r="K230" t="str">
            <v>FINANCE</v>
          </cell>
          <cell r="L230" t="str">
            <v>CONTRACTING &amp; PROCUREMENT</v>
          </cell>
          <cell r="M230" t="str">
            <v>Manager CP UI Nigeria &amp; Gabon</v>
          </cell>
          <cell r="N230" t="str">
            <v xml:space="preserve">PM Corporate Services </v>
          </cell>
          <cell r="O230" t="str">
            <v>AJILIMA- ISAAC, HAWA</v>
          </cell>
          <cell r="P230" t="str">
            <v>AMBROSE.EKO@SHELL.COM</v>
          </cell>
          <cell r="Q230" t="str">
            <v>OPEX</v>
          </cell>
          <cell r="R230" t="str">
            <v>OPEX</v>
          </cell>
          <cell r="S230" t="str">
            <v>NON SAL</v>
          </cell>
          <cell r="T230" t="str">
            <v>N/A</v>
          </cell>
          <cell r="U230" t="str">
            <v>N/A</v>
          </cell>
          <cell r="V230" t="str">
            <v>C_OPSE_OIL_Z11</v>
          </cell>
          <cell r="W230" t="str">
            <v>P236.07 Procurement Management</v>
          </cell>
          <cell r="X230" t="str">
            <v>S7200 Services</v>
          </cell>
          <cell r="Y230" t="str">
            <v>A2340 Overhead</v>
          </cell>
          <cell r="Z230">
            <v>494790.54000000004</v>
          </cell>
          <cell r="AA230">
            <v>613129.86</v>
          </cell>
          <cell r="AB230">
            <v>241920000</v>
          </cell>
          <cell r="AC230">
            <v>0</v>
          </cell>
          <cell r="AD230">
            <v>793180.32786885242</v>
          </cell>
          <cell r="AG230">
            <v>0</v>
          </cell>
          <cell r="AH230">
            <v>-793180.32786885242</v>
          </cell>
        </row>
        <row r="231">
          <cell r="A231">
            <v>102870</v>
          </cell>
          <cell r="B231" t="str">
            <v>EXPAT LEAVE TRAVELS_TAVEL &amp; HOTEL</v>
          </cell>
          <cell r="C231">
            <v>102870</v>
          </cell>
          <cell r="D231" t="str">
            <v>EXPAT LEAVE TRAVELS_TAVEL &amp; HOTEL</v>
          </cell>
          <cell r="E231" t="str">
            <v>CHIGBO ENENMO</v>
          </cell>
          <cell r="F231" t="str">
            <v>HR</v>
          </cell>
          <cell r="G231">
            <v>415002</v>
          </cell>
          <cell r="H231">
            <v>4150</v>
          </cell>
          <cell r="I231" t="str">
            <v>G&amp;A</v>
          </cell>
          <cell r="J231" t="str">
            <v>BASE JV</v>
          </cell>
          <cell r="K231" t="str">
            <v>HR</v>
          </cell>
          <cell r="L231" t="str">
            <v>HR</v>
          </cell>
          <cell r="M231" t="str">
            <v>Reg. HR Policy, Pro, Systems &amp; Comp Mgr</v>
          </cell>
          <cell r="N231" t="str">
            <v>Head HR Business Services</v>
          </cell>
          <cell r="O231" t="str">
            <v>AJILIMA- ISAAC, HAWA</v>
          </cell>
          <cell r="P231" t="str">
            <v>EYITAYO.ADASI@SHELL.COM</v>
          </cell>
          <cell r="Q231" t="str">
            <v>OPEX</v>
          </cell>
          <cell r="R231" t="str">
            <v>OPEX</v>
          </cell>
          <cell r="S231" t="str">
            <v>NON SAL</v>
          </cell>
          <cell r="T231" t="str">
            <v>N/A</v>
          </cell>
          <cell r="U231" t="str">
            <v>N/A</v>
          </cell>
          <cell r="V231" t="str">
            <v>C_OPSE_OIL_Z11</v>
          </cell>
          <cell r="W231" t="str">
            <v>P236.04 HR</v>
          </cell>
          <cell r="X231" t="str">
            <v>S7200 Services</v>
          </cell>
          <cell r="Y231" t="str">
            <v>A2340 Overhead</v>
          </cell>
          <cell r="Z231">
            <v>6942540.1299999999</v>
          </cell>
          <cell r="AA231">
            <v>3100244.1999999997</v>
          </cell>
          <cell r="AB231">
            <v>534756750</v>
          </cell>
          <cell r="AC231">
            <v>1465573.8532110089</v>
          </cell>
          <cell r="AD231">
            <v>3218874.6728831399</v>
          </cell>
          <cell r="AG231">
            <v>0</v>
          </cell>
          <cell r="AH231">
            <v>-3218874.6728831399</v>
          </cell>
        </row>
        <row r="232">
          <cell r="A232">
            <v>102353</v>
          </cell>
          <cell r="B232" t="str">
            <v xml:space="preserve">FSCQW WELL ENG SCM                      </v>
          </cell>
          <cell r="C232">
            <v>102352</v>
          </cell>
          <cell r="D232" t="str">
            <v>SCM_PROFESSIONAL SERVICES</v>
          </cell>
          <cell r="E232" t="str">
            <v>CHIGBO ENENMO</v>
          </cell>
          <cell r="F232" t="str">
            <v>FINANCE/CP</v>
          </cell>
          <cell r="G232">
            <v>415002</v>
          </cell>
          <cell r="H232">
            <v>4150</v>
          </cell>
          <cell r="I232" t="str">
            <v>PMM</v>
          </cell>
          <cell r="J232" t="str">
            <v>BASE JV</v>
          </cell>
          <cell r="K232" t="str">
            <v>FINANCE</v>
          </cell>
          <cell r="L232" t="str">
            <v>CONTRACTING &amp; PROCUREMENT</v>
          </cell>
          <cell r="M232" t="str">
            <v>Manager CP UI Nigeria &amp; Gabon</v>
          </cell>
          <cell r="N232" t="str">
            <v xml:space="preserve">PM Corporate Services </v>
          </cell>
          <cell r="O232" t="str">
            <v>AJILIMA- ISAAC, HAWA</v>
          </cell>
          <cell r="P232" t="str">
            <v>AMBROSE.EKO@SHELL.COM</v>
          </cell>
          <cell r="Q232" t="str">
            <v>OPEX</v>
          </cell>
          <cell r="R232" t="str">
            <v>OPEX</v>
          </cell>
          <cell r="S232" t="str">
            <v>NON SAL</v>
          </cell>
          <cell r="T232" t="str">
            <v>N/A</v>
          </cell>
          <cell r="U232" t="str">
            <v>N/A</v>
          </cell>
          <cell r="V232" t="str">
            <v>C_OPSE_OIL_Z11</v>
          </cell>
          <cell r="W232" t="str">
            <v>P236.07 Procurement Management</v>
          </cell>
          <cell r="X232" t="str">
            <v>S7200 Services</v>
          </cell>
          <cell r="Y232" t="str">
            <v>A2340 Overhead</v>
          </cell>
          <cell r="Z232">
            <v>183385.66999999998</v>
          </cell>
          <cell r="AA232">
            <v>826.56999999999994</v>
          </cell>
          <cell r="AB232">
            <v>7042816</v>
          </cell>
          <cell r="AC232">
            <v>0</v>
          </cell>
          <cell r="AD232">
            <v>23091.200000000001</v>
          </cell>
          <cell r="AG232">
            <v>0</v>
          </cell>
          <cell r="AH232">
            <v>-23091.200000000001</v>
          </cell>
        </row>
        <row r="233">
          <cell r="A233">
            <v>102872</v>
          </cell>
          <cell r="B233" t="str">
            <v>SHELL PEOPLE AND PAYROLL _ICT INFRASTRUCTURE</v>
          </cell>
          <cell r="C233">
            <v>102872</v>
          </cell>
          <cell r="D233" t="str">
            <v>SHELL PEOPLE AND PAYROLL _ICT INFRASTRUCTURE</v>
          </cell>
          <cell r="E233" t="str">
            <v>CHIGBO ENENMO</v>
          </cell>
          <cell r="F233" t="str">
            <v>HR</v>
          </cell>
          <cell r="G233">
            <v>415005</v>
          </cell>
          <cell r="H233">
            <v>4150</v>
          </cell>
          <cell r="I233" t="str">
            <v>G&amp;A</v>
          </cell>
          <cell r="J233" t="str">
            <v>BASE JV</v>
          </cell>
          <cell r="K233" t="str">
            <v>HR</v>
          </cell>
          <cell r="L233" t="str">
            <v>HR</v>
          </cell>
          <cell r="M233" t="str">
            <v>Reg. HR Policy, Pro, Systems &amp; Comp Mgr</v>
          </cell>
          <cell r="N233" t="str">
            <v>Head HR Business Services</v>
          </cell>
          <cell r="O233" t="str">
            <v>AJILIMA- ISAAC, HAWA</v>
          </cell>
          <cell r="P233" t="str">
            <v>STELLA.MICHEAL-EGOR@SHELL.COM</v>
          </cell>
          <cell r="Q233" t="str">
            <v>OPEX</v>
          </cell>
          <cell r="R233" t="str">
            <v>OPEX</v>
          </cell>
          <cell r="S233" t="str">
            <v>NON SAL</v>
          </cell>
          <cell r="T233" t="str">
            <v>N/A</v>
          </cell>
          <cell r="U233" t="str">
            <v>N/A</v>
          </cell>
          <cell r="V233" t="str">
            <v>C_OPSE_OIL_Z11</v>
          </cell>
          <cell r="W233" t="str">
            <v>P236.04 HR</v>
          </cell>
          <cell r="X233" t="str">
            <v>S7200 Services</v>
          </cell>
          <cell r="Y233" t="str">
            <v>A2340 Overhead</v>
          </cell>
          <cell r="Z233">
            <v>2330844.9900000002</v>
          </cell>
          <cell r="AA233">
            <v>2316980</v>
          </cell>
          <cell r="AB233">
            <v>0</v>
          </cell>
          <cell r="AC233">
            <v>2253360</v>
          </cell>
          <cell r="AD233">
            <v>2253360</v>
          </cell>
          <cell r="AG233">
            <v>0</v>
          </cell>
          <cell r="AH233">
            <v>-2253360</v>
          </cell>
        </row>
        <row r="234">
          <cell r="A234">
            <v>102873</v>
          </cell>
          <cell r="B234" t="str">
            <v>RESTRUCTURING AND REDESIGNING OF DUTY AND EMERGENCY RESPONSE SYSTEMS</v>
          </cell>
          <cell r="C234">
            <v>102873</v>
          </cell>
          <cell r="D234" t="str">
            <v>RESTRUCTURING AND REDESIGNING OF DUTY AND EMERGENCY RESPONSE SYSTEMS</v>
          </cell>
          <cell r="E234" t="str">
            <v>CHIGBO ENENMO</v>
          </cell>
          <cell r="F234" t="str">
            <v>HSE</v>
          </cell>
          <cell r="G234">
            <v>415006</v>
          </cell>
          <cell r="H234">
            <v>4150</v>
          </cell>
          <cell r="I234" t="str">
            <v>HSE</v>
          </cell>
          <cell r="J234" t="str">
            <v>BASE JV</v>
          </cell>
          <cell r="K234" t="str">
            <v>SAFETY &amp; ENVIRONMENT</v>
          </cell>
          <cell r="L234" t="str">
            <v>SAFETY &amp; ENVIRONMENT</v>
          </cell>
          <cell r="M234" t="str">
            <v>General Manager, Safety &amp; Environment</v>
          </cell>
          <cell r="N234" t="str">
            <v>Manager, Coporate Emergency Response</v>
          </cell>
          <cell r="O234" t="str">
            <v>OLOWOLAGBA, SUNKANMI</v>
          </cell>
          <cell r="P234" t="str">
            <v>ANTHONY.YARHERE@SHELL.COM</v>
          </cell>
          <cell r="Q234" t="str">
            <v>OPEX</v>
          </cell>
          <cell r="R234" t="str">
            <v>OPEX</v>
          </cell>
          <cell r="S234" t="str">
            <v>NON SAL</v>
          </cell>
          <cell r="T234" t="str">
            <v>N/A</v>
          </cell>
          <cell r="U234" t="str">
            <v>N/A</v>
          </cell>
          <cell r="V234" t="str">
            <v>C_OPSE_OIL_Z11</v>
          </cell>
          <cell r="W234" t="str">
            <v>P236.02 HSE</v>
          </cell>
          <cell r="X234" t="str">
            <v>S7200 Services</v>
          </cell>
          <cell r="Y234" t="str">
            <v>A2340 Overhead</v>
          </cell>
          <cell r="Z234">
            <v>79776.820000000007</v>
          </cell>
          <cell r="AA234">
            <v>42631.75</v>
          </cell>
          <cell r="AB234">
            <v>7000000</v>
          </cell>
          <cell r="AC234">
            <v>38016</v>
          </cell>
          <cell r="AD234">
            <v>60966.819672131147</v>
          </cell>
          <cell r="AG234">
            <v>0</v>
          </cell>
          <cell r="AH234">
            <v>-60966.819672131147</v>
          </cell>
        </row>
        <row r="235">
          <cell r="A235">
            <v>102874</v>
          </cell>
          <cell r="B235" t="str">
            <v>STRATEGY AND CAPABILITY DEVT.</v>
          </cell>
          <cell r="C235">
            <v>102874</v>
          </cell>
          <cell r="D235" t="str">
            <v>STRATEGY AND CAPABILITY DEVT.</v>
          </cell>
          <cell r="E235" t="str">
            <v>CHIGBO ENENMO</v>
          </cell>
          <cell r="F235" t="str">
            <v>SECURITY</v>
          </cell>
          <cell r="G235">
            <v>415007</v>
          </cell>
          <cell r="H235">
            <v>4150</v>
          </cell>
          <cell r="I235" t="str">
            <v>HSE</v>
          </cell>
          <cell r="J235" t="str">
            <v>BASE JV</v>
          </cell>
          <cell r="K235" t="str">
            <v>CC &amp; MD</v>
          </cell>
          <cell r="L235" t="str">
            <v>SECURITY</v>
          </cell>
          <cell r="M235" t="str">
            <v>General Manager, Security</v>
          </cell>
          <cell r="N235" t="str">
            <v>Head Security Strategy Planning &amp; Capabi</v>
          </cell>
          <cell r="O235" t="str">
            <v>OLOWOLAGBA, SUNKANMI</v>
          </cell>
          <cell r="P235" t="str">
            <v>GILDA.CHIME@SHELL.COM</v>
          </cell>
          <cell r="Q235" t="str">
            <v>OPEX</v>
          </cell>
          <cell r="R235" t="str">
            <v>OPEX</v>
          </cell>
          <cell r="S235" t="str">
            <v>NON SAL</v>
          </cell>
          <cell r="T235" t="str">
            <v>N/A</v>
          </cell>
          <cell r="U235" t="str">
            <v>N/A</v>
          </cell>
          <cell r="V235" t="str">
            <v>C_OPSE_OIL_Z11</v>
          </cell>
          <cell r="W235" t="str">
            <v>P235 Direct Management</v>
          </cell>
          <cell r="X235" t="str">
            <v>S7200 Services</v>
          </cell>
          <cell r="Y235" t="str">
            <v>A2340 Overhead</v>
          </cell>
          <cell r="Z235">
            <v>37441.560000000005</v>
          </cell>
          <cell r="AA235">
            <v>33274.910000000003</v>
          </cell>
          <cell r="AB235">
            <v>19232840</v>
          </cell>
          <cell r="AC235">
            <v>288000</v>
          </cell>
          <cell r="AD235">
            <v>351059</v>
          </cell>
          <cell r="AG235">
            <v>0</v>
          </cell>
          <cell r="AH235">
            <v>-351059</v>
          </cell>
        </row>
        <row r="236">
          <cell r="A236">
            <v>102876</v>
          </cell>
          <cell r="B236" t="str">
            <v>OVERHEADS, REGIONAL TALENT MANAGEMENT_ADMIN SERVICE COST</v>
          </cell>
          <cell r="C236">
            <v>102876</v>
          </cell>
          <cell r="D236" t="str">
            <v>OVERHEADS, REGIONAL TALENT MANAGEMENT_ADMIN SERVICE COST</v>
          </cell>
          <cell r="E236" t="str">
            <v>CHIGBO ENENMO</v>
          </cell>
          <cell r="F236" t="str">
            <v>HR</v>
          </cell>
          <cell r="G236">
            <v>415002</v>
          </cell>
          <cell r="H236">
            <v>4150</v>
          </cell>
          <cell r="I236" t="str">
            <v>G&amp;A</v>
          </cell>
          <cell r="J236" t="str">
            <v>BASE JV</v>
          </cell>
          <cell r="K236" t="str">
            <v>HR</v>
          </cell>
          <cell r="L236" t="str">
            <v>HR</v>
          </cell>
          <cell r="M236" t="str">
            <v>SSA Talent Resourcing &amp; Development Mgr</v>
          </cell>
          <cell r="N236" t="str">
            <v>SSA Talent Resourcing &amp; Development Mgr</v>
          </cell>
          <cell r="O236" t="str">
            <v>AJILIMA- ISAAC, HAWA</v>
          </cell>
          <cell r="P236" t="str">
            <v>TARI.AKHIBI@SHELL.COM</v>
          </cell>
          <cell r="Q236" t="str">
            <v>OPEX</v>
          </cell>
          <cell r="R236" t="str">
            <v>OPEX</v>
          </cell>
          <cell r="S236" t="str">
            <v>NON SAL</v>
          </cell>
          <cell r="T236" t="str">
            <v>N/A</v>
          </cell>
          <cell r="U236" t="str">
            <v>N/A</v>
          </cell>
          <cell r="V236" t="str">
            <v>C_OPSE_OIL_Z11</v>
          </cell>
          <cell r="W236" t="str">
            <v>P236.04 HR</v>
          </cell>
          <cell r="X236" t="str">
            <v>S7200 Services</v>
          </cell>
          <cell r="Y236" t="str">
            <v>A2340 Overhead</v>
          </cell>
          <cell r="Z236">
            <v>17363.030000000002</v>
          </cell>
          <cell r="AA236">
            <v>1363.5</v>
          </cell>
          <cell r="AB236">
            <v>7412268.8653248735</v>
          </cell>
          <cell r="AC236">
            <v>0</v>
          </cell>
          <cell r="AD236">
            <v>24302.520869917618</v>
          </cell>
          <cell r="AG236">
            <v>0</v>
          </cell>
          <cell r="AH236">
            <v>-24302.520869917618</v>
          </cell>
        </row>
        <row r="237">
          <cell r="A237">
            <v>102360</v>
          </cell>
          <cell r="B237" t="str">
            <v>OVERHEADS, PNCFGER EMERGENCY RESPONSE</v>
          </cell>
          <cell r="C237">
            <v>102360</v>
          </cell>
          <cell r="D237" t="str">
            <v>OVERHEADS, PNCFGER EMERGENCY RESPONSE</v>
          </cell>
          <cell r="E237" t="str">
            <v>CHIGBO ENENMO</v>
          </cell>
          <cell r="F237" t="str">
            <v>HSE</v>
          </cell>
          <cell r="G237">
            <v>415006</v>
          </cell>
          <cell r="H237">
            <v>4150</v>
          </cell>
          <cell r="I237" t="str">
            <v>G&amp;A</v>
          </cell>
          <cell r="J237" t="str">
            <v>BASE JV</v>
          </cell>
          <cell r="K237" t="str">
            <v>SAFETY &amp; ENVIRONMENT</v>
          </cell>
          <cell r="L237" t="str">
            <v>SAFETY &amp; ENVIRONMENT</v>
          </cell>
          <cell r="M237" t="str">
            <v>General Manager, Safety &amp; Environment</v>
          </cell>
          <cell r="N237" t="str">
            <v>Manager, Coporate Emergency Response</v>
          </cell>
          <cell r="O237" t="str">
            <v>OLOWOLAGBA, SUNKANMI</v>
          </cell>
          <cell r="P237" t="str">
            <v>ANTHONY.YARHERE@SHELL.COM</v>
          </cell>
          <cell r="Q237" t="str">
            <v>OPEX</v>
          </cell>
          <cell r="R237" t="str">
            <v>OPEX</v>
          </cell>
          <cell r="S237" t="str">
            <v>NON SAL</v>
          </cell>
          <cell r="T237" t="str">
            <v>N/A</v>
          </cell>
          <cell r="U237" t="str">
            <v>N/A</v>
          </cell>
          <cell r="V237" t="str">
            <v>C_OPSE_OIL_Z11</v>
          </cell>
          <cell r="W237" t="str">
            <v>P236.02 HSE</v>
          </cell>
          <cell r="X237" t="str">
            <v>S7200 Services</v>
          </cell>
          <cell r="Y237" t="str">
            <v>A2340 Overhead</v>
          </cell>
          <cell r="Z237">
            <v>2764717.72</v>
          </cell>
          <cell r="AA237">
            <v>2019962.7400000002</v>
          </cell>
          <cell r="AB237">
            <v>103790266.79000001</v>
          </cell>
          <cell r="AC237">
            <v>1148401.3999999999</v>
          </cell>
          <cell r="AD237">
            <v>1488697.3566885246</v>
          </cell>
          <cell r="AG237">
            <v>0</v>
          </cell>
          <cell r="AH237">
            <v>-1488697.3566885246</v>
          </cell>
        </row>
        <row r="238">
          <cell r="A238">
            <v>102966</v>
          </cell>
          <cell r="B238" t="str">
            <v>SALS&amp;WAGESMAINTENANCE&amp;INTEGRITY</v>
          </cell>
          <cell r="C238">
            <v>102966</v>
          </cell>
          <cell r="D238" t="str">
            <v>SALS&amp;WAGESMAINTENANCE&amp;INTEGRITY</v>
          </cell>
          <cell r="E238" t="str">
            <v>IRETI OMOTOSO</v>
          </cell>
          <cell r="F238" t="str">
            <v>PRODUCTION</v>
          </cell>
          <cell r="G238">
            <v>414001</v>
          </cell>
          <cell r="H238">
            <v>4140</v>
          </cell>
          <cell r="I238" t="str">
            <v>G&amp;A</v>
          </cell>
          <cell r="J238" t="str">
            <v>BASE JV</v>
          </cell>
          <cell r="K238" t="str">
            <v>PRODUCTION</v>
          </cell>
          <cell r="L238" t="str">
            <v>PRODUCTION</v>
          </cell>
          <cell r="M238" t="str">
            <v>Production Services Manager</v>
          </cell>
          <cell r="N238" t="str">
            <v>Manager, Turnaround &amp; Maintenance Execution</v>
          </cell>
          <cell r="O238" t="str">
            <v>OLALEYE, OLAYEMI</v>
          </cell>
          <cell r="P238" t="str">
            <v>OLAKUNLE.AJAYI@SHELL.COM</v>
          </cell>
          <cell r="Q238" t="str">
            <v>OPEX</v>
          </cell>
          <cell r="R238" t="str">
            <v>OPEX</v>
          </cell>
          <cell r="S238" t="str">
            <v>NON SAL</v>
          </cell>
          <cell r="T238" t="str">
            <v>N/A</v>
          </cell>
          <cell r="U238" t="str">
            <v>N/A</v>
          </cell>
          <cell r="V238" t="str">
            <v>N/A</v>
          </cell>
          <cell r="W238" t="str">
            <v>P233 Facilities Maintenance</v>
          </cell>
          <cell r="X238" t="str">
            <v>S7200 Services</v>
          </cell>
          <cell r="Y238" t="str">
            <v>A2140 Facilities Maintenance</v>
          </cell>
          <cell r="Z238">
            <v>0</v>
          </cell>
          <cell r="AA238">
            <v>-0.15</v>
          </cell>
          <cell r="AB238">
            <v>0</v>
          </cell>
          <cell r="AC238">
            <v>0</v>
          </cell>
          <cell r="AD238">
            <v>0</v>
          </cell>
          <cell r="AG238">
            <v>0</v>
          </cell>
          <cell r="AH238">
            <v>0</v>
          </cell>
        </row>
        <row r="239">
          <cell r="A239">
            <v>103190</v>
          </cell>
          <cell r="B239" t="str">
            <v>ADHOC - CATERING - WEST -CHARGE-BACK</v>
          </cell>
          <cell r="C239">
            <v>103190</v>
          </cell>
          <cell r="D239" t="str">
            <v>ADHOC - CATERING - WEST -CHARGE-BACK</v>
          </cell>
          <cell r="E239" t="str">
            <v>CHIGBO ENENMO</v>
          </cell>
          <cell r="F239" t="str">
            <v>INFRASTRUCTURE</v>
          </cell>
          <cell r="G239">
            <v>415002</v>
          </cell>
          <cell r="H239">
            <v>4150</v>
          </cell>
          <cell r="I239" t="str">
            <v>PMM</v>
          </cell>
          <cell r="J239" t="str">
            <v>BASE JV</v>
          </cell>
          <cell r="K239" t="str">
            <v>HR</v>
          </cell>
          <cell r="L239" t="str">
            <v>INFRASTRUCTURE</v>
          </cell>
          <cell r="M239" t="str">
            <v>Infrastructure Services Mgr Nigeria</v>
          </cell>
          <cell r="N239" t="str">
            <v>Head RE &amp; Infrastructure Services SPDC</v>
          </cell>
          <cell r="O239" t="str">
            <v>AJILIMA- ISAAC, HAWA</v>
          </cell>
          <cell r="P239" t="str">
            <v>FELIX.OKWELUM@SHELL.COM</v>
          </cell>
          <cell r="Q239" t="str">
            <v>OPEX</v>
          </cell>
          <cell r="R239" t="str">
            <v>OPEX</v>
          </cell>
          <cell r="S239" t="str">
            <v>NON SAL</v>
          </cell>
          <cell r="T239" t="str">
            <v>N/A</v>
          </cell>
          <cell r="U239" t="str">
            <v>N/A</v>
          </cell>
          <cell r="V239" t="str">
            <v>N/A</v>
          </cell>
          <cell r="W239" t="str">
            <v>P236.10 Office/Property Management</v>
          </cell>
          <cell r="X239" t="str">
            <v>S7200 Services</v>
          </cell>
          <cell r="Y239" t="str">
            <v>A2340 Overhead</v>
          </cell>
          <cell r="Z239">
            <v>-43899.16</v>
          </cell>
          <cell r="AA239">
            <v>-14850.52</v>
          </cell>
          <cell r="AB239">
            <v>0</v>
          </cell>
          <cell r="AC239">
            <v>0</v>
          </cell>
          <cell r="AD239">
            <v>0</v>
          </cell>
          <cell r="AG239">
            <v>0</v>
          </cell>
          <cell r="AH239">
            <v>0</v>
          </cell>
        </row>
        <row r="240">
          <cell r="A240">
            <v>103200</v>
          </cell>
          <cell r="B240" t="str">
            <v>SOCIAL INVESTMENT &amp; SPONSORSHIPS</v>
          </cell>
          <cell r="C240">
            <v>103200</v>
          </cell>
          <cell r="D240" t="str">
            <v>GRANT AND DONATIONS _ CORPORATE_GRANT &amp; DONATION</v>
          </cell>
          <cell r="E240" t="str">
            <v>CHIGBO ENENMO</v>
          </cell>
          <cell r="F240" t="str">
            <v>EXTERNAL RELATIONS</v>
          </cell>
          <cell r="G240">
            <v>415008</v>
          </cell>
          <cell r="H240">
            <v>4150</v>
          </cell>
          <cell r="I240" t="str">
            <v>CDPA</v>
          </cell>
          <cell r="J240" t="str">
            <v>BASE JV</v>
          </cell>
          <cell r="K240" t="str">
            <v>CC &amp; MD</v>
          </cell>
          <cell r="L240" t="str">
            <v>EXTERNAL RELATIONS</v>
          </cell>
          <cell r="M240" t="str">
            <v>External Relations Manager</v>
          </cell>
          <cell r="N240" t="str">
            <v>Social Performance &amp; Social Investment Manager</v>
          </cell>
          <cell r="O240" t="str">
            <v>SOKUNBI, ADEOLA</v>
          </cell>
          <cell r="P240" t="str">
            <v>JUDITH.OKAKURO@SHELL.COM</v>
          </cell>
          <cell r="Q240" t="str">
            <v>OPEX</v>
          </cell>
          <cell r="R240" t="str">
            <v>OPEX</v>
          </cell>
          <cell r="S240" t="str">
            <v>NON SAL</v>
          </cell>
          <cell r="T240" t="str">
            <v>N/A</v>
          </cell>
          <cell r="U240" t="str">
            <v>N/A</v>
          </cell>
          <cell r="V240" t="str">
            <v>C_OPSE_OIL_Z11</v>
          </cell>
          <cell r="W240" t="str">
            <v>P236.08 Corporate Affairs, PR, etc.</v>
          </cell>
          <cell r="X240" t="str">
            <v>S7200 Services</v>
          </cell>
          <cell r="Y240" t="str">
            <v>A2340 Overhead</v>
          </cell>
          <cell r="Z240">
            <v>38742.06</v>
          </cell>
          <cell r="AA240">
            <v>19862.809999999998</v>
          </cell>
          <cell r="AB240">
            <v>21500000</v>
          </cell>
          <cell r="AC240">
            <v>0</v>
          </cell>
          <cell r="AD240">
            <v>70491.803278688531</v>
          </cell>
          <cell r="AG240">
            <v>0</v>
          </cell>
          <cell r="AH240">
            <v>-70491.803278688531</v>
          </cell>
        </row>
        <row r="241">
          <cell r="A241">
            <v>108583</v>
          </cell>
          <cell r="B241" t="str">
            <v>ER AND FIRE STAFF SALARIES</v>
          </cell>
          <cell r="C241">
            <v>102360</v>
          </cell>
          <cell r="D241" t="str">
            <v>OVERHEADS, PNCFGER EMERGENCY RESPONSE</v>
          </cell>
          <cell r="E241" t="str">
            <v>CHIGBO ENENMO</v>
          </cell>
          <cell r="F241" t="str">
            <v>HSE</v>
          </cell>
          <cell r="G241">
            <v>415006</v>
          </cell>
          <cell r="H241">
            <v>4150</v>
          </cell>
          <cell r="I241" t="str">
            <v>G&amp;A</v>
          </cell>
          <cell r="J241" t="str">
            <v>BASE JV</v>
          </cell>
          <cell r="K241" t="str">
            <v>SAFETY &amp; ENVIRONMENT</v>
          </cell>
          <cell r="L241" t="str">
            <v>SAFETY &amp; ENVIRONMENT</v>
          </cell>
          <cell r="M241" t="str">
            <v>General Manager, Safety &amp; Environment</v>
          </cell>
          <cell r="N241" t="str">
            <v>Manager, Coporate Emergency Response</v>
          </cell>
          <cell r="O241" t="str">
            <v>OLOWOLAGBA, SUNKANMI</v>
          </cell>
          <cell r="P241" t="str">
            <v>ANTHONY.YARHERE@SHELL.COM</v>
          </cell>
          <cell r="Q241" t="str">
            <v>OPEX</v>
          </cell>
          <cell r="R241" t="str">
            <v>OPEX</v>
          </cell>
          <cell r="S241" t="str">
            <v>NON SAL</v>
          </cell>
          <cell r="T241" t="str">
            <v>N/A</v>
          </cell>
          <cell r="U241" t="str">
            <v>N/A</v>
          </cell>
          <cell r="V241" t="str">
            <v>N/A</v>
          </cell>
          <cell r="W241" t="str">
            <v>P236.02 HSE</v>
          </cell>
          <cell r="X241" t="str">
            <v>S7200 Services</v>
          </cell>
          <cell r="Y241" t="str">
            <v>A2340 Overhead</v>
          </cell>
          <cell r="Z241">
            <v>477.16</v>
          </cell>
          <cell r="AA241">
            <v>0</v>
          </cell>
          <cell r="AB241">
            <v>0</v>
          </cell>
          <cell r="AC241">
            <v>0</v>
          </cell>
          <cell r="AD241">
            <v>0</v>
          </cell>
          <cell r="AG241">
            <v>0</v>
          </cell>
          <cell r="AH241">
            <v>0</v>
          </cell>
        </row>
        <row r="242">
          <cell r="A242">
            <v>102363</v>
          </cell>
          <cell r="B242" t="str">
            <v xml:space="preserve">STRATEGY </v>
          </cell>
          <cell r="C242">
            <v>102363</v>
          </cell>
          <cell r="D242" t="str">
            <v>STRATEGY &amp; PORTFOLIO</v>
          </cell>
          <cell r="E242" t="str">
            <v>SOLOMON OKODUGHA</v>
          </cell>
          <cell r="F242" t="str">
            <v>COMMERCIAL</v>
          </cell>
          <cell r="G242">
            <v>415002</v>
          </cell>
          <cell r="H242">
            <v>4150</v>
          </cell>
          <cell r="I242" t="str">
            <v>G&amp;A</v>
          </cell>
          <cell r="J242" t="str">
            <v>BASE JV</v>
          </cell>
          <cell r="K242" t="str">
            <v>COMMERCIAL / GAS</v>
          </cell>
          <cell r="L242" t="str">
            <v>COMMERCIAL / GAS</v>
          </cell>
          <cell r="M242" t="str">
            <v>Commercial Integration &amp; BV Manager</v>
          </cell>
          <cell r="N242" t="str">
            <v>Commercial Integration &amp; BV Manager</v>
          </cell>
          <cell r="O242" t="str">
            <v>EYOMA, EDIDIONG</v>
          </cell>
          <cell r="P242" t="str">
            <v>UDOKA.NWABUDIKE@SHELL.COM</v>
          </cell>
          <cell r="Q242" t="str">
            <v>OPEX</v>
          </cell>
          <cell r="R242" t="str">
            <v>OPEX</v>
          </cell>
          <cell r="S242" t="str">
            <v>NON SAL</v>
          </cell>
          <cell r="T242" t="str">
            <v>N/A</v>
          </cell>
          <cell r="U242" t="str">
            <v>N/A</v>
          </cell>
          <cell r="V242" t="str">
            <v>C_OPSE_OIL_Z11</v>
          </cell>
          <cell r="W242" t="str">
            <v>P236.05 Planning and Economics</v>
          </cell>
          <cell r="X242" t="str">
            <v>S7200 Services</v>
          </cell>
          <cell r="Y242" t="str">
            <v>A2340 Overhead</v>
          </cell>
          <cell r="Z242">
            <v>56392.049999999996</v>
          </cell>
          <cell r="AA242">
            <v>94748.239999999991</v>
          </cell>
          <cell r="AB242">
            <v>9499748</v>
          </cell>
          <cell r="AC242">
            <v>29000</v>
          </cell>
          <cell r="AD242">
            <v>60146.714754098357</v>
          </cell>
          <cell r="AG242">
            <v>0</v>
          </cell>
          <cell r="AH242">
            <v>-60146.714754098357</v>
          </cell>
        </row>
        <row r="243">
          <cell r="A243">
            <v>103454</v>
          </cell>
          <cell r="B243" t="str">
            <v>ANNUAL OML RENTAL PAYMENT</v>
          </cell>
          <cell r="C243">
            <v>103454</v>
          </cell>
          <cell r="D243" t="str">
            <v>ANNUAL OML RENTAL PAYMENT</v>
          </cell>
          <cell r="E243" t="str">
            <v>MOJEED OKUNADE</v>
          </cell>
          <cell r="F243" t="str">
            <v>EXPLORATION</v>
          </cell>
          <cell r="G243">
            <v>11002</v>
          </cell>
          <cell r="H243">
            <v>110</v>
          </cell>
          <cell r="I243" t="str">
            <v>EXCOM</v>
          </cell>
          <cell r="J243" t="str">
            <v>BASE JV</v>
          </cell>
          <cell r="K243" t="str">
            <v>EXPLORATION</v>
          </cell>
          <cell r="L243" t="str">
            <v>EXPLORATION</v>
          </cell>
          <cell r="M243" t="str">
            <v>Exploration Manager Nigeria</v>
          </cell>
          <cell r="N243" t="str">
            <v>Senior Portfolio Analyst</v>
          </cell>
          <cell r="O243" t="str">
            <v>AKINLAMI, OLUWAKEMI</v>
          </cell>
          <cell r="P243" t="str">
            <v>D.AMOGU@SHELL.COM</v>
          </cell>
          <cell r="Q243" t="str">
            <v>OPEX</v>
          </cell>
          <cell r="R243" t="str">
            <v>CAPEX</v>
          </cell>
          <cell r="S243" t="str">
            <v>NON SAL</v>
          </cell>
          <cell r="T243" t="str">
            <v>N/A</v>
          </cell>
          <cell r="U243" t="str">
            <v>N/A</v>
          </cell>
          <cell r="V243" t="str">
            <v>C_OPSE_OIL_Z11</v>
          </cell>
          <cell r="W243" t="str">
            <v>P235 Direct Management</v>
          </cell>
          <cell r="X243" t="str">
            <v>S7200 Services</v>
          </cell>
          <cell r="Y243" t="str">
            <v>A2340 Overhead</v>
          </cell>
          <cell r="Z243">
            <v>239175</v>
          </cell>
          <cell r="AA243">
            <v>239175</v>
          </cell>
          <cell r="AB243">
            <v>0</v>
          </cell>
          <cell r="AC243">
            <v>245000</v>
          </cell>
          <cell r="AD243">
            <v>245000</v>
          </cell>
          <cell r="AG243">
            <v>0</v>
          </cell>
          <cell r="AH243">
            <v>-245000</v>
          </cell>
        </row>
        <row r="244">
          <cell r="A244">
            <v>103519</v>
          </cell>
          <cell r="B244" t="str">
            <v>WASTE MANAGEMENT TECH SUPT</v>
          </cell>
          <cell r="C244">
            <v>103519</v>
          </cell>
          <cell r="D244" t="str">
            <v>WASTE MANAGEMENT TECH SUPT</v>
          </cell>
          <cell r="E244" t="str">
            <v>IRETI OMOTOSO</v>
          </cell>
          <cell r="F244" t="str">
            <v>PRODUCTION</v>
          </cell>
          <cell r="G244">
            <v>415006</v>
          </cell>
          <cell r="H244">
            <v>4150</v>
          </cell>
          <cell r="I244" t="str">
            <v>HSE</v>
          </cell>
          <cell r="J244" t="str">
            <v>BASE JV</v>
          </cell>
          <cell r="K244" t="str">
            <v>PRODUCTION</v>
          </cell>
          <cell r="L244" t="str">
            <v>PRODUCTION</v>
          </cell>
          <cell r="M244" t="str">
            <v>Production Services Manager</v>
          </cell>
          <cell r="N244" t="str">
            <v>Logistics Manager</v>
          </cell>
          <cell r="O244" t="str">
            <v>OKEKE, JULIUS</v>
          </cell>
          <cell r="P244" t="str">
            <v>GBOLAHAN.AWOTOREBO@SHELL.COM</v>
          </cell>
          <cell r="Q244" t="str">
            <v>OPEX</v>
          </cell>
          <cell r="R244" t="str">
            <v>OPEX</v>
          </cell>
          <cell r="S244" t="str">
            <v>NON SAL</v>
          </cell>
          <cell r="T244" t="str">
            <v>N/A</v>
          </cell>
          <cell r="U244" t="str">
            <v>N/A</v>
          </cell>
          <cell r="V244" t="str">
            <v>C_OPSE_OIL_Z11</v>
          </cell>
          <cell r="W244" t="str">
            <v>P236.02 HSE</v>
          </cell>
          <cell r="X244" t="str">
            <v>S7200 Services</v>
          </cell>
          <cell r="Y244" t="str">
            <v>A2170 Direct Mngt and Overheads</v>
          </cell>
          <cell r="Z244">
            <v>333747.06</v>
          </cell>
          <cell r="AA244">
            <v>280745.17</v>
          </cell>
          <cell r="AB244">
            <v>72902353.329310387</v>
          </cell>
          <cell r="AC244">
            <v>50000</v>
          </cell>
          <cell r="AD244">
            <v>289024.10927642754</v>
          </cell>
          <cell r="AE244">
            <v>72902353.329310402</v>
          </cell>
          <cell r="AF244">
            <v>50000</v>
          </cell>
          <cell r="AG244">
            <v>289024.10927642754</v>
          </cell>
          <cell r="AH244">
            <v>0</v>
          </cell>
        </row>
        <row r="245">
          <cell r="A245">
            <v>103521</v>
          </cell>
          <cell r="B245" t="str">
            <v>PREMOB INSPECTIONS EAST</v>
          </cell>
          <cell r="C245">
            <v>103521</v>
          </cell>
          <cell r="D245" t="str">
            <v>PREMOB INSPECTIONS EAST</v>
          </cell>
          <cell r="E245" t="str">
            <v>IRETI OMOTOSO</v>
          </cell>
          <cell r="F245" t="str">
            <v>PRODUCTION</v>
          </cell>
          <cell r="G245">
            <v>415003</v>
          </cell>
          <cell r="H245">
            <v>4150</v>
          </cell>
          <cell r="I245" t="str">
            <v>PMM</v>
          </cell>
          <cell r="J245" t="str">
            <v>BASE JV</v>
          </cell>
          <cell r="K245" t="str">
            <v>PRODUCTION</v>
          </cell>
          <cell r="L245" t="str">
            <v>PRODUCTION</v>
          </cell>
          <cell r="M245" t="str">
            <v>Production Services Manager</v>
          </cell>
          <cell r="N245" t="str">
            <v>Logistics Manager</v>
          </cell>
          <cell r="O245" t="str">
            <v>OKEKE, JULIUS</v>
          </cell>
          <cell r="P245" t="str">
            <v>LUKMAN.OMOTOSO@SHELL.COM</v>
          </cell>
          <cell r="Q245" t="str">
            <v>OPEX</v>
          </cell>
          <cell r="R245" t="str">
            <v>OPEX</v>
          </cell>
          <cell r="S245" t="str">
            <v>NON SAL</v>
          </cell>
          <cell r="T245" t="str">
            <v>N/A</v>
          </cell>
          <cell r="U245" t="str">
            <v>N/A</v>
          </cell>
          <cell r="V245" t="str">
            <v>C_OPSE_OIL_Z11</v>
          </cell>
          <cell r="W245" t="str">
            <v>P231 Production Operations</v>
          </cell>
          <cell r="X245" t="str">
            <v>S7200 Services</v>
          </cell>
          <cell r="Y245" t="str">
            <v>A2110 Production Operations</v>
          </cell>
          <cell r="Z245">
            <v>406225.79999999993</v>
          </cell>
          <cell r="AA245">
            <v>325755.71000000002</v>
          </cell>
          <cell r="AB245">
            <v>132726499.11310343</v>
          </cell>
          <cell r="AC245">
            <v>241668.95</v>
          </cell>
          <cell r="AD245">
            <v>676837.79955115879</v>
          </cell>
          <cell r="AE245">
            <v>117476499.113103</v>
          </cell>
          <cell r="AF245">
            <v>241668.95</v>
          </cell>
          <cell r="AG245">
            <v>626837.7995511574</v>
          </cell>
          <cell r="AH245">
            <v>-50000.000000001397</v>
          </cell>
          <cell r="AI245" t="str">
            <v>Savings arising from proposed SPDC Fleet rationalization</v>
          </cell>
        </row>
        <row r="246">
          <cell r="A246">
            <v>106323</v>
          </cell>
          <cell r="B246" t="str">
            <v>COMMERCIAL OPERATNS NOV- HR &amp; SERVICE MG</v>
          </cell>
          <cell r="C246">
            <v>102363</v>
          </cell>
          <cell r="D246" t="str">
            <v>STRATEGY &amp; PORTFOLIO</v>
          </cell>
          <cell r="E246" t="str">
            <v>SOLOMON OKODUGHA</v>
          </cell>
          <cell r="F246" t="str">
            <v>COMMERCIAL</v>
          </cell>
          <cell r="G246">
            <v>415002</v>
          </cell>
          <cell r="H246">
            <v>4150</v>
          </cell>
          <cell r="I246" t="str">
            <v>G&amp;A</v>
          </cell>
          <cell r="J246" t="str">
            <v>BASE JV</v>
          </cell>
          <cell r="K246" t="str">
            <v>COMMERCIAL / GAS</v>
          </cell>
          <cell r="L246" t="str">
            <v>COMMERCIAL / GAS</v>
          </cell>
          <cell r="M246" t="str">
            <v>Commercial Integration &amp; BV Manager</v>
          </cell>
          <cell r="N246" t="str">
            <v>Commercial Integration &amp; BV Manager</v>
          </cell>
          <cell r="O246" t="str">
            <v>EYOMA, EDIDIONG</v>
          </cell>
          <cell r="P246" t="str">
            <v>UDOKA.NWABUDIKE@SHELL.COM</v>
          </cell>
          <cell r="Q246" t="str">
            <v>OPEX</v>
          </cell>
          <cell r="R246" t="str">
            <v>OPEX</v>
          </cell>
          <cell r="S246" t="str">
            <v>NON SAL</v>
          </cell>
          <cell r="T246" t="str">
            <v>N/A</v>
          </cell>
          <cell r="U246" t="str">
            <v>N/A</v>
          </cell>
          <cell r="V246" t="str">
            <v>N/A</v>
          </cell>
          <cell r="W246" t="str">
            <v>P235 Direct Management</v>
          </cell>
          <cell r="X246" t="str">
            <v>S7200 Services</v>
          </cell>
          <cell r="Y246" t="str">
            <v>A2170 Direct Mngt and Overheads</v>
          </cell>
          <cell r="Z246">
            <v>0</v>
          </cell>
          <cell r="AA246">
            <v>2.95</v>
          </cell>
          <cell r="AB246">
            <v>0</v>
          </cell>
          <cell r="AC246">
            <v>0</v>
          </cell>
          <cell r="AD246">
            <v>0</v>
          </cell>
          <cell r="AG246">
            <v>0</v>
          </cell>
          <cell r="AH246">
            <v>0</v>
          </cell>
        </row>
        <row r="247">
          <cell r="A247">
            <v>103523</v>
          </cell>
          <cell r="B247" t="str">
            <v>PILOTAGE CHARGES WEST</v>
          </cell>
          <cell r="C247">
            <v>103523</v>
          </cell>
          <cell r="D247" t="str">
            <v>PILOTAGE CHARGES WEST</v>
          </cell>
          <cell r="E247" t="str">
            <v>IRETI OMOTOSO</v>
          </cell>
          <cell r="F247" t="str">
            <v>PRODUCTION</v>
          </cell>
          <cell r="G247">
            <v>415003</v>
          </cell>
          <cell r="H247">
            <v>4150</v>
          </cell>
          <cell r="I247" t="str">
            <v>PMM</v>
          </cell>
          <cell r="J247" t="str">
            <v>BASE JV</v>
          </cell>
          <cell r="K247" t="str">
            <v>PRODUCTION</v>
          </cell>
          <cell r="L247" t="str">
            <v>PRODUCTION</v>
          </cell>
          <cell r="M247" t="str">
            <v>Production Services Manager</v>
          </cell>
          <cell r="N247" t="str">
            <v>Logistics Manager</v>
          </cell>
          <cell r="O247" t="str">
            <v>OKEKE, JULIUS</v>
          </cell>
          <cell r="P247" t="str">
            <v>MICHAEL.SOLUADE@SHELL.COM</v>
          </cell>
          <cell r="Q247" t="str">
            <v>OPEX</v>
          </cell>
          <cell r="R247" t="str">
            <v>OPEX</v>
          </cell>
          <cell r="S247" t="str">
            <v>NON SAL</v>
          </cell>
          <cell r="T247" t="str">
            <v>N/A</v>
          </cell>
          <cell r="U247" t="str">
            <v>N/A</v>
          </cell>
          <cell r="V247" t="str">
            <v>C_OPSE_OIL_Z11</v>
          </cell>
          <cell r="W247" t="str">
            <v>P231 Production Operations</v>
          </cell>
          <cell r="X247" t="str">
            <v>S7200 Services</v>
          </cell>
          <cell r="Y247" t="str">
            <v>A2110 Production Operations</v>
          </cell>
          <cell r="Z247">
            <v>2069636.3499999992</v>
          </cell>
          <cell r="AA247">
            <v>1172729.8500000001</v>
          </cell>
          <cell r="AB247">
            <v>0</v>
          </cell>
          <cell r="AC247">
            <v>1438391.41875</v>
          </cell>
          <cell r="AD247">
            <v>1438391.41875</v>
          </cell>
          <cell r="AE247">
            <v>0</v>
          </cell>
          <cell r="AF247">
            <v>1041042.41875</v>
          </cell>
          <cell r="AG247">
            <v>1041042.41875</v>
          </cell>
          <cell r="AH247">
            <v>-397349</v>
          </cell>
          <cell r="AI247" t="str">
            <v>Cost optimization with a view to maintaining 2017 spend level</v>
          </cell>
        </row>
        <row r="248">
          <cell r="A248">
            <v>103524</v>
          </cell>
          <cell r="B248" t="str">
            <v>MARINE TECHNICAL</v>
          </cell>
          <cell r="C248">
            <v>103524</v>
          </cell>
          <cell r="D248" t="str">
            <v>MARINE PRE MOB INSPECTION WEST</v>
          </cell>
          <cell r="E248" t="str">
            <v>IRETI OMOTOSO</v>
          </cell>
          <cell r="F248" t="str">
            <v>PRODUCTION</v>
          </cell>
          <cell r="G248">
            <v>415003</v>
          </cell>
          <cell r="H248">
            <v>4150</v>
          </cell>
          <cell r="I248" t="str">
            <v>PMM</v>
          </cell>
          <cell r="J248" t="str">
            <v>BASE JV</v>
          </cell>
          <cell r="K248" t="str">
            <v>PRODUCTION</v>
          </cell>
          <cell r="L248" t="str">
            <v>PRODUCTION</v>
          </cell>
          <cell r="M248" t="str">
            <v>Production Services Manager</v>
          </cell>
          <cell r="N248" t="str">
            <v>Logistics Manager</v>
          </cell>
          <cell r="O248" t="str">
            <v>OKEKE, JULIUS</v>
          </cell>
          <cell r="P248" t="str">
            <v>HARCOURT.EZEKIEL@SHELL.COM</v>
          </cell>
          <cell r="Q248" t="str">
            <v>OPEX</v>
          </cell>
          <cell r="R248" t="str">
            <v>OPEX</v>
          </cell>
          <cell r="S248" t="str">
            <v>NON SAL</v>
          </cell>
          <cell r="T248" t="str">
            <v>N/A</v>
          </cell>
          <cell r="U248" t="str">
            <v>N/A</v>
          </cell>
          <cell r="V248" t="str">
            <v>C_OPSE_OIL_Z11</v>
          </cell>
          <cell r="W248" t="str">
            <v>P231 Production Operations</v>
          </cell>
          <cell r="X248" t="str">
            <v>S7200 Services</v>
          </cell>
          <cell r="Y248" t="str">
            <v>A2110 Production Operations</v>
          </cell>
          <cell r="Z248">
            <v>332660.79000000004</v>
          </cell>
          <cell r="AA248">
            <v>396945.55</v>
          </cell>
          <cell r="AB248">
            <v>65711094.827586204</v>
          </cell>
          <cell r="AC248">
            <v>173900</v>
          </cell>
          <cell r="AD248">
            <v>389346.21254946297</v>
          </cell>
          <cell r="AE248">
            <v>65711094.827586204</v>
          </cell>
          <cell r="AF248">
            <v>173900</v>
          </cell>
          <cell r="AG248">
            <v>389346.21254946297</v>
          </cell>
          <cell r="AH248">
            <v>0</v>
          </cell>
        </row>
        <row r="249">
          <cell r="A249">
            <v>106325</v>
          </cell>
          <cell r="B249" t="str">
            <v>COMMERCIAL INTEGRATION &amp; BUS. VALUE - HR &amp; SERVICES MGT</v>
          </cell>
          <cell r="C249">
            <v>102363</v>
          </cell>
          <cell r="D249" t="str">
            <v>STRATEGY &amp; PORTFOLIO</v>
          </cell>
          <cell r="E249" t="str">
            <v>SOLOMON OKODUGHA</v>
          </cell>
          <cell r="F249" t="str">
            <v>COMMERCIAL</v>
          </cell>
          <cell r="G249">
            <v>415002</v>
          </cell>
          <cell r="H249">
            <v>4150</v>
          </cell>
          <cell r="I249" t="str">
            <v>G&amp;A</v>
          </cell>
          <cell r="J249" t="str">
            <v>BASE JV</v>
          </cell>
          <cell r="K249" t="str">
            <v>COMMERCIAL / GAS</v>
          </cell>
          <cell r="L249" t="str">
            <v>COMMERCIAL / GAS</v>
          </cell>
          <cell r="M249" t="str">
            <v>Commercial Integration &amp; BV Manager</v>
          </cell>
          <cell r="N249" t="str">
            <v>Commercial Integration &amp; BV Manager</v>
          </cell>
          <cell r="O249" t="str">
            <v>EYOMA, EDIDIONG</v>
          </cell>
          <cell r="P249" t="str">
            <v>UDOKA.NWABUDIKE@SHELL.COM</v>
          </cell>
          <cell r="Q249" t="str">
            <v>OPEX</v>
          </cell>
          <cell r="R249" t="str">
            <v>OPEX</v>
          </cell>
          <cell r="S249" t="str">
            <v>NON SAL</v>
          </cell>
          <cell r="T249" t="str">
            <v>N/A</v>
          </cell>
          <cell r="U249" t="str">
            <v>N/A</v>
          </cell>
          <cell r="V249" t="str">
            <v>N/A</v>
          </cell>
          <cell r="W249" t="str">
            <v>P235 Direct Management</v>
          </cell>
          <cell r="X249" t="str">
            <v>S7200 Services</v>
          </cell>
          <cell r="Y249" t="str">
            <v>A2170 Direct Mngt and Overheads</v>
          </cell>
          <cell r="Z249">
            <v>0</v>
          </cell>
          <cell r="AA249">
            <v>0</v>
          </cell>
          <cell r="AB249">
            <v>0</v>
          </cell>
          <cell r="AC249">
            <v>0</v>
          </cell>
          <cell r="AD249">
            <v>0</v>
          </cell>
          <cell r="AG249">
            <v>0</v>
          </cell>
          <cell r="AH249">
            <v>0</v>
          </cell>
        </row>
        <row r="250">
          <cell r="A250">
            <v>103532</v>
          </cell>
          <cell r="B250" t="str">
            <v>GOVT. RELATIONS EAST</v>
          </cell>
          <cell r="C250">
            <v>103532</v>
          </cell>
          <cell r="D250" t="str">
            <v>GOVT. RELATIONS EAST</v>
          </cell>
          <cell r="E250" t="str">
            <v>CHIGBO ENENMO</v>
          </cell>
          <cell r="F250" t="str">
            <v>EXTERNAL RELATIONS</v>
          </cell>
          <cell r="G250">
            <v>415008</v>
          </cell>
          <cell r="H250">
            <v>4150</v>
          </cell>
          <cell r="I250" t="str">
            <v>CDPA</v>
          </cell>
          <cell r="J250" t="str">
            <v>BASE JV</v>
          </cell>
          <cell r="K250" t="str">
            <v>CC &amp; MD</v>
          </cell>
          <cell r="L250" t="str">
            <v>EXTERNAL RELATIONS</v>
          </cell>
          <cell r="M250" t="str">
            <v>External Relations Manager</v>
          </cell>
          <cell r="N250" t="str">
            <v>Stakeholder Relations Manager</v>
          </cell>
          <cell r="O250" t="str">
            <v>SOKUNBI, ADEOLA</v>
          </cell>
          <cell r="P250" t="str">
            <v>OTONYE.DAVIES@SHELL.COM</v>
          </cell>
          <cell r="Q250" t="str">
            <v>OPEX</v>
          </cell>
          <cell r="R250" t="str">
            <v>OPEX</v>
          </cell>
          <cell r="S250" t="str">
            <v>NON SAL</v>
          </cell>
          <cell r="T250" t="str">
            <v>N/A</v>
          </cell>
          <cell r="U250" t="str">
            <v>N/A</v>
          </cell>
          <cell r="V250" t="str">
            <v>C_OPSE_OIL_Z11</v>
          </cell>
          <cell r="W250" t="str">
            <v>P236.08 Corporate Affairs, PR, etc.</v>
          </cell>
          <cell r="X250" t="str">
            <v>S7200 Services</v>
          </cell>
          <cell r="Y250" t="str">
            <v>A2340 Overhead</v>
          </cell>
          <cell r="Z250">
            <v>61385.659999999996</v>
          </cell>
          <cell r="AA250">
            <v>57837.41</v>
          </cell>
          <cell r="AB250">
            <v>10238000</v>
          </cell>
          <cell r="AC250">
            <v>0</v>
          </cell>
          <cell r="AD250">
            <v>33567.2131147541</v>
          </cell>
          <cell r="AG250">
            <v>0</v>
          </cell>
          <cell r="AH250">
            <v>-33567.2131147541</v>
          </cell>
        </row>
        <row r="251">
          <cell r="A251">
            <v>103533</v>
          </cell>
          <cell r="B251" t="str">
            <v>GOVT. RELATIONS WEST</v>
          </cell>
          <cell r="C251">
            <v>103533</v>
          </cell>
          <cell r="D251" t="str">
            <v>GOVT. RELATIONS WEST</v>
          </cell>
          <cell r="E251" t="str">
            <v>CHIGBO ENENMO</v>
          </cell>
          <cell r="F251" t="str">
            <v>EXTERNAL RELATIONS</v>
          </cell>
          <cell r="G251">
            <v>415008</v>
          </cell>
          <cell r="H251">
            <v>4150</v>
          </cell>
          <cell r="I251" t="str">
            <v>CDPA</v>
          </cell>
          <cell r="J251" t="str">
            <v>BASE JV</v>
          </cell>
          <cell r="K251" t="str">
            <v>CC &amp; MD</v>
          </cell>
          <cell r="L251" t="str">
            <v>EXTERNAL RELATIONS</v>
          </cell>
          <cell r="M251" t="str">
            <v>External Relations Manager</v>
          </cell>
          <cell r="N251" t="str">
            <v>Stakeholder Relations Manager</v>
          </cell>
          <cell r="O251" t="str">
            <v>SOKUNBI, ADEOLA</v>
          </cell>
          <cell r="P251" t="str">
            <v>DOTIMI.AGBIKI@SHELL.COM</v>
          </cell>
          <cell r="Q251" t="str">
            <v>OPEX</v>
          </cell>
          <cell r="R251" t="str">
            <v>OPEX</v>
          </cell>
          <cell r="S251" t="str">
            <v>NON SAL</v>
          </cell>
          <cell r="T251" t="str">
            <v>N/A</v>
          </cell>
          <cell r="U251" t="str">
            <v>N/A</v>
          </cell>
          <cell r="V251" t="str">
            <v>C_OPSE_OIL_Z11</v>
          </cell>
          <cell r="W251" t="str">
            <v>P236.08 Corporate Affairs, PR, etc.</v>
          </cell>
          <cell r="X251" t="str">
            <v>S7200 Services</v>
          </cell>
          <cell r="Y251" t="str">
            <v>A2340 Overhead</v>
          </cell>
          <cell r="Z251">
            <v>9607.7300000000014</v>
          </cell>
          <cell r="AA251">
            <v>8563.52</v>
          </cell>
          <cell r="AB251">
            <v>4050000</v>
          </cell>
          <cell r="AC251">
            <v>0</v>
          </cell>
          <cell r="AD251">
            <v>13278.688524590165</v>
          </cell>
          <cell r="AG251">
            <v>0</v>
          </cell>
          <cell r="AH251">
            <v>-13278.688524590165</v>
          </cell>
        </row>
        <row r="252">
          <cell r="A252">
            <v>102748</v>
          </cell>
          <cell r="B252" t="str">
            <v>COMMUNITY RELATIONS LAND 1</v>
          </cell>
          <cell r="C252">
            <v>102748</v>
          </cell>
          <cell r="D252" t="str">
            <v>COMMUNITY RELATIONS LAND  EAST</v>
          </cell>
          <cell r="E252" t="str">
            <v>IRETI OMOTOSO</v>
          </cell>
          <cell r="F252" t="str">
            <v>PRODUCTION</v>
          </cell>
          <cell r="G252">
            <v>415008</v>
          </cell>
          <cell r="H252">
            <v>4150</v>
          </cell>
          <cell r="I252" t="str">
            <v>CDPA</v>
          </cell>
          <cell r="J252" t="str">
            <v>BASE JV</v>
          </cell>
          <cell r="K252" t="str">
            <v>PRODUCTION</v>
          </cell>
          <cell r="L252" t="str">
            <v>PRODUCTION</v>
          </cell>
          <cell r="M252" t="str">
            <v>Asset Manager, Land East Hub</v>
          </cell>
          <cell r="N252" t="str">
            <v>Asset Management Integration Lead</v>
          </cell>
          <cell r="O252" t="str">
            <v>ADEDIRAN, ADEWALE</v>
          </cell>
          <cell r="P252" t="str">
            <v>VICTOR.OLLEY@SHELL.COM</v>
          </cell>
          <cell r="Q252" t="str">
            <v>OPEX</v>
          </cell>
          <cell r="R252" t="str">
            <v>OPEX</v>
          </cell>
          <cell r="S252" t="str">
            <v>NON SAL</v>
          </cell>
          <cell r="T252" t="str">
            <v>N/A</v>
          </cell>
          <cell r="U252" t="str">
            <v>N/A</v>
          </cell>
          <cell r="V252" t="str">
            <v>N/A</v>
          </cell>
          <cell r="W252" t="str">
            <v>P231 Production Operations</v>
          </cell>
          <cell r="X252" t="str">
            <v>S7200 Services</v>
          </cell>
          <cell r="Y252" t="str">
            <v>A2110 Production Operations</v>
          </cell>
          <cell r="Z252">
            <v>120569.55</v>
          </cell>
          <cell r="AA252">
            <v>295607.19</v>
          </cell>
          <cell r="AB252">
            <v>0</v>
          </cell>
          <cell r="AC252">
            <v>0</v>
          </cell>
          <cell r="AD252">
            <v>0</v>
          </cell>
          <cell r="AG252">
            <v>0</v>
          </cell>
          <cell r="AH252">
            <v>0</v>
          </cell>
        </row>
        <row r="253">
          <cell r="A253">
            <v>103537</v>
          </cell>
          <cell r="B253" t="str">
            <v>LAND RENTS  WEST</v>
          </cell>
          <cell r="C253">
            <v>103537</v>
          </cell>
          <cell r="D253" t="str">
            <v>LAND RENTS  WEST</v>
          </cell>
          <cell r="E253" t="str">
            <v>CHIGBO ENENMO</v>
          </cell>
          <cell r="F253" t="str">
            <v>EXTERNAL RELATIONS</v>
          </cell>
          <cell r="G253">
            <v>415008</v>
          </cell>
          <cell r="H253">
            <v>4150</v>
          </cell>
          <cell r="I253" t="str">
            <v>CDPA</v>
          </cell>
          <cell r="J253" t="str">
            <v>BASE JV</v>
          </cell>
          <cell r="K253" t="str">
            <v>CC &amp; MD</v>
          </cell>
          <cell r="L253" t="str">
            <v>EXTERNAL RELATIONS</v>
          </cell>
          <cell r="M253" t="str">
            <v>External Relations Manager</v>
          </cell>
          <cell r="N253" t="str">
            <v>Corporate Lands Manager</v>
          </cell>
          <cell r="O253" t="str">
            <v>SOKUNBI, ADEOLA</v>
          </cell>
          <cell r="P253" t="str">
            <v>RAYMOND.AMADI@SHELL.COM</v>
          </cell>
          <cell r="Q253" t="str">
            <v>OPEX</v>
          </cell>
          <cell r="R253" t="str">
            <v>OPEX</v>
          </cell>
          <cell r="S253" t="str">
            <v>NON SAL</v>
          </cell>
          <cell r="T253" t="str">
            <v>N/A</v>
          </cell>
          <cell r="U253" t="str">
            <v>N/A</v>
          </cell>
          <cell r="V253" t="str">
            <v>C_OPSE_OIL_Z11</v>
          </cell>
          <cell r="W253" t="str">
            <v>P236.08 Corporate Affairs, PR, etc.</v>
          </cell>
          <cell r="X253" t="str">
            <v>S7200 Services</v>
          </cell>
          <cell r="Y253" t="str">
            <v>A2340 Overhead</v>
          </cell>
          <cell r="Z253">
            <v>4117715.37</v>
          </cell>
          <cell r="AA253">
            <v>1852736.02</v>
          </cell>
          <cell r="AB253">
            <v>315558730.38</v>
          </cell>
          <cell r="AC253">
            <v>0</v>
          </cell>
          <cell r="AD253">
            <v>1034618.7881311475</v>
          </cell>
          <cell r="AG253">
            <v>0</v>
          </cell>
          <cell r="AH253">
            <v>-1034618.7881311475</v>
          </cell>
        </row>
        <row r="254">
          <cell r="A254">
            <v>103539</v>
          </cell>
          <cell r="B254" t="str">
            <v>CORPORATEMEDIA</v>
          </cell>
          <cell r="C254">
            <v>103539</v>
          </cell>
          <cell r="D254" t="str">
            <v>CORPORATEMEDIA</v>
          </cell>
          <cell r="E254" t="str">
            <v>CHIGBO ENENMO</v>
          </cell>
          <cell r="F254" t="str">
            <v>EXTERNAL RELATIONS</v>
          </cell>
          <cell r="G254">
            <v>415003</v>
          </cell>
          <cell r="H254">
            <v>4150</v>
          </cell>
          <cell r="I254" t="str">
            <v>PMM</v>
          </cell>
          <cell r="J254" t="str">
            <v>BASE JV</v>
          </cell>
          <cell r="K254" t="str">
            <v>CC &amp; MD</v>
          </cell>
          <cell r="L254" t="str">
            <v>EXTERNAL RELATIONS</v>
          </cell>
          <cell r="M254" t="str">
            <v>External Relations Manager</v>
          </cell>
          <cell r="N254" t="str">
            <v>ER Nigeria Communications Manager</v>
          </cell>
          <cell r="O254" t="str">
            <v>SOKUNBI, ADEOLA</v>
          </cell>
          <cell r="P254" t="str">
            <v>JUDITH.OKAKURO@SHELL.COM</v>
          </cell>
          <cell r="Q254" t="str">
            <v>OPEX</v>
          </cell>
          <cell r="R254" t="str">
            <v>OPEX</v>
          </cell>
          <cell r="S254" t="str">
            <v>NON SAL</v>
          </cell>
          <cell r="T254" t="str">
            <v>N/A</v>
          </cell>
          <cell r="U254" t="str">
            <v>N/A</v>
          </cell>
          <cell r="V254" t="str">
            <v>N/A</v>
          </cell>
          <cell r="W254" t="str">
            <v>P236.08 Corporate Affairs, PR, etc.</v>
          </cell>
          <cell r="X254" t="str">
            <v>S7200 Services</v>
          </cell>
          <cell r="Y254" t="str">
            <v>A2340 Overhead</v>
          </cell>
          <cell r="Z254">
            <v>-915.34</v>
          </cell>
          <cell r="AA254">
            <v>0</v>
          </cell>
          <cell r="AB254">
            <v>0</v>
          </cell>
          <cell r="AC254">
            <v>0</v>
          </cell>
          <cell r="AD254">
            <v>0</v>
          </cell>
          <cell r="AG254">
            <v>0</v>
          </cell>
          <cell r="AH254">
            <v>0</v>
          </cell>
        </row>
        <row r="255">
          <cell r="A255">
            <v>103540</v>
          </cell>
          <cell r="B255" t="str">
            <v>CORPORATE PROMOTIONS AND EVENTS MGT</v>
          </cell>
          <cell r="C255">
            <v>103540</v>
          </cell>
          <cell r="D255" t="str">
            <v xml:space="preserve">CORPORATE PROMOTIONS_ADMIN &amp; SERVICE COST  </v>
          </cell>
          <cell r="E255" t="str">
            <v>CHIGBO ENENMO</v>
          </cell>
          <cell r="F255" t="str">
            <v>EXTERNAL RELATIONS</v>
          </cell>
          <cell r="G255">
            <v>415008</v>
          </cell>
          <cell r="H255">
            <v>4150</v>
          </cell>
          <cell r="I255" t="str">
            <v>CDPA</v>
          </cell>
          <cell r="J255" t="str">
            <v>BASE JV</v>
          </cell>
          <cell r="K255" t="str">
            <v>CC &amp; MD</v>
          </cell>
          <cell r="L255" t="str">
            <v>EXTERNAL RELATIONS</v>
          </cell>
          <cell r="M255" t="str">
            <v>External Relations Manager</v>
          </cell>
          <cell r="N255" t="str">
            <v>ER Nigeria Communications Manager</v>
          </cell>
          <cell r="O255" t="str">
            <v>SOKUNBI, ADEOLA</v>
          </cell>
          <cell r="P255" t="str">
            <v>HEPHZIBAH.ODEKINA@SHELL.COM</v>
          </cell>
          <cell r="Q255" t="str">
            <v>OPEX</v>
          </cell>
          <cell r="R255" t="str">
            <v>OPEX</v>
          </cell>
          <cell r="S255" t="str">
            <v>NON SAL</v>
          </cell>
          <cell r="T255" t="str">
            <v>N/A</v>
          </cell>
          <cell r="U255" t="str">
            <v>N/A</v>
          </cell>
          <cell r="V255" t="str">
            <v>C_OPSE_OIL_Z11</v>
          </cell>
          <cell r="W255" t="str">
            <v>P236.08 Corporate Affairs, PR, etc.</v>
          </cell>
          <cell r="X255" t="str">
            <v>S7200 Services</v>
          </cell>
          <cell r="Y255" t="str">
            <v>A2340 Overhead</v>
          </cell>
          <cell r="Z255">
            <v>315084.32000000007</v>
          </cell>
          <cell r="AA255">
            <v>305145.15000000002</v>
          </cell>
          <cell r="AB255">
            <v>66397504</v>
          </cell>
          <cell r="AC255">
            <v>0</v>
          </cell>
          <cell r="AD255">
            <v>217696.73442622949</v>
          </cell>
          <cell r="AG255">
            <v>0</v>
          </cell>
          <cell r="AH255">
            <v>-217696.73442622949</v>
          </cell>
        </row>
        <row r="256">
          <cell r="A256">
            <v>103541</v>
          </cell>
          <cell r="B256" t="str">
            <v xml:space="preserve">SUPPORT FOR NOIG, HUMAN RIGHTS_TRAINING </v>
          </cell>
          <cell r="C256">
            <v>103541</v>
          </cell>
          <cell r="D256" t="str">
            <v xml:space="preserve">SUPPORT FOR NOIG, HUMAN RIGHTS_TRAINING </v>
          </cell>
          <cell r="E256" t="str">
            <v>CHIGBO ENENMO</v>
          </cell>
          <cell r="F256" t="str">
            <v>EXTERNAL RELATIONS</v>
          </cell>
          <cell r="G256">
            <v>415002</v>
          </cell>
          <cell r="H256">
            <v>4150</v>
          </cell>
          <cell r="I256" t="str">
            <v>CDPA</v>
          </cell>
          <cell r="J256" t="str">
            <v>BASE JV</v>
          </cell>
          <cell r="K256" t="str">
            <v>CC &amp; MD</v>
          </cell>
          <cell r="L256" t="str">
            <v>EXTERNAL RELATIONS</v>
          </cell>
          <cell r="M256" t="str">
            <v>External Relations Manager</v>
          </cell>
          <cell r="N256" t="str">
            <v>ER Nigeria Communications Manager</v>
          </cell>
          <cell r="O256" t="str">
            <v>SOKUNBI, ADEOLA</v>
          </cell>
          <cell r="P256" t="str">
            <v>HEPHZIBAH.ODEKINA@SHELL.COM</v>
          </cell>
          <cell r="Q256" t="str">
            <v>OPEX</v>
          </cell>
          <cell r="R256" t="str">
            <v>OPEX</v>
          </cell>
          <cell r="S256" t="str">
            <v>NON SAL</v>
          </cell>
          <cell r="T256" t="str">
            <v>N/A</v>
          </cell>
          <cell r="U256" t="str">
            <v>N/A</v>
          </cell>
          <cell r="V256" t="str">
            <v>C_OPSE_OIL_Z11</v>
          </cell>
          <cell r="W256" t="str">
            <v>P236.08 Corporate Affairs, PR, etc.</v>
          </cell>
          <cell r="X256" t="str">
            <v>S7200 Services</v>
          </cell>
          <cell r="Y256" t="str">
            <v>A2340 Overhead</v>
          </cell>
          <cell r="Z256">
            <v>224855.76</v>
          </cell>
          <cell r="AA256">
            <v>12842.6</v>
          </cell>
          <cell r="AB256">
            <v>51621500</v>
          </cell>
          <cell r="AC256">
            <v>0</v>
          </cell>
          <cell r="AD256">
            <v>169250.81967213115</v>
          </cell>
          <cell r="AG256">
            <v>0</v>
          </cell>
          <cell r="AH256">
            <v>-169250.81967213115</v>
          </cell>
        </row>
        <row r="257">
          <cell r="A257">
            <v>103542</v>
          </cell>
          <cell r="B257" t="str">
            <v>SPECIAL PUBLICS STAKEHOLDER ENGAGEMENTS</v>
          </cell>
          <cell r="C257">
            <v>103542</v>
          </cell>
          <cell r="D257" t="str">
            <v>SPECIAL PUBLICS STAKEHOLDER ENGAGEMENTS_ADMIN SERVICE COST</v>
          </cell>
          <cell r="E257" t="str">
            <v>CHIGBO ENENMO</v>
          </cell>
          <cell r="F257" t="str">
            <v>EXTERNAL RELATIONS</v>
          </cell>
          <cell r="G257">
            <v>415008</v>
          </cell>
          <cell r="H257">
            <v>4150</v>
          </cell>
          <cell r="I257" t="str">
            <v>CDPA</v>
          </cell>
          <cell r="J257" t="str">
            <v>BASE JV</v>
          </cell>
          <cell r="K257" t="str">
            <v>CC &amp; MD</v>
          </cell>
          <cell r="L257" t="str">
            <v>EXTERNAL RELATIONS</v>
          </cell>
          <cell r="M257" t="str">
            <v>External Relations Manager</v>
          </cell>
          <cell r="N257" t="str">
            <v>ER Nigeria Communications Manager</v>
          </cell>
          <cell r="O257" t="str">
            <v>SOKUNBI, ADEOLA</v>
          </cell>
          <cell r="P257" t="str">
            <v>FRANCIS.ASUK@SHELL.COM</v>
          </cell>
          <cell r="Q257" t="str">
            <v>OPEX</v>
          </cell>
          <cell r="R257" t="str">
            <v>OPEX</v>
          </cell>
          <cell r="S257" t="str">
            <v>NON SAL</v>
          </cell>
          <cell r="T257" t="str">
            <v>N/A</v>
          </cell>
          <cell r="U257" t="str">
            <v>N/A</v>
          </cell>
          <cell r="V257" t="str">
            <v>C_OPSE_OIL_Z11</v>
          </cell>
          <cell r="W257" t="str">
            <v>P236.08 Corporate Affairs, PR, etc.</v>
          </cell>
          <cell r="X257" t="str">
            <v>S7200 Services</v>
          </cell>
          <cell r="Y257" t="str">
            <v>A2340 Overhead</v>
          </cell>
          <cell r="Z257">
            <v>7440.54</v>
          </cell>
          <cell r="AA257">
            <v>18135.050000000003</v>
          </cell>
          <cell r="AB257">
            <v>6875000</v>
          </cell>
          <cell r="AC257">
            <v>0</v>
          </cell>
          <cell r="AD257">
            <v>22540.983606557376</v>
          </cell>
          <cell r="AG257">
            <v>0</v>
          </cell>
          <cell r="AH257">
            <v>-22540.983606557376</v>
          </cell>
        </row>
        <row r="258">
          <cell r="A258">
            <v>103543</v>
          </cell>
          <cell r="B258" t="str">
            <v xml:space="preserve">ISSUES MGT &amp; HUMAN RIGHTS ENGAGEMENTS </v>
          </cell>
          <cell r="C258">
            <v>103543</v>
          </cell>
          <cell r="D258" t="str">
            <v>ISSUES MANAGEMENT AND IDENTIFICATION TEAM_PROFESSIONAL FEE</v>
          </cell>
          <cell r="E258" t="str">
            <v>CHIGBO ENENMO</v>
          </cell>
          <cell r="F258" t="str">
            <v>EXTERNAL RELATIONS</v>
          </cell>
          <cell r="G258">
            <v>415008</v>
          </cell>
          <cell r="H258">
            <v>4150</v>
          </cell>
          <cell r="I258" t="str">
            <v>CDPA</v>
          </cell>
          <cell r="J258" t="str">
            <v>BASE JV</v>
          </cell>
          <cell r="K258" t="str">
            <v>CC &amp; MD</v>
          </cell>
          <cell r="L258" t="str">
            <v>EXTERNAL RELATIONS</v>
          </cell>
          <cell r="M258" t="str">
            <v>External Relations Manager</v>
          </cell>
          <cell r="N258" t="str">
            <v>ER Nigeria Communications Manager</v>
          </cell>
          <cell r="O258" t="str">
            <v>SOKUNBI, ADEOLA</v>
          </cell>
          <cell r="P258" t="str">
            <v>FRANCIS.ASUK@SHELL.COM</v>
          </cell>
          <cell r="Q258" t="str">
            <v>OPEX</v>
          </cell>
          <cell r="R258" t="str">
            <v>OPEX</v>
          </cell>
          <cell r="S258" t="str">
            <v>NON SAL</v>
          </cell>
          <cell r="T258" t="str">
            <v>N/A</v>
          </cell>
          <cell r="U258" t="str">
            <v>N/A</v>
          </cell>
          <cell r="V258" t="str">
            <v>C_OPSE_OIL_Z11</v>
          </cell>
          <cell r="W258" t="str">
            <v>P236.08 Corporate Affairs, PR, etc.</v>
          </cell>
          <cell r="X258" t="str">
            <v>S7200 Services</v>
          </cell>
          <cell r="Y258" t="str">
            <v>A2340 Overhead</v>
          </cell>
          <cell r="Z258">
            <v>11623.919999999996</v>
          </cell>
          <cell r="AA258">
            <v>49853.189999999995</v>
          </cell>
          <cell r="AB258">
            <v>27526300</v>
          </cell>
          <cell r="AC258">
            <v>42000</v>
          </cell>
          <cell r="AD258">
            <v>132250.16393442624</v>
          </cell>
          <cell r="AG258">
            <v>0</v>
          </cell>
          <cell r="AH258">
            <v>-132250.16393442624</v>
          </cell>
        </row>
        <row r="259">
          <cell r="A259">
            <v>103545</v>
          </cell>
          <cell r="B259" t="str">
            <v>ITF LEVY_ADMIN SERVICE COST</v>
          </cell>
          <cell r="C259">
            <v>103545</v>
          </cell>
          <cell r="D259" t="str">
            <v>ITF LEVY_ADMIN SERVICE COST</v>
          </cell>
          <cell r="E259" t="str">
            <v>CHIGBO ENENMO</v>
          </cell>
          <cell r="F259" t="str">
            <v>HR</v>
          </cell>
          <cell r="G259">
            <v>415002</v>
          </cell>
          <cell r="H259">
            <v>4150</v>
          </cell>
          <cell r="I259" t="str">
            <v>G&amp;A</v>
          </cell>
          <cell r="J259" t="str">
            <v>BASE JV</v>
          </cell>
          <cell r="K259" t="str">
            <v>HR</v>
          </cell>
          <cell r="L259" t="str">
            <v>HR</v>
          </cell>
          <cell r="M259" t="str">
            <v>Manager Learning Sub Saharan Africa</v>
          </cell>
          <cell r="N259" t="str">
            <v>Manager Learning UIO</v>
          </cell>
          <cell r="O259" t="str">
            <v>AJILIMA- ISAAC, HAWA</v>
          </cell>
          <cell r="P259" t="str">
            <v>JOBSON.GWATANA@SHELL.COM</v>
          </cell>
          <cell r="Q259" t="str">
            <v>OPEX</v>
          </cell>
          <cell r="R259" t="str">
            <v>OPEX</v>
          </cell>
          <cell r="S259" t="str">
            <v>NON SAL</v>
          </cell>
          <cell r="T259" t="str">
            <v>N/A</v>
          </cell>
          <cell r="U259" t="str">
            <v>N/A</v>
          </cell>
          <cell r="V259" t="str">
            <v>C_OPSE_OIL_Z11</v>
          </cell>
          <cell r="W259" t="str">
            <v>P236.04 HR</v>
          </cell>
          <cell r="X259" t="str">
            <v>S7200 Services</v>
          </cell>
          <cell r="Y259" t="str">
            <v>A2340 Overhead</v>
          </cell>
          <cell r="Z259">
            <v>862045.42</v>
          </cell>
          <cell r="AA259">
            <v>3917151.29</v>
          </cell>
          <cell r="AB259">
            <v>1131565094.49</v>
          </cell>
          <cell r="AC259">
            <v>0</v>
          </cell>
          <cell r="AD259">
            <v>3710049.4901311477</v>
          </cell>
          <cell r="AG259">
            <v>0</v>
          </cell>
          <cell r="AH259">
            <v>-3710049.4901311477</v>
          </cell>
        </row>
        <row r="260">
          <cell r="A260">
            <v>104908</v>
          </cell>
          <cell r="B260" t="str">
            <v>COMMUNITY RELATIONS LAND 2 EAST</v>
          </cell>
          <cell r="C260">
            <v>102748</v>
          </cell>
          <cell r="D260" t="str">
            <v>COMMUNITY RELATIONS LAND  EAST</v>
          </cell>
          <cell r="E260" t="str">
            <v>IRETI OMOTOSO</v>
          </cell>
          <cell r="F260" t="str">
            <v>PRODUCTION</v>
          </cell>
          <cell r="G260">
            <v>415008</v>
          </cell>
          <cell r="H260">
            <v>4150</v>
          </cell>
          <cell r="I260" t="str">
            <v>CDPA</v>
          </cell>
          <cell r="J260" t="str">
            <v>BASE JV</v>
          </cell>
          <cell r="K260" t="str">
            <v>PRODUCTION</v>
          </cell>
          <cell r="L260" t="str">
            <v>PRODUCTION</v>
          </cell>
          <cell r="M260" t="str">
            <v>Asset Manager, Central Hub</v>
          </cell>
          <cell r="N260" t="str">
            <v>Asset Management Integration Lead</v>
          </cell>
          <cell r="O260" t="str">
            <v>ADEDIRAN, ADEWALE</v>
          </cell>
          <cell r="P260" t="str">
            <v>VICTOR.OLLEY@SHELL.COM</v>
          </cell>
          <cell r="Q260" t="str">
            <v>OPEX</v>
          </cell>
          <cell r="R260" t="str">
            <v>OPEX</v>
          </cell>
          <cell r="S260" t="str">
            <v>NON SAL</v>
          </cell>
          <cell r="T260" t="str">
            <v>N/A</v>
          </cell>
          <cell r="U260" t="str">
            <v>N/A</v>
          </cell>
          <cell r="V260" t="str">
            <v>C_OPSE_OIL_Z11</v>
          </cell>
          <cell r="W260" t="str">
            <v>P231 Production Operations</v>
          </cell>
          <cell r="X260" t="str">
            <v>S7200 Services</v>
          </cell>
          <cell r="Y260" t="str">
            <v>A2110 Production Operations</v>
          </cell>
          <cell r="Z260">
            <v>191297.91999999998</v>
          </cell>
          <cell r="AA260">
            <v>250580.92</v>
          </cell>
          <cell r="AB260">
            <v>116500000</v>
          </cell>
          <cell r="AC260">
            <v>0</v>
          </cell>
          <cell r="AD260">
            <v>381967.21311475412</v>
          </cell>
          <cell r="AG260">
            <v>0</v>
          </cell>
          <cell r="AH260">
            <v>-381967.21311475412</v>
          </cell>
        </row>
        <row r="261">
          <cell r="A261">
            <v>103563</v>
          </cell>
          <cell r="B261" t="str">
            <v>HEAD OFFICE SERVICE FEE - JV</v>
          </cell>
          <cell r="C261">
            <v>103563</v>
          </cell>
          <cell r="D261" t="str">
            <v>HEAD OFFICE SERVICE FEE</v>
          </cell>
          <cell r="E261" t="str">
            <v>CHIGBO ENENMO</v>
          </cell>
          <cell r="F261" t="str">
            <v>FINANCE - SF</v>
          </cell>
          <cell r="G261">
            <v>429600</v>
          </cell>
          <cell r="H261">
            <v>4296</v>
          </cell>
          <cell r="I261" t="str">
            <v>G&amp;A</v>
          </cell>
          <cell r="J261" t="str">
            <v>BASE JV</v>
          </cell>
          <cell r="K261" t="str">
            <v>FINANCE</v>
          </cell>
          <cell r="L261" t="str">
            <v>FINANCE</v>
          </cell>
          <cell r="M261" t="str">
            <v>SPDC Finance Director</v>
          </cell>
          <cell r="N261" t="str">
            <v>Regional Head, Budgeting &amp; Fin Planning</v>
          </cell>
          <cell r="O261" t="str">
            <v>AJILIMA- ISAAC, HAWA</v>
          </cell>
          <cell r="P261" t="str">
            <v>OLUSINA.AKANNI@SHELL.COM</v>
          </cell>
          <cell r="Q261" t="str">
            <v>OPEX</v>
          </cell>
          <cell r="R261" t="str">
            <v>OPEX</v>
          </cell>
          <cell r="S261" t="str">
            <v>SERVICE FEES</v>
          </cell>
          <cell r="T261" t="str">
            <v>N/A</v>
          </cell>
          <cell r="U261" t="str">
            <v>N/A</v>
          </cell>
          <cell r="V261" t="str">
            <v>C_OPSE_OIL_Z11</v>
          </cell>
          <cell r="W261" t="str">
            <v>P237 Global Service Charge</v>
          </cell>
          <cell r="X261" t="str">
            <v>S7300 Intercompany Service</v>
          </cell>
          <cell r="Y261" t="str">
            <v>A2340 Overhead</v>
          </cell>
          <cell r="Z261">
            <v>8448140.8499999996</v>
          </cell>
          <cell r="AA261">
            <v>9392948.9000000004</v>
          </cell>
          <cell r="AB261">
            <v>0</v>
          </cell>
          <cell r="AC261">
            <v>77500000</v>
          </cell>
          <cell r="AD261">
            <v>77500000</v>
          </cell>
          <cell r="AG261">
            <v>0</v>
          </cell>
          <cell r="AH261">
            <v>-77500000</v>
          </cell>
        </row>
        <row r="262">
          <cell r="A262" t="str">
            <v>O.NG.PAE.A1F.FCL.71300</v>
          </cell>
          <cell r="B262" t="str">
            <v xml:space="preserve">COMMUNITY RELATIONS  AGBADA </v>
          </cell>
          <cell r="C262">
            <v>102748</v>
          </cell>
          <cell r="D262" t="str">
            <v>COMMUNITY RELATIONS LAND  EAST</v>
          </cell>
          <cell r="E262" t="str">
            <v>IRETI OMOTOSO</v>
          </cell>
          <cell r="F262" t="str">
            <v>PRODUCTION</v>
          </cell>
          <cell r="G262">
            <v>415008</v>
          </cell>
          <cell r="H262">
            <v>4150</v>
          </cell>
          <cell r="I262" t="str">
            <v>CDPA</v>
          </cell>
          <cell r="J262" t="str">
            <v>BASE JV</v>
          </cell>
          <cell r="K262" t="str">
            <v>PRODUCTION</v>
          </cell>
          <cell r="L262" t="str">
            <v>PRODUCTION</v>
          </cell>
          <cell r="M262" t="str">
            <v>Asset Manager, Land East Hub</v>
          </cell>
          <cell r="N262" t="str">
            <v>Asset Management Integration Lead</v>
          </cell>
          <cell r="O262" t="str">
            <v>ADEDIRAN, ADEWALE</v>
          </cell>
          <cell r="P262" t="str">
            <v>VICTOR.OLLEY@SHELL.COM</v>
          </cell>
          <cell r="Q262" t="str">
            <v>OPEX</v>
          </cell>
          <cell r="R262" t="str">
            <v>OPEX</v>
          </cell>
          <cell r="S262" t="str">
            <v>NON SAL</v>
          </cell>
          <cell r="T262" t="str">
            <v>N/A</v>
          </cell>
          <cell r="U262" t="str">
            <v>N/A</v>
          </cell>
          <cell r="V262" t="str">
            <v>N_AGBD_EL1_N01</v>
          </cell>
          <cell r="W262" t="str">
            <v>P231 Production Operations</v>
          </cell>
          <cell r="X262" t="str">
            <v>S7200 Services</v>
          </cell>
          <cell r="Y262" t="str">
            <v>A2110 Production Operations</v>
          </cell>
          <cell r="Z262">
            <v>12145.179999999998</v>
          </cell>
          <cell r="AA262">
            <v>16.98</v>
          </cell>
          <cell r="AB262">
            <v>33853400</v>
          </cell>
          <cell r="AC262">
            <v>0</v>
          </cell>
          <cell r="AD262">
            <v>110994.75409836066</v>
          </cell>
          <cell r="AG262">
            <v>0</v>
          </cell>
          <cell r="AH262">
            <v>-110994.75409836066</v>
          </cell>
        </row>
        <row r="263">
          <cell r="A263" t="str">
            <v>O.NG.PAE.A2G.FCL.71300</v>
          </cell>
          <cell r="B263" t="str">
            <v xml:space="preserve">COMMUNITY RELATIONS  OKOLOMA </v>
          </cell>
          <cell r="C263">
            <v>102748</v>
          </cell>
          <cell r="D263" t="str">
            <v>COMMUNITY RELATIONS LAND  EAST</v>
          </cell>
          <cell r="E263" t="str">
            <v>IRETI OMOTOSO</v>
          </cell>
          <cell r="F263" t="str">
            <v>PRODUCTION</v>
          </cell>
          <cell r="G263">
            <v>415008</v>
          </cell>
          <cell r="H263">
            <v>4150</v>
          </cell>
          <cell r="I263" t="str">
            <v>CDPA</v>
          </cell>
          <cell r="J263" t="str">
            <v>BASE JV</v>
          </cell>
          <cell r="K263" t="str">
            <v>PRODUCTION</v>
          </cell>
          <cell r="L263" t="str">
            <v>PRODUCTION</v>
          </cell>
          <cell r="M263" t="str">
            <v>Asset Manager, Land East Hub</v>
          </cell>
          <cell r="N263" t="str">
            <v>Asset Management Integration Lead</v>
          </cell>
          <cell r="O263" t="str">
            <v>ADEDIRAN, ADEWALE</v>
          </cell>
          <cell r="P263" t="str">
            <v>VICTOR.OLLEY@SHELL.COM</v>
          </cell>
          <cell r="Q263" t="str">
            <v>OPEX</v>
          </cell>
          <cell r="R263" t="str">
            <v>OPEX</v>
          </cell>
          <cell r="S263" t="str">
            <v>NON SAL</v>
          </cell>
          <cell r="T263" t="str">
            <v>N/A</v>
          </cell>
          <cell r="U263" t="str">
            <v>N/A</v>
          </cell>
          <cell r="V263" t="str">
            <v>N_KOCR_EL2_G01</v>
          </cell>
          <cell r="W263" t="str">
            <v>P231 Production Operations</v>
          </cell>
          <cell r="X263" t="str">
            <v>S7200 Services</v>
          </cell>
          <cell r="Y263" t="str">
            <v>A2110 Production Operations</v>
          </cell>
          <cell r="Z263">
            <v>-3494.58</v>
          </cell>
          <cell r="AA263">
            <v>225.39000000000001</v>
          </cell>
          <cell r="AB263">
            <v>15726700</v>
          </cell>
          <cell r="AC263">
            <v>0</v>
          </cell>
          <cell r="AD263">
            <v>51562.950819672129</v>
          </cell>
          <cell r="AG263">
            <v>0</v>
          </cell>
          <cell r="AH263">
            <v>-51562.950819672129</v>
          </cell>
        </row>
        <row r="264">
          <cell r="A264" t="str">
            <v>O.NG.PAE.GBG.FLB.71300</v>
          </cell>
          <cell r="B264" t="str">
            <v>COMMUNITY RELATIONS GBARAN GP</v>
          </cell>
          <cell r="C264">
            <v>102748</v>
          </cell>
          <cell r="D264" t="str">
            <v>COMMUNITY RELATIONS LAND  EAST</v>
          </cell>
          <cell r="E264" t="str">
            <v>IRETI OMOTOSO</v>
          </cell>
          <cell r="F264" t="str">
            <v>PRODUCTION</v>
          </cell>
          <cell r="G264">
            <v>415008</v>
          </cell>
          <cell r="H264">
            <v>4150</v>
          </cell>
          <cell r="I264" t="str">
            <v>CDPA</v>
          </cell>
          <cell r="J264" t="str">
            <v>BASE JV</v>
          </cell>
          <cell r="K264" t="str">
            <v>PRODUCTION</v>
          </cell>
          <cell r="L264" t="str">
            <v>PRODUCTION</v>
          </cell>
          <cell r="M264" t="str">
            <v>Asset Manager, Central Hub</v>
          </cell>
          <cell r="N264" t="str">
            <v>Asset Management Integration Lead</v>
          </cell>
          <cell r="O264" t="str">
            <v>ADEDIRAN, ADEWALE</v>
          </cell>
          <cell r="P264" t="str">
            <v>VICTOR.OLLEY@SHELL.COM</v>
          </cell>
          <cell r="Q264" t="str">
            <v>OPEX</v>
          </cell>
          <cell r="R264" t="str">
            <v>OPEX</v>
          </cell>
          <cell r="S264" t="str">
            <v>NON SAL</v>
          </cell>
          <cell r="T264" t="str">
            <v>N/A</v>
          </cell>
          <cell r="U264" t="str">
            <v>N/A</v>
          </cell>
          <cell r="V264" t="str">
            <v>N_GBAR_EL2_G01</v>
          </cell>
          <cell r="W264" t="str">
            <v>P231 Production Operations - Gas</v>
          </cell>
          <cell r="X264" t="str">
            <v>S7200 Services</v>
          </cell>
          <cell r="Y264" t="str">
            <v>A2110 Production Operations</v>
          </cell>
          <cell r="Z264">
            <v>0</v>
          </cell>
          <cell r="AA264">
            <v>0</v>
          </cell>
          <cell r="AB264">
            <v>136150000</v>
          </cell>
          <cell r="AC264">
            <v>0</v>
          </cell>
          <cell r="AD264">
            <v>446393.44262295082</v>
          </cell>
          <cell r="AG264">
            <v>0</v>
          </cell>
          <cell r="AH264">
            <v>-446393.44262295082</v>
          </cell>
        </row>
        <row r="265">
          <cell r="A265">
            <v>104234</v>
          </cell>
          <cell r="B265" t="str">
            <v>CAD PARTNERSHIPS</v>
          </cell>
          <cell r="C265">
            <v>104234</v>
          </cell>
          <cell r="D265" t="str">
            <v>CAD PARTNERSHIPS</v>
          </cell>
          <cell r="E265" t="str">
            <v>CHIGBO ENENMO</v>
          </cell>
          <cell r="F265" t="str">
            <v>EXTERNAL RELATIONS</v>
          </cell>
          <cell r="G265">
            <v>415008</v>
          </cell>
          <cell r="H265">
            <v>4150</v>
          </cell>
          <cell r="I265" t="str">
            <v>CDPA</v>
          </cell>
          <cell r="J265" t="str">
            <v>BASE JV</v>
          </cell>
          <cell r="K265" t="str">
            <v>CC &amp; MD</v>
          </cell>
          <cell r="L265" t="str">
            <v>EXTERNAL RELATIONS</v>
          </cell>
          <cell r="M265" t="str">
            <v>External Relations Manager</v>
          </cell>
          <cell r="N265" t="str">
            <v>Social Performance &amp; Social Investment Manager</v>
          </cell>
          <cell r="O265" t="str">
            <v>SOKUNBI, ADEOLA</v>
          </cell>
          <cell r="P265" t="str">
            <v>ANIKE.KAKAYOR@SHELL.COM</v>
          </cell>
          <cell r="Q265" t="str">
            <v>OPEX</v>
          </cell>
          <cell r="R265" t="str">
            <v>OPEX</v>
          </cell>
          <cell r="S265" t="str">
            <v>NON SAL</v>
          </cell>
          <cell r="T265" t="str">
            <v>N/A</v>
          </cell>
          <cell r="U265" t="str">
            <v>N/A</v>
          </cell>
          <cell r="V265" t="str">
            <v>C_OPSE_OIL_Z11</v>
          </cell>
          <cell r="W265" t="str">
            <v>P236.08 Overhead (SCD)</v>
          </cell>
          <cell r="X265" t="str">
            <v>S7200 Services</v>
          </cell>
          <cell r="Y265" t="str">
            <v>A2340 Overhead</v>
          </cell>
          <cell r="Z265">
            <v>688757.39</v>
          </cell>
          <cell r="AA265">
            <v>24059.91</v>
          </cell>
          <cell r="AB265">
            <v>20000000</v>
          </cell>
          <cell r="AC265">
            <v>0</v>
          </cell>
          <cell r="AD265">
            <v>65573.770491803283</v>
          </cell>
          <cell r="AG265">
            <v>0</v>
          </cell>
          <cell r="AH265">
            <v>-65573.770491803283</v>
          </cell>
        </row>
        <row r="266">
          <cell r="A266">
            <v>104236</v>
          </cell>
          <cell r="B266" t="str">
            <v>WELLS OPEX MOVEABLES</v>
          </cell>
          <cell r="C266">
            <v>104236</v>
          </cell>
          <cell r="D266" t="str">
            <v>WELLS OPEX MOVEABLES</v>
          </cell>
          <cell r="E266" t="str">
            <v>MOJEED OKUNADE</v>
          </cell>
          <cell r="F266" t="str">
            <v>WELLS</v>
          </cell>
          <cell r="G266">
            <v>415002</v>
          </cell>
          <cell r="H266">
            <v>4150</v>
          </cell>
          <cell r="I266" t="str">
            <v>PE</v>
          </cell>
          <cell r="J266" t="str">
            <v>BASE JV</v>
          </cell>
          <cell r="K266" t="str">
            <v>P&amp;T</v>
          </cell>
          <cell r="L266" t="str">
            <v>WELLS</v>
          </cell>
          <cell r="M266" t="str">
            <v>GM Wells Ops SPDC</v>
          </cell>
          <cell r="N266" t="str">
            <v>Well Engineering Manager</v>
          </cell>
          <cell r="O266" t="str">
            <v>AUDU-USMAN, ISAAC</v>
          </cell>
          <cell r="P266" t="str">
            <v>NURUDEEN.IBRAHIM@SHELL.COM</v>
          </cell>
          <cell r="Q266" t="str">
            <v>OPEX</v>
          </cell>
          <cell r="R266" t="str">
            <v>OPEX</v>
          </cell>
          <cell r="S266" t="str">
            <v>NON SAL</v>
          </cell>
          <cell r="T266" t="str">
            <v>N/A</v>
          </cell>
          <cell r="U266" t="str">
            <v>N/A</v>
          </cell>
          <cell r="V266" t="str">
            <v>C_OPSE_OIL_Z11</v>
          </cell>
          <cell r="W266" t="str">
            <v>P232 Well Mtce, Testing &amp; Stimulation</v>
          </cell>
          <cell r="X266" t="str">
            <v>S7200 Services</v>
          </cell>
          <cell r="Y266" t="str">
            <v>A2340 Overhead</v>
          </cell>
          <cell r="Z266">
            <v>125413.47000000003</v>
          </cell>
          <cell r="AA266">
            <v>234689.39</v>
          </cell>
          <cell r="AB266">
            <v>53314000</v>
          </cell>
          <cell r="AC266">
            <v>262200</v>
          </cell>
          <cell r="AD266">
            <v>437000</v>
          </cell>
          <cell r="AG266">
            <v>0</v>
          </cell>
          <cell r="AH266">
            <v>-437000</v>
          </cell>
        </row>
        <row r="267">
          <cell r="A267">
            <v>104551</v>
          </cell>
          <cell r="B267" t="str">
            <v>COMMUNITY CONTENT DELIVERY_CD EDUCATION</v>
          </cell>
          <cell r="C267">
            <v>104551</v>
          </cell>
          <cell r="D267" t="str">
            <v>NCD EDUCATION AND PROJECTS DELIVERY</v>
          </cell>
          <cell r="E267" t="str">
            <v>CHIGBO ENENMO</v>
          </cell>
          <cell r="F267" t="str">
            <v>FINANCE/CP</v>
          </cell>
          <cell r="G267">
            <v>415008</v>
          </cell>
          <cell r="H267">
            <v>4150</v>
          </cell>
          <cell r="I267" t="str">
            <v>CDPA</v>
          </cell>
          <cell r="J267" t="str">
            <v>BASE JV</v>
          </cell>
          <cell r="K267" t="str">
            <v>FINANCE</v>
          </cell>
          <cell r="L267" t="str">
            <v>CONTRACTING &amp; PROCUREMENT</v>
          </cell>
          <cell r="M267" t="str">
            <v>Manager CP UI Nigeria &amp; Gabon</v>
          </cell>
          <cell r="N267" t="str">
            <v>GM NCD &amp; SPDC CP Manager</v>
          </cell>
          <cell r="O267" t="str">
            <v>AJILIMA- ISAAC, HAWA</v>
          </cell>
          <cell r="P267" t="str">
            <v>OSIKHENA.OJIOR@SHELL.COM</v>
          </cell>
          <cell r="Q267" t="str">
            <v>OPEX</v>
          </cell>
          <cell r="R267" t="str">
            <v>OPEX</v>
          </cell>
          <cell r="S267" t="str">
            <v>NON SAL</v>
          </cell>
          <cell r="T267" t="str">
            <v>N/A</v>
          </cell>
          <cell r="U267" t="str">
            <v>N/A</v>
          </cell>
          <cell r="V267" t="str">
            <v>C_OPSE_OIL_Z11</v>
          </cell>
          <cell r="W267" t="str">
            <v>P236.08 Overhead (SCD)</v>
          </cell>
          <cell r="X267" t="str">
            <v>S7200 Services</v>
          </cell>
          <cell r="Y267" t="str">
            <v>A2340 Overhead</v>
          </cell>
          <cell r="Z267">
            <v>298408.59000000003</v>
          </cell>
          <cell r="AA267">
            <v>635998.05000000005</v>
          </cell>
          <cell r="AB267">
            <v>67296983.333333328</v>
          </cell>
          <cell r="AC267">
            <v>461203</v>
          </cell>
          <cell r="AD267">
            <v>681848.84699453553</v>
          </cell>
          <cell r="AG267">
            <v>0</v>
          </cell>
          <cell r="AH267">
            <v>-681848.84699453553</v>
          </cell>
        </row>
        <row r="268">
          <cell r="A268">
            <v>104552</v>
          </cell>
          <cell r="B268" t="str">
            <v>ASSET PROTECTION</v>
          </cell>
          <cell r="C268">
            <v>104552</v>
          </cell>
          <cell r="D268" t="str">
            <v>ASSET PROTECTION</v>
          </cell>
          <cell r="E268" t="str">
            <v>CHIGBO ENENMO</v>
          </cell>
          <cell r="F268" t="str">
            <v>SECURITY</v>
          </cell>
          <cell r="G268">
            <v>415007</v>
          </cell>
          <cell r="H268">
            <v>4150</v>
          </cell>
          <cell r="I268" t="str">
            <v>HSE</v>
          </cell>
          <cell r="J268" t="str">
            <v>BASE JV</v>
          </cell>
          <cell r="K268" t="str">
            <v>CC &amp; MD</v>
          </cell>
          <cell r="L268" t="str">
            <v>SECURITY</v>
          </cell>
          <cell r="M268" t="str">
            <v>General Manager, Security</v>
          </cell>
          <cell r="N268" t="str">
            <v>Corporate Security Operations Manager</v>
          </cell>
          <cell r="O268" t="str">
            <v>OLOWOLAGBA, SUNKANMI</v>
          </cell>
          <cell r="P268" t="str">
            <v>DAVID.OBOT@SHELL.COM</v>
          </cell>
          <cell r="Q268" t="str">
            <v>OPEX</v>
          </cell>
          <cell r="R268" t="str">
            <v>OPEX</v>
          </cell>
          <cell r="S268" t="str">
            <v>NON SAL</v>
          </cell>
          <cell r="T268" t="str">
            <v>N/A</v>
          </cell>
          <cell r="U268" t="str">
            <v>N/A</v>
          </cell>
          <cell r="V268" t="str">
            <v>C_OPSE_OIL_Z11</v>
          </cell>
          <cell r="W268" t="str">
            <v>P231 Production Operations</v>
          </cell>
          <cell r="X268" t="str">
            <v>S7200 Services</v>
          </cell>
          <cell r="Y268" t="str">
            <v>A2110 Production Operations</v>
          </cell>
          <cell r="Z268">
            <v>935994.94000000018</v>
          </cell>
          <cell r="AA268">
            <v>330067.83</v>
          </cell>
          <cell r="AB268">
            <v>150401000</v>
          </cell>
          <cell r="AC268">
            <v>301302</v>
          </cell>
          <cell r="AD268">
            <v>794420</v>
          </cell>
          <cell r="AG268">
            <v>0</v>
          </cell>
          <cell r="AH268">
            <v>-794420</v>
          </cell>
        </row>
        <row r="269">
          <cell r="A269">
            <v>104553</v>
          </cell>
          <cell r="B269" t="str">
            <v>SECURITY LIAISON AND OPERATIONS - ABUJA/BAYELSA</v>
          </cell>
          <cell r="C269">
            <v>104553</v>
          </cell>
          <cell r="D269" t="str">
            <v>SECURITY LIAISON AND OPERATIONS - ABUJA/BAYELSA</v>
          </cell>
          <cell r="E269" t="str">
            <v>CHIGBO ENENMO</v>
          </cell>
          <cell r="F269" t="str">
            <v>SECURITY</v>
          </cell>
          <cell r="G269">
            <v>415007</v>
          </cell>
          <cell r="H269">
            <v>4150</v>
          </cell>
          <cell r="I269" t="str">
            <v>HSE</v>
          </cell>
          <cell r="J269" t="str">
            <v>BASE JV</v>
          </cell>
          <cell r="K269" t="str">
            <v>CC &amp; MD</v>
          </cell>
          <cell r="L269" t="str">
            <v>SECURITY</v>
          </cell>
          <cell r="M269" t="str">
            <v>General Manager, Security</v>
          </cell>
          <cell r="N269" t="str">
            <v>Manager Intelligence &amp; Survelliance</v>
          </cell>
          <cell r="O269" t="str">
            <v>OLOWOLAGBA, SUNKANMI</v>
          </cell>
          <cell r="P269" t="str">
            <v>GILDA.CHIME@SHELL.COM</v>
          </cell>
          <cell r="Q269" t="str">
            <v>OPEX</v>
          </cell>
          <cell r="R269" t="str">
            <v>OPEX</v>
          </cell>
          <cell r="S269" t="str">
            <v>NON SAL</v>
          </cell>
          <cell r="T269" t="str">
            <v>N/A</v>
          </cell>
          <cell r="U269" t="str">
            <v>N/A</v>
          </cell>
          <cell r="V269" t="str">
            <v>C_OPSE_OIL_Z11</v>
          </cell>
          <cell r="W269" t="str">
            <v>P231 Production Operations</v>
          </cell>
          <cell r="X269" t="str">
            <v>S7200 Services</v>
          </cell>
          <cell r="Y269" t="str">
            <v>A2110 Production Operations</v>
          </cell>
          <cell r="Z269">
            <v>641583.45999999985</v>
          </cell>
          <cell r="AA269">
            <v>407655.86000000004</v>
          </cell>
          <cell r="AB269">
            <v>127503599</v>
          </cell>
          <cell r="AC269">
            <v>0</v>
          </cell>
          <cell r="AD269">
            <v>418044</v>
          </cell>
          <cell r="AG269">
            <v>0</v>
          </cell>
          <cell r="AH269">
            <v>-418044</v>
          </cell>
        </row>
        <row r="270">
          <cell r="A270" t="str">
            <v>O.NG.PAE.I1F.FCL.71300</v>
          </cell>
          <cell r="B270" t="str">
            <v xml:space="preserve">COMMUNITY RELATIONS  IMO RIVER </v>
          </cell>
          <cell r="C270">
            <v>102748</v>
          </cell>
          <cell r="D270" t="str">
            <v>COMMUNITY RELATIONS LAND  EAST</v>
          </cell>
          <cell r="E270" t="str">
            <v>IRETI OMOTOSO</v>
          </cell>
          <cell r="F270" t="str">
            <v>PRODUCTION</v>
          </cell>
          <cell r="G270">
            <v>415008</v>
          </cell>
          <cell r="H270">
            <v>4150</v>
          </cell>
          <cell r="I270" t="str">
            <v>CDPA</v>
          </cell>
          <cell r="J270" t="str">
            <v>BASE JV</v>
          </cell>
          <cell r="K270" t="str">
            <v>PRODUCTION</v>
          </cell>
          <cell r="L270" t="str">
            <v>PRODUCTION</v>
          </cell>
          <cell r="M270" t="str">
            <v>Asset Manager, Land East Hub</v>
          </cell>
          <cell r="N270" t="str">
            <v>Asset Management Integration Lead</v>
          </cell>
          <cell r="O270" t="str">
            <v>ADEDIRAN, ADEWALE</v>
          </cell>
          <cell r="P270" t="str">
            <v>VICTOR.OLLEY@SHELL.COM</v>
          </cell>
          <cell r="Q270" t="str">
            <v>OPEX</v>
          </cell>
          <cell r="R270" t="str">
            <v>OPEX</v>
          </cell>
          <cell r="S270" t="str">
            <v>NON SAL</v>
          </cell>
          <cell r="T270" t="str">
            <v>N/A</v>
          </cell>
          <cell r="U270" t="str">
            <v>N/A</v>
          </cell>
          <cell r="V270" t="str">
            <v>N_IMOR_EL1_N01</v>
          </cell>
          <cell r="W270" t="str">
            <v>P231 Production Operations</v>
          </cell>
          <cell r="X270" t="str">
            <v>S7200 Services</v>
          </cell>
          <cell r="Y270" t="str">
            <v>A2110 Production Operations</v>
          </cell>
          <cell r="Z270">
            <v>6253.77</v>
          </cell>
          <cell r="AA270">
            <v>41.68</v>
          </cell>
          <cell r="AB270">
            <v>18576700</v>
          </cell>
          <cell r="AC270">
            <v>0</v>
          </cell>
          <cell r="AD270">
            <v>60907.2131147541</v>
          </cell>
          <cell r="AG270">
            <v>0</v>
          </cell>
          <cell r="AH270">
            <v>-60907.2131147541</v>
          </cell>
        </row>
        <row r="271">
          <cell r="A271">
            <v>104556</v>
          </cell>
          <cell r="B271" t="str">
            <v>HELIPADS AND TERMINAL OPS</v>
          </cell>
          <cell r="C271">
            <v>104556</v>
          </cell>
          <cell r="D271" t="str">
            <v>HELIPADS AND TERMINAL OPS</v>
          </cell>
          <cell r="E271" t="str">
            <v>IRETI OMOTOSO</v>
          </cell>
          <cell r="F271" t="str">
            <v>PRODUCTION</v>
          </cell>
          <cell r="G271">
            <v>415003</v>
          </cell>
          <cell r="H271">
            <v>4150</v>
          </cell>
          <cell r="I271" t="str">
            <v>PMM</v>
          </cell>
          <cell r="J271" t="str">
            <v>BASE JV</v>
          </cell>
          <cell r="K271" t="str">
            <v>PRODUCTION</v>
          </cell>
          <cell r="L271" t="str">
            <v>PRODUCTION</v>
          </cell>
          <cell r="M271" t="str">
            <v>Production Services Manager</v>
          </cell>
          <cell r="N271" t="str">
            <v>Logistics Manager</v>
          </cell>
          <cell r="O271" t="str">
            <v>OKEKE, JULIUS</v>
          </cell>
          <cell r="P271" t="str">
            <v>SAMUEL.BAJAH@SHELL.COM</v>
          </cell>
          <cell r="Q271" t="str">
            <v>OPEX</v>
          </cell>
          <cell r="R271" t="str">
            <v>OPEX</v>
          </cell>
          <cell r="S271" t="str">
            <v>NON SAL</v>
          </cell>
          <cell r="T271" t="str">
            <v>N/A</v>
          </cell>
          <cell r="U271" t="str">
            <v>N/A</v>
          </cell>
          <cell r="V271" t="str">
            <v>C_OPSE_OIL_Z11</v>
          </cell>
          <cell r="W271" t="str">
            <v>P231 Production Operations</v>
          </cell>
          <cell r="X271" t="str">
            <v>S7200 Services</v>
          </cell>
          <cell r="Y271" t="str">
            <v>A2110 Production Operations</v>
          </cell>
          <cell r="Z271">
            <v>1724928.17</v>
          </cell>
          <cell r="AA271">
            <v>961308.63000000012</v>
          </cell>
          <cell r="AB271">
            <v>401154778</v>
          </cell>
          <cell r="AC271">
            <v>471180</v>
          </cell>
          <cell r="AD271">
            <v>1786441.5672131148</v>
          </cell>
          <cell r="AE271">
            <v>401154778</v>
          </cell>
          <cell r="AF271">
            <v>471179.99999999994</v>
          </cell>
          <cell r="AG271">
            <v>1786441.5672131148</v>
          </cell>
          <cell r="AH271">
            <v>0</v>
          </cell>
        </row>
        <row r="272">
          <cell r="A272" t="str">
            <v>O.NG.PAE.OGF.FCL.71300</v>
          </cell>
          <cell r="B272" t="str">
            <v xml:space="preserve">COMMUNITY RELATIONS  OBIGBO </v>
          </cell>
          <cell r="C272">
            <v>102748</v>
          </cell>
          <cell r="D272" t="str">
            <v>COMMUNITY RELATIONS LAND  EAST</v>
          </cell>
          <cell r="E272" t="str">
            <v>IRETI OMOTOSO</v>
          </cell>
          <cell r="F272" t="str">
            <v>PRODUCTION</v>
          </cell>
          <cell r="G272">
            <v>415008</v>
          </cell>
          <cell r="H272">
            <v>4150</v>
          </cell>
          <cell r="I272" t="str">
            <v>CDPA</v>
          </cell>
          <cell r="J272" t="str">
            <v>BASE JV</v>
          </cell>
          <cell r="K272" t="str">
            <v>PRODUCTION</v>
          </cell>
          <cell r="L272" t="str">
            <v>PRODUCTION</v>
          </cell>
          <cell r="M272" t="str">
            <v>Asset Manager, Land East Hub</v>
          </cell>
          <cell r="N272" t="str">
            <v>Asset Management Integration Lead</v>
          </cell>
          <cell r="O272" t="str">
            <v>ADEDIRAN, ADEWALE</v>
          </cell>
          <cell r="P272" t="str">
            <v>VICTOR.OLLEY@SHELL.COM</v>
          </cell>
          <cell r="Q272" t="str">
            <v>OPEX</v>
          </cell>
          <cell r="R272" t="str">
            <v>OPEX</v>
          </cell>
          <cell r="S272" t="str">
            <v>NON SAL</v>
          </cell>
          <cell r="T272" t="str">
            <v>N/A</v>
          </cell>
          <cell r="U272" t="str">
            <v>N/A</v>
          </cell>
          <cell r="V272" t="str">
            <v>N_OBGN_EL1_G01</v>
          </cell>
          <cell r="W272" t="str">
            <v>P231 Production Operations</v>
          </cell>
          <cell r="X272" t="str">
            <v>S7200 Services</v>
          </cell>
          <cell r="Y272" t="str">
            <v>A2110 Production Operations</v>
          </cell>
          <cell r="Z272">
            <v>308.87</v>
          </cell>
          <cell r="AA272">
            <v>25.64</v>
          </cell>
          <cell r="AB272">
            <v>15926700</v>
          </cell>
          <cell r="AC272">
            <v>0</v>
          </cell>
          <cell r="AD272">
            <v>52218.688524590165</v>
          </cell>
          <cell r="AG272">
            <v>0</v>
          </cell>
          <cell r="AH272">
            <v>-52218.688524590165</v>
          </cell>
        </row>
        <row r="273">
          <cell r="A273">
            <v>104561</v>
          </cell>
          <cell r="B273" t="str">
            <v>WELL EQUIPMENT MAINTENANCE</v>
          </cell>
          <cell r="C273">
            <v>104561</v>
          </cell>
          <cell r="D273" t="str">
            <v>WELL EQUIPMENT MAINTENANCE</v>
          </cell>
          <cell r="E273" t="str">
            <v>MOJEED OKUNADE</v>
          </cell>
          <cell r="F273" t="str">
            <v>WELLS</v>
          </cell>
          <cell r="G273">
            <v>411006</v>
          </cell>
          <cell r="H273">
            <v>4110</v>
          </cell>
          <cell r="I273" t="str">
            <v>PE</v>
          </cell>
          <cell r="J273" t="str">
            <v>BASE JV</v>
          </cell>
          <cell r="K273" t="str">
            <v>P&amp;T</v>
          </cell>
          <cell r="L273" t="str">
            <v>WELLS</v>
          </cell>
          <cell r="M273" t="str">
            <v>GM Wells Ops SPDC</v>
          </cell>
          <cell r="N273" t="str">
            <v>Well Engineering Manager</v>
          </cell>
          <cell r="O273" t="str">
            <v>AUDU-USMAN, ISAAC</v>
          </cell>
          <cell r="P273" t="str">
            <v>NURUDEEN.IBRAHIM@SHELL.COM</v>
          </cell>
          <cell r="Q273" t="str">
            <v>OPEX</v>
          </cell>
          <cell r="R273" t="str">
            <v>OPEX</v>
          </cell>
          <cell r="S273" t="str">
            <v>NON SAL</v>
          </cell>
          <cell r="T273" t="str">
            <v>N/A</v>
          </cell>
          <cell r="U273" t="str">
            <v>N/A</v>
          </cell>
          <cell r="V273" t="str">
            <v>C_OPSE_OIL_Z11</v>
          </cell>
          <cell r="W273" t="str">
            <v>P232 Well Mtce, Testing &amp; Stimulation</v>
          </cell>
          <cell r="X273" t="str">
            <v>S7200 Services</v>
          </cell>
          <cell r="Y273" t="str">
            <v>A2340 Overhead</v>
          </cell>
          <cell r="Z273">
            <v>96717.829999999987</v>
          </cell>
          <cell r="AA273">
            <v>163841.24</v>
          </cell>
          <cell r="AB273">
            <v>43991778.329627849</v>
          </cell>
          <cell r="AC273">
            <v>216353.00817849764</v>
          </cell>
          <cell r="AD273">
            <v>360588.34696416272</v>
          </cell>
          <cell r="AG273">
            <v>0</v>
          </cell>
          <cell r="AH273">
            <v>-360588.34696416272</v>
          </cell>
        </row>
        <row r="274">
          <cell r="A274">
            <v>102945</v>
          </cell>
          <cell r="B274" t="str">
            <v>FACILITIES IT PORTFOLIO MAINTENANCE AND SUPPORT</v>
          </cell>
          <cell r="C274">
            <v>102945</v>
          </cell>
          <cell r="D274" t="str">
            <v>FACILITIES IT PORTFOLIO MAINTENANCE AND SUPPORT</v>
          </cell>
          <cell r="E274" t="str">
            <v>CHIGBO ENENMO</v>
          </cell>
          <cell r="F274" t="str">
            <v>FINANCE/IT</v>
          </cell>
          <cell r="G274">
            <v>415005</v>
          </cell>
          <cell r="H274">
            <v>4150</v>
          </cell>
          <cell r="I274" t="str">
            <v>OF-E&amp;M</v>
          </cell>
          <cell r="J274" t="str">
            <v>BASE JV</v>
          </cell>
          <cell r="K274" t="str">
            <v>FINANCE</v>
          </cell>
          <cell r="L274" t="str">
            <v>IM &amp; IT</v>
          </cell>
          <cell r="M274" t="str">
            <v>IM&amp;IT Manager Nigeria &amp; Gabon</v>
          </cell>
          <cell r="N274" t="str">
            <v>JV Interface Manager</v>
          </cell>
          <cell r="O274" t="str">
            <v>ONAMUSI, ADERONKE</v>
          </cell>
          <cell r="P274" t="str">
            <v>IKECHUKWU.NWOSU@SHELL.COM</v>
          </cell>
          <cell r="Q274" t="str">
            <v>OPEX</v>
          </cell>
          <cell r="R274" t="str">
            <v>OPEX</v>
          </cell>
          <cell r="S274" t="str">
            <v>NON SAL</v>
          </cell>
          <cell r="T274" t="str">
            <v>N/A</v>
          </cell>
          <cell r="U274" t="str">
            <v>N/A</v>
          </cell>
          <cell r="V274" t="str">
            <v>C_OPSE_OIL_Z11</v>
          </cell>
          <cell r="W274" t="str">
            <v>P235 Direct Management</v>
          </cell>
          <cell r="X274" t="str">
            <v>S7200 Services</v>
          </cell>
          <cell r="Y274" t="str">
            <v>A2170 Direct Mngt and Overheads</v>
          </cell>
          <cell r="Z274">
            <v>178421.2</v>
          </cell>
          <cell r="AA274">
            <v>-14441.859999999995</v>
          </cell>
          <cell r="AB274">
            <v>57076410.485153995</v>
          </cell>
          <cell r="AC274">
            <v>1593524.8007560505</v>
          </cell>
          <cell r="AD274">
            <v>1780660.5728385227</v>
          </cell>
          <cell r="AG274">
            <v>0</v>
          </cell>
          <cell r="AH274">
            <v>-1780660.5728385227</v>
          </cell>
        </row>
        <row r="275">
          <cell r="A275">
            <v>104607</v>
          </cell>
          <cell r="B275" t="str">
            <v>REFUSE AND SEWAGE MANAGEMENT - WEST</v>
          </cell>
          <cell r="C275">
            <v>104607</v>
          </cell>
          <cell r="D275" t="str">
            <v>REFUSE AND SEWAGE MANAGEMENT - WEST</v>
          </cell>
          <cell r="E275" t="str">
            <v>IRETI OMOTOSO</v>
          </cell>
          <cell r="F275" t="str">
            <v>PRODUCTION</v>
          </cell>
          <cell r="G275">
            <v>415006</v>
          </cell>
          <cell r="H275">
            <v>4150</v>
          </cell>
          <cell r="I275" t="str">
            <v>HSE</v>
          </cell>
          <cell r="J275" t="str">
            <v>BASE JV</v>
          </cell>
          <cell r="K275" t="str">
            <v>PRODUCTION</v>
          </cell>
          <cell r="L275" t="str">
            <v>PRODUCTION</v>
          </cell>
          <cell r="M275" t="str">
            <v>Production Services Manager</v>
          </cell>
          <cell r="N275" t="str">
            <v>Logistics Manager</v>
          </cell>
          <cell r="O275" t="str">
            <v>OKEKE, JULIUS</v>
          </cell>
          <cell r="P275" t="str">
            <v>GBOLAHAN.AWOTOREBO@SHELL.COM</v>
          </cell>
          <cell r="Q275" t="str">
            <v>OPEX</v>
          </cell>
          <cell r="R275" t="str">
            <v>OPEX</v>
          </cell>
          <cell r="S275" t="str">
            <v>NON SAL</v>
          </cell>
          <cell r="T275" t="str">
            <v>N/A</v>
          </cell>
          <cell r="U275" t="str">
            <v>N/A</v>
          </cell>
          <cell r="V275" t="str">
            <v>C_OPSE_OIL_Z11</v>
          </cell>
          <cell r="W275" t="str">
            <v>P236.02 HSE</v>
          </cell>
          <cell r="X275" t="str">
            <v>S7200 Services</v>
          </cell>
          <cell r="Y275" t="str">
            <v>A2340 Overhead</v>
          </cell>
          <cell r="Z275">
            <v>262031.58000000005</v>
          </cell>
          <cell r="AA275">
            <v>188451.81</v>
          </cell>
          <cell r="AB275">
            <v>69506087.73235862</v>
          </cell>
          <cell r="AC275">
            <v>0</v>
          </cell>
          <cell r="AD275">
            <v>227888.81223724136</v>
          </cell>
          <cell r="AE275">
            <v>69506087.73235862</v>
          </cell>
          <cell r="AF275">
            <v>0</v>
          </cell>
          <cell r="AG275">
            <v>227888.81223724136</v>
          </cell>
          <cell r="AH275">
            <v>0</v>
          </cell>
        </row>
        <row r="276">
          <cell r="A276">
            <v>108956</v>
          </cell>
          <cell r="B276" t="str">
            <v>DELIVERY VERTICAL  ENGINEERING CBCM CHAR</v>
          </cell>
          <cell r="C276">
            <v>102945</v>
          </cell>
          <cell r="D276" t="str">
            <v>FACILITIES IT PORTFOLIO MAINTENANCE AND SUPPORT</v>
          </cell>
          <cell r="E276" t="str">
            <v>CHIGBO ENENMO</v>
          </cell>
          <cell r="F276" t="str">
            <v>FINANCE/IT</v>
          </cell>
          <cell r="G276">
            <v>415005</v>
          </cell>
          <cell r="H276">
            <v>4150</v>
          </cell>
          <cell r="I276" t="str">
            <v>OF-E&amp;M</v>
          </cell>
          <cell r="J276" t="str">
            <v>BASE JV</v>
          </cell>
          <cell r="K276" t="str">
            <v>FINANCE</v>
          </cell>
          <cell r="L276" t="str">
            <v>IM &amp; IT</v>
          </cell>
          <cell r="M276" t="str">
            <v>IM&amp;IT Manager Nigeria &amp; Gabon</v>
          </cell>
          <cell r="N276" t="str">
            <v>JV Interface Manager</v>
          </cell>
          <cell r="O276" t="str">
            <v>ONAMUSI, ADERONKE</v>
          </cell>
          <cell r="P276" t="str">
            <v>IKECHUKWU.NWOSU@SHELL.COM</v>
          </cell>
          <cell r="Q276" t="str">
            <v>OPEX</v>
          </cell>
          <cell r="R276" t="str">
            <v>OPEX</v>
          </cell>
          <cell r="S276" t="str">
            <v>NON SAL</v>
          </cell>
          <cell r="T276" t="str">
            <v>N/A</v>
          </cell>
          <cell r="U276" t="str">
            <v>N/A</v>
          </cell>
          <cell r="V276" t="str">
            <v>N/A</v>
          </cell>
          <cell r="W276" t="str">
            <v>P236.03 IT</v>
          </cell>
          <cell r="X276" t="str">
            <v>S7200 Services</v>
          </cell>
          <cell r="Y276" t="str">
            <v>A2340 Overhead</v>
          </cell>
          <cell r="Z276">
            <v>1245288.25</v>
          </cell>
          <cell r="AA276">
            <v>1693430.78</v>
          </cell>
          <cell r="AB276">
            <v>0</v>
          </cell>
          <cell r="AC276">
            <v>0</v>
          </cell>
          <cell r="AD276">
            <v>0</v>
          </cell>
          <cell r="AG276">
            <v>0</v>
          </cell>
          <cell r="AH276">
            <v>0</v>
          </cell>
        </row>
        <row r="277">
          <cell r="A277">
            <v>104882</v>
          </cell>
          <cell r="B277" t="str">
            <v xml:space="preserve">NCC CENTRAL OPERATIONS </v>
          </cell>
          <cell r="C277">
            <v>104882</v>
          </cell>
          <cell r="D277" t="str">
            <v xml:space="preserve">NCC CENTRAL OPERATIONS </v>
          </cell>
          <cell r="E277" t="str">
            <v>CHIGBO ENENMO</v>
          </cell>
          <cell r="F277" t="str">
            <v>FINANCE/IT</v>
          </cell>
          <cell r="G277">
            <v>415005</v>
          </cell>
          <cell r="H277">
            <v>4150</v>
          </cell>
          <cell r="I277" t="str">
            <v>OF-E&amp;M</v>
          </cell>
          <cell r="J277" t="str">
            <v>BASE JV</v>
          </cell>
          <cell r="K277" t="str">
            <v>FINANCE</v>
          </cell>
          <cell r="L277" t="str">
            <v>IM &amp; IT</v>
          </cell>
          <cell r="M277" t="str">
            <v>IM&amp;IT Manager Nigeria &amp; Gabon</v>
          </cell>
          <cell r="N277" t="str">
            <v>JV Interface Manager</v>
          </cell>
          <cell r="O277" t="str">
            <v>ONAMUSI, ADERONKE</v>
          </cell>
          <cell r="P277" t="str">
            <v>Inyengiyikabo.Abolo@shell.com</v>
          </cell>
          <cell r="Q277" t="str">
            <v>OPEX</v>
          </cell>
          <cell r="R277" t="str">
            <v>OPEX</v>
          </cell>
          <cell r="S277" t="str">
            <v>NON SAL</v>
          </cell>
          <cell r="T277" t="str">
            <v>N/A</v>
          </cell>
          <cell r="U277" t="str">
            <v>N/A</v>
          </cell>
          <cell r="V277" t="str">
            <v>C_OPSE_OIL_Z11</v>
          </cell>
          <cell r="W277" t="str">
            <v>P236.03 IT</v>
          </cell>
          <cell r="X277" t="str">
            <v>S7200 Services</v>
          </cell>
          <cell r="Y277" t="str">
            <v>A2340 Overhead</v>
          </cell>
          <cell r="Z277">
            <v>227236.87</v>
          </cell>
          <cell r="AA277">
            <v>131764.11000000002</v>
          </cell>
          <cell r="AB277">
            <v>44752500</v>
          </cell>
          <cell r="AC277">
            <v>13771.668599999997</v>
          </cell>
          <cell r="AD277">
            <v>160501.17679672132</v>
          </cell>
          <cell r="AG277">
            <v>0</v>
          </cell>
          <cell r="AH277">
            <v>-160501.17679672132</v>
          </cell>
        </row>
        <row r="278">
          <cell r="A278">
            <v>104883</v>
          </cell>
          <cell r="B278" t="str">
            <v>STORAGE MAINTENANCE AND SUPPORT</v>
          </cell>
          <cell r="C278">
            <v>104883</v>
          </cell>
          <cell r="D278" t="str">
            <v>STORAGE MAINTENANCE AND SUPPORT</v>
          </cell>
          <cell r="E278" t="str">
            <v>CHIGBO ENENMO</v>
          </cell>
          <cell r="F278" t="str">
            <v>FINANCE/IT</v>
          </cell>
          <cell r="G278">
            <v>415005</v>
          </cell>
          <cell r="H278">
            <v>4150</v>
          </cell>
          <cell r="I278" t="str">
            <v>OF-E&amp;M</v>
          </cell>
          <cell r="J278" t="str">
            <v>BASE JV</v>
          </cell>
          <cell r="K278" t="str">
            <v>FINANCE</v>
          </cell>
          <cell r="L278" t="str">
            <v>IM &amp; IT</v>
          </cell>
          <cell r="M278" t="str">
            <v>IM&amp;IT Manager Nigeria &amp; Gabon</v>
          </cell>
          <cell r="N278" t="str">
            <v>JV Interface Manager</v>
          </cell>
          <cell r="O278" t="str">
            <v>ONAMUSI, ADERONKE</v>
          </cell>
          <cell r="P278" t="str">
            <v>UCHECHUKWU.NWICHI@SHELL.COM</v>
          </cell>
          <cell r="Q278" t="str">
            <v>OPEX</v>
          </cell>
          <cell r="R278" t="str">
            <v>OPEX</v>
          </cell>
          <cell r="S278" t="str">
            <v>NON SAL</v>
          </cell>
          <cell r="T278" t="str">
            <v>N/A</v>
          </cell>
          <cell r="U278" t="str">
            <v>N/A</v>
          </cell>
          <cell r="V278" t="str">
            <v>C_OPSE_OIL_Z11</v>
          </cell>
          <cell r="W278" t="str">
            <v>P236.03 IT</v>
          </cell>
          <cell r="X278" t="str">
            <v>S7200 Services</v>
          </cell>
          <cell r="Y278" t="str">
            <v>A2340 Overhead</v>
          </cell>
          <cell r="Z278">
            <v>380905.35</v>
          </cell>
          <cell r="AA278">
            <v>290278.29999999993</v>
          </cell>
          <cell r="AB278">
            <v>24713421</v>
          </cell>
          <cell r="AC278">
            <v>346345</v>
          </cell>
          <cell r="AD278">
            <v>427372.60983606556</v>
          </cell>
          <cell r="AG278">
            <v>0</v>
          </cell>
          <cell r="AH278">
            <v>-427372.60983606556</v>
          </cell>
        </row>
        <row r="279">
          <cell r="A279">
            <v>104884</v>
          </cell>
          <cell r="B279" t="str">
            <v>FUEL/LUBRICANT</v>
          </cell>
          <cell r="C279">
            <v>104884</v>
          </cell>
          <cell r="D279" t="str">
            <v>FUEL/LUBRICANT</v>
          </cell>
          <cell r="E279" t="str">
            <v>CHIGBO ENENMO</v>
          </cell>
          <cell r="F279" t="str">
            <v>INFRASTRUCTURE</v>
          </cell>
          <cell r="G279">
            <v>415003</v>
          </cell>
          <cell r="H279">
            <v>4150</v>
          </cell>
          <cell r="I279" t="str">
            <v>PMM</v>
          </cell>
          <cell r="J279" t="str">
            <v>BASE JV</v>
          </cell>
          <cell r="K279" t="str">
            <v>HR</v>
          </cell>
          <cell r="L279" t="str">
            <v>INFRASTRUCTURE</v>
          </cell>
          <cell r="M279" t="str">
            <v>Infrastructure Services Mgr Nigeria</v>
          </cell>
          <cell r="N279" t="str">
            <v>Head, Corporate Utilities</v>
          </cell>
          <cell r="O279" t="str">
            <v>AJILIMA- ISAAC, HAWA</v>
          </cell>
          <cell r="P279" t="str">
            <v>IDARA.IDANG@SHELL.COM</v>
          </cell>
          <cell r="Q279" t="str">
            <v>OPEX</v>
          </cell>
          <cell r="R279" t="str">
            <v>OPEX</v>
          </cell>
          <cell r="S279" t="str">
            <v>NON SAL</v>
          </cell>
          <cell r="T279" t="str">
            <v>N/A</v>
          </cell>
          <cell r="U279" t="str">
            <v>N/A</v>
          </cell>
          <cell r="V279" t="str">
            <v>C_OPSE_OIL_Z11</v>
          </cell>
          <cell r="W279" t="str">
            <v>P231 Production Operations</v>
          </cell>
          <cell r="X279" t="str">
            <v>S7200 Services</v>
          </cell>
          <cell r="Y279" t="str">
            <v>A2110 Production Operations</v>
          </cell>
          <cell r="Z279">
            <v>680288.76</v>
          </cell>
          <cell r="AA279">
            <v>420086.16</v>
          </cell>
          <cell r="AB279">
            <v>30629628.999999963</v>
          </cell>
          <cell r="AC279">
            <v>264610</v>
          </cell>
          <cell r="AD279">
            <v>365035.01311475399</v>
          </cell>
          <cell r="AG279">
            <v>0</v>
          </cell>
          <cell r="AH279">
            <v>-365035.01311475399</v>
          </cell>
        </row>
        <row r="280">
          <cell r="A280">
            <v>104885</v>
          </cell>
          <cell r="B280" t="str">
            <v>OVERHEADS - BFM DEVELOPMENT/ENGINEERING</v>
          </cell>
          <cell r="C280">
            <v>104885</v>
          </cell>
          <cell r="D280" t="str">
            <v>OVERHEADS - BFM DEVELOPMENT/ENGINEERING</v>
          </cell>
          <cell r="E280" t="str">
            <v>CHIGBO ENENMO</v>
          </cell>
          <cell r="F280" t="str">
            <v>FINANCE</v>
          </cell>
          <cell r="G280">
            <v>415002</v>
          </cell>
          <cell r="H280">
            <v>4150</v>
          </cell>
          <cell r="I280" t="str">
            <v>G&amp;A</v>
          </cell>
          <cell r="J280" t="str">
            <v>BASE JV</v>
          </cell>
          <cell r="K280" t="str">
            <v>FINANCE</v>
          </cell>
          <cell r="L280" t="str">
            <v>FINANCE</v>
          </cell>
          <cell r="M280" t="str">
            <v>SPDC Finance Director</v>
          </cell>
          <cell r="N280" t="str">
            <v>BFM Development/Engineering</v>
          </cell>
          <cell r="O280" t="str">
            <v>AJILIMA- ISAAC, HAWA</v>
          </cell>
          <cell r="P280" t="str">
            <v>VANESSA.ENONCHE@SHELL.COM</v>
          </cell>
          <cell r="Q280" t="str">
            <v>OPEX</v>
          </cell>
          <cell r="R280" t="str">
            <v>OPEX</v>
          </cell>
          <cell r="S280" t="str">
            <v>NON SAL</v>
          </cell>
          <cell r="T280" t="str">
            <v>N/A</v>
          </cell>
          <cell r="U280" t="str">
            <v>N/A</v>
          </cell>
          <cell r="V280" t="str">
            <v>C_OPSE_OIL_Z11</v>
          </cell>
          <cell r="W280" t="str">
            <v>P236.06 Finance and Taxation</v>
          </cell>
          <cell r="X280" t="str">
            <v>S7200 Services</v>
          </cell>
          <cell r="Y280" t="str">
            <v>A2340 Overhead</v>
          </cell>
          <cell r="Z280">
            <v>441.15999999999997</v>
          </cell>
          <cell r="AA280">
            <v>2243.04</v>
          </cell>
          <cell r="AB280">
            <v>600000</v>
          </cell>
          <cell r="AC280">
            <v>0</v>
          </cell>
          <cell r="AD280">
            <v>1967.2131147540983</v>
          </cell>
          <cell r="AG280">
            <v>0</v>
          </cell>
          <cell r="AH280">
            <v>-1967.2131147540983</v>
          </cell>
        </row>
        <row r="281">
          <cell r="A281">
            <v>104887</v>
          </cell>
          <cell r="B281" t="str">
            <v>OVERHEAD FACILITIES &amp; LOGISTICS - LEAN TEAM</v>
          </cell>
          <cell r="C281">
            <v>104887</v>
          </cell>
          <cell r="D281" t="str">
            <v>PLANNING OUTSOURCING AND BUSINESS IMPROVEMENT</v>
          </cell>
          <cell r="E281" t="str">
            <v>IRETI OMOTOSO</v>
          </cell>
          <cell r="F281" t="str">
            <v>PRODUCTION</v>
          </cell>
          <cell r="G281">
            <v>415002</v>
          </cell>
          <cell r="H281">
            <v>4150</v>
          </cell>
          <cell r="I281" t="str">
            <v>G&amp;A</v>
          </cell>
          <cell r="J281" t="str">
            <v>BASE JV</v>
          </cell>
          <cell r="K281" t="str">
            <v>PRODUCTION</v>
          </cell>
          <cell r="L281" t="str">
            <v>PRODUCTION</v>
          </cell>
          <cell r="M281" t="str">
            <v>Head CI/LEAN Implementation, Continuous Improvement/LEAN</v>
          </cell>
          <cell r="N281" t="str">
            <v xml:space="preserve">	CI/LEAN Implementation Lead                                                        </v>
          </cell>
          <cell r="O281" t="str">
            <v>ADEPOJU, OPEYEMI</v>
          </cell>
          <cell r="P281" t="str">
            <v>LASBERY.OGOFIA@SHELL.COM</v>
          </cell>
          <cell r="Q281" t="str">
            <v>OPEX</v>
          </cell>
          <cell r="R281" t="str">
            <v>OPEX</v>
          </cell>
          <cell r="S281" t="str">
            <v>NON SAL</v>
          </cell>
          <cell r="T281" t="str">
            <v>N/A</v>
          </cell>
          <cell r="U281" t="str">
            <v>N/A</v>
          </cell>
          <cell r="V281" t="str">
            <v>C_OPSE_OIL_Z11</v>
          </cell>
          <cell r="W281" t="str">
            <v>P236.05 Planning and Economics</v>
          </cell>
          <cell r="X281" t="str">
            <v>S7200 Services</v>
          </cell>
          <cell r="Y281" t="str">
            <v>A2340 Overhead</v>
          </cell>
          <cell r="Z281">
            <v>34113.25</v>
          </cell>
          <cell r="AA281">
            <v>85785.56</v>
          </cell>
          <cell r="AB281">
            <v>13633975</v>
          </cell>
          <cell r="AC281">
            <v>95450</v>
          </cell>
          <cell r="AD281">
            <v>140151.55737704918</v>
          </cell>
          <cell r="AG281">
            <v>0</v>
          </cell>
          <cell r="AH281">
            <v>-140151.55737704918</v>
          </cell>
        </row>
        <row r="282">
          <cell r="A282">
            <v>103324</v>
          </cell>
          <cell r="B282" t="str">
            <v>LIFTING COST PNTN NON-OPERATED ASSETS</v>
          </cell>
          <cell r="C282">
            <v>103324</v>
          </cell>
          <cell r="D282" t="str">
            <v>LIFTING COST PNTN NON-OPERATED ASSETS</v>
          </cell>
          <cell r="E282" t="str">
            <v>SOLOMON OKODUGHA</v>
          </cell>
          <cell r="F282" t="str">
            <v>NOV</v>
          </cell>
          <cell r="G282">
            <v>412001</v>
          </cell>
          <cell r="H282">
            <v>4120</v>
          </cell>
          <cell r="I282" t="str">
            <v>PE</v>
          </cell>
          <cell r="J282" t="str">
            <v>BASE JV</v>
          </cell>
          <cell r="K282" t="str">
            <v>COMMERCIAL / GAS</v>
          </cell>
          <cell r="L282" t="str">
            <v>COMMERCIAL / GAS</v>
          </cell>
          <cell r="M282" t="str">
            <v xml:space="preserve">General Manager Commercial &amp; NOV </v>
          </cell>
          <cell r="N282" t="str">
            <v>Snr Commercial Adviser</v>
          </cell>
          <cell r="O282" t="str">
            <v>EYOMA, EDIDIONG</v>
          </cell>
          <cell r="P282" t="str">
            <v>UDOKA.NWABUDIKE@SHELL.COM</v>
          </cell>
          <cell r="Q282" t="str">
            <v>OPEX</v>
          </cell>
          <cell r="R282" t="str">
            <v>OPEX</v>
          </cell>
          <cell r="S282" t="str">
            <v>NON SAL</v>
          </cell>
          <cell r="T282" t="str">
            <v>N/A</v>
          </cell>
          <cell r="U282" t="str">
            <v>N/A</v>
          </cell>
          <cell r="V282" t="str">
            <v>N_BISE_ENV_N02</v>
          </cell>
          <cell r="W282" t="str">
            <v>P231 Production Operations</v>
          </cell>
          <cell r="X282" t="str">
            <v>S7200 Services</v>
          </cell>
          <cell r="Y282" t="str">
            <v>A2170 Direct Mngt and Overheads</v>
          </cell>
          <cell r="Z282">
            <v>8690219.2799999993</v>
          </cell>
          <cell r="AA282">
            <v>4593286.540000001</v>
          </cell>
          <cell r="AB282">
            <v>1238824447.5</v>
          </cell>
          <cell r="AC282">
            <v>5567750.5</v>
          </cell>
          <cell r="AD282">
            <v>9629470</v>
          </cell>
          <cell r="AG282">
            <v>0</v>
          </cell>
          <cell r="AH282">
            <v>-9629470</v>
          </cell>
        </row>
        <row r="283">
          <cell r="A283">
            <v>104890</v>
          </cell>
          <cell r="B283" t="str">
            <v>CORPORATE OPEX SEVERANCE COSTS_PENSION &amp; GRATUITY</v>
          </cell>
          <cell r="C283">
            <v>104890</v>
          </cell>
          <cell r="D283" t="str">
            <v>CORPORATE OPEX SEVERANCE COSTS_PENSION &amp; GRATUITY</v>
          </cell>
          <cell r="E283" t="str">
            <v>CHIGBO ENENMO</v>
          </cell>
          <cell r="F283" t="str">
            <v>HR</v>
          </cell>
          <cell r="G283">
            <v>415004</v>
          </cell>
          <cell r="H283">
            <v>4150</v>
          </cell>
          <cell r="I283" t="str">
            <v>G&amp;A</v>
          </cell>
          <cell r="J283" t="str">
            <v>BASE JV</v>
          </cell>
          <cell r="K283" t="str">
            <v>HR</v>
          </cell>
          <cell r="L283" t="str">
            <v>HR</v>
          </cell>
          <cell r="M283" t="str">
            <v>HR Manager Nigeria</v>
          </cell>
          <cell r="N283" t="str">
            <v>HR Manager Nigeria</v>
          </cell>
          <cell r="O283" t="str">
            <v>AJILIMA- ISAAC, HAWA</v>
          </cell>
          <cell r="P283" t="str">
            <v>TARI.AKHIBI@SHELL.COM</v>
          </cell>
          <cell r="Q283" t="str">
            <v>OPEX</v>
          </cell>
          <cell r="R283" t="str">
            <v>OPEX</v>
          </cell>
          <cell r="S283" t="str">
            <v>NON SAL</v>
          </cell>
          <cell r="T283" t="str">
            <v>N/A</v>
          </cell>
          <cell r="U283" t="str">
            <v>N/A</v>
          </cell>
          <cell r="V283" t="str">
            <v>C_OPSE_OIL_Z11</v>
          </cell>
          <cell r="W283" t="str">
            <v>P236.04 HR</v>
          </cell>
          <cell r="X283" t="str">
            <v>S7200 Services</v>
          </cell>
          <cell r="Y283" t="str">
            <v>A2340 Overhead</v>
          </cell>
          <cell r="Z283">
            <v>1827414.57</v>
          </cell>
          <cell r="AA283">
            <v>0</v>
          </cell>
          <cell r="AB283">
            <v>0</v>
          </cell>
          <cell r="AC283">
            <v>0</v>
          </cell>
          <cell r="AD283">
            <v>0</v>
          </cell>
          <cell r="AG283">
            <v>0</v>
          </cell>
          <cell r="AH283">
            <v>0</v>
          </cell>
        </row>
        <row r="284">
          <cell r="A284">
            <v>104891</v>
          </cell>
          <cell r="B284" t="str">
            <v>PILOTAGE CHARGES EAST</v>
          </cell>
          <cell r="C284">
            <v>104891</v>
          </cell>
          <cell r="D284" t="str">
            <v>PILOTAGE CHARGES EAST</v>
          </cell>
          <cell r="E284" t="str">
            <v>IRETI OMOTOSO</v>
          </cell>
          <cell r="F284" t="str">
            <v>PRODUCTION</v>
          </cell>
          <cell r="G284">
            <v>415003</v>
          </cell>
          <cell r="H284">
            <v>4150</v>
          </cell>
          <cell r="I284" t="str">
            <v>PMM</v>
          </cell>
          <cell r="J284" t="str">
            <v>BASE JV</v>
          </cell>
          <cell r="K284" t="str">
            <v>PRODUCTION</v>
          </cell>
          <cell r="L284" t="str">
            <v>PRODUCTION</v>
          </cell>
          <cell r="M284" t="str">
            <v>Production Services Manager</v>
          </cell>
          <cell r="N284" t="str">
            <v>Logistics Manager</v>
          </cell>
          <cell r="O284" t="str">
            <v>OKEKE, JULIUS</v>
          </cell>
          <cell r="P284" t="str">
            <v>MICHAEL.SOLUADE@SHELL.COM</v>
          </cell>
          <cell r="Q284" t="str">
            <v>OPEX</v>
          </cell>
          <cell r="R284" t="str">
            <v>OPEX</v>
          </cell>
          <cell r="S284" t="str">
            <v>NON SAL</v>
          </cell>
          <cell r="T284" t="str">
            <v>N/A</v>
          </cell>
          <cell r="U284" t="str">
            <v>N/A</v>
          </cell>
          <cell r="V284" t="str">
            <v>C_OPSE_OIL_Z11</v>
          </cell>
          <cell r="W284" t="str">
            <v>P231 Production Operations</v>
          </cell>
          <cell r="X284" t="str">
            <v>S7200 Services</v>
          </cell>
          <cell r="Y284" t="str">
            <v>A2110 Production Operations</v>
          </cell>
          <cell r="Z284">
            <v>399579.06000000006</v>
          </cell>
          <cell r="AA284">
            <v>276520.06999999995</v>
          </cell>
          <cell r="AB284">
            <v>0</v>
          </cell>
          <cell r="AC284">
            <v>408207.5172</v>
          </cell>
          <cell r="AD284">
            <v>408207.5172</v>
          </cell>
          <cell r="AE284">
            <v>0</v>
          </cell>
          <cell r="AF284">
            <v>408207.5172</v>
          </cell>
          <cell r="AG284">
            <v>408207.5172</v>
          </cell>
          <cell r="AH284">
            <v>0</v>
          </cell>
        </row>
        <row r="285">
          <cell r="A285">
            <v>104894</v>
          </cell>
          <cell r="B285" t="str">
            <v>OVERHEADS - COST AMBITION MANAGER</v>
          </cell>
          <cell r="C285">
            <v>104894</v>
          </cell>
          <cell r="D285" t="str">
            <v>OVERHEADS - COST AMBITION MANAGER</v>
          </cell>
          <cell r="E285" t="str">
            <v>CHIGBO ENENMO</v>
          </cell>
          <cell r="F285" t="str">
            <v>CCH/MD</v>
          </cell>
          <cell r="G285">
            <v>415002</v>
          </cell>
          <cell r="H285">
            <v>4150</v>
          </cell>
          <cell r="I285" t="str">
            <v>G&amp;A</v>
          </cell>
          <cell r="J285" t="str">
            <v>BASE JV</v>
          </cell>
          <cell r="K285" t="str">
            <v>CC &amp; MD</v>
          </cell>
          <cell r="L285" t="str">
            <v>BGR</v>
          </cell>
          <cell r="M285" t="str">
            <v>SCiN Transformation Manager</v>
          </cell>
          <cell r="N285" t="str">
            <v>UI Cost Ambition Manager</v>
          </cell>
          <cell r="O285" t="str">
            <v>SOKUNBI, ADEOLA</v>
          </cell>
          <cell r="P285" t="str">
            <v>BABAJIDE.SHITTA-BEY@SHELL.COM</v>
          </cell>
          <cell r="Q285" t="str">
            <v>OPEX</v>
          </cell>
          <cell r="R285" t="str">
            <v>OPEX</v>
          </cell>
          <cell r="S285" t="str">
            <v>NON SAL</v>
          </cell>
          <cell r="T285" t="str">
            <v>N/A</v>
          </cell>
          <cell r="U285" t="str">
            <v>N/A</v>
          </cell>
          <cell r="V285" t="str">
            <v>C_OPSE_OIL_Z11</v>
          </cell>
          <cell r="W285" t="str">
            <v>P236.08 Corporate Affairs, PR, etc.</v>
          </cell>
          <cell r="X285" t="str">
            <v>S7200 Services</v>
          </cell>
          <cell r="Y285" t="str">
            <v>A2340 Overhead</v>
          </cell>
          <cell r="Z285">
            <v>1880.48</v>
          </cell>
          <cell r="AA285">
            <v>1920929.1799999997</v>
          </cell>
          <cell r="AB285">
            <v>0</v>
          </cell>
          <cell r="AC285">
            <v>0</v>
          </cell>
          <cell r="AD285">
            <v>0</v>
          </cell>
          <cell r="AG285">
            <v>0</v>
          </cell>
          <cell r="AH285">
            <v>0</v>
          </cell>
        </row>
        <row r="286">
          <cell r="A286">
            <v>104896</v>
          </cell>
          <cell r="B286" t="str">
            <v>FUEL SUPPORT - WEST</v>
          </cell>
          <cell r="C286">
            <v>104896</v>
          </cell>
          <cell r="D286" t="str">
            <v>FUEL SUPPORT - WEST</v>
          </cell>
          <cell r="E286" t="str">
            <v>IRETI OMOTOSO</v>
          </cell>
          <cell r="F286" t="str">
            <v>PRODUCTION</v>
          </cell>
          <cell r="G286">
            <v>415003</v>
          </cell>
          <cell r="H286">
            <v>4150</v>
          </cell>
          <cell r="I286" t="str">
            <v>PMM</v>
          </cell>
          <cell r="J286" t="str">
            <v>BASE JV</v>
          </cell>
          <cell r="K286" t="str">
            <v>PRODUCTION</v>
          </cell>
          <cell r="L286" t="str">
            <v>PRODUCTION</v>
          </cell>
          <cell r="M286" t="str">
            <v>Production Services Manager</v>
          </cell>
          <cell r="N286" t="str">
            <v>Logistics Manager</v>
          </cell>
          <cell r="O286" t="str">
            <v>OKEKE, JULIUS</v>
          </cell>
          <cell r="P286" t="str">
            <v>EDOGHOGHO.ENAIBRE@SHELL.COM</v>
          </cell>
          <cell r="Q286" t="str">
            <v>OPEX</v>
          </cell>
          <cell r="R286" t="str">
            <v>OPEX</v>
          </cell>
          <cell r="S286" t="str">
            <v>NON SAL</v>
          </cell>
          <cell r="T286" t="str">
            <v>N/A</v>
          </cell>
          <cell r="U286" t="str">
            <v>N/A</v>
          </cell>
          <cell r="V286" t="str">
            <v>C_OPSE_OIL_Z11</v>
          </cell>
          <cell r="W286" t="str">
            <v>P231 Production Operations</v>
          </cell>
          <cell r="X286" t="str">
            <v>S7200 Services</v>
          </cell>
          <cell r="Y286" t="str">
            <v>A2110 Production Operations</v>
          </cell>
          <cell r="Z286">
            <v>49499.85</v>
          </cell>
          <cell r="AA286">
            <v>30084.17</v>
          </cell>
          <cell r="AB286">
            <v>4750000</v>
          </cell>
          <cell r="AC286">
            <v>0</v>
          </cell>
          <cell r="AD286">
            <v>15573.77049180328</v>
          </cell>
          <cell r="AE286">
            <v>4750000</v>
          </cell>
          <cell r="AF286">
            <v>0</v>
          </cell>
          <cell r="AG286">
            <v>15573.77049180328</v>
          </cell>
          <cell r="AH286">
            <v>0</v>
          </cell>
        </row>
        <row r="287">
          <cell r="A287">
            <v>105765</v>
          </cell>
          <cell r="B287" t="str">
            <v>BISENI SAMBARI UNIT AREA OPERATING COST</v>
          </cell>
          <cell r="C287">
            <v>103324</v>
          </cell>
          <cell r="D287" t="str">
            <v>LIFTING COST PNTN NON-OPERATED ASSETS</v>
          </cell>
          <cell r="E287" t="str">
            <v>SOLOMON OKODUGHA</v>
          </cell>
          <cell r="F287" t="str">
            <v>NOV</v>
          </cell>
          <cell r="G287">
            <v>412001</v>
          </cell>
          <cell r="H287">
            <v>4120</v>
          </cell>
          <cell r="I287" t="str">
            <v>PE</v>
          </cell>
          <cell r="J287" t="str">
            <v>BASE JV</v>
          </cell>
          <cell r="K287" t="str">
            <v>COMMERCIAL / GAS</v>
          </cell>
          <cell r="L287" t="str">
            <v>COMMERCIAL / GAS</v>
          </cell>
          <cell r="M287" t="str">
            <v xml:space="preserve">General Manager Commercial &amp; NOV </v>
          </cell>
          <cell r="N287" t="str">
            <v>Snr Commercial Adviser</v>
          </cell>
          <cell r="O287" t="str">
            <v>EYOMA, EDIDIONG</v>
          </cell>
          <cell r="P287" t="str">
            <v>UDOKA.NWABUDIKE@SHELL.COM</v>
          </cell>
          <cell r="Q287" t="str">
            <v>OPEX</v>
          </cell>
          <cell r="R287" t="str">
            <v>OPEX</v>
          </cell>
          <cell r="S287" t="str">
            <v>NON SAL</v>
          </cell>
          <cell r="T287" t="str">
            <v>N/A</v>
          </cell>
          <cell r="U287" t="str">
            <v>N/A</v>
          </cell>
          <cell r="V287" t="str">
            <v>N/A</v>
          </cell>
          <cell r="W287" t="str">
            <v>P231 Production Operations</v>
          </cell>
          <cell r="X287" t="str">
            <v>S7200 Services</v>
          </cell>
          <cell r="Y287" t="str">
            <v>A2110 Production Operations</v>
          </cell>
          <cell r="Z287">
            <v>0</v>
          </cell>
          <cell r="AA287">
            <v>0</v>
          </cell>
          <cell r="AB287">
            <v>0</v>
          </cell>
          <cell r="AC287">
            <v>0</v>
          </cell>
          <cell r="AD287">
            <v>0</v>
          </cell>
          <cell r="AG287">
            <v>0</v>
          </cell>
          <cell r="AH287">
            <v>0</v>
          </cell>
        </row>
        <row r="288">
          <cell r="A288">
            <v>103377</v>
          </cell>
          <cell r="B288" t="str">
            <v>CAST-SURVIELLANCE/STABLE OPER. ENVIRONMT</v>
          </cell>
          <cell r="C288">
            <v>103377</v>
          </cell>
          <cell r="D288" t="str">
            <v>ROW ENCROACHMENT MONITORING</v>
          </cell>
          <cell r="E288" t="str">
            <v>IRETI OMOTOSO</v>
          </cell>
          <cell r="F288" t="str">
            <v>PRODUCTION</v>
          </cell>
          <cell r="G288">
            <v>412002</v>
          </cell>
          <cell r="H288">
            <v>4120</v>
          </cell>
          <cell r="I288" t="str">
            <v>OF-CIVIL</v>
          </cell>
          <cell r="J288" t="str">
            <v>BASE JV</v>
          </cell>
          <cell r="K288" t="str">
            <v>PRODUCTION</v>
          </cell>
          <cell r="L288" t="str">
            <v>PRODUCTION</v>
          </cell>
          <cell r="M288" t="str">
            <v>Pipeline Asset Manager</v>
          </cell>
          <cell r="N288" t="str">
            <v xml:space="preserve">	Head, Right of Way Management </v>
          </cell>
          <cell r="O288" t="str">
            <v>AGUEGBOH, OBIORA</v>
          </cell>
          <cell r="P288" t="str">
            <v>CYPRIANA.WILKEY@SHELL.COM</v>
          </cell>
          <cell r="Q288" t="str">
            <v>OPEX</v>
          </cell>
          <cell r="R288" t="str">
            <v>OPEX</v>
          </cell>
          <cell r="S288" t="str">
            <v>NON SAL</v>
          </cell>
          <cell r="T288" t="str">
            <v>N/A</v>
          </cell>
          <cell r="U288" t="str">
            <v>N/A</v>
          </cell>
          <cell r="V288" t="str">
            <v>N/A</v>
          </cell>
          <cell r="W288" t="str">
            <v>P231 Production Operations</v>
          </cell>
          <cell r="X288" t="str">
            <v>S7200 Services</v>
          </cell>
          <cell r="Y288" t="str">
            <v>A2110 Production Operations</v>
          </cell>
          <cell r="Z288">
            <v>124123.82000000002</v>
          </cell>
          <cell r="AA288">
            <v>24132.019999999997</v>
          </cell>
          <cell r="AB288">
            <v>0</v>
          </cell>
          <cell r="AC288">
            <v>0</v>
          </cell>
          <cell r="AD288">
            <v>0</v>
          </cell>
          <cell r="AG288">
            <v>0</v>
          </cell>
          <cell r="AH288">
            <v>0</v>
          </cell>
        </row>
        <row r="289">
          <cell r="A289" t="str">
            <v>O.NG.PPE.ROW.EG1.71300</v>
          </cell>
          <cell r="B289" t="str">
            <v>ROW ENCROACHMENT MONITORING EGG1</v>
          </cell>
          <cell r="C289">
            <v>103377</v>
          </cell>
          <cell r="D289" t="str">
            <v>ROW ENCROACHMENT MONITORING</v>
          </cell>
          <cell r="E289" t="str">
            <v>IRETI OMOTOSO</v>
          </cell>
          <cell r="F289" t="str">
            <v>PRODUCTION</v>
          </cell>
          <cell r="G289">
            <v>412002</v>
          </cell>
          <cell r="H289">
            <v>4120</v>
          </cell>
          <cell r="I289" t="str">
            <v>OF-CIVIL</v>
          </cell>
          <cell r="J289" t="str">
            <v>BASE JV</v>
          </cell>
          <cell r="K289" t="str">
            <v>PRODUCTION</v>
          </cell>
          <cell r="L289" t="str">
            <v>PRODUCTION</v>
          </cell>
          <cell r="M289" t="str">
            <v>Pipeline Asset Manager</v>
          </cell>
          <cell r="N289" t="str">
            <v xml:space="preserve">Head, Right of Way Management </v>
          </cell>
          <cell r="O289" t="str">
            <v>AGUEGBOH, OBIORA</v>
          </cell>
          <cell r="P289" t="str">
            <v>CYPRIANA.WILKEY@SHELL.COM</v>
          </cell>
          <cell r="Q289" t="str">
            <v>OPEX</v>
          </cell>
          <cell r="R289" t="str">
            <v>OPEX</v>
          </cell>
          <cell r="S289" t="str">
            <v>NON SAL</v>
          </cell>
          <cell r="T289" t="str">
            <v>MA</v>
          </cell>
          <cell r="U289" t="str">
            <v>MA</v>
          </cell>
          <cell r="V289" t="str">
            <v>MA</v>
          </cell>
          <cell r="W289" t="str">
            <v>P231 Production Operations</v>
          </cell>
          <cell r="X289" t="str">
            <v>S7200 Services</v>
          </cell>
          <cell r="Y289" t="str">
            <v>A2110 Production Operations</v>
          </cell>
          <cell r="Z289">
            <v>0</v>
          </cell>
          <cell r="AA289">
            <v>0</v>
          </cell>
          <cell r="AB289">
            <v>0</v>
          </cell>
          <cell r="AC289">
            <v>0</v>
          </cell>
          <cell r="AD289">
            <v>0</v>
          </cell>
          <cell r="AG289">
            <v>0</v>
          </cell>
          <cell r="AH289">
            <v>0</v>
          </cell>
        </row>
        <row r="290">
          <cell r="A290" t="str">
            <v>O.NG.PPE.ROW.EG2.71300</v>
          </cell>
          <cell r="B290" t="str">
            <v>ROW ENCROACHMENT MONITORING EGG2</v>
          </cell>
          <cell r="C290">
            <v>103377</v>
          </cell>
          <cell r="D290" t="str">
            <v>ROW ENCROACHMENT MONITORING</v>
          </cell>
          <cell r="E290" t="str">
            <v>IRETI OMOTOSO</v>
          </cell>
          <cell r="F290" t="str">
            <v>PRODUCTION</v>
          </cell>
          <cell r="G290">
            <v>412002</v>
          </cell>
          <cell r="H290">
            <v>4120</v>
          </cell>
          <cell r="I290" t="str">
            <v>OF-CIVIL</v>
          </cell>
          <cell r="J290" t="str">
            <v>BASE JV</v>
          </cell>
          <cell r="K290" t="str">
            <v>PRODUCTION</v>
          </cell>
          <cell r="L290" t="str">
            <v>PRODUCTION</v>
          </cell>
          <cell r="M290" t="str">
            <v>Pipeline Asset Manager</v>
          </cell>
          <cell r="N290" t="str">
            <v xml:space="preserve">Head, Right of Way Management </v>
          </cell>
          <cell r="O290" t="str">
            <v>AGUEGBOH, OBIORA</v>
          </cell>
          <cell r="P290" t="str">
            <v>CYPRIANA.WILKEY@SHELL.COM</v>
          </cell>
          <cell r="Q290" t="str">
            <v>OPEX</v>
          </cell>
          <cell r="R290" t="str">
            <v>OPEX</v>
          </cell>
          <cell r="S290" t="str">
            <v>NON SAL</v>
          </cell>
          <cell r="T290" t="str">
            <v>N/A</v>
          </cell>
          <cell r="U290" t="str">
            <v>N/A</v>
          </cell>
          <cell r="V290" t="str">
            <v>N/A</v>
          </cell>
          <cell r="W290" t="str">
            <v>P231 Production Operations</v>
          </cell>
          <cell r="X290" t="str">
            <v>S7200 Services</v>
          </cell>
          <cell r="Y290" t="str">
            <v>A2110 Production Operations</v>
          </cell>
          <cell r="Z290">
            <v>0</v>
          </cell>
          <cell r="AA290">
            <v>0</v>
          </cell>
          <cell r="AB290">
            <v>124513144.90000001</v>
          </cell>
          <cell r="AC290">
            <v>320336.30619047617</v>
          </cell>
          <cell r="AD290">
            <v>728576.12553473841</v>
          </cell>
          <cell r="AG290">
            <v>0</v>
          </cell>
          <cell r="AH290">
            <v>-728576.12553473841</v>
          </cell>
        </row>
        <row r="291">
          <cell r="A291" t="str">
            <v>O.NG.PPE.ROW.GPS.71300</v>
          </cell>
          <cell r="B291" t="str">
            <v>ROW ENCROACHMENT MONITORING GPHSL</v>
          </cell>
          <cell r="C291">
            <v>103377</v>
          </cell>
          <cell r="D291" t="str">
            <v>ROW ENCROACHMENT MONITORING</v>
          </cell>
          <cell r="E291" t="str">
            <v>IRETI OMOTOSO</v>
          </cell>
          <cell r="F291" t="str">
            <v>PRODUCTION</v>
          </cell>
          <cell r="G291">
            <v>412002</v>
          </cell>
          <cell r="H291">
            <v>4120</v>
          </cell>
          <cell r="I291" t="str">
            <v>OF-CIVIL</v>
          </cell>
          <cell r="J291" t="str">
            <v>BASE JV</v>
          </cell>
          <cell r="K291" t="str">
            <v>PRODUCTION</v>
          </cell>
          <cell r="L291" t="str">
            <v>PRODUCTION</v>
          </cell>
          <cell r="M291" t="str">
            <v>Pipeline Asset Manager</v>
          </cell>
          <cell r="N291" t="str">
            <v xml:space="preserve">	Head, Right of Way Management </v>
          </cell>
          <cell r="O291" t="str">
            <v>AGUEGBOH, OBIORA</v>
          </cell>
          <cell r="P291" t="str">
            <v>CYPRIANA.WILKEY@SHELL.COM</v>
          </cell>
          <cell r="Q291" t="str">
            <v>OPEX</v>
          </cell>
          <cell r="R291" t="str">
            <v>OPEX</v>
          </cell>
          <cell r="S291" t="str">
            <v>NON SAL</v>
          </cell>
          <cell r="T291" t="str">
            <v>N/A</v>
          </cell>
          <cell r="U291" t="str">
            <v>N/A</v>
          </cell>
          <cell r="V291" t="str">
            <v>C_OPSE_OIL_Z11</v>
          </cell>
          <cell r="W291" t="str">
            <v>P231 Production Operations</v>
          </cell>
          <cell r="X291" t="str">
            <v>S7200 Services</v>
          </cell>
          <cell r="Y291" t="str">
            <v>A2110 Production Operations</v>
          </cell>
          <cell r="Z291">
            <v>8331.4500000000007</v>
          </cell>
          <cell r="AA291">
            <v>0</v>
          </cell>
          <cell r="AB291">
            <v>0</v>
          </cell>
          <cell r="AC291">
            <v>0</v>
          </cell>
          <cell r="AD291">
            <v>0</v>
          </cell>
          <cell r="AG291">
            <v>0</v>
          </cell>
          <cell r="AH291">
            <v>0</v>
          </cell>
        </row>
        <row r="292">
          <cell r="A292" t="str">
            <v>O.NG.PPE.ROW.NCT.71300</v>
          </cell>
          <cell r="B292" t="str">
            <v>ROW ENCROACHMENT MONITORING NCTL</v>
          </cell>
          <cell r="C292">
            <v>103377</v>
          </cell>
          <cell r="D292" t="str">
            <v>ROW ENCROACHMENT MONITORING</v>
          </cell>
          <cell r="E292" t="str">
            <v>IRETI OMOTOSO</v>
          </cell>
          <cell r="F292" t="str">
            <v>PRODUCTION</v>
          </cell>
          <cell r="G292">
            <v>412002</v>
          </cell>
          <cell r="H292">
            <v>4120</v>
          </cell>
          <cell r="I292" t="str">
            <v>OF-CIVIL</v>
          </cell>
          <cell r="J292" t="str">
            <v>BASE JV</v>
          </cell>
          <cell r="K292" t="str">
            <v>PRODUCTION</v>
          </cell>
          <cell r="L292" t="str">
            <v>PRODUCTION</v>
          </cell>
          <cell r="M292" t="str">
            <v>Pipeline Asset Manager</v>
          </cell>
          <cell r="N292" t="str">
            <v xml:space="preserve">	Head, Right of Way Management </v>
          </cell>
          <cell r="O292" t="str">
            <v>AGUEGBOH, OBIORA</v>
          </cell>
          <cell r="P292" t="str">
            <v>CYPRIANA.WILKEY@SHELL.COM</v>
          </cell>
          <cell r="Q292" t="str">
            <v>OPEX</v>
          </cell>
          <cell r="R292" t="str">
            <v>OPEX</v>
          </cell>
          <cell r="S292" t="str">
            <v>NON SAL</v>
          </cell>
          <cell r="T292" t="str">
            <v>N/A</v>
          </cell>
          <cell r="U292" t="str">
            <v>N/A</v>
          </cell>
          <cell r="V292" t="str">
            <v>C_OPSE_OIL_Z11</v>
          </cell>
          <cell r="W292" t="str">
            <v>P231 Production Operations</v>
          </cell>
          <cell r="X292" t="str">
            <v>S7200 Services</v>
          </cell>
          <cell r="Y292" t="str">
            <v>A2110 Production Operations</v>
          </cell>
          <cell r="Z292">
            <v>0</v>
          </cell>
          <cell r="AA292">
            <v>0</v>
          </cell>
          <cell r="AB292">
            <v>0</v>
          </cell>
          <cell r="AC292">
            <v>0</v>
          </cell>
          <cell r="AD292">
            <v>0</v>
          </cell>
          <cell r="AG292">
            <v>0</v>
          </cell>
          <cell r="AH292">
            <v>0</v>
          </cell>
        </row>
        <row r="293">
          <cell r="A293" t="str">
            <v>O.NG.PPE.ROW.SOK.71300</v>
          </cell>
          <cell r="B293" t="str">
            <v>ROW ENCROACHMENT MONITORING SOKU</v>
          </cell>
          <cell r="C293">
            <v>103377</v>
          </cell>
          <cell r="D293" t="str">
            <v>ROW ENCROACHMENT MONITORING</v>
          </cell>
          <cell r="E293" t="str">
            <v>IRETI OMOTOSO</v>
          </cell>
          <cell r="F293" t="str">
            <v>PRODUCTION</v>
          </cell>
          <cell r="G293">
            <v>412002</v>
          </cell>
          <cell r="H293">
            <v>4120</v>
          </cell>
          <cell r="I293" t="str">
            <v>OF-CIVIL</v>
          </cell>
          <cell r="J293" t="str">
            <v>BASE JV</v>
          </cell>
          <cell r="K293" t="str">
            <v>PRODUCTION</v>
          </cell>
          <cell r="L293" t="str">
            <v>PRODUCTION</v>
          </cell>
          <cell r="M293" t="str">
            <v>Pipeline Asset Manager</v>
          </cell>
          <cell r="N293" t="str">
            <v xml:space="preserve">Head, Right of Way Management </v>
          </cell>
          <cell r="O293" t="str">
            <v>AGUEGBOH, OBIORA</v>
          </cell>
          <cell r="P293" t="str">
            <v>CYPRIANA.WILKEY@SHELL.COM</v>
          </cell>
          <cell r="Q293" t="str">
            <v>OPEX</v>
          </cell>
          <cell r="R293" t="str">
            <v>OPEX</v>
          </cell>
          <cell r="S293" t="str">
            <v>NON SAL</v>
          </cell>
          <cell r="T293" t="str">
            <v>N/A</v>
          </cell>
          <cell r="U293" t="str">
            <v>N/A</v>
          </cell>
          <cell r="V293" t="str">
            <v>N/A</v>
          </cell>
          <cell r="W293" t="str">
            <v>P231 Production Operations</v>
          </cell>
          <cell r="X293" t="str">
            <v>S7200 Services</v>
          </cell>
          <cell r="Y293" t="str">
            <v>A2110 Production Operations</v>
          </cell>
          <cell r="Z293">
            <v>0</v>
          </cell>
          <cell r="AA293">
            <v>0</v>
          </cell>
          <cell r="AB293">
            <v>45557574.899999999</v>
          </cell>
          <cell r="AC293">
            <v>320336.30619047617</v>
          </cell>
          <cell r="AD293">
            <v>469705.40422326303</v>
          </cell>
          <cell r="AG293">
            <v>0</v>
          </cell>
          <cell r="AH293">
            <v>-469705.40422326303</v>
          </cell>
        </row>
        <row r="294">
          <cell r="A294" t="str">
            <v>O.NG.PPE.ROW.TNP.71300</v>
          </cell>
          <cell r="B294" t="str">
            <v>ROW ENCROACHMENT MONITORING TNP</v>
          </cell>
          <cell r="C294">
            <v>103377</v>
          </cell>
          <cell r="D294" t="str">
            <v>ROW ENCROACHMENT MONITORING</v>
          </cell>
          <cell r="E294" t="str">
            <v>IRETI OMOTOSO</v>
          </cell>
          <cell r="F294" t="str">
            <v>PRODUCTION</v>
          </cell>
          <cell r="G294">
            <v>412002</v>
          </cell>
          <cell r="H294">
            <v>4120</v>
          </cell>
          <cell r="I294" t="str">
            <v>OF-CIVIL</v>
          </cell>
          <cell r="J294" t="str">
            <v>BASE JV</v>
          </cell>
          <cell r="K294" t="str">
            <v>PRODUCTION</v>
          </cell>
          <cell r="L294" t="str">
            <v>PRODUCTION</v>
          </cell>
          <cell r="M294" t="str">
            <v>Pipeline Asset Manager</v>
          </cell>
          <cell r="N294" t="str">
            <v xml:space="preserve">	Head, Right of Way Management </v>
          </cell>
          <cell r="O294" t="str">
            <v>AGUEGBOH, OBIORA</v>
          </cell>
          <cell r="P294" t="str">
            <v>CYPRIANA.WILKEY@SHELL.COM</v>
          </cell>
          <cell r="Q294" t="str">
            <v>OPEX</v>
          </cell>
          <cell r="R294" t="str">
            <v>OPEX</v>
          </cell>
          <cell r="S294" t="str">
            <v>NON SAL</v>
          </cell>
          <cell r="T294" t="str">
            <v>N/A</v>
          </cell>
          <cell r="U294" t="str">
            <v>N/A</v>
          </cell>
          <cell r="V294" t="str">
            <v>C_OPSE_OIL_Z11</v>
          </cell>
          <cell r="W294" t="str">
            <v>P231 Production Operations</v>
          </cell>
          <cell r="X294" t="str">
            <v>S7200 Services</v>
          </cell>
          <cell r="Y294" t="str">
            <v>A2110 Production Operations</v>
          </cell>
          <cell r="Z294">
            <v>886992.08000000007</v>
          </cell>
          <cell r="AA294">
            <v>1480522.7100000002</v>
          </cell>
          <cell r="AB294">
            <v>860067910.32754493</v>
          </cell>
          <cell r="AC294">
            <v>569484.17428571428</v>
          </cell>
          <cell r="AD294">
            <v>3389378.9622448776</v>
          </cell>
          <cell r="AG294">
            <v>0</v>
          </cell>
          <cell r="AH294">
            <v>-3389378.9622448776</v>
          </cell>
        </row>
        <row r="295">
          <cell r="A295">
            <v>105135</v>
          </cell>
          <cell r="B295" t="str">
            <v>RENT LAGOS RESIDENTIAL</v>
          </cell>
          <cell r="C295">
            <v>105135</v>
          </cell>
          <cell r="D295" t="str">
            <v>RENT LAGOS RESIDENTIAL</v>
          </cell>
          <cell r="E295" t="str">
            <v>CHIGBO ENENMO</v>
          </cell>
          <cell r="F295" t="str">
            <v>INFRASTRUCTURE</v>
          </cell>
          <cell r="G295">
            <v>415001</v>
          </cell>
          <cell r="H295">
            <v>4150</v>
          </cell>
          <cell r="I295" t="str">
            <v>PMM</v>
          </cell>
          <cell r="J295" t="str">
            <v>BASE JV</v>
          </cell>
          <cell r="K295" t="str">
            <v>HR</v>
          </cell>
          <cell r="L295" t="str">
            <v>INFRASTRUCTURE</v>
          </cell>
          <cell r="M295" t="str">
            <v>Infrastructure Services Mgr Nigeria</v>
          </cell>
          <cell r="N295" t="str">
            <v>Head RE &amp; Infrastructure Services SPDC</v>
          </cell>
          <cell r="O295" t="str">
            <v>AJILIMA- ISAAC, HAWA</v>
          </cell>
          <cell r="P295" t="str">
            <v>OLANIYI.FASANMI@SHELL.COM</v>
          </cell>
          <cell r="Q295" t="str">
            <v>OPEX</v>
          </cell>
          <cell r="R295" t="str">
            <v>OPEX</v>
          </cell>
          <cell r="S295" t="str">
            <v>NON SAL</v>
          </cell>
          <cell r="T295" t="str">
            <v>N/A</v>
          </cell>
          <cell r="U295" t="str">
            <v>N/A</v>
          </cell>
          <cell r="V295" t="str">
            <v>C_OPSE_OIL_Z11</v>
          </cell>
          <cell r="W295" t="str">
            <v>P236.10 Office/Property Management</v>
          </cell>
          <cell r="X295" t="str">
            <v>S7200 Services</v>
          </cell>
          <cell r="Y295" t="str">
            <v>A2110 Production Operations</v>
          </cell>
          <cell r="Z295">
            <v>3704122.3499999996</v>
          </cell>
          <cell r="AA295">
            <v>2311199.39</v>
          </cell>
          <cell r="AB295">
            <v>509589172.33333331</v>
          </cell>
          <cell r="AC295">
            <v>138400</v>
          </cell>
          <cell r="AD295">
            <v>1809184.1715846993</v>
          </cell>
          <cell r="AG295">
            <v>0</v>
          </cell>
          <cell r="AH295">
            <v>-1809184.1715846993</v>
          </cell>
        </row>
        <row r="296">
          <cell r="A296" t="str">
            <v>O.NG.PPW.ROW.TEP.71300</v>
          </cell>
          <cell r="B296" t="str">
            <v>NEW_ENC TEP</v>
          </cell>
          <cell r="C296">
            <v>103377</v>
          </cell>
          <cell r="D296" t="str">
            <v>ROW ENCROACHMENT MONITORING TEP &amp; TRP</v>
          </cell>
          <cell r="E296" t="str">
            <v>IRETI OMOTOSO</v>
          </cell>
          <cell r="F296" t="str">
            <v>PRODUCTION</v>
          </cell>
          <cell r="G296">
            <v>412002</v>
          </cell>
          <cell r="H296">
            <v>4120</v>
          </cell>
          <cell r="I296" t="str">
            <v>OF-CIVIL</v>
          </cell>
          <cell r="J296" t="str">
            <v>BASE JV</v>
          </cell>
          <cell r="K296" t="str">
            <v>PRODUCTION</v>
          </cell>
          <cell r="L296" t="str">
            <v>PRODUCTION</v>
          </cell>
          <cell r="M296" t="str">
            <v>Pipeline Asset Manager</v>
          </cell>
          <cell r="N296" t="str">
            <v xml:space="preserve">	Head, Right of Way Management </v>
          </cell>
          <cell r="O296" t="str">
            <v>AGUEGBOH, OBIORA</v>
          </cell>
          <cell r="P296" t="str">
            <v>CYPRIANA.WILKEY@SHELL.COM</v>
          </cell>
          <cell r="Q296" t="str">
            <v>OPEX</v>
          </cell>
          <cell r="R296" t="str">
            <v>OPEX</v>
          </cell>
          <cell r="S296" t="str">
            <v>NON SAL</v>
          </cell>
          <cell r="T296" t="str">
            <v>N/A</v>
          </cell>
          <cell r="U296" t="str">
            <v>N/A</v>
          </cell>
          <cell r="V296" t="str">
            <v>C_OPSE_OIL_Z11</v>
          </cell>
          <cell r="W296" t="str">
            <v>P231 Production Operations</v>
          </cell>
          <cell r="X296" t="str">
            <v>S7200 Services</v>
          </cell>
          <cell r="Y296" t="str">
            <v>A2110 Production Operations</v>
          </cell>
          <cell r="Z296">
            <v>0</v>
          </cell>
          <cell r="AA296">
            <v>229243</v>
          </cell>
          <cell r="AB296">
            <v>86121636.900000006</v>
          </cell>
          <cell r="AC296">
            <v>322784.30619047617</v>
          </cell>
          <cell r="AD296">
            <v>605150.32881342701</v>
          </cell>
          <cell r="AG296">
            <v>0</v>
          </cell>
          <cell r="AH296">
            <v>-605150.32881342701</v>
          </cell>
        </row>
        <row r="297">
          <cell r="A297">
            <v>105264</v>
          </cell>
          <cell r="B297" t="str">
            <v>GENERAL OVERHEADS OKOLOMA</v>
          </cell>
          <cell r="C297">
            <v>105264</v>
          </cell>
          <cell r="D297" t="str">
            <v>GENERAL OVERHEADS OKOLOMA - LAND TRANSPORT</v>
          </cell>
          <cell r="E297" t="str">
            <v>IRETI OMOTOSO</v>
          </cell>
          <cell r="F297" t="str">
            <v>PRODUCTION</v>
          </cell>
          <cell r="G297">
            <v>414003</v>
          </cell>
          <cell r="H297">
            <v>4140</v>
          </cell>
          <cell r="I297" t="str">
            <v>GAS</v>
          </cell>
          <cell r="J297" t="str">
            <v>DOMGAS/IPP</v>
          </cell>
          <cell r="K297" t="str">
            <v>PRODUCTION</v>
          </cell>
          <cell r="L297" t="str">
            <v>PRODUCTION</v>
          </cell>
          <cell r="M297" t="str">
            <v>Asset Manager, Land East Hub</v>
          </cell>
          <cell r="N297" t="str">
            <v>Asset Management Integration Lead</v>
          </cell>
          <cell r="O297" t="str">
            <v>ADEDIRAN, ADEWALE</v>
          </cell>
          <cell r="P297" t="str">
            <v>DENNIS.ONYEBUCHIE@SHELL.COM</v>
          </cell>
          <cell r="Q297" t="str">
            <v>OPEX</v>
          </cell>
          <cell r="R297" t="str">
            <v>OPEX</v>
          </cell>
          <cell r="S297" t="str">
            <v>NON SAL</v>
          </cell>
          <cell r="T297" t="str">
            <v>N/A</v>
          </cell>
          <cell r="U297" t="str">
            <v>N/A</v>
          </cell>
          <cell r="V297" t="str">
            <v>C_OPSE_OIL_Z11</v>
          </cell>
          <cell r="W297" t="str">
            <v>P234 Power Operations</v>
          </cell>
          <cell r="X297" t="str">
            <v>S7200 Services</v>
          </cell>
          <cell r="Y297" t="str">
            <v>A2170 Direct Mngt and Overheads</v>
          </cell>
          <cell r="Z297">
            <v>52109.17</v>
          </cell>
          <cell r="AA297">
            <v>20539.480000000003</v>
          </cell>
          <cell r="AB297">
            <v>48056554</v>
          </cell>
          <cell r="AC297">
            <v>14976</v>
          </cell>
          <cell r="AD297">
            <v>172538.47213114754</v>
          </cell>
          <cell r="AG297">
            <v>0</v>
          </cell>
          <cell r="AH297">
            <v>-172538.47213114754</v>
          </cell>
        </row>
        <row r="298">
          <cell r="A298">
            <v>105265</v>
          </cell>
          <cell r="B298" t="str">
            <v>FORC 121T INCIDENCE</v>
          </cell>
          <cell r="C298">
            <v>105265</v>
          </cell>
          <cell r="D298" t="str">
            <v>FORC 121T INCIDENCE</v>
          </cell>
          <cell r="E298" t="str">
            <v>IRETI OMOTOSO</v>
          </cell>
          <cell r="F298" t="str">
            <v>PRODUCTION</v>
          </cell>
          <cell r="G298">
            <v>413001</v>
          </cell>
          <cell r="H298">
            <v>4130</v>
          </cell>
          <cell r="I298" t="str">
            <v>PE</v>
          </cell>
          <cell r="J298" t="str">
            <v>BASE JV</v>
          </cell>
          <cell r="K298" t="str">
            <v>PRODUCTION</v>
          </cell>
          <cell r="L298" t="str">
            <v>PRODUCTION</v>
          </cell>
          <cell r="M298" t="str">
            <v>Asset Manager, Swamp West Hub</v>
          </cell>
          <cell r="N298" t="str">
            <v>Asset Management Integration Lead</v>
          </cell>
          <cell r="O298" t="str">
            <v>COOKEY, GABRIEL</v>
          </cell>
          <cell r="P298" t="str">
            <v>OLATUNJI.WILLIAMS@SHELL.COM</v>
          </cell>
          <cell r="Q298" t="str">
            <v>OPEX</v>
          </cell>
          <cell r="R298" t="str">
            <v>OPEX</v>
          </cell>
          <cell r="S298" t="str">
            <v>NON SAL</v>
          </cell>
          <cell r="T298" t="str">
            <v>N/A</v>
          </cell>
          <cell r="U298" t="str">
            <v>N/A</v>
          </cell>
          <cell r="V298" t="str">
            <v>N/A</v>
          </cell>
          <cell r="W298" t="str">
            <v>P232 Well Mtce, Testing &amp; Stimulation</v>
          </cell>
          <cell r="X298" t="str">
            <v>S7200 Services</v>
          </cell>
          <cell r="Y298" t="str">
            <v>A2130 Well/Mine Maintenance</v>
          </cell>
          <cell r="Z298">
            <v>0</v>
          </cell>
          <cell r="AA298">
            <v>0</v>
          </cell>
          <cell r="AB298">
            <v>0</v>
          </cell>
          <cell r="AC298">
            <v>0</v>
          </cell>
          <cell r="AD298">
            <v>0</v>
          </cell>
          <cell r="AG298">
            <v>0</v>
          </cell>
          <cell r="AH298">
            <v>0</v>
          </cell>
        </row>
        <row r="299">
          <cell r="A299" t="str">
            <v>O.NG.PPW.ROW.TRP.71300</v>
          </cell>
          <cell r="B299" t="str">
            <v>NEW_ENC TRP</v>
          </cell>
          <cell r="C299">
            <v>103377</v>
          </cell>
          <cell r="D299" t="str">
            <v>ROW ENCROACHMENT MONITORING TEP &amp; TRP</v>
          </cell>
          <cell r="E299" t="str">
            <v>IRETI OMOTOSO</v>
          </cell>
          <cell r="F299" t="str">
            <v>PRODUCTION</v>
          </cell>
          <cell r="G299">
            <v>412002</v>
          </cell>
          <cell r="H299">
            <v>4120</v>
          </cell>
          <cell r="I299" t="str">
            <v>OF-CIVIL</v>
          </cell>
          <cell r="J299" t="str">
            <v>BASE JV</v>
          </cell>
          <cell r="K299" t="str">
            <v>PRODUCTION</v>
          </cell>
          <cell r="L299" t="str">
            <v>PRODUCTION</v>
          </cell>
          <cell r="M299" t="str">
            <v>Pipeline Asset Manager</v>
          </cell>
          <cell r="N299" t="str">
            <v xml:space="preserve">	Head, Right of Way Management </v>
          </cell>
          <cell r="O299" t="str">
            <v>AGUEGBOH, OBIORA</v>
          </cell>
          <cell r="P299" t="str">
            <v>CYPRIANA.WILKEY@SHELL.COM</v>
          </cell>
          <cell r="Q299" t="str">
            <v>OPEX</v>
          </cell>
          <cell r="R299" t="str">
            <v>OPEX</v>
          </cell>
          <cell r="S299" t="str">
            <v>NON SAL</v>
          </cell>
          <cell r="T299" t="str">
            <v>N/A</v>
          </cell>
          <cell r="U299" t="str">
            <v>N/A</v>
          </cell>
          <cell r="V299" t="str">
            <v>C_OPSE_OIL_Z11</v>
          </cell>
          <cell r="W299" t="str">
            <v>P231 Production Operations</v>
          </cell>
          <cell r="X299" t="str">
            <v>S7200 Services</v>
          </cell>
          <cell r="Y299" t="str">
            <v>A2110 Production Operations</v>
          </cell>
          <cell r="Z299">
            <v>0</v>
          </cell>
          <cell r="AA299">
            <v>147476.06</v>
          </cell>
          <cell r="AB299">
            <v>86121636.900000006</v>
          </cell>
          <cell r="AC299">
            <v>322784.30619047617</v>
          </cell>
          <cell r="AD299">
            <v>605150.32881342701</v>
          </cell>
          <cell r="AG299">
            <v>0</v>
          </cell>
          <cell r="AH299">
            <v>-605150.32881342701</v>
          </cell>
        </row>
        <row r="300">
          <cell r="A300">
            <v>102101</v>
          </cell>
          <cell r="B300" t="str">
            <v>SCD GENERAL OVERHEAD</v>
          </cell>
          <cell r="C300">
            <v>103536</v>
          </cell>
          <cell r="D300" t="str">
            <v>LAND RENTS  EAST</v>
          </cell>
          <cell r="E300" t="str">
            <v>CHIGBO ENENMO</v>
          </cell>
          <cell r="F300" t="str">
            <v>EXTERNAL RELATIONS</v>
          </cell>
          <cell r="G300">
            <v>415008</v>
          </cell>
          <cell r="H300">
            <v>4150</v>
          </cell>
          <cell r="I300" t="str">
            <v>CDPA</v>
          </cell>
          <cell r="J300" t="str">
            <v>BASE JV</v>
          </cell>
          <cell r="K300" t="str">
            <v>CC &amp; MD</v>
          </cell>
          <cell r="L300" t="str">
            <v>EXTERNAL RELATIONS</v>
          </cell>
          <cell r="M300" t="str">
            <v>External Relations Manager</v>
          </cell>
          <cell r="N300" t="str">
            <v>Corporate Lands Manager</v>
          </cell>
          <cell r="O300" t="str">
            <v>SOKUNBI, ADEOLA</v>
          </cell>
          <cell r="P300" t="str">
            <v>OKIEMUTE.OBIGBA@SHELL.COM</v>
          </cell>
          <cell r="Q300" t="str">
            <v>OPEX</v>
          </cell>
          <cell r="R300" t="str">
            <v>OPEX</v>
          </cell>
          <cell r="S300" t="str">
            <v>NON SAL</v>
          </cell>
          <cell r="T300" t="str">
            <v>N/A</v>
          </cell>
          <cell r="U300" t="str">
            <v>N/A</v>
          </cell>
          <cell r="V300" t="str">
            <v>N/A</v>
          </cell>
          <cell r="W300" t="str">
            <v>P236.08 Overhead (SCD)</v>
          </cell>
          <cell r="X300" t="str">
            <v>S7200 Services</v>
          </cell>
          <cell r="Y300" t="str">
            <v>A2340 Overhead</v>
          </cell>
          <cell r="Z300">
            <v>-291.18</v>
          </cell>
          <cell r="AA300">
            <v>63.79</v>
          </cell>
          <cell r="AB300">
            <v>0</v>
          </cell>
          <cell r="AC300">
            <v>0</v>
          </cell>
          <cell r="AD300">
            <v>0</v>
          </cell>
          <cell r="AG300">
            <v>0</v>
          </cell>
          <cell r="AH300">
            <v>0</v>
          </cell>
        </row>
        <row r="301">
          <cell r="A301">
            <v>103536</v>
          </cell>
          <cell r="B301" t="str">
            <v>LAND RENTS  EAST</v>
          </cell>
          <cell r="C301">
            <v>103536</v>
          </cell>
          <cell r="D301" t="str">
            <v>LAND RENTS  EAST</v>
          </cell>
          <cell r="E301" t="str">
            <v>CHIGBO ENENMO</v>
          </cell>
          <cell r="F301" t="str">
            <v>EXTERNAL RELATIONS</v>
          </cell>
          <cell r="G301">
            <v>415008</v>
          </cell>
          <cell r="H301">
            <v>4150</v>
          </cell>
          <cell r="I301" t="str">
            <v>CDPA</v>
          </cell>
          <cell r="J301" t="str">
            <v>BASE JV</v>
          </cell>
          <cell r="K301" t="str">
            <v>CC &amp; MD</v>
          </cell>
          <cell r="L301" t="str">
            <v>EXTERNAL RELATIONS</v>
          </cell>
          <cell r="M301" t="str">
            <v>External Relations Manager</v>
          </cell>
          <cell r="N301" t="str">
            <v>Corporate Lands Manager</v>
          </cell>
          <cell r="O301" t="str">
            <v>SOKUNBI, ADEOLA</v>
          </cell>
          <cell r="P301" t="str">
            <v>OKIEMUTE.OBIGBA@SHELL.COM</v>
          </cell>
          <cell r="Q301" t="str">
            <v>OPEX</v>
          </cell>
          <cell r="R301" t="str">
            <v>OPEX</v>
          </cell>
          <cell r="S301" t="str">
            <v>NON SAL</v>
          </cell>
          <cell r="T301" t="str">
            <v>N/A</v>
          </cell>
          <cell r="U301" t="str">
            <v>N/A</v>
          </cell>
          <cell r="V301" t="str">
            <v>C_OPSE_OIL_Z11</v>
          </cell>
          <cell r="W301" t="str">
            <v>P236.08 Corporate Affairs, PR, etc.</v>
          </cell>
          <cell r="X301" t="str">
            <v>S7200 Services</v>
          </cell>
          <cell r="Y301" t="str">
            <v>A2340 Overhead</v>
          </cell>
          <cell r="Z301">
            <v>8145713.3100000005</v>
          </cell>
          <cell r="AA301">
            <v>3835075.03</v>
          </cell>
          <cell r="AB301">
            <v>1738399670.72</v>
          </cell>
          <cell r="AC301">
            <v>0</v>
          </cell>
          <cell r="AD301">
            <v>5699671.0515409838</v>
          </cell>
          <cell r="AG301">
            <v>0</v>
          </cell>
          <cell r="AH301">
            <v>-5699671.0515409838</v>
          </cell>
        </row>
        <row r="302">
          <cell r="A302">
            <v>105320</v>
          </cell>
          <cell r="B302" t="str">
            <v>OVERHEADS, GAS COMMERCIAL (NGMP)</v>
          </cell>
          <cell r="C302">
            <v>105320</v>
          </cell>
          <cell r="D302" t="str">
            <v>OVERHEADS, GAS COMMERCIAL (NGMP)</v>
          </cell>
          <cell r="E302" t="str">
            <v>TUNDE ODUWOLE</v>
          </cell>
          <cell r="F302" t="str">
            <v>GAS</v>
          </cell>
          <cell r="G302">
            <v>415004</v>
          </cell>
          <cell r="H302">
            <v>4150</v>
          </cell>
          <cell r="I302" t="str">
            <v>GAS</v>
          </cell>
          <cell r="J302" t="str">
            <v>BASE JV</v>
          </cell>
          <cell r="K302" t="str">
            <v>COMMERCIAL / GAS</v>
          </cell>
          <cell r="L302" t="str">
            <v>COMMERCIAL / GAS</v>
          </cell>
          <cell r="M302" t="str">
            <v>Integration/Demand &amp; Supply Planning Mgr</v>
          </cell>
          <cell r="N302" t="str">
            <v>Commercial Operations Mgr</v>
          </cell>
          <cell r="O302" t="str">
            <v>BELO-OSAGIE, OGOCHUKWU</v>
          </cell>
          <cell r="P302" t="str">
            <v>CHUKWUEMEKA.EKEKE@SHELL.COM</v>
          </cell>
          <cell r="Q302" t="str">
            <v>OPEX</v>
          </cell>
          <cell r="R302" t="str">
            <v>OPEX</v>
          </cell>
          <cell r="S302" t="str">
            <v>NON SAL</v>
          </cell>
          <cell r="T302" t="str">
            <v>N/A</v>
          </cell>
          <cell r="U302" t="str">
            <v>N/A</v>
          </cell>
          <cell r="V302" t="str">
            <v>C_OPSE_OIL_Z11</v>
          </cell>
          <cell r="W302" t="str">
            <v>P235 Direct Management</v>
          </cell>
          <cell r="X302" t="str">
            <v>S7200 Services</v>
          </cell>
          <cell r="Y302" t="str">
            <v>A2340 Overhead</v>
          </cell>
          <cell r="Z302">
            <v>387462.68000000005</v>
          </cell>
          <cell r="AA302">
            <v>205273.15</v>
          </cell>
          <cell r="AB302">
            <v>15375360</v>
          </cell>
          <cell r="AC302">
            <v>352068</v>
          </cell>
          <cell r="AD302">
            <v>402479.01639344299</v>
          </cell>
          <cell r="AG302">
            <v>0</v>
          </cell>
          <cell r="AH302">
            <v>-402479.01639344299</v>
          </cell>
        </row>
        <row r="303">
          <cell r="A303">
            <v>103522</v>
          </cell>
          <cell r="B303" t="str">
            <v>ROAD SAFETY IMPROVEMENT PROJECT</v>
          </cell>
          <cell r="C303">
            <v>104888</v>
          </cell>
          <cell r="D303" t="str">
            <v>LAND PREMOB INSPECTIONS &amp; VERIFIERS EAST</v>
          </cell>
          <cell r="E303" t="str">
            <v>IRETI OMOTOSO</v>
          </cell>
          <cell r="F303" t="str">
            <v>PRODUCTION</v>
          </cell>
          <cell r="G303">
            <v>415003</v>
          </cell>
          <cell r="H303">
            <v>4150</v>
          </cell>
          <cell r="I303" t="str">
            <v>PMM</v>
          </cell>
          <cell r="J303" t="str">
            <v>BASE JV</v>
          </cell>
          <cell r="K303" t="str">
            <v>PRODUCTION</v>
          </cell>
          <cell r="L303" t="str">
            <v>PRODUCTION</v>
          </cell>
          <cell r="M303" t="str">
            <v>Production Services Manager</v>
          </cell>
          <cell r="N303" t="str">
            <v>Logistics Manager</v>
          </cell>
          <cell r="O303" t="str">
            <v>OKEKE, JULIUS</v>
          </cell>
          <cell r="P303" t="str">
            <v>HUSEYIN.OZEN@SHELL.COM</v>
          </cell>
          <cell r="Q303" t="str">
            <v>OPEX</v>
          </cell>
          <cell r="R303" t="str">
            <v>OPEX</v>
          </cell>
          <cell r="S303" t="str">
            <v>NON SAL</v>
          </cell>
          <cell r="T303" t="str">
            <v>N/A</v>
          </cell>
          <cell r="U303" t="str">
            <v>N/A</v>
          </cell>
          <cell r="V303" t="str">
            <v>N/A</v>
          </cell>
          <cell r="W303" t="str">
            <v>P231 Production Operations</v>
          </cell>
          <cell r="X303" t="str">
            <v>S7200 Services</v>
          </cell>
          <cell r="Y303" t="str">
            <v>A2110 Production Operations</v>
          </cell>
          <cell r="Z303">
            <v>186719.81</v>
          </cell>
          <cell r="AA303">
            <v>0</v>
          </cell>
          <cell r="AB303">
            <v>0</v>
          </cell>
          <cell r="AC303">
            <v>0</v>
          </cell>
          <cell r="AD303">
            <v>0</v>
          </cell>
          <cell r="AE303">
            <v>0</v>
          </cell>
          <cell r="AF303">
            <v>0</v>
          </cell>
          <cell r="AG303">
            <v>0</v>
          </cell>
          <cell r="AH303">
            <v>0</v>
          </cell>
        </row>
        <row r="304">
          <cell r="A304">
            <v>104888</v>
          </cell>
          <cell r="B304" t="str">
            <v>LIFTING AND HOISTING</v>
          </cell>
          <cell r="C304">
            <v>104888</v>
          </cell>
          <cell r="D304" t="str">
            <v>LAND PREMOB INSPECTIONS &amp; VERIFIERS EAST</v>
          </cell>
          <cell r="E304" t="str">
            <v>IRETI OMOTOSO</v>
          </cell>
          <cell r="F304" t="str">
            <v>PRODUCTION</v>
          </cell>
          <cell r="G304">
            <v>415003</v>
          </cell>
          <cell r="H304">
            <v>4150</v>
          </cell>
          <cell r="I304" t="str">
            <v>PMM</v>
          </cell>
          <cell r="J304" t="str">
            <v>BASE JV</v>
          </cell>
          <cell r="K304" t="str">
            <v>PRODUCTION</v>
          </cell>
          <cell r="L304" t="str">
            <v>PRODUCTION</v>
          </cell>
          <cell r="M304" t="str">
            <v>Production Services Manager</v>
          </cell>
          <cell r="N304" t="str">
            <v>Logistics Manager</v>
          </cell>
          <cell r="O304" t="str">
            <v>OKEKE, JULIUS</v>
          </cell>
          <cell r="P304" t="str">
            <v>HUSEYIN.OZEN@SHELL.COM</v>
          </cell>
          <cell r="Q304" t="str">
            <v>OPEX</v>
          </cell>
          <cell r="R304" t="str">
            <v>OPEX</v>
          </cell>
          <cell r="S304" t="str">
            <v>NON SAL</v>
          </cell>
          <cell r="T304" t="str">
            <v>N/A</v>
          </cell>
          <cell r="U304" t="str">
            <v>N/A</v>
          </cell>
          <cell r="V304" t="str">
            <v>C_OPSE_OIL_Z11</v>
          </cell>
          <cell r="W304" t="str">
            <v>P236.10 Office/Property Management</v>
          </cell>
          <cell r="X304" t="str">
            <v>S7200 Services</v>
          </cell>
          <cell r="Y304" t="str">
            <v>A2110 Production Operations</v>
          </cell>
          <cell r="Z304">
            <v>22930.120000000003</v>
          </cell>
          <cell r="AA304">
            <v>28048.719999999998</v>
          </cell>
          <cell r="AB304">
            <v>15131578.782682911</v>
          </cell>
          <cell r="AC304">
            <v>0</v>
          </cell>
          <cell r="AD304">
            <v>49611.733713714464</v>
          </cell>
          <cell r="AE304">
            <v>15131578.782682911</v>
          </cell>
          <cell r="AF304">
            <v>0</v>
          </cell>
          <cell r="AG304">
            <v>49611.733713714464</v>
          </cell>
          <cell r="AH304">
            <v>0</v>
          </cell>
        </row>
        <row r="305">
          <cell r="A305">
            <v>104906</v>
          </cell>
          <cell r="B305" t="str">
            <v>ENVIRON AFFAIRS LAND 2 EAST</v>
          </cell>
          <cell r="C305">
            <v>104906</v>
          </cell>
          <cell r="D305" t="str">
            <v>LAND AREA EAST WASTE MANAGEMENT</v>
          </cell>
          <cell r="E305" t="str">
            <v>IRETI OMOTOSO</v>
          </cell>
          <cell r="F305" t="str">
            <v>PRODUCTION</v>
          </cell>
          <cell r="G305">
            <v>415006</v>
          </cell>
          <cell r="H305">
            <v>4150</v>
          </cell>
          <cell r="I305" t="str">
            <v>HSE</v>
          </cell>
          <cell r="J305" t="str">
            <v>BASE JV</v>
          </cell>
          <cell r="K305" t="str">
            <v>PRODUCTION</v>
          </cell>
          <cell r="L305" t="str">
            <v>PRODUCTION</v>
          </cell>
          <cell r="M305" t="str">
            <v>Asset Manager, Central Hub</v>
          </cell>
          <cell r="N305" t="str">
            <v>Asset Management Integration Lead</v>
          </cell>
          <cell r="O305" t="str">
            <v>ADEDIRAN, ADEWALE</v>
          </cell>
          <cell r="P305" t="str">
            <v>OLADELE.LADAPO@SHELL.COM</v>
          </cell>
          <cell r="Q305" t="str">
            <v>OPEX</v>
          </cell>
          <cell r="R305" t="str">
            <v>OPEX</v>
          </cell>
          <cell r="S305" t="str">
            <v>NON SAL</v>
          </cell>
          <cell r="T305" t="str">
            <v>N/A</v>
          </cell>
          <cell r="U305" t="str">
            <v>N/A</v>
          </cell>
          <cell r="V305" t="str">
            <v>C_OPSE_OIL_Z11</v>
          </cell>
          <cell r="W305" t="str">
            <v>P231 Production Operations</v>
          </cell>
          <cell r="X305" t="str">
            <v>S7200 Services</v>
          </cell>
          <cell r="Y305" t="str">
            <v>A2110 Production Operations</v>
          </cell>
          <cell r="Z305">
            <v>736633.95000000007</v>
          </cell>
          <cell r="AA305">
            <v>88810.979999999981</v>
          </cell>
          <cell r="AB305">
            <v>135293725</v>
          </cell>
          <cell r="AC305">
            <v>0</v>
          </cell>
          <cell r="AD305">
            <v>443585.98360655736</v>
          </cell>
          <cell r="AG305">
            <v>0</v>
          </cell>
          <cell r="AH305">
            <v>-443585.98360655736</v>
          </cell>
        </row>
        <row r="306">
          <cell r="A306">
            <v>105761</v>
          </cell>
          <cell r="B306" t="str">
            <v>OTUMARA GASLIFT BARGE LEASE PAYMENT</v>
          </cell>
          <cell r="C306">
            <v>105761</v>
          </cell>
          <cell r="D306" t="str">
            <v>OTUMARA GAS LIFT BARGE LEASE PAYMENT</v>
          </cell>
          <cell r="E306" t="str">
            <v>IRETI OMOTOSO</v>
          </cell>
          <cell r="F306" t="str">
            <v>PRODUCTION</v>
          </cell>
          <cell r="G306">
            <v>412005</v>
          </cell>
          <cell r="H306">
            <v>4120</v>
          </cell>
          <cell r="I306" t="str">
            <v>OF-E&amp;M</v>
          </cell>
          <cell r="J306" t="str">
            <v>BASE JV</v>
          </cell>
          <cell r="K306" t="str">
            <v>PRODUCTION</v>
          </cell>
          <cell r="L306" t="str">
            <v>PRODUCTION</v>
          </cell>
          <cell r="M306" t="str">
            <v>Asset Manager, Swamp West Hub</v>
          </cell>
          <cell r="N306" t="str">
            <v>Asset Management Integration Lead</v>
          </cell>
          <cell r="O306" t="str">
            <v>COOKEY, GABRIEL</v>
          </cell>
          <cell r="P306" t="str">
            <v>RICHARD.ITENE@SHELL.COM</v>
          </cell>
          <cell r="Q306" t="str">
            <v>OPEX</v>
          </cell>
          <cell r="R306" t="str">
            <v>OPEX</v>
          </cell>
          <cell r="S306" t="str">
            <v>NON SAL</v>
          </cell>
          <cell r="T306" t="str">
            <v>N/A</v>
          </cell>
          <cell r="U306" t="str">
            <v>N/A</v>
          </cell>
          <cell r="V306" t="str">
            <v>N/A</v>
          </cell>
          <cell r="W306" t="str">
            <v>P231 Production Operations</v>
          </cell>
          <cell r="X306" t="str">
            <v>S7200 Services</v>
          </cell>
          <cell r="Y306" t="str">
            <v>A2110 Production Operations</v>
          </cell>
          <cell r="Z306">
            <v>1951365.3900000001</v>
          </cell>
          <cell r="AA306">
            <v>415906.26</v>
          </cell>
          <cell r="AB306">
            <v>0</v>
          </cell>
          <cell r="AC306">
            <v>0</v>
          </cell>
          <cell r="AD306">
            <v>0</v>
          </cell>
          <cell r="AG306">
            <v>0</v>
          </cell>
          <cell r="AH306">
            <v>0</v>
          </cell>
        </row>
        <row r="307">
          <cell r="A307">
            <v>113032</v>
          </cell>
          <cell r="B307" t="str">
            <v>ENVIRON AFFAIRS LAND 2 EAST</v>
          </cell>
          <cell r="C307">
            <v>104906</v>
          </cell>
          <cell r="D307" t="str">
            <v>LAND AREA EAST WASTE MANAGEMENT</v>
          </cell>
          <cell r="E307" t="str">
            <v>IRETI OMOTOSO</v>
          </cell>
          <cell r="F307" t="str">
            <v>PRODUCTION</v>
          </cell>
          <cell r="G307">
            <v>415006</v>
          </cell>
          <cell r="H307">
            <v>4150</v>
          </cell>
          <cell r="I307" t="str">
            <v>HSE</v>
          </cell>
          <cell r="J307" t="str">
            <v>BASE JV</v>
          </cell>
          <cell r="K307" t="str">
            <v>PRODUCTION</v>
          </cell>
          <cell r="L307" t="str">
            <v>PRODUCTION</v>
          </cell>
          <cell r="M307" t="str">
            <v>Asset Manager, Central Hub</v>
          </cell>
          <cell r="N307" t="str">
            <v>Asset Management Integration Lead</v>
          </cell>
          <cell r="O307" t="str">
            <v>ADEDIRAN, ADEWALE</v>
          </cell>
          <cell r="P307" t="str">
            <v>OLADELE.LADAPO@SHELL.COM</v>
          </cell>
          <cell r="Q307" t="str">
            <v>OPEX</v>
          </cell>
          <cell r="R307" t="str">
            <v>OPEX</v>
          </cell>
          <cell r="S307" t="str">
            <v>NON SAL</v>
          </cell>
          <cell r="T307" t="str">
            <v>N/A</v>
          </cell>
          <cell r="U307" t="str">
            <v>N/A</v>
          </cell>
          <cell r="V307" t="str">
            <v>N/A</v>
          </cell>
          <cell r="W307" t="str">
            <v>P231 Production Operations</v>
          </cell>
          <cell r="X307" t="str">
            <v>S7200 Services</v>
          </cell>
          <cell r="Y307" t="str">
            <v>A2110 Production Operations</v>
          </cell>
          <cell r="Z307">
            <v>0</v>
          </cell>
          <cell r="AA307">
            <v>0</v>
          </cell>
          <cell r="AB307">
            <v>0</v>
          </cell>
          <cell r="AC307">
            <v>0</v>
          </cell>
          <cell r="AD307">
            <v>0</v>
          </cell>
          <cell r="AG307">
            <v>0</v>
          </cell>
          <cell r="AH307">
            <v>0</v>
          </cell>
        </row>
        <row r="308">
          <cell r="A308">
            <v>113051</v>
          </cell>
          <cell r="B308" t="str">
            <v xml:space="preserve">ENVIRON AFFAIRS LAND 2 EAST - FIRE      </v>
          </cell>
          <cell r="C308">
            <v>104906</v>
          </cell>
          <cell r="D308" t="str">
            <v>LAND AREA EAST WASTE MANAGEMENT</v>
          </cell>
          <cell r="E308" t="str">
            <v>IRETI OMOTOSO</v>
          </cell>
          <cell r="F308" t="str">
            <v>PRODUCTION</v>
          </cell>
          <cell r="G308">
            <v>415006</v>
          </cell>
          <cell r="H308">
            <v>4150</v>
          </cell>
          <cell r="I308" t="str">
            <v>HSE</v>
          </cell>
          <cell r="J308" t="str">
            <v>BASE JV</v>
          </cell>
          <cell r="K308" t="str">
            <v>PRODUCTION</v>
          </cell>
          <cell r="L308" t="str">
            <v>PRODUCTION</v>
          </cell>
          <cell r="M308" t="str">
            <v>Asset Manager, Central Hub</v>
          </cell>
          <cell r="N308" t="str">
            <v>Asset Management Integration Lead</v>
          </cell>
          <cell r="O308" t="str">
            <v>ADEDIRAN, ADEWALE</v>
          </cell>
          <cell r="P308" t="str">
            <v>OLADELE.LADAPO@SHELL.COM</v>
          </cell>
          <cell r="Q308" t="str">
            <v>OPEX</v>
          </cell>
          <cell r="R308" t="str">
            <v>OPEX</v>
          </cell>
          <cell r="S308" t="str">
            <v>NON SAL</v>
          </cell>
          <cell r="T308" t="str">
            <v>N/A</v>
          </cell>
          <cell r="U308" t="str">
            <v>N/A</v>
          </cell>
          <cell r="V308" t="str">
            <v>N/A</v>
          </cell>
          <cell r="W308" t="str">
            <v>P231 Production Operations</v>
          </cell>
          <cell r="X308" t="str">
            <v>S7200 Services</v>
          </cell>
          <cell r="Y308" t="str">
            <v>A2110 Production Operations</v>
          </cell>
          <cell r="Z308">
            <v>0</v>
          </cell>
          <cell r="AA308">
            <v>0</v>
          </cell>
          <cell r="AB308">
            <v>0</v>
          </cell>
          <cell r="AC308">
            <v>0</v>
          </cell>
          <cell r="AD308">
            <v>0</v>
          </cell>
          <cell r="AG308">
            <v>0</v>
          </cell>
          <cell r="AH308">
            <v>0</v>
          </cell>
        </row>
        <row r="309">
          <cell r="A309">
            <v>100826</v>
          </cell>
          <cell r="B309" t="str">
            <v>ENVIRONMENTALAFFARISLANDAREA2EAST</v>
          </cell>
          <cell r="C309">
            <v>105278</v>
          </cell>
          <cell r="D309" t="str">
            <v>LAND AREA EAST HSE COMPLIANCE</v>
          </cell>
          <cell r="E309" t="str">
            <v>IRETI OMOTOSO</v>
          </cell>
          <cell r="F309" t="str">
            <v>PRODUCTION</v>
          </cell>
          <cell r="G309">
            <v>415006</v>
          </cell>
          <cell r="H309">
            <v>4150</v>
          </cell>
          <cell r="I309" t="str">
            <v>HSE</v>
          </cell>
          <cell r="J309" t="str">
            <v>BASE JV</v>
          </cell>
          <cell r="K309" t="str">
            <v>PRODUCTION</v>
          </cell>
          <cell r="L309" t="str">
            <v>PRODUCTION</v>
          </cell>
          <cell r="M309" t="str">
            <v>Asset Manager, Central Hub</v>
          </cell>
          <cell r="N309" t="str">
            <v>Asset Management Integration Lead</v>
          </cell>
          <cell r="O309" t="str">
            <v>ADEDIRAN, ADEWALE</v>
          </cell>
          <cell r="P309" t="str">
            <v>OLADELE.LADAPO@SHELL.COM</v>
          </cell>
          <cell r="Q309" t="str">
            <v>OPEX</v>
          </cell>
          <cell r="R309" t="str">
            <v>OPEX</v>
          </cell>
          <cell r="S309" t="str">
            <v>NON SAL</v>
          </cell>
          <cell r="T309" t="str">
            <v>N/A</v>
          </cell>
          <cell r="U309" t="str">
            <v>N/A</v>
          </cell>
          <cell r="V309" t="str">
            <v>N/A</v>
          </cell>
          <cell r="W309" t="str">
            <v>P236.02 HSE</v>
          </cell>
          <cell r="X309" t="str">
            <v>S7200 Services</v>
          </cell>
          <cell r="Y309" t="str">
            <v>A2340 Overhead</v>
          </cell>
          <cell r="Z309">
            <v>0</v>
          </cell>
          <cell r="AA309">
            <v>0</v>
          </cell>
          <cell r="AB309">
            <v>0</v>
          </cell>
          <cell r="AC309">
            <v>0</v>
          </cell>
          <cell r="AD309">
            <v>0</v>
          </cell>
          <cell r="AG309">
            <v>0</v>
          </cell>
          <cell r="AH309">
            <v>0</v>
          </cell>
        </row>
        <row r="310">
          <cell r="A310">
            <v>105916</v>
          </cell>
          <cell r="B310" t="str">
            <v>OFFICE - LAGOS - UTILITIES</v>
          </cell>
          <cell r="C310">
            <v>105916</v>
          </cell>
          <cell r="D310" t="str">
            <v>OFFICE - LAGOS OFFICE</v>
          </cell>
          <cell r="E310" t="str">
            <v>CHIGBO ENENMO</v>
          </cell>
          <cell r="F310" t="str">
            <v>INFRASTRUCTURE</v>
          </cell>
          <cell r="G310">
            <v>415001</v>
          </cell>
          <cell r="H310">
            <v>4150</v>
          </cell>
          <cell r="I310" t="str">
            <v>PMM</v>
          </cell>
          <cell r="J310" t="str">
            <v>BASE JV</v>
          </cell>
          <cell r="K310" t="str">
            <v>HR</v>
          </cell>
          <cell r="L310" t="str">
            <v>INFRASTRUCTURE</v>
          </cell>
          <cell r="M310" t="str">
            <v>Infrastructure Services Mgr Nigeria</v>
          </cell>
          <cell r="N310" t="str">
            <v>Head RE &amp; Infrastructure Services SPDC</v>
          </cell>
          <cell r="O310" t="str">
            <v>AJILIMA- ISAAC, HAWA</v>
          </cell>
          <cell r="P310" t="str">
            <v>OLANIYI.FASANMI@SHELL.COM</v>
          </cell>
          <cell r="Q310" t="str">
            <v>OPEX</v>
          </cell>
          <cell r="R310" t="str">
            <v>OPEX</v>
          </cell>
          <cell r="S310" t="str">
            <v>NON SAL</v>
          </cell>
          <cell r="T310" t="str">
            <v>N/A</v>
          </cell>
          <cell r="U310" t="str">
            <v>N/A</v>
          </cell>
          <cell r="V310" t="str">
            <v>C_OPSE_OIL_Z11</v>
          </cell>
          <cell r="W310" t="str">
            <v>P236.10 Office/Property Management</v>
          </cell>
          <cell r="X310" t="str">
            <v>S7200 Services</v>
          </cell>
          <cell r="Y310" t="str">
            <v>A2340 Overhead</v>
          </cell>
          <cell r="Z310">
            <v>2660011.9</v>
          </cell>
          <cell r="AA310">
            <v>2882185.41</v>
          </cell>
          <cell r="AB310">
            <v>592154074.23220801</v>
          </cell>
          <cell r="AC310">
            <v>176443.44</v>
          </cell>
          <cell r="AD310">
            <v>2117932.2079744525</v>
          </cell>
          <cell r="AG310">
            <v>0</v>
          </cell>
          <cell r="AH310">
            <v>-2117932.2079744525</v>
          </cell>
        </row>
        <row r="311">
          <cell r="A311">
            <v>105917</v>
          </cell>
          <cell r="B311" t="str">
            <v>OFFICE - ABUJA - UTILITIES</v>
          </cell>
          <cell r="C311">
            <v>105917</v>
          </cell>
          <cell r="D311" t="str">
            <v>OFFICE - ABUJA - UTILITIES</v>
          </cell>
          <cell r="E311" t="str">
            <v>CHIGBO ENENMO</v>
          </cell>
          <cell r="F311" t="str">
            <v>INFRASTRUCTURE</v>
          </cell>
          <cell r="G311">
            <v>415001</v>
          </cell>
          <cell r="H311">
            <v>4150</v>
          </cell>
          <cell r="I311" t="str">
            <v>PMM</v>
          </cell>
          <cell r="J311" t="str">
            <v>BASE JV</v>
          </cell>
          <cell r="K311" t="str">
            <v>HR</v>
          </cell>
          <cell r="L311" t="str">
            <v>INFRASTRUCTURE</v>
          </cell>
          <cell r="M311" t="str">
            <v>Infrastructure Services Mgr Nigeria</v>
          </cell>
          <cell r="N311" t="str">
            <v>Head RE &amp; Infrastructure Services SPDC</v>
          </cell>
          <cell r="O311" t="str">
            <v>AJILIMA- ISAAC, HAWA</v>
          </cell>
          <cell r="P311" t="str">
            <v>ADEPEJU.JIMOH@SHELL.COM</v>
          </cell>
          <cell r="Q311" t="str">
            <v>OPEX</v>
          </cell>
          <cell r="R311" t="str">
            <v>OPEX</v>
          </cell>
          <cell r="S311" t="str">
            <v>NON SAL</v>
          </cell>
          <cell r="T311" t="str">
            <v>N/A</v>
          </cell>
          <cell r="U311" t="str">
            <v>N/A</v>
          </cell>
          <cell r="V311" t="str">
            <v>C_OPSE_OIL_Z11</v>
          </cell>
          <cell r="W311" t="str">
            <v>P236.10 Office/Property Management</v>
          </cell>
          <cell r="X311" t="str">
            <v>S7200 Services</v>
          </cell>
          <cell r="Y311" t="str">
            <v>A2340 Overhead</v>
          </cell>
          <cell r="Z311">
            <v>178710.10999999996</v>
          </cell>
          <cell r="AA311">
            <v>340218.07999999996</v>
          </cell>
          <cell r="AB311">
            <v>97893556</v>
          </cell>
          <cell r="AC311">
            <v>0</v>
          </cell>
          <cell r="AD311">
            <v>320962.47868852457</v>
          </cell>
          <cell r="AG311">
            <v>0</v>
          </cell>
          <cell r="AH311">
            <v>-320962.47868852457</v>
          </cell>
        </row>
        <row r="312">
          <cell r="A312">
            <v>105918</v>
          </cell>
          <cell r="B312" t="str">
            <v>ABUJA GUEST HOUSE - UTILITIES</v>
          </cell>
          <cell r="C312">
            <v>105918</v>
          </cell>
          <cell r="D312" t="str">
            <v>ABUJA GUEST HOUSE - LEASE/RENT/SERVICE CHARGES</v>
          </cell>
          <cell r="E312" t="str">
            <v>CHIGBO ENENMO</v>
          </cell>
          <cell r="F312" t="str">
            <v>INFRASTRUCTURE</v>
          </cell>
          <cell r="G312">
            <v>415001</v>
          </cell>
          <cell r="H312">
            <v>4150</v>
          </cell>
          <cell r="I312" t="str">
            <v>PMM</v>
          </cell>
          <cell r="J312" t="str">
            <v>BASE JV</v>
          </cell>
          <cell r="K312" t="str">
            <v>HR</v>
          </cell>
          <cell r="L312" t="str">
            <v>INFRASTRUCTURE</v>
          </cell>
          <cell r="M312" t="str">
            <v>Infrastructure Services Mgr Nigeria</v>
          </cell>
          <cell r="N312" t="str">
            <v>Head RE &amp; Infrastructure Services SPDC</v>
          </cell>
          <cell r="O312" t="str">
            <v>AJILIMA- ISAAC, HAWA</v>
          </cell>
          <cell r="P312" t="str">
            <v>ADEPEJU.JIMOH@SHELL.COM</v>
          </cell>
          <cell r="Q312" t="str">
            <v>OPEX</v>
          </cell>
          <cell r="R312" t="str">
            <v>OPEX</v>
          </cell>
          <cell r="S312" t="str">
            <v>NON SAL</v>
          </cell>
          <cell r="T312" t="str">
            <v>N/A</v>
          </cell>
          <cell r="U312" t="str">
            <v>N/A</v>
          </cell>
          <cell r="V312" t="str">
            <v>C_OPSE_OIL_Z11</v>
          </cell>
          <cell r="W312" t="str">
            <v>P236.10 Office/Property Management</v>
          </cell>
          <cell r="X312" t="str">
            <v>S7200 Services</v>
          </cell>
          <cell r="Y312" t="str">
            <v>A2340 Overhead</v>
          </cell>
          <cell r="Z312">
            <v>240501.6</v>
          </cell>
          <cell r="AA312">
            <v>161295.41</v>
          </cell>
          <cell r="AB312">
            <v>82349584</v>
          </cell>
          <cell r="AC312">
            <v>0</v>
          </cell>
          <cell r="AD312">
            <v>269998.63606557378</v>
          </cell>
          <cell r="AG312">
            <v>0</v>
          </cell>
          <cell r="AH312">
            <v>-269998.63606557378</v>
          </cell>
        </row>
        <row r="313">
          <cell r="A313">
            <v>105919</v>
          </cell>
          <cell r="B313" t="str">
            <v>ABUJA RENT RESIDENTIAL - LEASES/RENT/SERVICE CHARGES</v>
          </cell>
          <cell r="C313">
            <v>105919</v>
          </cell>
          <cell r="D313" t="str">
            <v>ABUJA RENT RESIDENTIAL - LEASES/RENT/SERVICE CHARGES</v>
          </cell>
          <cell r="E313" t="str">
            <v>CHIGBO ENENMO</v>
          </cell>
          <cell r="F313" t="str">
            <v>INFRASTRUCTURE</v>
          </cell>
          <cell r="G313">
            <v>415001</v>
          </cell>
          <cell r="H313">
            <v>4150</v>
          </cell>
          <cell r="I313" t="str">
            <v>PMM</v>
          </cell>
          <cell r="J313" t="str">
            <v>BASE JV</v>
          </cell>
          <cell r="K313" t="str">
            <v>HR</v>
          </cell>
          <cell r="L313" t="str">
            <v>INFRASTRUCTURE</v>
          </cell>
          <cell r="M313" t="str">
            <v>Infrastructure Services Mgr Nigeria</v>
          </cell>
          <cell r="N313" t="str">
            <v>Head RE &amp; Infrastructure Services SPDC</v>
          </cell>
          <cell r="O313" t="str">
            <v>AJILIMA- ISAAC, HAWA</v>
          </cell>
          <cell r="P313" t="str">
            <v>ADEPEJU.JIMOH@SHELL.COM</v>
          </cell>
          <cell r="Q313" t="str">
            <v>OPEX</v>
          </cell>
          <cell r="R313" t="str">
            <v>OPEX</v>
          </cell>
          <cell r="S313" t="str">
            <v>NON SAL</v>
          </cell>
          <cell r="T313" t="str">
            <v>N/A</v>
          </cell>
          <cell r="U313" t="str">
            <v>N/A</v>
          </cell>
          <cell r="V313" t="str">
            <v>C_OPSE_OIL_Z11</v>
          </cell>
          <cell r="W313" t="str">
            <v>P236.10 Office/Property Management</v>
          </cell>
          <cell r="X313" t="str">
            <v>S7200 Services</v>
          </cell>
          <cell r="Y313" t="str">
            <v>A2110 Production Operations</v>
          </cell>
          <cell r="Z313">
            <v>336557.75</v>
          </cell>
          <cell r="AA313">
            <v>242025.22999999998</v>
          </cell>
          <cell r="AB313">
            <v>36000000</v>
          </cell>
          <cell r="AC313">
            <v>0</v>
          </cell>
          <cell r="AD313">
            <v>118032.78688524591</v>
          </cell>
          <cell r="AG313">
            <v>0</v>
          </cell>
          <cell r="AH313">
            <v>-118032.78688524591</v>
          </cell>
        </row>
        <row r="314">
          <cell r="A314">
            <v>105920</v>
          </cell>
          <cell r="B314" t="str">
            <v>INT &amp; LOCAL TRAVELS CHARGEBACK</v>
          </cell>
          <cell r="C314">
            <v>105920</v>
          </cell>
          <cell r="D314" t="str">
            <v>INT &amp; LOCAL TRAVELS CHARGEBACK</v>
          </cell>
          <cell r="E314" t="str">
            <v>CHIGBO ENENMO</v>
          </cell>
          <cell r="F314" t="str">
            <v>INFRASTRUCTURE</v>
          </cell>
          <cell r="G314">
            <v>415002</v>
          </cell>
          <cell r="H314">
            <v>4150</v>
          </cell>
          <cell r="I314" t="str">
            <v>G&amp;A</v>
          </cell>
          <cell r="J314" t="str">
            <v>BASE JV</v>
          </cell>
          <cell r="K314" t="str">
            <v>HR</v>
          </cell>
          <cell r="L314" t="str">
            <v>INFRASTRUCTURE</v>
          </cell>
          <cell r="M314" t="str">
            <v>Infrastructure Services Mgr Nigeria</v>
          </cell>
          <cell r="N314" t="str">
            <v>Head RE &amp; Infrastructure Services SPDC</v>
          </cell>
          <cell r="O314" t="str">
            <v>AJILIMA- ISAAC, HAWA</v>
          </cell>
          <cell r="P314" t="str">
            <v>EJEME.BENSON@SHELL.COM</v>
          </cell>
          <cell r="Q314" t="str">
            <v>OPEX</v>
          </cell>
          <cell r="R314" t="str">
            <v>OPEX</v>
          </cell>
          <cell r="S314" t="str">
            <v>NON SAL</v>
          </cell>
          <cell r="T314" t="str">
            <v>N/A</v>
          </cell>
          <cell r="U314" t="str">
            <v>N/A</v>
          </cell>
          <cell r="V314" t="str">
            <v>N/A</v>
          </cell>
          <cell r="W314" t="str">
            <v>P235 Direct Management</v>
          </cell>
          <cell r="X314" t="str">
            <v>S7200 Services</v>
          </cell>
          <cell r="Y314" t="str">
            <v>A2170 Direct Mngt and Overheads</v>
          </cell>
          <cell r="Z314">
            <v>17567.919999999998</v>
          </cell>
          <cell r="AA314">
            <v>3055.63</v>
          </cell>
          <cell r="AB314">
            <v>0</v>
          </cell>
          <cell r="AC314">
            <v>0</v>
          </cell>
          <cell r="AD314">
            <v>0</v>
          </cell>
          <cell r="AG314">
            <v>0</v>
          </cell>
          <cell r="AH314">
            <v>0</v>
          </cell>
        </row>
        <row r="315">
          <cell r="A315">
            <v>105278</v>
          </cell>
          <cell r="B315" t="str">
            <v>PEL2 HSE COMPLIANCE</v>
          </cell>
          <cell r="C315">
            <v>105278</v>
          </cell>
          <cell r="D315" t="str">
            <v>LAND AREA EAST HSE COMPLIANCE</v>
          </cell>
          <cell r="E315" t="str">
            <v>IRETI OMOTOSO</v>
          </cell>
          <cell r="F315" t="str">
            <v>PRODUCTION</v>
          </cell>
          <cell r="G315">
            <v>415006</v>
          </cell>
          <cell r="H315">
            <v>4150</v>
          </cell>
          <cell r="I315" t="str">
            <v>HSE</v>
          </cell>
          <cell r="J315" t="str">
            <v>BASE JV</v>
          </cell>
          <cell r="K315" t="str">
            <v>PRODUCTION</v>
          </cell>
          <cell r="L315" t="str">
            <v>PRODUCTION</v>
          </cell>
          <cell r="M315" t="str">
            <v>Asset Manager, Central Hub</v>
          </cell>
          <cell r="N315" t="str">
            <v>Asset Management Integration Lead</v>
          </cell>
          <cell r="O315" t="str">
            <v>ADEDIRAN, ADEWALE</v>
          </cell>
          <cell r="P315" t="str">
            <v>OLADELE.LADAPO@SHELL.COM</v>
          </cell>
          <cell r="Q315" t="str">
            <v>OPEX</v>
          </cell>
          <cell r="R315" t="str">
            <v>OPEX</v>
          </cell>
          <cell r="S315" t="str">
            <v>NON SAL</v>
          </cell>
          <cell r="T315" t="str">
            <v>N/A</v>
          </cell>
          <cell r="U315" t="str">
            <v>N/A</v>
          </cell>
          <cell r="V315" t="str">
            <v>C_OPSE_OIL_Z11</v>
          </cell>
          <cell r="W315" t="str">
            <v>P236.02 HSE</v>
          </cell>
          <cell r="X315" t="str">
            <v>S7200 Services</v>
          </cell>
          <cell r="Y315" t="str">
            <v>A2110 Production Operations</v>
          </cell>
          <cell r="Z315">
            <v>171681.62</v>
          </cell>
          <cell r="AA315">
            <v>29066.91</v>
          </cell>
          <cell r="AB315">
            <v>65346048.799999997</v>
          </cell>
          <cell r="AC315">
            <v>6715</v>
          </cell>
          <cell r="AD315">
            <v>220964.34032786885</v>
          </cell>
          <cell r="AG315">
            <v>0</v>
          </cell>
          <cell r="AH315">
            <v>-220964.34032786885</v>
          </cell>
        </row>
        <row r="316">
          <cell r="A316">
            <v>105924</v>
          </cell>
          <cell r="B316" t="str">
            <v>ASSET MGR O/H EAST BIZ ENTERTAINMENT</v>
          </cell>
          <cell r="C316">
            <v>105924</v>
          </cell>
          <cell r="D316" t="str">
            <v>ASSET MGR O/H EAST BIZ ENTERTAINMENT</v>
          </cell>
          <cell r="E316" t="str">
            <v>IRETI OMOTOSO</v>
          </cell>
          <cell r="F316" t="str">
            <v>PRODUCTION</v>
          </cell>
          <cell r="G316">
            <v>415002</v>
          </cell>
          <cell r="H316">
            <v>4150</v>
          </cell>
          <cell r="I316" t="str">
            <v>PMM</v>
          </cell>
          <cell r="J316" t="str">
            <v>BASE JV</v>
          </cell>
          <cell r="K316" t="str">
            <v>PRODUCTION</v>
          </cell>
          <cell r="L316" t="str">
            <v>PRODUCTION</v>
          </cell>
          <cell r="M316" t="str">
            <v>Asset Manager, Land East Hub</v>
          </cell>
          <cell r="N316" t="str">
            <v>Asset Management Integration Lead</v>
          </cell>
          <cell r="O316" t="str">
            <v>ADEDIRAN, ADEWALE</v>
          </cell>
          <cell r="P316" t="str">
            <v>RUTH.OLUWOLE@SHELL.COM</v>
          </cell>
          <cell r="Q316" t="str">
            <v>OPEX</v>
          </cell>
          <cell r="R316" t="str">
            <v>OPEX</v>
          </cell>
          <cell r="S316" t="str">
            <v>NON SAL</v>
          </cell>
          <cell r="T316" t="str">
            <v>N/A</v>
          </cell>
          <cell r="U316" t="str">
            <v>N/A</v>
          </cell>
          <cell r="V316" t="str">
            <v>C_OPSE_OIL_Z11</v>
          </cell>
          <cell r="W316" t="str">
            <v>P231 Production Operations</v>
          </cell>
          <cell r="X316" t="str">
            <v>S7200 Services</v>
          </cell>
          <cell r="Y316" t="str">
            <v>A2110 Production Operations</v>
          </cell>
          <cell r="Z316">
            <v>1203.56</v>
          </cell>
          <cell r="AA316">
            <v>4072.95</v>
          </cell>
          <cell r="AB316">
            <v>5647700</v>
          </cell>
          <cell r="AC316">
            <v>0</v>
          </cell>
          <cell r="AD316">
            <v>18517.049180327867</v>
          </cell>
          <cell r="AG316">
            <v>0</v>
          </cell>
          <cell r="AH316">
            <v>-18517.049180327867</v>
          </cell>
        </row>
        <row r="317">
          <cell r="A317">
            <v>105279</v>
          </cell>
          <cell r="B317" t="str">
            <v xml:space="preserve">PEL1 HSE COMPLIANCE                     </v>
          </cell>
          <cell r="C317">
            <v>105278</v>
          </cell>
          <cell r="D317" t="str">
            <v>LAND AREA EAST HSE COMPLIANCE</v>
          </cell>
          <cell r="E317" t="str">
            <v>IRETI OMOTOSO</v>
          </cell>
          <cell r="F317" t="str">
            <v>PRODUCTION</v>
          </cell>
          <cell r="G317">
            <v>415006</v>
          </cell>
          <cell r="H317">
            <v>4150</v>
          </cell>
          <cell r="I317" t="str">
            <v>HSE</v>
          </cell>
          <cell r="J317" t="str">
            <v>BASE JV</v>
          </cell>
          <cell r="K317" t="str">
            <v>PRODUCTION</v>
          </cell>
          <cell r="L317" t="str">
            <v>PRODUCTION</v>
          </cell>
          <cell r="M317" t="str">
            <v>Asset Manager, Central Hub</v>
          </cell>
          <cell r="N317" t="str">
            <v>Asset Management Integration Lead</v>
          </cell>
          <cell r="O317" t="str">
            <v>ADEDIRAN, ADEWALE</v>
          </cell>
          <cell r="P317" t="str">
            <v>OLADELE.LADAPO@SHELL.COM</v>
          </cell>
          <cell r="Q317" t="str">
            <v>OPEX</v>
          </cell>
          <cell r="R317" t="str">
            <v>OPEX</v>
          </cell>
          <cell r="S317" t="str">
            <v>NON SAL</v>
          </cell>
          <cell r="T317" t="str">
            <v>N/A</v>
          </cell>
          <cell r="U317" t="str">
            <v>N/A</v>
          </cell>
          <cell r="V317" t="str">
            <v>C_OPSE_OIL_Z11</v>
          </cell>
          <cell r="W317" t="str">
            <v>P236.02 HSE</v>
          </cell>
          <cell r="X317" t="str">
            <v>S7200 Services</v>
          </cell>
          <cell r="Y317" t="str">
            <v>A2110 Production Operations</v>
          </cell>
          <cell r="Z317">
            <v>0</v>
          </cell>
          <cell r="AA317">
            <v>649.53</v>
          </cell>
          <cell r="AB317">
            <v>0</v>
          </cell>
          <cell r="AC317">
            <v>0</v>
          </cell>
          <cell r="AD317">
            <v>0</v>
          </cell>
          <cell r="AG317">
            <v>0</v>
          </cell>
          <cell r="AH317">
            <v>0</v>
          </cell>
        </row>
        <row r="318">
          <cell r="A318">
            <v>105923</v>
          </cell>
          <cell r="B318" t="str">
            <v>ASSET MGR O/H EAST ADMIN SERVICES</v>
          </cell>
          <cell r="C318">
            <v>105923</v>
          </cell>
          <cell r="D318" t="str">
            <v>ASSET MGR O/H EAST ADMIN SERVICES</v>
          </cell>
          <cell r="E318" t="str">
            <v>IRETI OMOTOSO</v>
          </cell>
          <cell r="F318" t="str">
            <v>PRODUCTION</v>
          </cell>
          <cell r="G318">
            <v>415002</v>
          </cell>
          <cell r="H318">
            <v>4150</v>
          </cell>
          <cell r="I318" t="str">
            <v>G&amp;A</v>
          </cell>
          <cell r="J318" t="str">
            <v>BASE JV</v>
          </cell>
          <cell r="K318" t="str">
            <v>PRODUCTION</v>
          </cell>
          <cell r="L318" t="str">
            <v>PRODUCTION</v>
          </cell>
          <cell r="M318" t="str">
            <v>Asset Manager, Land East Hub</v>
          </cell>
          <cell r="N318" t="str">
            <v>Asset Management Integration Lead</v>
          </cell>
          <cell r="O318" t="str">
            <v>ADEDIRAN, ADEWALE</v>
          </cell>
          <cell r="P318" t="str">
            <v>RUTH.OLUWOLE@SHELL.COM</v>
          </cell>
          <cell r="Q318" t="str">
            <v>OPEX</v>
          </cell>
          <cell r="R318" t="str">
            <v>OPEX</v>
          </cell>
          <cell r="S318" t="str">
            <v>NON SAL</v>
          </cell>
          <cell r="T318" t="str">
            <v>N/A</v>
          </cell>
          <cell r="U318" t="str">
            <v>N/A</v>
          </cell>
          <cell r="V318" t="str">
            <v>C_OPSE_OIL_Z11</v>
          </cell>
          <cell r="W318" t="str">
            <v>P231 Production Operations</v>
          </cell>
          <cell r="X318" t="str">
            <v>S7200 Services</v>
          </cell>
          <cell r="Y318" t="str">
            <v>A2110 Production Operations</v>
          </cell>
          <cell r="Z318">
            <v>13947.470000000001</v>
          </cell>
          <cell r="AA318">
            <v>16347.2</v>
          </cell>
          <cell r="AB318">
            <v>2533000</v>
          </cell>
          <cell r="AC318">
            <v>5860</v>
          </cell>
          <cell r="AD318">
            <v>14164.918032786885</v>
          </cell>
          <cell r="AG318">
            <v>0</v>
          </cell>
          <cell r="AH318">
            <v>-14164.918032786885</v>
          </cell>
        </row>
        <row r="319">
          <cell r="A319">
            <v>105958</v>
          </cell>
          <cell r="B319" t="str">
            <v>ASSET MGR LAND WEST O/H ADMIN HOTL &amp; TRA</v>
          </cell>
          <cell r="C319">
            <v>105923</v>
          </cell>
          <cell r="D319" t="str">
            <v>ASSET MGR O/H EAST ADMIN SERVICES</v>
          </cell>
          <cell r="E319" t="str">
            <v>IRETI OMOTOSO</v>
          </cell>
          <cell r="F319" t="str">
            <v>PRODUCTION</v>
          </cell>
          <cell r="G319">
            <v>415002</v>
          </cell>
          <cell r="H319">
            <v>4150</v>
          </cell>
          <cell r="I319" t="str">
            <v>G&amp;A</v>
          </cell>
          <cell r="J319" t="str">
            <v>BASE JV</v>
          </cell>
          <cell r="K319" t="str">
            <v>PRODUCTION</v>
          </cell>
          <cell r="L319" t="str">
            <v>PRODUCTION</v>
          </cell>
          <cell r="M319" t="str">
            <v>Asset Manager, Land East Hub</v>
          </cell>
          <cell r="N319" t="str">
            <v>Asset Management Integration Lead</v>
          </cell>
          <cell r="O319" t="str">
            <v>ADEDIRAN, ADEWALE</v>
          </cell>
          <cell r="P319" t="str">
            <v>RUTH.OLUWOLE@SHELL.COM</v>
          </cell>
          <cell r="Q319" t="str">
            <v>OPEX</v>
          </cell>
          <cell r="R319" t="str">
            <v>OPEX</v>
          </cell>
          <cell r="S319" t="str">
            <v>NON SAL</v>
          </cell>
          <cell r="T319" t="str">
            <v>N/A</v>
          </cell>
          <cell r="U319" t="str">
            <v>N/A</v>
          </cell>
          <cell r="V319" t="str">
            <v>C_OPSE_OIL_Z11</v>
          </cell>
          <cell r="W319" t="str">
            <v>P231 Production Operations</v>
          </cell>
          <cell r="X319" t="str">
            <v>S7200 Services</v>
          </cell>
          <cell r="Y319" t="str">
            <v>A2110 Production Operations</v>
          </cell>
          <cell r="Z319">
            <v>0</v>
          </cell>
          <cell r="AA319">
            <v>6.92</v>
          </cell>
          <cell r="AB319">
            <v>0</v>
          </cell>
          <cell r="AC319">
            <v>0</v>
          </cell>
          <cell r="AD319">
            <v>0</v>
          </cell>
          <cell r="AG319">
            <v>0</v>
          </cell>
          <cell r="AH319">
            <v>0</v>
          </cell>
        </row>
        <row r="320">
          <cell r="A320">
            <v>105925</v>
          </cell>
          <cell r="B320" t="str">
            <v>ASSET MGR O/H EAST LAND&amp;TRANSPORT</v>
          </cell>
          <cell r="C320">
            <v>105925</v>
          </cell>
          <cell r="D320" t="str">
            <v>LAND AREA EAST OVERHEADS (LAND TRANSPORT)</v>
          </cell>
          <cell r="E320" t="str">
            <v>IRETI OMOTOSO</v>
          </cell>
          <cell r="F320" t="str">
            <v>PRODUCTION</v>
          </cell>
          <cell r="G320">
            <v>415003</v>
          </cell>
          <cell r="H320">
            <v>4150</v>
          </cell>
          <cell r="I320" t="str">
            <v>PMM</v>
          </cell>
          <cell r="J320" t="str">
            <v>BASE JV</v>
          </cell>
          <cell r="K320" t="str">
            <v>PRODUCTION</v>
          </cell>
          <cell r="L320" t="str">
            <v>PRODUCTION</v>
          </cell>
          <cell r="M320" t="str">
            <v>Asset Manager, Land East Hub</v>
          </cell>
          <cell r="N320" t="str">
            <v>Asset Management Integration Lead</v>
          </cell>
          <cell r="O320" t="str">
            <v>ADEDIRAN, ADEWALE</v>
          </cell>
          <cell r="P320" t="str">
            <v>DENNIS.ONYEBUCHIE@SHELL.COM</v>
          </cell>
          <cell r="Q320" t="str">
            <v>OPEX</v>
          </cell>
          <cell r="R320" t="str">
            <v>OPEX</v>
          </cell>
          <cell r="S320" t="str">
            <v>NON SAL</v>
          </cell>
          <cell r="T320" t="str">
            <v>N/A</v>
          </cell>
          <cell r="U320" t="str">
            <v>N/A</v>
          </cell>
          <cell r="V320" t="str">
            <v>C_OPSE_OIL_Z11</v>
          </cell>
          <cell r="W320" t="str">
            <v>P231 Production Operations</v>
          </cell>
          <cell r="X320" t="str">
            <v>S7200 Services</v>
          </cell>
          <cell r="Y320" t="str">
            <v>A2110 Production Operations</v>
          </cell>
          <cell r="Z320">
            <v>23649.370000000003</v>
          </cell>
          <cell r="AA320">
            <v>27117.589999999997</v>
          </cell>
          <cell r="AB320">
            <v>19862734</v>
          </cell>
          <cell r="AC320">
            <v>14601.599999999999</v>
          </cell>
          <cell r="AD320">
            <v>79725.31803278689</v>
          </cell>
          <cell r="AG320">
            <v>0</v>
          </cell>
          <cell r="AH320">
            <v>-79725.31803278689</v>
          </cell>
        </row>
        <row r="321">
          <cell r="A321">
            <v>112964</v>
          </cell>
          <cell r="B321" t="str">
            <v xml:space="preserve">PAE GEN OVERHEADS </v>
          </cell>
          <cell r="C321">
            <v>105925</v>
          </cell>
          <cell r="D321" t="str">
            <v>LAND AREA EAST OVERHEADS (LAND TRANSPORT)</v>
          </cell>
          <cell r="E321" t="str">
            <v>IRETI OMOTOSO</v>
          </cell>
          <cell r="F321" t="str">
            <v>PRODUCTION</v>
          </cell>
          <cell r="G321">
            <v>415003</v>
          </cell>
          <cell r="H321">
            <v>4150</v>
          </cell>
          <cell r="I321" t="str">
            <v>PMM</v>
          </cell>
          <cell r="J321" t="str">
            <v>BASE JV</v>
          </cell>
          <cell r="K321" t="str">
            <v>PRODUCTION</v>
          </cell>
          <cell r="L321" t="str">
            <v>PRODUCTION</v>
          </cell>
          <cell r="M321" t="str">
            <v>Asset Manager, Land East Hub</v>
          </cell>
          <cell r="N321" t="str">
            <v>Asset Management Integration Lead</v>
          </cell>
          <cell r="O321" t="str">
            <v>ADEDIRAN, ADEWALE</v>
          </cell>
          <cell r="P321" t="str">
            <v>DENNIS.ONYEBUCHIE@SHELL.COM</v>
          </cell>
          <cell r="Q321" t="str">
            <v>OPEX</v>
          </cell>
          <cell r="R321" t="str">
            <v>OPEX</v>
          </cell>
          <cell r="S321" t="str">
            <v>NON SAL</v>
          </cell>
          <cell r="T321" t="str">
            <v>N/A</v>
          </cell>
          <cell r="U321" t="str">
            <v>N/A</v>
          </cell>
          <cell r="V321" t="str">
            <v>C_OPSE_OIL_Z11</v>
          </cell>
          <cell r="W321" t="str">
            <v>P231 Production Operations</v>
          </cell>
          <cell r="X321" t="str">
            <v>S7200 Services</v>
          </cell>
          <cell r="Y321" t="str">
            <v>A2110 Production Operations</v>
          </cell>
          <cell r="Z321">
            <v>1476687.1400000001</v>
          </cell>
          <cell r="AA321">
            <v>1431607.77</v>
          </cell>
          <cell r="AB321">
            <v>226004634</v>
          </cell>
          <cell r="AC321">
            <v>71280</v>
          </cell>
          <cell r="AD321">
            <v>812278.8</v>
          </cell>
          <cell r="AG321">
            <v>0</v>
          </cell>
          <cell r="AH321">
            <v>-812278.8</v>
          </cell>
        </row>
        <row r="322">
          <cell r="A322">
            <v>113010</v>
          </cell>
          <cell r="B322" t="str">
            <v>OVERHEADS LAND AREA2</v>
          </cell>
          <cell r="C322">
            <v>105925</v>
          </cell>
          <cell r="D322" t="str">
            <v>LAND AREA EAST OVERHEADS (LAND TRANSPORT)</v>
          </cell>
          <cell r="E322" t="str">
            <v>IRETI OMOTOSO</v>
          </cell>
          <cell r="F322" t="str">
            <v>PRODUCTION</v>
          </cell>
          <cell r="G322">
            <v>415003</v>
          </cell>
          <cell r="H322">
            <v>4150</v>
          </cell>
          <cell r="I322" t="str">
            <v>PMM</v>
          </cell>
          <cell r="J322" t="str">
            <v>BASE JV</v>
          </cell>
          <cell r="K322" t="str">
            <v>PRODUCTION</v>
          </cell>
          <cell r="L322" t="str">
            <v>PRODUCTION</v>
          </cell>
          <cell r="M322" t="str">
            <v>Asset Manager, Central Hub</v>
          </cell>
          <cell r="N322" t="str">
            <v>Asset Management Integration Lead</v>
          </cell>
          <cell r="O322" t="str">
            <v>ADEDIRAN, ADEWALE</v>
          </cell>
          <cell r="P322" t="str">
            <v>DENNIS.ONYEBUCHIE@SHELL.COM</v>
          </cell>
          <cell r="Q322" t="str">
            <v>OPEX</v>
          </cell>
          <cell r="R322" t="str">
            <v>OPEX</v>
          </cell>
          <cell r="S322" t="str">
            <v>NON SAL</v>
          </cell>
          <cell r="T322" t="str">
            <v>N/A</v>
          </cell>
          <cell r="U322" t="str">
            <v>N/A</v>
          </cell>
          <cell r="V322" t="str">
            <v>C_OPSE_OIL_Z11</v>
          </cell>
          <cell r="W322" t="str">
            <v>P231 Production Operations</v>
          </cell>
          <cell r="X322" t="str">
            <v>S7200 Services</v>
          </cell>
          <cell r="Y322" t="str">
            <v>A2110 Production Operations</v>
          </cell>
          <cell r="Z322">
            <v>1216539.51</v>
          </cell>
          <cell r="AA322">
            <v>405521.88999999996</v>
          </cell>
          <cell r="AB322">
            <v>67169564.987997368</v>
          </cell>
          <cell r="AC322">
            <v>201419.21</v>
          </cell>
          <cell r="AD322">
            <v>421647.29192786023</v>
          </cell>
          <cell r="AG322">
            <v>0</v>
          </cell>
          <cell r="AH322">
            <v>-421647.29192786023</v>
          </cell>
        </row>
        <row r="323">
          <cell r="A323">
            <v>105939</v>
          </cell>
          <cell r="B323" t="str">
            <v>SECURITY INTELLIGENCE AND SURVEILLANCE</v>
          </cell>
          <cell r="C323">
            <v>105939</v>
          </cell>
          <cell r="D323" t="str">
            <v>SECURITY INTELLIGENCE AND SURVEILLANCE</v>
          </cell>
          <cell r="E323" t="str">
            <v>CHIGBO ENENMO</v>
          </cell>
          <cell r="F323" t="str">
            <v>SECURITY</v>
          </cell>
          <cell r="G323">
            <v>415007</v>
          </cell>
          <cell r="H323">
            <v>4150</v>
          </cell>
          <cell r="I323" t="str">
            <v>HSE</v>
          </cell>
          <cell r="J323" t="str">
            <v>BASE JV</v>
          </cell>
          <cell r="K323" t="str">
            <v>CC &amp; MD</v>
          </cell>
          <cell r="L323" t="str">
            <v>SECURITY</v>
          </cell>
          <cell r="M323" t="str">
            <v>General Manager, Security</v>
          </cell>
          <cell r="N323" t="str">
            <v>Manager Intelligence &amp; Survelliance</v>
          </cell>
          <cell r="O323" t="str">
            <v>OLOWOLAGBA, SUNKANMI</v>
          </cell>
          <cell r="P323" t="str">
            <v>GILDA.CHIME@SHELL.COM</v>
          </cell>
          <cell r="Q323" t="str">
            <v>OPEX</v>
          </cell>
          <cell r="R323" t="str">
            <v>OPEX</v>
          </cell>
          <cell r="S323" t="str">
            <v>NON SAL</v>
          </cell>
          <cell r="T323" t="str">
            <v>N/A</v>
          </cell>
          <cell r="U323" t="str">
            <v>N/A</v>
          </cell>
          <cell r="V323" t="str">
            <v>C_OPSE_OIL_Z11</v>
          </cell>
          <cell r="W323" t="str">
            <v>P231 Production Operations</v>
          </cell>
          <cell r="X323" t="str">
            <v>S7200 Services</v>
          </cell>
          <cell r="Y323" t="str">
            <v>A2110 Production Operations</v>
          </cell>
          <cell r="Z323">
            <v>716903.76</v>
          </cell>
          <cell r="AA323">
            <v>754932.90999999992</v>
          </cell>
          <cell r="AB323">
            <v>221770933</v>
          </cell>
          <cell r="AC323">
            <v>0</v>
          </cell>
          <cell r="AD323">
            <v>727117</v>
          </cell>
          <cell r="AG323">
            <v>0</v>
          </cell>
          <cell r="AH323">
            <v>-727117</v>
          </cell>
        </row>
        <row r="324">
          <cell r="A324">
            <v>105940</v>
          </cell>
          <cell r="B324" t="str">
            <v>SPECIAL SECURITY WEST</v>
          </cell>
          <cell r="C324">
            <v>105940</v>
          </cell>
          <cell r="D324" t="str">
            <v>SPECIAL SECURITY WEST</v>
          </cell>
          <cell r="E324" t="str">
            <v>CHIGBO ENENMO</v>
          </cell>
          <cell r="F324" t="str">
            <v>SECURITY</v>
          </cell>
          <cell r="G324">
            <v>415007</v>
          </cell>
          <cell r="H324">
            <v>4150</v>
          </cell>
          <cell r="I324" t="str">
            <v>HSE</v>
          </cell>
          <cell r="J324" t="str">
            <v>BASE JV</v>
          </cell>
          <cell r="K324" t="str">
            <v>CC &amp; MD</v>
          </cell>
          <cell r="L324" t="str">
            <v>SECURITY</v>
          </cell>
          <cell r="M324" t="str">
            <v>General Manager, Security</v>
          </cell>
          <cell r="N324" t="str">
            <v>Corporate Security Operations Manager</v>
          </cell>
          <cell r="O324" t="str">
            <v>OLOWOLAGBA, SUNKANMI</v>
          </cell>
          <cell r="P324" t="str">
            <v>GILDA.CHIME@SHELL.COM</v>
          </cell>
          <cell r="Q324" t="str">
            <v>OPEX</v>
          </cell>
          <cell r="R324" t="str">
            <v>OPEX</v>
          </cell>
          <cell r="S324" t="str">
            <v>NON SAL</v>
          </cell>
          <cell r="T324" t="str">
            <v>N/A</v>
          </cell>
          <cell r="U324" t="str">
            <v>N/A</v>
          </cell>
          <cell r="V324" t="str">
            <v>N_BENS_WS2_N02</v>
          </cell>
          <cell r="W324" t="str">
            <v>P231 Production Operations</v>
          </cell>
          <cell r="X324" t="str">
            <v>S7200 Services</v>
          </cell>
          <cell r="Y324" t="str">
            <v>A2110 Production Operations</v>
          </cell>
          <cell r="Z324">
            <v>8853456.5800000019</v>
          </cell>
          <cell r="AA324">
            <v>5766691.0399999991</v>
          </cell>
          <cell r="AB324">
            <v>935549600</v>
          </cell>
          <cell r="AC324">
            <v>0</v>
          </cell>
          <cell r="AD324">
            <v>3067376</v>
          </cell>
          <cell r="AG324">
            <v>0</v>
          </cell>
          <cell r="AH324">
            <v>-3067376</v>
          </cell>
        </row>
        <row r="325">
          <cell r="A325">
            <v>113078</v>
          </cell>
          <cell r="B325" t="str">
            <v>GENERAL OVERHEAD GBARAN</v>
          </cell>
          <cell r="C325">
            <v>105925</v>
          </cell>
          <cell r="D325" t="str">
            <v>LAND AREA EAST OVERHEADS (LAND TRANSPORT)</v>
          </cell>
          <cell r="E325" t="str">
            <v>IRETI OMOTOSO</v>
          </cell>
          <cell r="F325" t="str">
            <v>PRODUCTION</v>
          </cell>
          <cell r="G325">
            <v>415003</v>
          </cell>
          <cell r="H325">
            <v>4150</v>
          </cell>
          <cell r="I325" t="str">
            <v>PMM</v>
          </cell>
          <cell r="J325" t="str">
            <v>BASE JV</v>
          </cell>
          <cell r="K325" t="str">
            <v>PRODUCTION</v>
          </cell>
          <cell r="L325" t="str">
            <v>PRODUCTION</v>
          </cell>
          <cell r="M325" t="str">
            <v>Asset Manager, Central Hub</v>
          </cell>
          <cell r="N325" t="str">
            <v>Asset Management Integration Lead</v>
          </cell>
          <cell r="O325" t="str">
            <v>ADEDIRAN, ADEWALE</v>
          </cell>
          <cell r="P325" t="str">
            <v>DENNIS.ONYEBUCHIE@SHELL.COM</v>
          </cell>
          <cell r="Q325" t="str">
            <v>OPEX</v>
          </cell>
          <cell r="R325" t="str">
            <v>OPEX</v>
          </cell>
          <cell r="S325" t="str">
            <v>NON SAL</v>
          </cell>
          <cell r="T325" t="str">
            <v>N/A</v>
          </cell>
          <cell r="U325" t="str">
            <v>N/A</v>
          </cell>
          <cell r="V325" t="str">
            <v>C_OPSE_OIL_Z11</v>
          </cell>
          <cell r="W325" t="str">
            <v>P231 Production Operations</v>
          </cell>
          <cell r="X325" t="str">
            <v>S7200 Services</v>
          </cell>
          <cell r="Y325" t="str">
            <v>A2110 Production Operations</v>
          </cell>
          <cell r="Z325">
            <v>210725.18</v>
          </cell>
          <cell r="AA325">
            <v>305482.11</v>
          </cell>
          <cell r="AB325">
            <v>101240146.0835482</v>
          </cell>
          <cell r="AC325">
            <v>79032.5</v>
          </cell>
          <cell r="AD325">
            <v>410967.40519196133</v>
          </cell>
          <cell r="AG325">
            <v>0</v>
          </cell>
          <cell r="AH325">
            <v>-410967.40519196133</v>
          </cell>
        </row>
        <row r="326">
          <cell r="A326">
            <v>105946</v>
          </cell>
          <cell r="B326" t="str">
            <v>VP GAS - LAND TRANSPORT</v>
          </cell>
          <cell r="C326">
            <v>105946</v>
          </cell>
          <cell r="D326" t="str">
            <v>VP GAS - LAND TRANSPORT</v>
          </cell>
          <cell r="E326" t="str">
            <v>TUNDE ODUWOLE</v>
          </cell>
          <cell r="F326" t="str">
            <v>GAS</v>
          </cell>
          <cell r="G326">
            <v>415003</v>
          </cell>
          <cell r="H326">
            <v>4150</v>
          </cell>
          <cell r="I326" t="str">
            <v>PMM</v>
          </cell>
          <cell r="J326" t="str">
            <v>BASE JV</v>
          </cell>
          <cell r="K326" t="str">
            <v>COMMERCIAL / GAS</v>
          </cell>
          <cell r="L326" t="str">
            <v>COMMERCIAL / GAS</v>
          </cell>
          <cell r="M326" t="str">
            <v>Integration/Demand &amp; Supply Planning Mgr</v>
          </cell>
          <cell r="N326" t="str">
            <v>Flared Gas/EMIIP</v>
          </cell>
          <cell r="O326" t="str">
            <v>BELO-OSAGIE, OGOCHUKWU</v>
          </cell>
          <cell r="P326" t="str">
            <v>CHUKWUEMEKA.EKEKE@SHELL.COM</v>
          </cell>
          <cell r="Q326" t="str">
            <v>OPEX</v>
          </cell>
          <cell r="R326" t="str">
            <v>OPEX</v>
          </cell>
          <cell r="S326" t="str">
            <v>NON SAL</v>
          </cell>
          <cell r="T326" t="str">
            <v>N/A</v>
          </cell>
          <cell r="U326" t="str">
            <v>N/A</v>
          </cell>
          <cell r="V326" t="str">
            <v>C_OPSE_OIL_Z11</v>
          </cell>
          <cell r="W326" t="str">
            <v>P235 Direct Management</v>
          </cell>
          <cell r="X326" t="str">
            <v>S7200 Services</v>
          </cell>
          <cell r="Y326" t="str">
            <v>A2340 Overhead</v>
          </cell>
          <cell r="Z326">
            <v>4931.21</v>
          </cell>
          <cell r="AA326">
            <v>2900.1</v>
          </cell>
          <cell r="AB326">
            <v>2006350</v>
          </cell>
          <cell r="AC326">
            <v>0</v>
          </cell>
          <cell r="AD326">
            <v>6578.1967213114758</v>
          </cell>
          <cell r="AG326">
            <v>0</v>
          </cell>
          <cell r="AH326">
            <v>-6578.1967213114758</v>
          </cell>
        </row>
        <row r="327">
          <cell r="A327">
            <v>105947</v>
          </cell>
          <cell r="B327" t="str">
            <v>VP GAS - ICT INFRASTRUCTURE</v>
          </cell>
          <cell r="C327">
            <v>105947</v>
          </cell>
          <cell r="D327" t="str">
            <v>VP GAS - ICT INFRASTRUCTURE</v>
          </cell>
          <cell r="E327" t="str">
            <v>TUNDE ODUWOLE</v>
          </cell>
          <cell r="F327" t="str">
            <v>GAS</v>
          </cell>
          <cell r="G327">
            <v>415005</v>
          </cell>
          <cell r="H327">
            <v>4150</v>
          </cell>
          <cell r="I327" t="str">
            <v>OF-E&amp;M</v>
          </cell>
          <cell r="J327" t="str">
            <v>BASE JV</v>
          </cell>
          <cell r="K327" t="str">
            <v>COMMERCIAL / GAS</v>
          </cell>
          <cell r="L327" t="str">
            <v>COMMERCIAL / GAS</v>
          </cell>
          <cell r="M327" t="str">
            <v>Integration/Demand &amp; Supply Planning Mgr</v>
          </cell>
          <cell r="N327" t="str">
            <v>Flared Gas/EMIIP</v>
          </cell>
          <cell r="O327" t="str">
            <v>BELO-OSAGIE, OGOCHUKWU</v>
          </cell>
          <cell r="P327" t="str">
            <v>CHUKWUEMEKA.EKEKE@SHELL.COM</v>
          </cell>
          <cell r="Q327" t="str">
            <v>OPEX</v>
          </cell>
          <cell r="R327" t="str">
            <v>OPEX</v>
          </cell>
          <cell r="S327" t="str">
            <v>NON SAL</v>
          </cell>
          <cell r="T327" t="str">
            <v>N/A</v>
          </cell>
          <cell r="U327" t="str">
            <v>N/A</v>
          </cell>
          <cell r="V327" t="str">
            <v>C_OPSE_OIL_Z11</v>
          </cell>
          <cell r="W327" t="str">
            <v>P235 Direct Management</v>
          </cell>
          <cell r="X327" t="str">
            <v>S7200 Services</v>
          </cell>
          <cell r="Y327" t="str">
            <v>A2340 Overhead</v>
          </cell>
          <cell r="Z327">
            <v>0</v>
          </cell>
          <cell r="AA327">
            <v>189.32</v>
          </cell>
          <cell r="AB327">
            <v>120000</v>
          </cell>
          <cell r="AC327">
            <v>0</v>
          </cell>
          <cell r="AD327">
            <v>393.44262295081967</v>
          </cell>
          <cell r="AG327">
            <v>0</v>
          </cell>
          <cell r="AH327">
            <v>-393.44262295081967</v>
          </cell>
        </row>
        <row r="328">
          <cell r="A328">
            <v>105948</v>
          </cell>
          <cell r="B328" t="str">
            <v>VP GAS - ADMIN. SERVICES COST</v>
          </cell>
          <cell r="C328">
            <v>105948</v>
          </cell>
          <cell r="D328" t="str">
            <v>VP GAS - ADMIN. SERVICES COST</v>
          </cell>
          <cell r="E328" t="str">
            <v>TUNDE ODUWOLE</v>
          </cell>
          <cell r="F328" t="str">
            <v>GAS</v>
          </cell>
          <cell r="G328">
            <v>415002</v>
          </cell>
          <cell r="H328">
            <v>4150</v>
          </cell>
          <cell r="I328" t="str">
            <v>G&amp;A</v>
          </cell>
          <cell r="J328" t="str">
            <v>BASE JV</v>
          </cell>
          <cell r="K328" t="str">
            <v>COMMERCIAL / GAS</v>
          </cell>
          <cell r="L328" t="str">
            <v>COMMERCIAL / GAS</v>
          </cell>
          <cell r="M328" t="str">
            <v>Integration/Demand &amp; Supply Planning Mgr</v>
          </cell>
          <cell r="N328" t="str">
            <v>Flared Gas/EMIIP</v>
          </cell>
          <cell r="O328" t="str">
            <v>BELO-OSAGIE, OGOCHUKWU</v>
          </cell>
          <cell r="P328" t="str">
            <v>CHUKWUEMEKA.EKEKE@SHELL.COM</v>
          </cell>
          <cell r="Q328" t="str">
            <v>OPEX</v>
          </cell>
          <cell r="R328" t="str">
            <v>OPEX</v>
          </cell>
          <cell r="S328" t="str">
            <v>NON SAL</v>
          </cell>
          <cell r="T328" t="str">
            <v>N/A</v>
          </cell>
          <cell r="U328" t="str">
            <v>N/A</v>
          </cell>
          <cell r="V328" t="str">
            <v>C_OPSE_OIL_Z11</v>
          </cell>
          <cell r="W328" t="str">
            <v>P235 Direct Management</v>
          </cell>
          <cell r="X328" t="str">
            <v>S7200 Services</v>
          </cell>
          <cell r="Y328" t="str">
            <v>A2340 Overhead</v>
          </cell>
          <cell r="Z328">
            <v>4878.08</v>
          </cell>
          <cell r="AA328">
            <v>7509.6500000000005</v>
          </cell>
          <cell r="AB328">
            <v>5463129</v>
          </cell>
          <cell r="AC328">
            <v>5630</v>
          </cell>
          <cell r="AD328">
            <v>23541.898360655738</v>
          </cell>
          <cell r="AG328">
            <v>0</v>
          </cell>
          <cell r="AH328">
            <v>-23541.898360655738</v>
          </cell>
        </row>
        <row r="329">
          <cell r="A329">
            <v>105951</v>
          </cell>
          <cell r="B329" t="str">
            <v>VP GAS - TRAVELS AND HOTEL</v>
          </cell>
          <cell r="C329">
            <v>105951</v>
          </cell>
          <cell r="D329" t="str">
            <v>VP GAS - TRAVELS AND HOTEL</v>
          </cell>
          <cell r="E329" t="str">
            <v>TUNDE ODUWOLE</v>
          </cell>
          <cell r="F329" t="str">
            <v>GAS</v>
          </cell>
          <cell r="G329">
            <v>415002</v>
          </cell>
          <cell r="H329">
            <v>4150</v>
          </cell>
          <cell r="I329" t="str">
            <v>G&amp;A</v>
          </cell>
          <cell r="J329" t="str">
            <v>BASE JV</v>
          </cell>
          <cell r="K329" t="str">
            <v>COMMERCIAL / GAS</v>
          </cell>
          <cell r="L329" t="str">
            <v>COMMERCIAL / GAS</v>
          </cell>
          <cell r="M329" t="str">
            <v>Integration/Demand &amp; Supply Planning Mgr</v>
          </cell>
          <cell r="N329" t="str">
            <v>Flared Gas/EMIIP</v>
          </cell>
          <cell r="O329" t="str">
            <v>BELO-OSAGIE, OGOCHUKWU</v>
          </cell>
          <cell r="P329" t="str">
            <v>CHUKWUEMEKA.EKEKE@SHELL.COM</v>
          </cell>
          <cell r="Q329" t="str">
            <v>OPEX</v>
          </cell>
          <cell r="R329" t="str">
            <v>OPEX</v>
          </cell>
          <cell r="S329" t="str">
            <v>NON SAL</v>
          </cell>
          <cell r="T329" t="str">
            <v>N/A</v>
          </cell>
          <cell r="U329" t="str">
            <v>N/A</v>
          </cell>
          <cell r="V329" t="str">
            <v>C_OPSE_OIL_Z11</v>
          </cell>
          <cell r="W329" t="str">
            <v>P235 Direct Management</v>
          </cell>
          <cell r="X329" t="str">
            <v>S7200 Services</v>
          </cell>
          <cell r="Y329" t="str">
            <v>A2340 Overhead</v>
          </cell>
          <cell r="Z329">
            <v>92413.86</v>
          </cell>
          <cell r="AA329">
            <v>32359.62</v>
          </cell>
          <cell r="AB329">
            <v>20015500</v>
          </cell>
          <cell r="AC329">
            <v>29383</v>
          </cell>
          <cell r="AD329">
            <v>95007.590163934423</v>
          </cell>
          <cell r="AG329">
            <v>0</v>
          </cell>
          <cell r="AH329">
            <v>-95007.590163934423</v>
          </cell>
        </row>
        <row r="330">
          <cell r="A330">
            <v>105952</v>
          </cell>
          <cell r="B330" t="str">
            <v>SPE AND OTHER CONFERENCES DEV TEAM</v>
          </cell>
          <cell r="C330">
            <v>105952</v>
          </cell>
          <cell r="D330" t="str">
            <v>SPE AND OTHER CONFERENCES DEV TEAM</v>
          </cell>
          <cell r="E330" t="str">
            <v>MOJEED OKUNADE</v>
          </cell>
          <cell r="F330" t="str">
            <v>DEVELOPMENT</v>
          </cell>
          <cell r="G330">
            <v>415004</v>
          </cell>
          <cell r="H330">
            <v>4150</v>
          </cell>
          <cell r="I330" t="str">
            <v>G&amp;A</v>
          </cell>
          <cell r="J330" t="str">
            <v>BASE JV</v>
          </cell>
          <cell r="K330" t="str">
            <v>DEVELOPMENT</v>
          </cell>
          <cell r="L330" t="str">
            <v>DEVELOPMENT</v>
          </cell>
          <cell r="M330" t="str">
            <v>Manager, Tech Integration and PE</v>
          </cell>
          <cell r="N330" t="str">
            <v>Production Geosciences Discipline Lead</v>
          </cell>
          <cell r="O330" t="str">
            <v>ENONCHE, VANESSA</v>
          </cell>
          <cell r="P330" t="str">
            <v>NENGI.PEPPLE@SHELL.COM</v>
          </cell>
          <cell r="Q330" t="str">
            <v>OPEX</v>
          </cell>
          <cell r="R330" t="str">
            <v>OPEX</v>
          </cell>
          <cell r="S330" t="str">
            <v>NON SAL</v>
          </cell>
          <cell r="T330" t="str">
            <v>N/A</v>
          </cell>
          <cell r="U330" t="str">
            <v>N/A</v>
          </cell>
          <cell r="V330" t="str">
            <v>C_OPSE_OIL_Z11</v>
          </cell>
          <cell r="W330" t="str">
            <v>P236.01 Technical Support</v>
          </cell>
          <cell r="X330" t="str">
            <v>S7200 Services</v>
          </cell>
          <cell r="Y330" t="str">
            <v>A2340 Overhead</v>
          </cell>
          <cell r="Z330">
            <v>96813.650000000009</v>
          </cell>
          <cell r="AA330">
            <v>65974.91</v>
          </cell>
          <cell r="AB330">
            <v>18113700</v>
          </cell>
          <cell r="AC330">
            <v>22340</v>
          </cell>
          <cell r="AD330">
            <v>81729.180327868846</v>
          </cell>
          <cell r="AG330">
            <v>0</v>
          </cell>
          <cell r="AH330">
            <v>-81729.180327868846</v>
          </cell>
        </row>
        <row r="331">
          <cell r="A331">
            <v>105926</v>
          </cell>
          <cell r="B331" t="str">
            <v>ASSET MGR O/H EAST TRAINING</v>
          </cell>
          <cell r="C331">
            <v>105926</v>
          </cell>
          <cell r="D331" t="str">
            <v>LAND AREA EAST OVERHEADS (TRAINING)</v>
          </cell>
          <cell r="E331" t="str">
            <v>IRETI OMOTOSO</v>
          </cell>
          <cell r="F331" t="str">
            <v>PRODUCTION</v>
          </cell>
          <cell r="G331">
            <v>415004</v>
          </cell>
          <cell r="H331">
            <v>4150</v>
          </cell>
          <cell r="I331" t="str">
            <v>G&amp;A</v>
          </cell>
          <cell r="J331" t="str">
            <v>BASE JV</v>
          </cell>
          <cell r="K331" t="str">
            <v>PRODUCTION</v>
          </cell>
          <cell r="L331" t="str">
            <v>PRODUCTION</v>
          </cell>
          <cell r="M331" t="str">
            <v>Asset Manager, Land East Hub</v>
          </cell>
          <cell r="N331" t="str">
            <v>Asset Management Integration Lead</v>
          </cell>
          <cell r="O331" t="str">
            <v>ADEDIRAN, ADEWALE</v>
          </cell>
          <cell r="P331" t="str">
            <v>RUTH.OLUWOLE@SHELL.COM</v>
          </cell>
          <cell r="Q331" t="str">
            <v>OPEX</v>
          </cell>
          <cell r="R331" t="str">
            <v>OPEX</v>
          </cell>
          <cell r="S331" t="str">
            <v>NON SAL</v>
          </cell>
          <cell r="T331" t="str">
            <v>N/A</v>
          </cell>
          <cell r="U331" t="str">
            <v>N/A</v>
          </cell>
          <cell r="V331" t="str">
            <v>C_OPSE_OIL_Z11</v>
          </cell>
          <cell r="W331" t="str">
            <v>P231 Production Operations</v>
          </cell>
          <cell r="X331" t="str">
            <v>S7200 Services</v>
          </cell>
          <cell r="Y331" t="str">
            <v>A2110 Production Operations</v>
          </cell>
          <cell r="Z331">
            <v>15904.43</v>
          </cell>
          <cell r="AA331">
            <v>300</v>
          </cell>
          <cell r="AB331">
            <v>6297000</v>
          </cell>
          <cell r="AC331">
            <v>0</v>
          </cell>
          <cell r="AD331">
            <v>20645.901639344262</v>
          </cell>
          <cell r="AG331">
            <v>0</v>
          </cell>
          <cell r="AH331">
            <v>-20645.901639344262</v>
          </cell>
        </row>
        <row r="332">
          <cell r="A332">
            <v>112994</v>
          </cell>
          <cell r="B332" t="str">
            <v>OVERHEADS LAND AREA2</v>
          </cell>
          <cell r="C332">
            <v>105926</v>
          </cell>
          <cell r="D332" t="str">
            <v>LAND AREA EAST OVERHEADS (TRAINING)</v>
          </cell>
          <cell r="E332" t="str">
            <v>IRETI OMOTOSO</v>
          </cell>
          <cell r="F332" t="str">
            <v>PRODUCTION</v>
          </cell>
          <cell r="G332">
            <v>415004</v>
          </cell>
          <cell r="H332">
            <v>4150</v>
          </cell>
          <cell r="I332" t="str">
            <v>G&amp;A</v>
          </cell>
          <cell r="J332" t="str">
            <v>BASE JV</v>
          </cell>
          <cell r="K332" t="str">
            <v>PRODUCTION</v>
          </cell>
          <cell r="L332" t="str">
            <v>PRODUCTION</v>
          </cell>
          <cell r="M332" t="str">
            <v>Asset Manager, Central Hub</v>
          </cell>
          <cell r="N332" t="str">
            <v>Asset Management Integration Lead</v>
          </cell>
          <cell r="O332" t="str">
            <v>ADEDIRAN, ADEWALE</v>
          </cell>
          <cell r="P332" t="str">
            <v>RUTH.OLUWOLE@SHELL.COM</v>
          </cell>
          <cell r="Q332" t="str">
            <v>OPEX</v>
          </cell>
          <cell r="R332" t="str">
            <v>OPEX</v>
          </cell>
          <cell r="S332" t="str">
            <v>NON SAL</v>
          </cell>
          <cell r="T332" t="str">
            <v>N/A</v>
          </cell>
          <cell r="U332" t="str">
            <v>N/A</v>
          </cell>
          <cell r="V332" t="str">
            <v>C_OPSE_OIL_Z11</v>
          </cell>
          <cell r="W332" t="str">
            <v>P231 Production Operations</v>
          </cell>
          <cell r="X332" t="str">
            <v>S7200 Services</v>
          </cell>
          <cell r="Y332" t="str">
            <v>A2110 Production Operations</v>
          </cell>
          <cell r="Z332">
            <v>1550.29</v>
          </cell>
          <cell r="AA332">
            <v>0</v>
          </cell>
          <cell r="AB332">
            <v>10000000</v>
          </cell>
          <cell r="AC332">
            <v>0</v>
          </cell>
          <cell r="AD332">
            <v>32786.885245901642</v>
          </cell>
          <cell r="AG332">
            <v>0</v>
          </cell>
          <cell r="AH332">
            <v>-32786.885245901642</v>
          </cell>
        </row>
        <row r="333">
          <cell r="A333">
            <v>105927</v>
          </cell>
          <cell r="B333" t="str">
            <v>ASSET MGR O/H EAST LABOUR CONTRACTOR</v>
          </cell>
          <cell r="C333">
            <v>105927</v>
          </cell>
          <cell r="D333" t="str">
            <v>LAND AREA EAST OVERHEADS (LABOUR CONTRACTOR)</v>
          </cell>
          <cell r="E333" t="str">
            <v>IRETI OMOTOSO</v>
          </cell>
          <cell r="F333" t="str">
            <v>PRODUCTION</v>
          </cell>
          <cell r="G333">
            <v>415004</v>
          </cell>
          <cell r="H333">
            <v>4150</v>
          </cell>
          <cell r="I333" t="str">
            <v>G&amp;A</v>
          </cell>
          <cell r="J333" t="str">
            <v>BASE JV</v>
          </cell>
          <cell r="K333" t="str">
            <v>PRODUCTION</v>
          </cell>
          <cell r="L333" t="str">
            <v>PRODUCTION</v>
          </cell>
          <cell r="M333" t="str">
            <v>Asset Manager, Land East Hub</v>
          </cell>
          <cell r="N333" t="str">
            <v>Asset Management Integration Lead</v>
          </cell>
          <cell r="O333" t="str">
            <v>ADEDIRAN, ADEWALE</v>
          </cell>
          <cell r="P333" t="str">
            <v>RUTH.OLUWOLE@SHELL.COM</v>
          </cell>
          <cell r="Q333" t="str">
            <v>OPEX</v>
          </cell>
          <cell r="R333" t="str">
            <v>OPEX</v>
          </cell>
          <cell r="S333" t="str">
            <v>NON SAL</v>
          </cell>
          <cell r="T333" t="str">
            <v>N/A</v>
          </cell>
          <cell r="U333" t="str">
            <v>N/A</v>
          </cell>
          <cell r="V333" t="str">
            <v>C_OPSE_OIL_Z11</v>
          </cell>
          <cell r="W333" t="str">
            <v>P231 Production Operations</v>
          </cell>
          <cell r="X333" t="str">
            <v>S7200 Services</v>
          </cell>
          <cell r="Y333" t="str">
            <v>A2110 Production Operations</v>
          </cell>
          <cell r="Z333">
            <v>157636.94</v>
          </cell>
          <cell r="AA333">
            <v>0</v>
          </cell>
          <cell r="AB333">
            <v>37888000</v>
          </cell>
          <cell r="AC333">
            <v>0</v>
          </cell>
          <cell r="AD333">
            <v>124222.95081967213</v>
          </cell>
          <cell r="AG333">
            <v>0</v>
          </cell>
          <cell r="AH333">
            <v>-124222.95081967213</v>
          </cell>
        </row>
        <row r="334">
          <cell r="A334">
            <v>112936</v>
          </cell>
          <cell r="B334" t="str">
            <v xml:space="preserve">PAE GEN OVERHEADS </v>
          </cell>
          <cell r="C334">
            <v>105927</v>
          </cell>
          <cell r="D334" t="str">
            <v>LAND AREA EAST OVERHEADS (LABOUR CONTRACTOR)</v>
          </cell>
          <cell r="E334" t="str">
            <v>IRETI OMOTOSO</v>
          </cell>
          <cell r="F334" t="str">
            <v>PRODUCTION</v>
          </cell>
          <cell r="G334">
            <v>415004</v>
          </cell>
          <cell r="H334">
            <v>4150</v>
          </cell>
          <cell r="I334" t="str">
            <v>G&amp;A</v>
          </cell>
          <cell r="J334" t="str">
            <v>BASE JV</v>
          </cell>
          <cell r="K334" t="str">
            <v>PRODUCTION</v>
          </cell>
          <cell r="L334" t="str">
            <v>PRODUCTION</v>
          </cell>
          <cell r="M334" t="str">
            <v>Asset Manager, Land East Hub</v>
          </cell>
          <cell r="N334" t="str">
            <v>Asset Management Integration Lead</v>
          </cell>
          <cell r="O334" t="str">
            <v>ADEDIRAN, ADEWALE</v>
          </cell>
          <cell r="P334" t="str">
            <v>RUTH.OLUWOLE@SHELL.COM</v>
          </cell>
          <cell r="Q334" t="str">
            <v>OPEX</v>
          </cell>
          <cell r="R334" t="str">
            <v>OPEX</v>
          </cell>
          <cell r="S334" t="str">
            <v>NON SAL</v>
          </cell>
          <cell r="T334" t="str">
            <v>N/A</v>
          </cell>
          <cell r="U334" t="str">
            <v>N/A</v>
          </cell>
          <cell r="V334" t="str">
            <v>C_OPSE_OIL_Z11</v>
          </cell>
          <cell r="W334" t="str">
            <v>P231 Production Operations</v>
          </cell>
          <cell r="X334" t="str">
            <v>S7200 Services</v>
          </cell>
          <cell r="Y334" t="str">
            <v>A2110 Production Operations</v>
          </cell>
          <cell r="Z334">
            <v>358838.37</v>
          </cell>
          <cell r="AA334">
            <v>2.2799999999999998</v>
          </cell>
          <cell r="AB334">
            <v>116095872</v>
          </cell>
          <cell r="AC334">
            <v>0</v>
          </cell>
          <cell r="AD334">
            <v>380642.20327868854</v>
          </cell>
          <cell r="AG334">
            <v>0</v>
          </cell>
          <cell r="AH334">
            <v>-380642.20327868854</v>
          </cell>
        </row>
        <row r="335">
          <cell r="A335">
            <v>112962</v>
          </cell>
          <cell r="B335" t="str">
            <v>OVERHEADS LAND AREA2</v>
          </cell>
          <cell r="C335">
            <v>105927</v>
          </cell>
          <cell r="D335" t="str">
            <v>LAND AREA EAST OVERHEADS (LABOUR CONTRACTOR)</v>
          </cell>
          <cell r="E335" t="str">
            <v>IRETI OMOTOSO</v>
          </cell>
          <cell r="F335" t="str">
            <v>PRODUCTION</v>
          </cell>
          <cell r="G335">
            <v>415004</v>
          </cell>
          <cell r="H335">
            <v>4150</v>
          </cell>
          <cell r="I335" t="str">
            <v>G&amp;A</v>
          </cell>
          <cell r="J335" t="str">
            <v>BASE JV</v>
          </cell>
          <cell r="K335" t="str">
            <v>PRODUCTION</v>
          </cell>
          <cell r="L335" t="str">
            <v>PRODUCTION</v>
          </cell>
          <cell r="M335" t="str">
            <v>Asset Manager, Central Hub</v>
          </cell>
          <cell r="N335" t="str">
            <v>Asset Management Integration Lead</v>
          </cell>
          <cell r="O335" t="str">
            <v>ADEDIRAN, ADEWALE</v>
          </cell>
          <cell r="P335" t="str">
            <v>RUTH.OLUWOLE@SHELL.COM</v>
          </cell>
          <cell r="Q335" t="str">
            <v>OPEX</v>
          </cell>
          <cell r="R335" t="str">
            <v>OPEX</v>
          </cell>
          <cell r="S335" t="str">
            <v>NON SAL</v>
          </cell>
          <cell r="T335" t="str">
            <v>N/A</v>
          </cell>
          <cell r="U335" t="str">
            <v>N/A</v>
          </cell>
          <cell r="V335" t="str">
            <v>C_OPSE_OIL_Z11</v>
          </cell>
          <cell r="W335" t="str">
            <v>P231 Production Operations</v>
          </cell>
          <cell r="X335" t="str">
            <v>S7200 Services</v>
          </cell>
          <cell r="Y335" t="str">
            <v>A2110 Production Operations</v>
          </cell>
          <cell r="Z335">
            <v>721888.3</v>
          </cell>
          <cell r="AA335">
            <v>0</v>
          </cell>
          <cell r="AB335">
            <v>113101488</v>
          </cell>
          <cell r="AC335">
            <v>0</v>
          </cell>
          <cell r="AD335">
            <v>370824.55081967212</v>
          </cell>
          <cell r="AG335">
            <v>0</v>
          </cell>
          <cell r="AH335">
            <v>-370824.55081967212</v>
          </cell>
        </row>
        <row r="336">
          <cell r="A336">
            <v>105928</v>
          </cell>
          <cell r="B336" t="str">
            <v>ASSET MGR O/H EAST PROF. SUBSCRIPTION</v>
          </cell>
          <cell r="C336">
            <v>105928</v>
          </cell>
          <cell r="D336" t="str">
            <v>LAND AREA EAST OVERHEADS_SERVICES MGT (PROFESSIONAL SUBSCRIPTION)</v>
          </cell>
          <cell r="E336" t="str">
            <v>IRETI OMOTOSO</v>
          </cell>
          <cell r="F336" t="str">
            <v>PRODUCTION</v>
          </cell>
          <cell r="G336">
            <v>415004</v>
          </cell>
          <cell r="H336">
            <v>4150</v>
          </cell>
          <cell r="I336" t="str">
            <v>G&amp;A</v>
          </cell>
          <cell r="J336" t="str">
            <v>BASE JV</v>
          </cell>
          <cell r="K336" t="str">
            <v>PRODUCTION</v>
          </cell>
          <cell r="L336" t="str">
            <v>PRODUCTION</v>
          </cell>
          <cell r="M336" t="str">
            <v>Asset Manager, Land East Hub</v>
          </cell>
          <cell r="N336" t="str">
            <v>Asset Management Integration Lead</v>
          </cell>
          <cell r="O336" t="str">
            <v>ADEDIRAN, ADEWALE</v>
          </cell>
          <cell r="P336" t="str">
            <v>RUTH.OLUWOLE@SHELL.COM</v>
          </cell>
          <cell r="Q336" t="str">
            <v>OPEX</v>
          </cell>
          <cell r="R336" t="str">
            <v>OPEX</v>
          </cell>
          <cell r="S336" t="str">
            <v>NON SAL</v>
          </cell>
          <cell r="T336" t="str">
            <v>N/A</v>
          </cell>
          <cell r="U336" t="str">
            <v>N/A</v>
          </cell>
          <cell r="V336" t="str">
            <v>C_OPSE_OIL_Z11</v>
          </cell>
          <cell r="W336" t="str">
            <v>P231 Production Operations</v>
          </cell>
          <cell r="X336" t="str">
            <v>S7200 Services</v>
          </cell>
          <cell r="Y336" t="str">
            <v>A2110 Production Operations</v>
          </cell>
          <cell r="Z336">
            <v>0</v>
          </cell>
          <cell r="AA336">
            <v>-3370.8</v>
          </cell>
          <cell r="AB336">
            <v>1350000</v>
          </cell>
          <cell r="AC336">
            <v>0</v>
          </cell>
          <cell r="AD336">
            <v>4426.2295081967213</v>
          </cell>
          <cell r="AG336">
            <v>0</v>
          </cell>
          <cell r="AH336">
            <v>-4426.2295081967213</v>
          </cell>
        </row>
        <row r="337">
          <cell r="A337">
            <v>113012</v>
          </cell>
          <cell r="B337" t="str">
            <v xml:space="preserve">PAE GEN OVERHEADS </v>
          </cell>
          <cell r="C337">
            <v>105928</v>
          </cell>
          <cell r="D337" t="str">
            <v>LAND AREA EAST OVERHEADS_SERVICES MGT (PROFESSIONAL SUBSCRIPTION)</v>
          </cell>
          <cell r="E337" t="str">
            <v>IRETI OMOTOSO</v>
          </cell>
          <cell r="F337" t="str">
            <v>PRODUCTION</v>
          </cell>
          <cell r="G337">
            <v>415004</v>
          </cell>
          <cell r="H337">
            <v>4150</v>
          </cell>
          <cell r="I337" t="str">
            <v>G&amp;A</v>
          </cell>
          <cell r="J337" t="str">
            <v>BASE JV</v>
          </cell>
          <cell r="K337" t="str">
            <v>PRODUCTION</v>
          </cell>
          <cell r="L337" t="str">
            <v>PRODUCTION</v>
          </cell>
          <cell r="M337" t="str">
            <v>Asset Manager, Land East Hub</v>
          </cell>
          <cell r="N337" t="str">
            <v>Asset Management Integration Lead</v>
          </cell>
          <cell r="O337" t="str">
            <v>ADEDIRAN, ADEWALE</v>
          </cell>
          <cell r="P337" t="str">
            <v>RUTH.OLUWOLE@SHELL.COM</v>
          </cell>
          <cell r="Q337" t="str">
            <v>OPEX</v>
          </cell>
          <cell r="R337" t="str">
            <v>OPEX</v>
          </cell>
          <cell r="S337" t="str">
            <v>NON SAL</v>
          </cell>
          <cell r="T337" t="str">
            <v>N/A</v>
          </cell>
          <cell r="U337" t="str">
            <v>N/A</v>
          </cell>
          <cell r="V337" t="str">
            <v>C_OPSE_OIL_Z11</v>
          </cell>
          <cell r="W337" t="str">
            <v>P231 Production Operations</v>
          </cell>
          <cell r="X337" t="str">
            <v>S7200 Services</v>
          </cell>
          <cell r="Y337" t="str">
            <v>A2110 Production Operations</v>
          </cell>
          <cell r="Z337">
            <v>1549.98</v>
          </cell>
          <cell r="AA337">
            <v>3714.61</v>
          </cell>
          <cell r="AB337">
            <v>2800000</v>
          </cell>
          <cell r="AC337">
            <v>0</v>
          </cell>
          <cell r="AD337">
            <v>9180.3278688524588</v>
          </cell>
          <cell r="AG337">
            <v>0</v>
          </cell>
          <cell r="AH337">
            <v>-9180.3278688524588</v>
          </cell>
        </row>
        <row r="338">
          <cell r="A338">
            <v>105929</v>
          </cell>
          <cell r="B338" t="str">
            <v>ASSET MGR O/H EAST ICT INFRASTRUCTURE</v>
          </cell>
          <cell r="C338">
            <v>105929</v>
          </cell>
          <cell r="D338" t="str">
            <v>LAND AREA EAST OVERHEADS (ICT - INFRASTRUCTURE)</v>
          </cell>
          <cell r="E338" t="str">
            <v>IRETI OMOTOSO</v>
          </cell>
          <cell r="F338" t="str">
            <v>PRODUCTION</v>
          </cell>
          <cell r="G338">
            <v>415005</v>
          </cell>
          <cell r="H338">
            <v>4150</v>
          </cell>
          <cell r="I338" t="str">
            <v>OF-E&amp;M</v>
          </cell>
          <cell r="J338" t="str">
            <v>BASE JV</v>
          </cell>
          <cell r="K338" t="str">
            <v>PRODUCTION</v>
          </cell>
          <cell r="L338" t="str">
            <v>PRODUCTION</v>
          </cell>
          <cell r="M338" t="str">
            <v>Asset Manager, Land East Hub</v>
          </cell>
          <cell r="N338" t="str">
            <v>Asset Management Integration Lead</v>
          </cell>
          <cell r="O338" t="str">
            <v>ADEDIRAN, ADEWALE</v>
          </cell>
          <cell r="P338" t="str">
            <v>SUNMBO.OMOTOSHO@SHELL.COM</v>
          </cell>
          <cell r="Q338" t="str">
            <v>OPEX</v>
          </cell>
          <cell r="R338" t="str">
            <v>OPEX</v>
          </cell>
          <cell r="S338" t="str">
            <v>NON SAL</v>
          </cell>
          <cell r="T338" t="str">
            <v>N/A</v>
          </cell>
          <cell r="U338" t="str">
            <v>N/A</v>
          </cell>
          <cell r="V338" t="str">
            <v>C_OPSE_OIL_Z11</v>
          </cell>
          <cell r="W338" t="str">
            <v>P231 Production Operations</v>
          </cell>
          <cell r="X338" t="str">
            <v>S7200 Services</v>
          </cell>
          <cell r="Y338" t="str">
            <v>A2110 Production Operations</v>
          </cell>
          <cell r="Z338">
            <v>111364.14999999998</v>
          </cell>
          <cell r="AA338">
            <v>263899.14999999997</v>
          </cell>
          <cell r="AB338">
            <v>9600000</v>
          </cell>
          <cell r="AC338">
            <v>0</v>
          </cell>
          <cell r="AD338">
            <v>31475.409836065573</v>
          </cell>
          <cell r="AG338">
            <v>0</v>
          </cell>
          <cell r="AH338">
            <v>-31475.409836065573</v>
          </cell>
        </row>
        <row r="339">
          <cell r="A339">
            <v>105969</v>
          </cell>
          <cell r="B339" t="str">
            <v>PROD SPECIAL PROJECT - WORKSHOPS &amp; TRAINING</v>
          </cell>
          <cell r="C339">
            <v>105969</v>
          </cell>
          <cell r="D339" t="str">
            <v>PROD SPECIAL PROJECT - WORKSHOPS &amp; TRAINING</v>
          </cell>
          <cell r="E339" t="str">
            <v>IRETI OMOTOSO</v>
          </cell>
          <cell r="F339" t="str">
            <v>PRODUCTION</v>
          </cell>
          <cell r="G339">
            <v>415002</v>
          </cell>
          <cell r="H339">
            <v>4150</v>
          </cell>
          <cell r="I339" t="str">
            <v>G&amp;A</v>
          </cell>
          <cell r="J339" t="str">
            <v>BASE JV</v>
          </cell>
          <cell r="K339" t="str">
            <v>PRODUCTION</v>
          </cell>
          <cell r="L339" t="str">
            <v>PRODUCTION</v>
          </cell>
          <cell r="M339" t="str">
            <v>Production Services Manager</v>
          </cell>
          <cell r="N339" t="str">
            <v xml:space="preserve">	Business Improvement &amp; Production Excellence Mgr                       </v>
          </cell>
          <cell r="O339" t="str">
            <v>ADEPOJU, OPEYEMI</v>
          </cell>
          <cell r="P339" t="str">
            <v>OLATUNBOSUN.FALAYE@SHELL.COM</v>
          </cell>
          <cell r="Q339" t="str">
            <v>OPEX</v>
          </cell>
          <cell r="R339" t="str">
            <v>OPEX</v>
          </cell>
          <cell r="S339" t="str">
            <v>NON SAL</v>
          </cell>
          <cell r="T339" t="str">
            <v>N/A</v>
          </cell>
          <cell r="U339" t="str">
            <v>N/A</v>
          </cell>
          <cell r="V339" t="str">
            <v>C_OPSE_OIL_Z11</v>
          </cell>
          <cell r="W339" t="str">
            <v>P235 Direct Management</v>
          </cell>
          <cell r="X339" t="str">
            <v>S7200 Services</v>
          </cell>
          <cell r="Y339" t="str">
            <v>A2170 Direct Mngt and Overheads</v>
          </cell>
          <cell r="Z339">
            <v>103551.56</v>
          </cell>
          <cell r="AA339">
            <v>109184.65</v>
          </cell>
          <cell r="AB339">
            <v>29736602.219999999</v>
          </cell>
          <cell r="AC339">
            <v>797661.58324590325</v>
          </cell>
          <cell r="AD339">
            <v>895158.63970491965</v>
          </cell>
          <cell r="AG339">
            <v>0</v>
          </cell>
          <cell r="AH339">
            <v>-895158.63970491965</v>
          </cell>
        </row>
        <row r="340">
          <cell r="A340">
            <v>105982</v>
          </cell>
          <cell r="B340" t="str">
            <v>GAS UPSTREAM - INTEGRATED SYSTEM PLANNING &amp; MANAGEMENT</v>
          </cell>
          <cell r="C340">
            <v>105982</v>
          </cell>
          <cell r="D340" t="str">
            <v>GUM TESTING OF GAS SOLD TO NLNG - CONDENSATE SPIKING PROJECT</v>
          </cell>
          <cell r="E340" t="str">
            <v>OLATUNDE ODUWOLE</v>
          </cell>
          <cell r="F340" t="str">
            <v>GAS</v>
          </cell>
          <cell r="G340">
            <v>415002</v>
          </cell>
          <cell r="H340">
            <v>4150</v>
          </cell>
          <cell r="I340" t="str">
            <v>G&amp;A</v>
          </cell>
          <cell r="J340" t="str">
            <v>BASE JV</v>
          </cell>
          <cell r="K340" t="str">
            <v>COMMERCIAL / GAS</v>
          </cell>
          <cell r="L340" t="str">
            <v>COMMERCIAL / GAS</v>
          </cell>
          <cell r="M340" t="str">
            <v>Integration/Demand &amp; Supply Planning Mgr</v>
          </cell>
          <cell r="N340" t="str">
            <v>Technical Planning Manager</v>
          </cell>
          <cell r="O340" t="str">
            <v>BELO-OSAGIE, OGOCHUKWU</v>
          </cell>
          <cell r="P340" t="str">
            <v>CHUKWUEMEKA.EKEKE@SHELL.COM</v>
          </cell>
          <cell r="Q340" t="str">
            <v>OPEX</v>
          </cell>
          <cell r="R340" t="str">
            <v>OPEX</v>
          </cell>
          <cell r="S340" t="str">
            <v>NON SAL</v>
          </cell>
          <cell r="T340" t="str">
            <v>N/A</v>
          </cell>
          <cell r="U340" t="str">
            <v>N/A</v>
          </cell>
          <cell r="V340" t="str">
            <v>N/A</v>
          </cell>
          <cell r="W340" t="str">
            <v>P231 Production Operations - Gas</v>
          </cell>
          <cell r="X340" t="str">
            <v>S7200 Services</v>
          </cell>
          <cell r="Y340" t="str">
            <v>A2110 Production Operations</v>
          </cell>
          <cell r="Z340">
            <v>0.01</v>
          </cell>
          <cell r="AA340">
            <v>39991.040000000001</v>
          </cell>
          <cell r="AB340">
            <v>0</v>
          </cell>
          <cell r="AC340">
            <v>0</v>
          </cell>
          <cell r="AD340">
            <v>0</v>
          </cell>
          <cell r="AG340">
            <v>0</v>
          </cell>
          <cell r="AH340">
            <v>0</v>
          </cell>
        </row>
        <row r="341">
          <cell r="A341">
            <v>106190</v>
          </cell>
          <cell r="B341" t="str">
            <v>PROCUREMENT CARD IT CONSUMABLES</v>
          </cell>
          <cell r="C341">
            <v>106190</v>
          </cell>
          <cell r="D341" t="str">
            <v>PROCUREMENT CARD IT CONSUMABLES</v>
          </cell>
          <cell r="E341" t="str">
            <v>CHIGBO ENENMO</v>
          </cell>
          <cell r="F341" t="str">
            <v>FINANCE/CP</v>
          </cell>
          <cell r="G341">
            <v>415002</v>
          </cell>
          <cell r="H341">
            <v>4150</v>
          </cell>
          <cell r="I341" t="str">
            <v>G&amp;A</v>
          </cell>
          <cell r="J341" t="str">
            <v>BASE JV</v>
          </cell>
          <cell r="K341" t="str">
            <v>FINANCE</v>
          </cell>
          <cell r="L341" t="str">
            <v>CONTRACTING &amp; PROCUREMENT</v>
          </cell>
          <cell r="M341" t="str">
            <v>Manager CP UI Nigeria &amp; Gabon</v>
          </cell>
          <cell r="N341" t="str">
            <v>GM NCD &amp; SPDC CP Manager</v>
          </cell>
          <cell r="O341" t="str">
            <v>AJILIMA- ISAAC, HAWA</v>
          </cell>
          <cell r="P341" t="str">
            <v>AMBROSE.EKO@SHELL.COM</v>
          </cell>
          <cell r="Q341" t="str">
            <v>OPEX</v>
          </cell>
          <cell r="R341" t="str">
            <v>OPEX</v>
          </cell>
          <cell r="S341" t="str">
            <v>NON SAL</v>
          </cell>
          <cell r="T341" t="str">
            <v>N/A</v>
          </cell>
          <cell r="U341" t="str">
            <v>N/A</v>
          </cell>
          <cell r="V341" t="str">
            <v>N/A</v>
          </cell>
          <cell r="W341" t="str">
            <v>P236.03 IT</v>
          </cell>
          <cell r="X341" t="str">
            <v>S7200 Services</v>
          </cell>
          <cell r="Y341" t="str">
            <v>A2340 Overhead</v>
          </cell>
          <cell r="Z341">
            <v>4999.24</v>
          </cell>
          <cell r="AA341">
            <v>0</v>
          </cell>
          <cell r="AB341">
            <v>0</v>
          </cell>
          <cell r="AC341">
            <v>0</v>
          </cell>
          <cell r="AD341">
            <v>0</v>
          </cell>
          <cell r="AG341">
            <v>0</v>
          </cell>
          <cell r="AH341">
            <v>0</v>
          </cell>
        </row>
        <row r="342">
          <cell r="A342">
            <v>106225</v>
          </cell>
          <cell r="B342" t="str">
            <v>AFUO-OGBAINBIRI UNIT AREA OPERATING COST</v>
          </cell>
          <cell r="C342">
            <v>106225</v>
          </cell>
          <cell r="D342" t="str">
            <v>AFUO-OGBAINBIRI UNIT AREA OPERATING COST</v>
          </cell>
          <cell r="E342" t="str">
            <v>SOLOMON OKODUGHA</v>
          </cell>
          <cell r="F342" t="str">
            <v>NOV</v>
          </cell>
          <cell r="G342">
            <v>412001</v>
          </cell>
          <cell r="H342">
            <v>4120</v>
          </cell>
          <cell r="I342" t="str">
            <v>OF-MTCE</v>
          </cell>
          <cell r="J342" t="str">
            <v>BASE JV</v>
          </cell>
          <cell r="K342" t="str">
            <v>COMMERCIAL / GAS</v>
          </cell>
          <cell r="L342" t="str">
            <v>COMMERCIAL / GAS</v>
          </cell>
          <cell r="M342" t="str">
            <v xml:space="preserve">General Manager Commercial &amp; NOV </v>
          </cell>
          <cell r="N342" t="str">
            <v>Snr Commercial Adviser</v>
          </cell>
          <cell r="O342" t="str">
            <v>EYOMA, EDIDIONG</v>
          </cell>
          <cell r="P342" t="str">
            <v>UDOKA.NWABUDIKE@SHELL.COM</v>
          </cell>
          <cell r="Q342" t="str">
            <v>OPEX</v>
          </cell>
          <cell r="R342" t="str">
            <v>OPEX</v>
          </cell>
          <cell r="S342" t="str">
            <v>NON SAL</v>
          </cell>
          <cell r="T342" t="str">
            <v>N/A</v>
          </cell>
          <cell r="U342" t="str">
            <v>N/A</v>
          </cell>
          <cell r="V342" t="str">
            <v>N_AFUO_WNV_N02</v>
          </cell>
          <cell r="W342" t="str">
            <v>P231 Production Operations - Gas</v>
          </cell>
          <cell r="X342" t="str">
            <v>S7200 Services</v>
          </cell>
          <cell r="Y342" t="str">
            <v>A2170 Direct Mngt and Overheads</v>
          </cell>
          <cell r="Z342">
            <v>-317560.8</v>
          </cell>
          <cell r="AA342">
            <v>3065079.98</v>
          </cell>
          <cell r="AB342">
            <v>303660000</v>
          </cell>
          <cell r="AC342">
            <v>964000</v>
          </cell>
          <cell r="AD342">
            <v>1959606.5573770492</v>
          </cell>
          <cell r="AG342">
            <v>0</v>
          </cell>
          <cell r="AH342">
            <v>-1959606.5573770492</v>
          </cell>
        </row>
        <row r="343">
          <cell r="A343">
            <v>112911</v>
          </cell>
          <cell r="B343" t="str">
            <v xml:space="preserve">PAE GEN OVERHEADS </v>
          </cell>
          <cell r="C343">
            <v>105929</v>
          </cell>
          <cell r="D343" t="str">
            <v>LAND AREA EAST OVERHEADS (ICT - INFRASTRUCTURE)</v>
          </cell>
          <cell r="E343" t="str">
            <v>IRETI OMOTOSO</v>
          </cell>
          <cell r="F343" t="str">
            <v>PRODUCTION</v>
          </cell>
          <cell r="G343">
            <v>415005</v>
          </cell>
          <cell r="H343">
            <v>4150</v>
          </cell>
          <cell r="I343" t="str">
            <v>OF-E&amp;M</v>
          </cell>
          <cell r="J343" t="str">
            <v>BASE JV</v>
          </cell>
          <cell r="K343" t="str">
            <v>PRODUCTION</v>
          </cell>
          <cell r="L343" t="str">
            <v>PRODUCTION</v>
          </cell>
          <cell r="M343" t="str">
            <v>Asset Manager, Land East Hub</v>
          </cell>
          <cell r="N343" t="str">
            <v>Asset Management Integration Lead</v>
          </cell>
          <cell r="O343" t="str">
            <v>ADEDIRAN, ADEWALE</v>
          </cell>
          <cell r="P343" t="str">
            <v>SUNMBO.OMOTOSHO@SHELL.COM</v>
          </cell>
          <cell r="Q343" t="str">
            <v>OPEX</v>
          </cell>
          <cell r="R343" t="str">
            <v>OPEX</v>
          </cell>
          <cell r="S343" t="str">
            <v>NON SAL</v>
          </cell>
          <cell r="T343" t="str">
            <v>N/A</v>
          </cell>
          <cell r="U343" t="str">
            <v>N/A</v>
          </cell>
          <cell r="V343" t="str">
            <v>C_OPSE_OIL_Z11</v>
          </cell>
          <cell r="W343" t="str">
            <v>P231 Production Operations</v>
          </cell>
          <cell r="X343" t="str">
            <v>S7200 Services</v>
          </cell>
          <cell r="Y343" t="str">
            <v>A2110 Production Operations</v>
          </cell>
          <cell r="Z343">
            <v>38394.58</v>
          </cell>
          <cell r="AA343">
            <v>26669.42</v>
          </cell>
          <cell r="AB343">
            <v>16589404.439999999</v>
          </cell>
          <cell r="AC343">
            <v>59654</v>
          </cell>
          <cell r="AD343">
            <v>114045.48996721311</v>
          </cell>
          <cell r="AG343">
            <v>0</v>
          </cell>
          <cell r="AH343">
            <v>-114045.48996721311</v>
          </cell>
        </row>
        <row r="344">
          <cell r="A344">
            <v>106228</v>
          </cell>
          <cell r="B344" t="str">
            <v>EA COMMUNITY SURVEILLANCE</v>
          </cell>
          <cell r="C344">
            <v>106228</v>
          </cell>
          <cell r="D344" t="str">
            <v>EA COMMUNITY SURVEILLANCE</v>
          </cell>
          <cell r="E344" t="str">
            <v>IRETI OMOTOSO</v>
          </cell>
          <cell r="F344" t="str">
            <v>PRODUCTION</v>
          </cell>
          <cell r="G344">
            <v>415008</v>
          </cell>
          <cell r="H344">
            <v>4150</v>
          </cell>
          <cell r="I344" t="str">
            <v>HSE</v>
          </cell>
          <cell r="J344" t="str">
            <v>BASE JV</v>
          </cell>
          <cell r="K344" t="str">
            <v>PRODUCTION</v>
          </cell>
          <cell r="L344" t="str">
            <v>PRODUCTION</v>
          </cell>
          <cell r="M344" t="str">
            <v>Asset Manager, EA Hub</v>
          </cell>
          <cell r="N344" t="str">
            <v>Asset Management Integration Lead</v>
          </cell>
          <cell r="O344" t="str">
            <v>OLUMIDE, VICTORIA</v>
          </cell>
          <cell r="P344" t="str">
            <v>OGBONNA.NWACHI@SHELL.COM</v>
          </cell>
          <cell r="Q344" t="str">
            <v>OPEX</v>
          </cell>
          <cell r="R344" t="str">
            <v>OPEX</v>
          </cell>
          <cell r="S344" t="str">
            <v>NON SAL</v>
          </cell>
          <cell r="T344" t="str">
            <v>N/A</v>
          </cell>
          <cell r="U344" t="str">
            <v>N/A</v>
          </cell>
          <cell r="V344" t="str">
            <v>N_EAZZ_OFS_N01</v>
          </cell>
          <cell r="W344" t="str">
            <v>P231 Production Operations</v>
          </cell>
          <cell r="X344" t="str">
            <v>S7200 Services</v>
          </cell>
          <cell r="Y344" t="str">
            <v>A2110 Production Operations</v>
          </cell>
          <cell r="Z344">
            <v>612449.54</v>
          </cell>
          <cell r="AA344">
            <v>577674.38</v>
          </cell>
          <cell r="AB344">
            <v>169939200</v>
          </cell>
          <cell r="AC344">
            <v>0</v>
          </cell>
          <cell r="AD344">
            <v>557177.70491803274</v>
          </cell>
          <cell r="AG344">
            <v>0</v>
          </cell>
          <cell r="AH344">
            <v>-557177.70491803274</v>
          </cell>
        </row>
        <row r="345">
          <cell r="A345">
            <v>106229</v>
          </cell>
          <cell r="B345" t="str">
            <v>EA COMMUNITY RELATIONS</v>
          </cell>
          <cell r="C345">
            <v>106229</v>
          </cell>
          <cell r="D345" t="str">
            <v>EA COMMUNITY RELATIONS</v>
          </cell>
          <cell r="E345" t="str">
            <v>IRETI OMOTOSO</v>
          </cell>
          <cell r="F345" t="str">
            <v>PRODUCTION</v>
          </cell>
          <cell r="G345">
            <v>415008</v>
          </cell>
          <cell r="H345">
            <v>4150</v>
          </cell>
          <cell r="I345" t="str">
            <v>CDPA</v>
          </cell>
          <cell r="J345" t="str">
            <v>BASE JV</v>
          </cell>
          <cell r="K345" t="str">
            <v>PRODUCTION</v>
          </cell>
          <cell r="L345" t="str">
            <v>PRODUCTION</v>
          </cell>
          <cell r="M345" t="str">
            <v>Asset Manager, EA Hub</v>
          </cell>
          <cell r="N345" t="str">
            <v>Asset Management Integration Lead</v>
          </cell>
          <cell r="O345" t="str">
            <v>OLUMIDE, VICTORIA</v>
          </cell>
          <cell r="P345" t="str">
            <v>OGBONNA.NWACHI@SHELL.COM</v>
          </cell>
          <cell r="Q345" t="str">
            <v>OPEX</v>
          </cell>
          <cell r="R345" t="str">
            <v>OPEX</v>
          </cell>
          <cell r="S345" t="str">
            <v>NON SAL</v>
          </cell>
          <cell r="T345" t="str">
            <v>N/A</v>
          </cell>
          <cell r="U345" t="str">
            <v>N/A</v>
          </cell>
          <cell r="V345" t="str">
            <v>N_EAZZ_OFS_N01</v>
          </cell>
          <cell r="W345" t="str">
            <v>P236.08 Overhead (SCD)</v>
          </cell>
          <cell r="X345" t="str">
            <v>S7200 Services</v>
          </cell>
          <cell r="Y345" t="str">
            <v>A2110 Production Operations</v>
          </cell>
          <cell r="Z345">
            <v>176587.38</v>
          </cell>
          <cell r="AA345">
            <v>96354.75</v>
          </cell>
          <cell r="AB345">
            <v>59020000</v>
          </cell>
          <cell r="AC345">
            <v>0</v>
          </cell>
          <cell r="AD345">
            <v>193508.19672131148</v>
          </cell>
          <cell r="AG345">
            <v>0</v>
          </cell>
          <cell r="AH345">
            <v>-193508.19672131148</v>
          </cell>
        </row>
        <row r="346">
          <cell r="A346">
            <v>106230</v>
          </cell>
          <cell r="B346" t="str">
            <v>OVERHEADS (GENERAL ADMIN.) AM, SWAMP EAST</v>
          </cell>
          <cell r="C346">
            <v>106230</v>
          </cell>
          <cell r="D346" t="str">
            <v>OVERHEADS (GENERAL ADMIN.) AM, SWAMP EAST</v>
          </cell>
          <cell r="E346" t="str">
            <v>IRETI OMOTOSO</v>
          </cell>
          <cell r="F346" t="str">
            <v>PRODUCTION</v>
          </cell>
          <cell r="G346">
            <v>415002</v>
          </cell>
          <cell r="H346">
            <v>4150</v>
          </cell>
          <cell r="I346" t="str">
            <v>G&amp;A</v>
          </cell>
          <cell r="J346" t="str">
            <v>BASE JV</v>
          </cell>
          <cell r="K346" t="str">
            <v>PRODUCTION</v>
          </cell>
          <cell r="L346" t="str">
            <v>PRODUCTION</v>
          </cell>
          <cell r="M346" t="str">
            <v>Asset Manager, Swamp East Hub</v>
          </cell>
          <cell r="N346" t="str">
            <v>Asset Management Integration Lead</v>
          </cell>
          <cell r="O346" t="str">
            <v>AZUBUIKE, JOHN</v>
          </cell>
          <cell r="P346" t="str">
            <v>CHIKEZIE.ODINAKA@SHELL.COM</v>
          </cell>
          <cell r="Q346" t="str">
            <v>OPEX</v>
          </cell>
          <cell r="R346" t="str">
            <v>OPEX</v>
          </cell>
          <cell r="S346" t="str">
            <v>NON SAL</v>
          </cell>
          <cell r="T346" t="str">
            <v>N/A</v>
          </cell>
          <cell r="U346" t="str">
            <v>N/A</v>
          </cell>
          <cell r="V346" t="str">
            <v>C_OPSE_OIL_Z11</v>
          </cell>
          <cell r="W346" t="str">
            <v>P231 Production Operations</v>
          </cell>
          <cell r="X346" t="str">
            <v>S7200 Services</v>
          </cell>
          <cell r="Y346" t="str">
            <v>A2110 Production Operations</v>
          </cell>
          <cell r="Z346">
            <v>80109.03</v>
          </cell>
          <cell r="AA346">
            <v>116365.24</v>
          </cell>
          <cell r="AB346">
            <v>5078000</v>
          </cell>
          <cell r="AC346">
            <v>18000</v>
          </cell>
          <cell r="AD346">
            <v>34649.180327868853</v>
          </cell>
          <cell r="AG346">
            <v>0</v>
          </cell>
          <cell r="AH346">
            <v>-34649.180327868853</v>
          </cell>
        </row>
        <row r="347">
          <cell r="A347">
            <v>106231</v>
          </cell>
          <cell r="B347" t="str">
            <v>OVERHEADS (HOTELS &amp; TRAVELS) AM, SWAMP EAST</v>
          </cell>
          <cell r="C347">
            <v>106231</v>
          </cell>
          <cell r="D347" t="str">
            <v>OVERHEADS (HOTELS &amp; TRAVELS) AM, SWAMP EAST</v>
          </cell>
          <cell r="E347" t="str">
            <v>IRETI OMOTOSO</v>
          </cell>
          <cell r="F347" t="str">
            <v>PRODUCTION</v>
          </cell>
          <cell r="G347">
            <v>415002</v>
          </cell>
          <cell r="H347">
            <v>4150</v>
          </cell>
          <cell r="I347" t="str">
            <v>G&amp;A</v>
          </cell>
          <cell r="J347" t="str">
            <v>BASE JV</v>
          </cell>
          <cell r="K347" t="str">
            <v>PRODUCTION</v>
          </cell>
          <cell r="L347" t="str">
            <v>PRODUCTION</v>
          </cell>
          <cell r="M347" t="str">
            <v>Asset Manager, Swamp East Hub</v>
          </cell>
          <cell r="N347" t="str">
            <v>Asset Management Integration Lead</v>
          </cell>
          <cell r="O347" t="str">
            <v>AZUBUIKE, JOHN</v>
          </cell>
          <cell r="P347" t="str">
            <v>CHIKEZIE.ODINAKA@SHELL.COM</v>
          </cell>
          <cell r="Q347" t="str">
            <v>OPEX</v>
          </cell>
          <cell r="R347" t="str">
            <v>OPEX</v>
          </cell>
          <cell r="S347" t="str">
            <v>NON SAL</v>
          </cell>
          <cell r="T347" t="str">
            <v>N/A</v>
          </cell>
          <cell r="U347" t="str">
            <v>N/A</v>
          </cell>
          <cell r="V347" t="str">
            <v>C_OPSE_OIL_Z11</v>
          </cell>
          <cell r="W347" t="str">
            <v>P231 Production Operations</v>
          </cell>
          <cell r="X347" t="str">
            <v>S7200 Services</v>
          </cell>
          <cell r="Y347" t="str">
            <v>A2110 Production Operations</v>
          </cell>
          <cell r="Z347">
            <v>37275.14</v>
          </cell>
          <cell r="AA347">
            <v>78302.360000000015</v>
          </cell>
          <cell r="AB347">
            <v>7650000</v>
          </cell>
          <cell r="AC347">
            <v>0</v>
          </cell>
          <cell r="AD347">
            <v>25081.967213114753</v>
          </cell>
          <cell r="AG347">
            <v>0</v>
          </cell>
          <cell r="AH347">
            <v>-25081.967213114753</v>
          </cell>
        </row>
        <row r="348">
          <cell r="A348">
            <v>106232</v>
          </cell>
          <cell r="B348" t="str">
            <v>OVERHEADS (AVIATION) AM, SWAMP EAST</v>
          </cell>
          <cell r="C348">
            <v>106232</v>
          </cell>
          <cell r="D348" t="str">
            <v>OVERHEADS (AVIATION) AM, SWAMP EAST</v>
          </cell>
          <cell r="E348" t="str">
            <v>IRETI OMOTOSO</v>
          </cell>
          <cell r="F348" t="str">
            <v>PRODUCTION</v>
          </cell>
          <cell r="G348">
            <v>415003</v>
          </cell>
          <cell r="H348">
            <v>4150</v>
          </cell>
          <cell r="I348" t="str">
            <v>PMM</v>
          </cell>
          <cell r="J348" t="str">
            <v>BASE JV</v>
          </cell>
          <cell r="K348" t="str">
            <v>PRODUCTION</v>
          </cell>
          <cell r="L348" t="str">
            <v>PRODUCTION</v>
          </cell>
          <cell r="M348" t="str">
            <v>Asset Manager, Swamp East Hub</v>
          </cell>
          <cell r="N348" t="str">
            <v>Asset Management Integration Lead</v>
          </cell>
          <cell r="O348" t="str">
            <v>AZUBUIKE, JOHN</v>
          </cell>
          <cell r="P348" t="str">
            <v>CHIKEZIE.ODINAKA@SHELL.COM</v>
          </cell>
          <cell r="Q348" t="str">
            <v>OPEX</v>
          </cell>
          <cell r="R348" t="str">
            <v>OPEX</v>
          </cell>
          <cell r="S348" t="str">
            <v>NON SAL</v>
          </cell>
          <cell r="T348" t="str">
            <v>N/A</v>
          </cell>
          <cell r="U348" t="str">
            <v>N/A</v>
          </cell>
          <cell r="V348" t="str">
            <v>C_OPSE_OIL_Z11</v>
          </cell>
          <cell r="W348" t="str">
            <v>P231 Production Operations</v>
          </cell>
          <cell r="X348" t="str">
            <v>S7200 Services</v>
          </cell>
          <cell r="Y348" t="str">
            <v>A2110 Production Operations</v>
          </cell>
          <cell r="Z348">
            <v>233623.75999999998</v>
          </cell>
          <cell r="AA348">
            <v>154829.38</v>
          </cell>
          <cell r="AB348">
            <v>7350000</v>
          </cell>
          <cell r="AC348">
            <v>50750</v>
          </cell>
          <cell r="AD348">
            <v>74848.360655737706</v>
          </cell>
          <cell r="AG348">
            <v>0</v>
          </cell>
          <cell r="AH348">
            <v>-74848.360655737706</v>
          </cell>
        </row>
        <row r="349">
          <cell r="A349">
            <v>106305</v>
          </cell>
          <cell r="B349" t="str">
            <v>ICT OVERHEAD GM UPSTREAM GAS</v>
          </cell>
          <cell r="C349">
            <v>106305</v>
          </cell>
          <cell r="D349" t="str">
            <v>ICT OVERHEAD GM UPSTREAM GAS</v>
          </cell>
          <cell r="E349" t="str">
            <v>TUNDE ODUWOLE</v>
          </cell>
          <cell r="F349" t="str">
            <v>GAS</v>
          </cell>
          <cell r="G349">
            <v>415005</v>
          </cell>
          <cell r="H349">
            <v>4150</v>
          </cell>
          <cell r="I349" t="str">
            <v>OF-E&amp;M</v>
          </cell>
          <cell r="J349" t="str">
            <v>BASE JV</v>
          </cell>
          <cell r="K349" t="str">
            <v>COMMERCIAL / GAS</v>
          </cell>
          <cell r="L349" t="str">
            <v>COMMERCIAL / GAS</v>
          </cell>
          <cell r="M349" t="str">
            <v>Integration/Demand &amp; Supply Planning Mgr</v>
          </cell>
          <cell r="N349" t="str">
            <v>Technical Planning Manager</v>
          </cell>
          <cell r="O349" t="str">
            <v>BELO-OSAGIE, OGOCHUKWU</v>
          </cell>
          <cell r="P349" t="str">
            <v>CHUKWUEMEKA.EKEKE@SHELL.COM</v>
          </cell>
          <cell r="Q349" t="str">
            <v>OPEX</v>
          </cell>
          <cell r="R349" t="str">
            <v>OPEX</v>
          </cell>
          <cell r="S349" t="str">
            <v>NON SAL</v>
          </cell>
          <cell r="T349" t="str">
            <v>N/A</v>
          </cell>
          <cell r="U349" t="str">
            <v>N/A</v>
          </cell>
          <cell r="V349" t="str">
            <v>C_OPSE_OIL_Z11</v>
          </cell>
          <cell r="W349" t="str">
            <v>P235 Direct Management</v>
          </cell>
          <cell r="X349" t="str">
            <v>S7200 Services</v>
          </cell>
          <cell r="Y349" t="str">
            <v>A2340 Overhead</v>
          </cell>
          <cell r="Z349">
            <v>964.09</v>
          </cell>
          <cell r="AA349">
            <v>710.55000000000007</v>
          </cell>
          <cell r="AB349">
            <v>335000</v>
          </cell>
          <cell r="AC349">
            <v>1296</v>
          </cell>
          <cell r="AD349">
            <v>2394.3606557377052</v>
          </cell>
          <cell r="AG349">
            <v>0</v>
          </cell>
          <cell r="AH349">
            <v>-2394.3606557377052</v>
          </cell>
        </row>
        <row r="350">
          <cell r="A350">
            <v>112934</v>
          </cell>
          <cell r="B350" t="str">
            <v>OVERHEADS LAND AREA2</v>
          </cell>
          <cell r="C350">
            <v>105929</v>
          </cell>
          <cell r="D350" t="str">
            <v>LAND AREA EAST OVERHEADS (ICT - INFRASTRUCTURE)</v>
          </cell>
          <cell r="E350" t="str">
            <v>IRETI OMOTOSO</v>
          </cell>
          <cell r="F350" t="str">
            <v>PRODUCTION</v>
          </cell>
          <cell r="G350">
            <v>415005</v>
          </cell>
          <cell r="H350">
            <v>4150</v>
          </cell>
          <cell r="I350" t="str">
            <v>OF-E&amp;M</v>
          </cell>
          <cell r="J350" t="str">
            <v>BASE JV</v>
          </cell>
          <cell r="K350" t="str">
            <v>PRODUCTION</v>
          </cell>
          <cell r="L350" t="str">
            <v>PRODUCTION</v>
          </cell>
          <cell r="M350" t="str">
            <v>Asset Manager, Central Hub</v>
          </cell>
          <cell r="N350" t="str">
            <v>Asset Management Integration Lead</v>
          </cell>
          <cell r="O350" t="str">
            <v>ADEDIRAN, ADEWALE</v>
          </cell>
          <cell r="P350" t="str">
            <v>SUNMBO.OMOTOSHO@SHELL.COM</v>
          </cell>
          <cell r="Q350" t="str">
            <v>OPEX</v>
          </cell>
          <cell r="R350" t="str">
            <v>OPEX</v>
          </cell>
          <cell r="S350" t="str">
            <v>NON SAL</v>
          </cell>
          <cell r="T350" t="str">
            <v>N/A</v>
          </cell>
          <cell r="U350" t="str">
            <v>N/A</v>
          </cell>
          <cell r="V350" t="str">
            <v>C_OPSE_OIL_Z11</v>
          </cell>
          <cell r="W350" t="str">
            <v>P231 Production Operations</v>
          </cell>
          <cell r="X350" t="str">
            <v>S7200 Services</v>
          </cell>
          <cell r="Y350" t="str">
            <v>A2110 Production Operations</v>
          </cell>
          <cell r="Z350">
            <v>94276.819999999992</v>
          </cell>
          <cell r="AA350">
            <v>102663.75</v>
          </cell>
          <cell r="AB350">
            <v>14707000</v>
          </cell>
          <cell r="AC350">
            <v>62487.199999999997</v>
          </cell>
          <cell r="AD350">
            <v>110706.87213114754</v>
          </cell>
          <cell r="AG350">
            <v>0</v>
          </cell>
          <cell r="AH350">
            <v>-110706.87213114754</v>
          </cell>
        </row>
        <row r="351">
          <cell r="A351">
            <v>106316</v>
          </cell>
          <cell r="B351" t="str">
            <v>JV PARTNERS RELATIONSHIPS - HR &amp; SERVICES MGT</v>
          </cell>
          <cell r="C351">
            <v>106316</v>
          </cell>
          <cell r="D351" t="str">
            <v>JV PARTNERS RELATIONSHIPS - HR &amp; SERVICES MGT</v>
          </cell>
          <cell r="E351" t="str">
            <v>CHIGBO ENENMO</v>
          </cell>
          <cell r="F351" t="str">
            <v>BGR</v>
          </cell>
          <cell r="G351">
            <v>415002</v>
          </cell>
          <cell r="H351">
            <v>4150</v>
          </cell>
          <cell r="I351" t="str">
            <v>G&amp;A</v>
          </cell>
          <cell r="J351" t="str">
            <v>BASE JV</v>
          </cell>
          <cell r="K351" t="str">
            <v>CC &amp; MD</v>
          </cell>
          <cell r="L351" t="str">
            <v>BGR</v>
          </cell>
          <cell r="M351" t="str">
            <v>GM Business &amp; Govt Relation</v>
          </cell>
          <cell r="N351" t="str">
            <v>Governance and Information Manager</v>
          </cell>
          <cell r="O351" t="str">
            <v>SOKUNBI, ADEOLA</v>
          </cell>
          <cell r="P351" t="str">
            <v>ENIOLA.FALASE@SHELL.COM</v>
          </cell>
          <cell r="Q351" t="str">
            <v>OPEX</v>
          </cell>
          <cell r="R351" t="str">
            <v>OPEX</v>
          </cell>
          <cell r="S351" t="str">
            <v>NON SAL</v>
          </cell>
          <cell r="T351" t="str">
            <v>N/A</v>
          </cell>
          <cell r="U351" t="str">
            <v>N/A</v>
          </cell>
          <cell r="V351" t="str">
            <v>C_OPSE_OIL_Z11</v>
          </cell>
          <cell r="W351" t="str">
            <v>P235 Direct Management</v>
          </cell>
          <cell r="X351" t="str">
            <v>S7200 Services</v>
          </cell>
          <cell r="Y351" t="str">
            <v>A2340 Overhead</v>
          </cell>
          <cell r="Z351">
            <v>943714.4299999997</v>
          </cell>
          <cell r="AA351">
            <v>939009.38</v>
          </cell>
          <cell r="AB351">
            <v>80435000</v>
          </cell>
          <cell r="AC351">
            <v>466400</v>
          </cell>
          <cell r="AD351">
            <v>730121.31147540989</v>
          </cell>
          <cell r="AG351">
            <v>0</v>
          </cell>
          <cell r="AH351">
            <v>-730121.31147540989</v>
          </cell>
        </row>
        <row r="352">
          <cell r="A352">
            <v>106317</v>
          </cell>
          <cell r="B352" t="str">
            <v>JV PARTNERS RELATIONSHIPS - ICT</v>
          </cell>
          <cell r="C352">
            <v>106317</v>
          </cell>
          <cell r="D352" t="str">
            <v>JV PARTNERS RELATIONSHIPS - ICT</v>
          </cell>
          <cell r="E352" t="str">
            <v>CHIGBO ENENMO</v>
          </cell>
          <cell r="F352" t="str">
            <v>BGR</v>
          </cell>
          <cell r="G352">
            <v>415005</v>
          </cell>
          <cell r="H352">
            <v>4150</v>
          </cell>
          <cell r="I352" t="str">
            <v>OF-E&amp;M</v>
          </cell>
          <cell r="J352" t="str">
            <v>BASE JV</v>
          </cell>
          <cell r="K352" t="str">
            <v>CC &amp; MD</v>
          </cell>
          <cell r="L352" t="str">
            <v>BGR</v>
          </cell>
          <cell r="M352" t="str">
            <v>GM Business &amp; Govt Relation</v>
          </cell>
          <cell r="N352" t="str">
            <v>Governance and Information Manager</v>
          </cell>
          <cell r="O352" t="str">
            <v>SOKUNBI, ADEOLA</v>
          </cell>
          <cell r="P352" t="str">
            <v>ENIOLA.FALASE@SHELL.COM</v>
          </cell>
          <cell r="Q352" t="str">
            <v>OPEX</v>
          </cell>
          <cell r="R352" t="str">
            <v>OPEX</v>
          </cell>
          <cell r="S352" t="str">
            <v>NON SAL</v>
          </cell>
          <cell r="T352" t="str">
            <v>N/A</v>
          </cell>
          <cell r="U352" t="str">
            <v>N/A</v>
          </cell>
          <cell r="V352" t="str">
            <v>N/A</v>
          </cell>
          <cell r="W352" t="str">
            <v>P235 Direct Management</v>
          </cell>
          <cell r="X352" t="str">
            <v>S7200 Services</v>
          </cell>
          <cell r="Y352" t="str">
            <v>A2340 Overhead</v>
          </cell>
          <cell r="Z352">
            <v>0</v>
          </cell>
          <cell r="AA352">
            <v>0</v>
          </cell>
          <cell r="AB352">
            <v>0</v>
          </cell>
          <cell r="AC352">
            <v>0</v>
          </cell>
          <cell r="AD352">
            <v>0</v>
          </cell>
          <cell r="AG352">
            <v>0</v>
          </cell>
          <cell r="AH352">
            <v>0</v>
          </cell>
        </row>
        <row r="353">
          <cell r="A353">
            <v>112987</v>
          </cell>
          <cell r="B353" t="str">
            <v>PNPT GENERAL OVERHEAD</v>
          </cell>
          <cell r="C353">
            <v>105929</v>
          </cell>
          <cell r="D353" t="str">
            <v>LAND AREA EAST OVERHEADS (ICT - INFRASTRUCTURE)</v>
          </cell>
          <cell r="E353" t="str">
            <v>IRETI OMOTOSO</v>
          </cell>
          <cell r="F353" t="str">
            <v>PRODUCTION</v>
          </cell>
          <cell r="G353">
            <v>415005</v>
          </cell>
          <cell r="H353">
            <v>4150</v>
          </cell>
          <cell r="I353" t="str">
            <v>OF-E&amp;M</v>
          </cell>
          <cell r="J353" t="str">
            <v>BASE JV</v>
          </cell>
          <cell r="K353" t="str">
            <v>PRODUCTION</v>
          </cell>
          <cell r="L353" t="str">
            <v>PRODUCTION</v>
          </cell>
          <cell r="M353" t="str">
            <v>Asset Manager, Land East Hub</v>
          </cell>
          <cell r="N353" t="str">
            <v>Asset Management Integration Lead</v>
          </cell>
          <cell r="O353" t="str">
            <v>ADEDIRAN, ADEWALE</v>
          </cell>
          <cell r="P353" t="str">
            <v>SUNMBO.OMOTOSHO@SHELL.COM</v>
          </cell>
          <cell r="Q353" t="str">
            <v>OPEX</v>
          </cell>
          <cell r="R353" t="str">
            <v>OPEX</v>
          </cell>
          <cell r="S353" t="str">
            <v>NON SAL</v>
          </cell>
          <cell r="T353" t="str">
            <v>N/A</v>
          </cell>
          <cell r="U353" t="str">
            <v>N/A</v>
          </cell>
          <cell r="V353" t="str">
            <v>N/A</v>
          </cell>
          <cell r="W353" t="str">
            <v>P231 Production Operations</v>
          </cell>
          <cell r="X353" t="str">
            <v>S7200 Services</v>
          </cell>
          <cell r="Y353" t="str">
            <v>A2110 Production Operations</v>
          </cell>
          <cell r="Z353">
            <v>-2377.0100000000002</v>
          </cell>
          <cell r="AA353">
            <v>0</v>
          </cell>
          <cell r="AB353">
            <v>0</v>
          </cell>
          <cell r="AC353">
            <v>0</v>
          </cell>
          <cell r="AD353">
            <v>0</v>
          </cell>
          <cell r="AG353">
            <v>0</v>
          </cell>
          <cell r="AH353">
            <v>0</v>
          </cell>
        </row>
        <row r="354">
          <cell r="A354">
            <v>102712</v>
          </cell>
          <cell r="B354" t="str">
            <v xml:space="preserve">PNTEE - ENGINEERING HUB - EAST          </v>
          </cell>
          <cell r="C354">
            <v>105942</v>
          </cell>
          <cell r="D354" t="str">
            <v>AS-BUILT CAMPAIGN FEED</v>
          </cell>
          <cell r="E354" t="str">
            <v>MOJEED OKUNADE</v>
          </cell>
          <cell r="F354" t="str">
            <v>ENGINEERING</v>
          </cell>
          <cell r="G354">
            <v>415001</v>
          </cell>
          <cell r="H354">
            <v>4150</v>
          </cell>
          <cell r="I354" t="str">
            <v>OF-MTCE</v>
          </cell>
          <cell r="J354" t="str">
            <v>BASE JV</v>
          </cell>
          <cell r="K354" t="str">
            <v>P&amp;T</v>
          </cell>
          <cell r="L354" t="str">
            <v>GM Nigeria, Operated</v>
          </cell>
          <cell r="M354" t="str">
            <v>GM Nigeria, Operated</v>
          </cell>
          <cell r="N354" t="str">
            <v>Head, SCiN FEED Office</v>
          </cell>
          <cell r="O354" t="str">
            <v>EBEM, MARCEL</v>
          </cell>
          <cell r="P354" t="str">
            <v>JIDE.ODUNLAMI@SHELL.COM</v>
          </cell>
          <cell r="Q354" t="str">
            <v>OPEX</v>
          </cell>
          <cell r="R354" t="str">
            <v>OPEX</v>
          </cell>
          <cell r="S354" t="str">
            <v>NON SAL</v>
          </cell>
          <cell r="T354" t="str">
            <v>N/A</v>
          </cell>
          <cell r="U354" t="str">
            <v>N/A</v>
          </cell>
          <cell r="V354" t="str">
            <v>N/A</v>
          </cell>
          <cell r="W354" t="str">
            <v>P236.01 Technical Support</v>
          </cell>
          <cell r="X354" t="str">
            <v>S7200 Services</v>
          </cell>
          <cell r="Y354" t="str">
            <v>A2340 Overhead</v>
          </cell>
          <cell r="Z354">
            <v>0.01</v>
          </cell>
          <cell r="AA354">
            <v>0</v>
          </cell>
          <cell r="AB354">
            <v>0</v>
          </cell>
          <cell r="AC354">
            <v>0</v>
          </cell>
          <cell r="AD354">
            <v>0</v>
          </cell>
          <cell r="AG354">
            <v>0</v>
          </cell>
          <cell r="AH354">
            <v>0</v>
          </cell>
        </row>
        <row r="355">
          <cell r="A355">
            <v>106333</v>
          </cell>
          <cell r="B355" t="str">
            <v>LAGOS SECURITY CHARGEBACKS</v>
          </cell>
          <cell r="C355">
            <v>106333</v>
          </cell>
          <cell r="D355" t="str">
            <v>LAGOS SECURITY CHARGEBACKS</v>
          </cell>
          <cell r="E355" t="str">
            <v>CHIGBO ENENMO</v>
          </cell>
          <cell r="F355" t="str">
            <v>SECURITY</v>
          </cell>
          <cell r="G355">
            <v>415007</v>
          </cell>
          <cell r="H355">
            <v>4150</v>
          </cell>
          <cell r="I355" t="str">
            <v>HSE</v>
          </cell>
          <cell r="J355" t="str">
            <v>BASE JV</v>
          </cell>
          <cell r="K355" t="str">
            <v>CC &amp; MD</v>
          </cell>
          <cell r="L355" t="str">
            <v>SECURITY</v>
          </cell>
          <cell r="M355" t="str">
            <v>General Manager, Security</v>
          </cell>
          <cell r="N355" t="str">
            <v>Head Security Strategy Planning &amp; Capabi</v>
          </cell>
          <cell r="O355" t="str">
            <v>OLOWOLAGBA, SUNKANMI</v>
          </cell>
          <cell r="P355" t="str">
            <v>GILDA.CHIME@SHELL.COM</v>
          </cell>
          <cell r="Q355" t="str">
            <v>OPEX</v>
          </cell>
          <cell r="R355" t="str">
            <v>OPEX</v>
          </cell>
          <cell r="S355" t="str">
            <v>NON SAL</v>
          </cell>
          <cell r="T355" t="str">
            <v>N/A</v>
          </cell>
          <cell r="U355" t="str">
            <v>N/A</v>
          </cell>
          <cell r="V355" t="str">
            <v>C_OPSE_OIL_Z11</v>
          </cell>
          <cell r="W355" t="str">
            <v>P231 Production Operations</v>
          </cell>
          <cell r="X355" t="str">
            <v>S7200 Services</v>
          </cell>
          <cell r="Y355" t="str">
            <v>A2110 Production Operations</v>
          </cell>
          <cell r="Z355">
            <v>1733482.0200000003</v>
          </cell>
          <cell r="AA355">
            <v>1664622.49</v>
          </cell>
          <cell r="AB355">
            <v>510157821</v>
          </cell>
          <cell r="AC355">
            <v>112606</v>
          </cell>
          <cell r="AD355">
            <v>1785254</v>
          </cell>
          <cell r="AG355">
            <v>0</v>
          </cell>
          <cell r="AH355">
            <v>-1785254</v>
          </cell>
        </row>
        <row r="356">
          <cell r="A356">
            <v>106387</v>
          </cell>
          <cell r="B356" t="str">
            <v xml:space="preserve">EMPLOYEE COMPENSATION CONTRIBUTIONS </v>
          </cell>
          <cell r="C356">
            <v>106387</v>
          </cell>
          <cell r="D356" t="str">
            <v xml:space="preserve">EMPLOYEE COMPENSATION CONTRIBUTIONS </v>
          </cell>
          <cell r="E356" t="str">
            <v>CHIGBO ENENMO</v>
          </cell>
          <cell r="F356" t="str">
            <v>HR</v>
          </cell>
          <cell r="G356">
            <v>415004</v>
          </cell>
          <cell r="H356">
            <v>4150</v>
          </cell>
          <cell r="I356" t="str">
            <v>G&amp;A</v>
          </cell>
          <cell r="J356" t="str">
            <v>BASE JV</v>
          </cell>
          <cell r="K356" t="str">
            <v>HR</v>
          </cell>
          <cell r="L356" t="str">
            <v>HR</v>
          </cell>
          <cell r="M356" t="str">
            <v>HR Manager Nigeria</v>
          </cell>
          <cell r="N356" t="str">
            <v>SSA Head of Compensation</v>
          </cell>
          <cell r="O356" t="str">
            <v>AJILIMA- ISAAC, HAWA</v>
          </cell>
          <cell r="P356" t="str">
            <v>TARI.AKHIBI@SHELL.COM</v>
          </cell>
          <cell r="Q356" t="str">
            <v>OPEX</v>
          </cell>
          <cell r="R356" t="str">
            <v>OPEX</v>
          </cell>
          <cell r="S356" t="str">
            <v>NON SAL</v>
          </cell>
          <cell r="T356" t="str">
            <v>N/A</v>
          </cell>
          <cell r="U356" t="str">
            <v>N/A</v>
          </cell>
          <cell r="V356" t="str">
            <v>C_OPSE_OIL_Z11</v>
          </cell>
          <cell r="W356" t="str">
            <v>P236.04 HR</v>
          </cell>
          <cell r="X356" t="str">
            <v>S7200 Services</v>
          </cell>
          <cell r="Y356" t="str">
            <v>A2340 Overhead</v>
          </cell>
          <cell r="Z356">
            <v>2522879.64</v>
          </cell>
          <cell r="AA356">
            <v>2356991.83</v>
          </cell>
          <cell r="AB356">
            <v>790150537.30999994</v>
          </cell>
          <cell r="AC356">
            <v>0</v>
          </cell>
          <cell r="AD356">
            <v>2590657.499377049</v>
          </cell>
          <cell r="AG356">
            <v>0</v>
          </cell>
          <cell r="AH356">
            <v>-2590657.499377049</v>
          </cell>
        </row>
        <row r="357">
          <cell r="A357">
            <v>106798</v>
          </cell>
          <cell r="B357" t="str">
            <v>IA POWER LINE MAST</v>
          </cell>
          <cell r="C357">
            <v>106798</v>
          </cell>
          <cell r="D357" t="str">
            <v>IA POWER LINE MAST</v>
          </cell>
          <cell r="E357" t="str">
            <v>CHIGBO ENENMO</v>
          </cell>
          <cell r="F357" t="str">
            <v>INFRASTRUCTURE</v>
          </cell>
          <cell r="G357">
            <v>415001</v>
          </cell>
          <cell r="H357">
            <v>4150</v>
          </cell>
          <cell r="I357" t="str">
            <v>OF-E&amp;M</v>
          </cell>
          <cell r="J357" t="str">
            <v>BASE JV</v>
          </cell>
          <cell r="K357" t="str">
            <v>HR</v>
          </cell>
          <cell r="L357" t="str">
            <v>INFRASTRUCTURE</v>
          </cell>
          <cell r="M357" t="str">
            <v>Infrastructure Services Mgr Nigeria</v>
          </cell>
          <cell r="N357" t="str">
            <v>Head, Corporate Utilities</v>
          </cell>
          <cell r="O357" t="str">
            <v>AJILIMA- ISAAC, HAWA</v>
          </cell>
          <cell r="P357" t="str">
            <v>IDARA.IDANG@SHELL.COM</v>
          </cell>
          <cell r="Q357" t="str">
            <v>OPEX</v>
          </cell>
          <cell r="R357" t="str">
            <v>OPEX</v>
          </cell>
          <cell r="S357" t="str">
            <v>NON SAL</v>
          </cell>
          <cell r="T357" t="str">
            <v>N/A</v>
          </cell>
          <cell r="U357" t="str">
            <v>N/A</v>
          </cell>
          <cell r="V357" t="str">
            <v>N/A</v>
          </cell>
          <cell r="W357" t="str">
            <v>P234 Power Operations</v>
          </cell>
          <cell r="X357" t="str">
            <v>S7200 Services</v>
          </cell>
          <cell r="Y357" t="str">
            <v>A2340 Overhead</v>
          </cell>
          <cell r="Z357">
            <v>-21790.75</v>
          </cell>
          <cell r="AA357">
            <v>1061.8900000000001</v>
          </cell>
          <cell r="AB357">
            <v>0</v>
          </cell>
          <cell r="AC357">
            <v>0</v>
          </cell>
          <cell r="AD357">
            <v>0</v>
          </cell>
          <cell r="AG357">
            <v>0</v>
          </cell>
          <cell r="AH357">
            <v>0</v>
          </cell>
        </row>
        <row r="358">
          <cell r="A358">
            <v>105942</v>
          </cell>
          <cell r="B358" t="str">
            <v>AS-BUILT CAMPAIGN FEED</v>
          </cell>
          <cell r="C358">
            <v>105942</v>
          </cell>
          <cell r="D358" t="str">
            <v>AS-BUILT CAMPAIGN FEED</v>
          </cell>
          <cell r="E358" t="str">
            <v>MOJEED OKUNADE</v>
          </cell>
          <cell r="F358" t="str">
            <v>ENGINEERING</v>
          </cell>
          <cell r="G358">
            <v>414001</v>
          </cell>
          <cell r="H358">
            <v>4140</v>
          </cell>
          <cell r="I358" t="str">
            <v>OF-MTCE</v>
          </cell>
          <cell r="J358" t="str">
            <v>BASE JV</v>
          </cell>
          <cell r="K358" t="str">
            <v>P&amp;T</v>
          </cell>
          <cell r="L358" t="str">
            <v>GM Nigeria, Operated</v>
          </cell>
          <cell r="M358" t="str">
            <v>GM Nigeria, Operated</v>
          </cell>
          <cell r="N358" t="str">
            <v>Head, SCiN FEED Office</v>
          </cell>
          <cell r="O358" t="str">
            <v>EBEM, MARCEL</v>
          </cell>
          <cell r="P358" t="str">
            <v>JIDE.ODUNLAMI@SHELL.COM</v>
          </cell>
          <cell r="Q358" t="str">
            <v>OPEX</v>
          </cell>
          <cell r="R358" t="str">
            <v>OPEX</v>
          </cell>
          <cell r="S358" t="str">
            <v>NON SAL</v>
          </cell>
          <cell r="T358" t="str">
            <v>N/A</v>
          </cell>
          <cell r="U358" t="str">
            <v>N/A</v>
          </cell>
          <cell r="V358" t="str">
            <v>C_OPSE_OIL_Z11</v>
          </cell>
          <cell r="W358" t="str">
            <v>P236.01 Technical Support</v>
          </cell>
          <cell r="X358" t="str">
            <v>S7200 Services</v>
          </cell>
          <cell r="Y358" t="str">
            <v>A2170 Direct Mngt and Overheads</v>
          </cell>
          <cell r="Z358">
            <v>276888.87</v>
          </cell>
          <cell r="AA358">
            <v>-187541.8</v>
          </cell>
          <cell r="AB358">
            <v>39783032</v>
          </cell>
          <cell r="AC358">
            <v>64853</v>
          </cell>
          <cell r="AD358">
            <v>195289.17049180326</v>
          </cell>
          <cell r="AG358">
            <v>0</v>
          </cell>
          <cell r="AH358">
            <v>-195289.17049180326</v>
          </cell>
        </row>
        <row r="359">
          <cell r="A359">
            <v>106901</v>
          </cell>
          <cell r="B359" t="str">
            <v xml:space="preserve">NCTL SECURITY                           </v>
          </cell>
          <cell r="C359">
            <v>106901</v>
          </cell>
          <cell r="D359" t="str">
            <v xml:space="preserve"> NCTL SECURITY</v>
          </cell>
          <cell r="E359" t="str">
            <v>CHIGBO ENENMO</v>
          </cell>
          <cell r="F359" t="str">
            <v>SECURITY</v>
          </cell>
          <cell r="G359">
            <v>415007</v>
          </cell>
          <cell r="H359">
            <v>4150</v>
          </cell>
          <cell r="I359" t="str">
            <v>HSE</v>
          </cell>
          <cell r="J359" t="str">
            <v>BASE JV</v>
          </cell>
          <cell r="K359" t="str">
            <v>CC &amp; MD</v>
          </cell>
          <cell r="L359" t="str">
            <v>SECURITY</v>
          </cell>
          <cell r="M359" t="str">
            <v>General Manager, Security</v>
          </cell>
          <cell r="N359" t="str">
            <v>Manager Security Ops Swamp East</v>
          </cell>
          <cell r="O359" t="str">
            <v>OLOWOLAGBA, SUNKANMI</v>
          </cell>
          <cell r="P359" t="str">
            <v>GILDA.CHIME@SHELL.COM</v>
          </cell>
          <cell r="Q359" t="str">
            <v>OPEX</v>
          </cell>
          <cell r="R359" t="str">
            <v>OPEX</v>
          </cell>
          <cell r="S359" t="str">
            <v>NON SAL</v>
          </cell>
          <cell r="T359" t="str">
            <v>N/A</v>
          </cell>
          <cell r="U359" t="str">
            <v>N/A</v>
          </cell>
          <cell r="V359" t="str">
            <v>N/A</v>
          </cell>
          <cell r="W359" t="str">
            <v>P231 Production Operations</v>
          </cell>
          <cell r="X359" t="str">
            <v>S7200 Services</v>
          </cell>
          <cell r="Y359" t="str">
            <v>A2110 Production Operations</v>
          </cell>
          <cell r="Z359">
            <v>0</v>
          </cell>
          <cell r="AA359">
            <v>-367.10000000000014</v>
          </cell>
          <cell r="AB359">
            <v>0</v>
          </cell>
          <cell r="AC359">
            <v>0</v>
          </cell>
          <cell r="AD359">
            <v>0</v>
          </cell>
          <cell r="AG359">
            <v>0</v>
          </cell>
          <cell r="AH359">
            <v>0</v>
          </cell>
        </row>
        <row r="360">
          <cell r="A360">
            <v>105959</v>
          </cell>
          <cell r="B360" t="str">
            <v>ASSET MANAGER SWAMP WEST OVERHEAD</v>
          </cell>
          <cell r="C360">
            <v>105959</v>
          </cell>
          <cell r="D360" t="str">
            <v>ASSET MANAGER SWAMP WEST OVERHEAD</v>
          </cell>
          <cell r="E360" t="str">
            <v>IRETI OMOTOSO</v>
          </cell>
          <cell r="F360" t="str">
            <v>PRODUCTION</v>
          </cell>
          <cell r="G360">
            <v>415002</v>
          </cell>
          <cell r="H360">
            <v>4150</v>
          </cell>
          <cell r="I360" t="str">
            <v>G&amp;A</v>
          </cell>
          <cell r="J360" t="str">
            <v>BASE JV</v>
          </cell>
          <cell r="K360" t="str">
            <v>PRODUCTION</v>
          </cell>
          <cell r="L360" t="str">
            <v>PRODUCTION</v>
          </cell>
          <cell r="M360" t="str">
            <v>Asset Manager, Swamp West Hub</v>
          </cell>
          <cell r="N360" t="str">
            <v>Asset Management Integration Lead</v>
          </cell>
          <cell r="O360" t="str">
            <v>COOKEY, GABRIEL</v>
          </cell>
          <cell r="P360" t="str">
            <v>RICHARD.ITENE@SHELL.COM</v>
          </cell>
          <cell r="Q360" t="str">
            <v>OPEX</v>
          </cell>
          <cell r="R360" t="str">
            <v>OPEX</v>
          </cell>
          <cell r="S360" t="str">
            <v>NON SAL</v>
          </cell>
          <cell r="T360" t="str">
            <v>N/A</v>
          </cell>
          <cell r="U360" t="str">
            <v>N/A</v>
          </cell>
          <cell r="V360" t="str">
            <v>C_OPSE_OIL_Z11</v>
          </cell>
          <cell r="W360" t="str">
            <v>P231 Production Operations</v>
          </cell>
          <cell r="X360" t="str">
            <v>S7200 Services</v>
          </cell>
          <cell r="Y360" t="str">
            <v>A2110 Production Operations</v>
          </cell>
          <cell r="Z360">
            <v>44851.219999999994</v>
          </cell>
          <cell r="AA360">
            <v>64624.859999999993</v>
          </cell>
          <cell r="AB360">
            <v>19136400</v>
          </cell>
          <cell r="AC360">
            <v>0</v>
          </cell>
          <cell r="AD360">
            <v>62742.295081967211</v>
          </cell>
          <cell r="AG360">
            <v>0</v>
          </cell>
          <cell r="AH360">
            <v>-62742.295081967211</v>
          </cell>
        </row>
        <row r="361">
          <cell r="A361">
            <v>113320</v>
          </cell>
          <cell r="B361" t="str">
            <v>GMW GENERAL OH - GM SERVICES WARRI</v>
          </cell>
          <cell r="C361">
            <v>105959</v>
          </cell>
          <cell r="D361" t="str">
            <v>ASSET MANAGER SWAMP WEST OVERHEAD</v>
          </cell>
          <cell r="E361" t="str">
            <v>IRETI OMOTOSO</v>
          </cell>
          <cell r="F361" t="str">
            <v>PRODUCTION</v>
          </cell>
          <cell r="G361">
            <v>415002</v>
          </cell>
          <cell r="H361">
            <v>4150</v>
          </cell>
          <cell r="I361" t="str">
            <v>G&amp;A</v>
          </cell>
          <cell r="J361" t="str">
            <v>BASE JV</v>
          </cell>
          <cell r="K361" t="str">
            <v>PRODUCTION</v>
          </cell>
          <cell r="L361" t="str">
            <v>PRODUCTION</v>
          </cell>
          <cell r="M361" t="str">
            <v>Asset Manager, Swamp West Hub</v>
          </cell>
          <cell r="N361" t="str">
            <v>Asset Management Integration Lead</v>
          </cell>
          <cell r="O361" t="str">
            <v>COOKEY, GABRIEL</v>
          </cell>
          <cell r="P361" t="str">
            <v>RICHARD.ITENE@SHELL.COM</v>
          </cell>
          <cell r="Q361" t="str">
            <v>OPEX</v>
          </cell>
          <cell r="R361" t="str">
            <v>OPEX</v>
          </cell>
          <cell r="S361" t="str">
            <v>NON SAL</v>
          </cell>
          <cell r="T361" t="str">
            <v>N/A</v>
          </cell>
          <cell r="U361" t="str">
            <v>N/A</v>
          </cell>
          <cell r="V361" t="str">
            <v>N/A</v>
          </cell>
          <cell r="W361" t="str">
            <v>P231 Production Operations</v>
          </cell>
          <cell r="X361" t="str">
            <v>S7200 Services</v>
          </cell>
          <cell r="Y361" t="str">
            <v>A2110 Production Operations</v>
          </cell>
          <cell r="Z361">
            <v>0</v>
          </cell>
          <cell r="AA361">
            <v>0</v>
          </cell>
          <cell r="AB361">
            <v>0</v>
          </cell>
          <cell r="AC361">
            <v>0</v>
          </cell>
          <cell r="AD361">
            <v>0</v>
          </cell>
          <cell r="AG361">
            <v>0</v>
          </cell>
          <cell r="AH361">
            <v>0</v>
          </cell>
        </row>
        <row r="362">
          <cell r="A362">
            <v>101286</v>
          </cell>
          <cell r="B362" t="str">
            <v xml:space="preserve">PNIC TRANSF MNGR O/H                    </v>
          </cell>
          <cell r="C362">
            <v>105965</v>
          </cell>
          <cell r="D362" t="str">
            <v>OVERHEADS, PNCFGS CORPORATE SERVICES - ADMIN SERVICES</v>
          </cell>
          <cell r="E362" t="str">
            <v>CHIGBO ENENMO</v>
          </cell>
          <cell r="F362" t="str">
            <v>INFRASTRUCTURE</v>
          </cell>
          <cell r="G362">
            <v>415006</v>
          </cell>
          <cell r="H362">
            <v>4150</v>
          </cell>
          <cell r="I362" t="str">
            <v>HSE</v>
          </cell>
          <cell r="J362" t="str">
            <v>BASE JV</v>
          </cell>
          <cell r="K362" t="str">
            <v>HR</v>
          </cell>
          <cell r="L362" t="str">
            <v>INFRASTRUCTURE</v>
          </cell>
          <cell r="M362" t="str">
            <v>Infrastructure Services Mgr Nigeria</v>
          </cell>
          <cell r="N362" t="str">
            <v>Head RE &amp; Infrastructure Services SPDC</v>
          </cell>
          <cell r="O362" t="str">
            <v>AJILIMA- ISAAC, HAWA</v>
          </cell>
          <cell r="P362" t="str">
            <v>IDARA.IDANG@SHELL.COM</v>
          </cell>
          <cell r="Q362" t="str">
            <v>OPEX</v>
          </cell>
          <cell r="R362" t="str">
            <v>OPEX</v>
          </cell>
          <cell r="S362" t="str">
            <v>NON SAL</v>
          </cell>
          <cell r="T362" t="str">
            <v>N/A</v>
          </cell>
          <cell r="U362" t="str">
            <v>N/A</v>
          </cell>
          <cell r="V362" t="str">
            <v>N/A</v>
          </cell>
          <cell r="W362" t="str">
            <v>P236.08 Corporate Affairs, PR, etc.</v>
          </cell>
          <cell r="X362" t="str">
            <v>S7200 Services</v>
          </cell>
          <cell r="Y362" t="str">
            <v>A2340 Overhead</v>
          </cell>
          <cell r="Z362">
            <v>0</v>
          </cell>
          <cell r="AA362">
            <v>0</v>
          </cell>
          <cell r="AB362">
            <v>0</v>
          </cell>
          <cell r="AC362">
            <v>0</v>
          </cell>
          <cell r="AD362">
            <v>0</v>
          </cell>
          <cell r="AG362">
            <v>0</v>
          </cell>
          <cell r="AH362">
            <v>0</v>
          </cell>
        </row>
        <row r="363">
          <cell r="A363">
            <v>105961</v>
          </cell>
          <cell r="B363" t="str">
            <v>OVERHEADS, PNCFGS CORPORATE SERVICES - MARINE LOGISTICS</v>
          </cell>
          <cell r="C363">
            <v>105965</v>
          </cell>
          <cell r="D363" t="str">
            <v>OVERHEADS, PNCFGS CORPORATE SERVICES - ADMIN SERVICES</v>
          </cell>
          <cell r="E363" t="str">
            <v>CHIGBO ENENMO</v>
          </cell>
          <cell r="F363" t="str">
            <v>INFRASTRUCTURE</v>
          </cell>
          <cell r="G363">
            <v>415006</v>
          </cell>
          <cell r="H363">
            <v>4150</v>
          </cell>
          <cell r="I363" t="str">
            <v>HSE</v>
          </cell>
          <cell r="J363" t="str">
            <v>BASE JV</v>
          </cell>
          <cell r="K363" t="str">
            <v>HR</v>
          </cell>
          <cell r="L363" t="str">
            <v>INFRASTRUCTURE</v>
          </cell>
          <cell r="M363" t="str">
            <v>Infrastructure Services Mgr Nigeria</v>
          </cell>
          <cell r="N363" t="str">
            <v>Head RE &amp; Infrastructure Services SPDC</v>
          </cell>
          <cell r="O363" t="str">
            <v>AJILIMA- ISAAC, HAWA</v>
          </cell>
          <cell r="P363" t="str">
            <v>IDARA.IDANG@SHELL.COM</v>
          </cell>
          <cell r="Q363" t="str">
            <v>OPEX</v>
          </cell>
          <cell r="R363" t="str">
            <v>OPEX</v>
          </cell>
          <cell r="S363" t="str">
            <v>NON SAL</v>
          </cell>
          <cell r="T363" t="str">
            <v>N/A</v>
          </cell>
          <cell r="U363" t="str">
            <v>N/A</v>
          </cell>
          <cell r="V363" t="str">
            <v>N/A</v>
          </cell>
          <cell r="W363" t="str">
            <v>P231 Production Operations</v>
          </cell>
          <cell r="X363" t="str">
            <v>S7200 Services</v>
          </cell>
          <cell r="Y363" t="str">
            <v>A2340 Overhead</v>
          </cell>
          <cell r="Z363">
            <v>0</v>
          </cell>
          <cell r="AA363">
            <v>0</v>
          </cell>
          <cell r="AB363">
            <v>0</v>
          </cell>
          <cell r="AC363">
            <v>0</v>
          </cell>
          <cell r="AD363">
            <v>0</v>
          </cell>
          <cell r="AG363">
            <v>0</v>
          </cell>
          <cell r="AH363">
            <v>0</v>
          </cell>
        </row>
        <row r="364">
          <cell r="A364">
            <v>105962</v>
          </cell>
          <cell r="B364" t="str">
            <v>CORPORATE UTILTIIES OVERHEAD</v>
          </cell>
          <cell r="C364">
            <v>105965</v>
          </cell>
          <cell r="D364" t="str">
            <v>OVERHEADS, PNCFGS CORPORATE SERVICES - ADMIN SERVICES</v>
          </cell>
          <cell r="E364" t="str">
            <v>CHIGBO ENENMO</v>
          </cell>
          <cell r="F364" t="str">
            <v>INFRASTRUCTURE</v>
          </cell>
          <cell r="G364">
            <v>415001</v>
          </cell>
          <cell r="H364">
            <v>4150</v>
          </cell>
          <cell r="I364" t="str">
            <v>OF-MTCE</v>
          </cell>
          <cell r="J364" t="str">
            <v>BASE JV</v>
          </cell>
          <cell r="K364" t="str">
            <v>HR</v>
          </cell>
          <cell r="L364" t="str">
            <v>INFRASTRUCTURE</v>
          </cell>
          <cell r="M364" t="str">
            <v>Infrastructure Services Mgr Nigeria</v>
          </cell>
          <cell r="N364" t="str">
            <v>Head, Corporate Utilities</v>
          </cell>
          <cell r="O364" t="str">
            <v>AJILIMA- ISAAC, HAWA</v>
          </cell>
          <cell r="P364" t="str">
            <v>IDARA.IDANG@SHELL.COM</v>
          </cell>
          <cell r="Q364" t="str">
            <v>OPEX</v>
          </cell>
          <cell r="R364" t="str">
            <v>OPEX</v>
          </cell>
          <cell r="S364" t="str">
            <v>NON SAL</v>
          </cell>
          <cell r="T364" t="str">
            <v>N/A</v>
          </cell>
          <cell r="U364" t="str">
            <v>N/A</v>
          </cell>
          <cell r="V364" t="str">
            <v>C_OPSE_OIL_Z11</v>
          </cell>
          <cell r="W364" t="str">
            <v>P236.10 Office/Property Management</v>
          </cell>
          <cell r="X364" t="str">
            <v>S7200 Services</v>
          </cell>
          <cell r="Y364" t="str">
            <v>A2340 Overhead</v>
          </cell>
          <cell r="Z364">
            <v>0</v>
          </cell>
          <cell r="AA364">
            <v>92379.26999999999</v>
          </cell>
          <cell r="AB364">
            <v>111761600</v>
          </cell>
          <cell r="AC364">
            <v>88894.650000000009</v>
          </cell>
          <cell r="AD364">
            <v>455326.12540983607</v>
          </cell>
          <cell r="AG364">
            <v>0</v>
          </cell>
          <cell r="AH364">
            <v>-455326.12540983607</v>
          </cell>
        </row>
        <row r="365">
          <cell r="A365">
            <v>105963</v>
          </cell>
          <cell r="B365" t="str">
            <v>OVERHEADS, PNCFGS CORPORATE SERVICES - PPE</v>
          </cell>
          <cell r="C365">
            <v>105965</v>
          </cell>
          <cell r="D365" t="str">
            <v>OVERHEADS, PNCFGS CORPORATE SERVICES - ADMIN SERVICES</v>
          </cell>
          <cell r="E365" t="str">
            <v>CHIGBO ENENMO</v>
          </cell>
          <cell r="F365" t="str">
            <v>INFRASTRUCTURE</v>
          </cell>
          <cell r="G365">
            <v>415006</v>
          </cell>
          <cell r="H365">
            <v>4150</v>
          </cell>
          <cell r="I365" t="str">
            <v>HSE</v>
          </cell>
          <cell r="J365" t="str">
            <v>BASE JV</v>
          </cell>
          <cell r="K365" t="str">
            <v>HR</v>
          </cell>
          <cell r="L365" t="str">
            <v>INFRASTRUCTURE</v>
          </cell>
          <cell r="M365" t="str">
            <v>Infrastructure Services Mgr Nigeria</v>
          </cell>
          <cell r="N365" t="str">
            <v>Head RE &amp; Infrastructure Services SPDC</v>
          </cell>
          <cell r="O365" t="str">
            <v>AJILIMA- ISAAC, HAWA</v>
          </cell>
          <cell r="P365" t="str">
            <v>IDARA.IDANG@SHELL.COM</v>
          </cell>
          <cell r="Q365" t="str">
            <v>OPEX</v>
          </cell>
          <cell r="R365" t="str">
            <v>OPEX</v>
          </cell>
          <cell r="S365" t="str">
            <v>NON SAL</v>
          </cell>
          <cell r="T365" t="str">
            <v>N/A</v>
          </cell>
          <cell r="U365" t="str">
            <v>N/A</v>
          </cell>
          <cell r="V365" t="str">
            <v>N/A</v>
          </cell>
          <cell r="W365" t="str">
            <v>P236.10 Office/Property Management</v>
          </cell>
          <cell r="X365" t="str">
            <v>S7200 Services</v>
          </cell>
          <cell r="Y365" t="str">
            <v>A2340 Overhead</v>
          </cell>
          <cell r="Z365">
            <v>0</v>
          </cell>
          <cell r="AA365">
            <v>0</v>
          </cell>
          <cell r="AB365">
            <v>0</v>
          </cell>
          <cell r="AC365">
            <v>0</v>
          </cell>
          <cell r="AD365">
            <v>0</v>
          </cell>
          <cell r="AG365">
            <v>0</v>
          </cell>
          <cell r="AH365">
            <v>0</v>
          </cell>
        </row>
        <row r="366">
          <cell r="A366">
            <v>105965</v>
          </cell>
          <cell r="B366" t="str">
            <v>OVERHEADS, PNCFGS CORPORATE SERVICES - STATIONERY</v>
          </cell>
          <cell r="C366">
            <v>105965</v>
          </cell>
          <cell r="D366" t="str">
            <v>OVERHEADS, PNCFGS CORPORATE SERVICES - ADMIN SERVICES</v>
          </cell>
          <cell r="E366" t="str">
            <v>CHIGBO ENENMO</v>
          </cell>
          <cell r="F366" t="str">
            <v>INFRASTRUCTURE</v>
          </cell>
          <cell r="G366">
            <v>415006</v>
          </cell>
          <cell r="H366">
            <v>4150</v>
          </cell>
          <cell r="I366" t="str">
            <v>HSE</v>
          </cell>
          <cell r="J366" t="str">
            <v>BASE JV</v>
          </cell>
          <cell r="K366" t="str">
            <v>HR</v>
          </cell>
          <cell r="L366" t="str">
            <v>INFRASTRUCTURE</v>
          </cell>
          <cell r="M366" t="str">
            <v>Infrastructure Services Mgr Nigeria</v>
          </cell>
          <cell r="N366" t="str">
            <v>Head RE &amp; Infrastructure Services SPDC</v>
          </cell>
          <cell r="O366" t="str">
            <v>AJILIMA- ISAAC, HAWA</v>
          </cell>
          <cell r="P366" t="str">
            <v>IDARA.IDANG@SHELL.COM</v>
          </cell>
          <cell r="Q366" t="str">
            <v>OPEX</v>
          </cell>
          <cell r="R366" t="str">
            <v>OPEX</v>
          </cell>
          <cell r="S366" t="str">
            <v>NON SAL</v>
          </cell>
          <cell r="T366" t="str">
            <v>N/A</v>
          </cell>
          <cell r="U366" t="str">
            <v>N/A</v>
          </cell>
          <cell r="V366" t="str">
            <v>C_OPSE_OIL_Z11</v>
          </cell>
          <cell r="W366" t="str">
            <v>P236.10 Office/Property Management</v>
          </cell>
          <cell r="X366" t="str">
            <v>S7200 Services</v>
          </cell>
          <cell r="Y366" t="str">
            <v>A2340 Overhead</v>
          </cell>
          <cell r="Z366">
            <v>89555.76999999999</v>
          </cell>
          <cell r="AA366">
            <v>625002.59</v>
          </cell>
          <cell r="AB366">
            <v>30957460</v>
          </cell>
          <cell r="AC366">
            <v>25992</v>
          </cell>
          <cell r="AD366">
            <v>127491.86885245901</v>
          </cell>
          <cell r="AG366">
            <v>0</v>
          </cell>
          <cell r="AH366">
            <v>-127491.86885245901</v>
          </cell>
        </row>
        <row r="367">
          <cell r="A367">
            <v>105966</v>
          </cell>
          <cell r="B367" t="str">
            <v>OVERHEADS, PNCFGS CORPORATE SERVICES - MEETINGS/SEMINAR</v>
          </cell>
          <cell r="C367">
            <v>105965</v>
          </cell>
          <cell r="D367" t="str">
            <v>OVERHEADS, PNCFGS CORPORATE SERVICES - ADMIN SERVICES</v>
          </cell>
          <cell r="E367" t="str">
            <v>CHIGBO ENENMO</v>
          </cell>
          <cell r="F367" t="str">
            <v>INFRASTRUCTURE</v>
          </cell>
          <cell r="G367">
            <v>415006</v>
          </cell>
          <cell r="H367">
            <v>4150</v>
          </cell>
          <cell r="I367" t="str">
            <v>HSE</v>
          </cell>
          <cell r="J367" t="str">
            <v>BASE JV</v>
          </cell>
          <cell r="K367" t="str">
            <v>HR</v>
          </cell>
          <cell r="L367" t="str">
            <v>INFRASTRUCTURE</v>
          </cell>
          <cell r="M367" t="str">
            <v>Infrastructure Services Mgr Nigeria</v>
          </cell>
          <cell r="N367" t="str">
            <v>Head RE &amp; Infrastructure Services SPDC</v>
          </cell>
          <cell r="O367" t="str">
            <v>AJILIMA- ISAAC, HAWA</v>
          </cell>
          <cell r="P367" t="str">
            <v>IDARA.IDANG@SHELL.COM</v>
          </cell>
          <cell r="Q367" t="str">
            <v>OPEX</v>
          </cell>
          <cell r="R367" t="str">
            <v>OPEX</v>
          </cell>
          <cell r="S367" t="str">
            <v>NON SAL</v>
          </cell>
          <cell r="T367" t="str">
            <v>N/A</v>
          </cell>
          <cell r="U367" t="str">
            <v>N/A</v>
          </cell>
          <cell r="V367" t="str">
            <v>N/A</v>
          </cell>
          <cell r="W367" t="str">
            <v>P236.10 Office/Property Management</v>
          </cell>
          <cell r="X367" t="str">
            <v>S7200 Services</v>
          </cell>
          <cell r="Y367" t="str">
            <v>A2340 Overhead</v>
          </cell>
          <cell r="Z367">
            <v>0</v>
          </cell>
          <cell r="AA367">
            <v>0</v>
          </cell>
          <cell r="AB367">
            <v>0</v>
          </cell>
          <cell r="AC367">
            <v>0</v>
          </cell>
          <cell r="AD367">
            <v>0</v>
          </cell>
          <cell r="AG367">
            <v>0</v>
          </cell>
          <cell r="AH367">
            <v>0</v>
          </cell>
        </row>
        <row r="368">
          <cell r="A368">
            <v>113096</v>
          </cell>
          <cell r="B368" t="str">
            <v>OVERHEADS, PNCFGS CORPORATE SERVICES - LAND TRANSPORT</v>
          </cell>
          <cell r="C368">
            <v>105965</v>
          </cell>
          <cell r="D368" t="str">
            <v>OVERHEADS, PNCFGS CORPORATE SERVICES - ADMIN SERVICES</v>
          </cell>
          <cell r="E368" t="str">
            <v>CHIGBO ENENMO</v>
          </cell>
          <cell r="F368" t="str">
            <v>INFRASTRUCTURE</v>
          </cell>
          <cell r="G368">
            <v>415006</v>
          </cell>
          <cell r="H368">
            <v>4150</v>
          </cell>
          <cell r="I368" t="str">
            <v>HSE</v>
          </cell>
          <cell r="J368" t="str">
            <v>BASE JV</v>
          </cell>
          <cell r="K368" t="str">
            <v>HR</v>
          </cell>
          <cell r="L368" t="str">
            <v>INFRASTRUCTURE</v>
          </cell>
          <cell r="M368" t="str">
            <v>Infrastructure Services Mgr Nigeria</v>
          </cell>
          <cell r="N368" t="str">
            <v>Head RE &amp; Infrastructure Services SPDC</v>
          </cell>
          <cell r="O368" t="str">
            <v>AJILIMA- ISAAC, HAWA</v>
          </cell>
          <cell r="P368" t="str">
            <v>IDARA.IDANG@SHELL.COM</v>
          </cell>
          <cell r="Q368" t="str">
            <v>OPEX</v>
          </cell>
          <cell r="R368" t="str">
            <v>OPEX</v>
          </cell>
          <cell r="S368" t="str">
            <v>NON SAL</v>
          </cell>
          <cell r="T368" t="str">
            <v>N/A</v>
          </cell>
          <cell r="U368" t="str">
            <v>N/A</v>
          </cell>
          <cell r="V368" t="str">
            <v>N/A</v>
          </cell>
          <cell r="W368" t="str">
            <v>P236.07 Procurement Management</v>
          </cell>
          <cell r="X368" t="str">
            <v>S7200 Services</v>
          </cell>
          <cell r="Y368" t="str">
            <v>A2340 Overhead</v>
          </cell>
          <cell r="Z368">
            <v>169.81</v>
          </cell>
          <cell r="AA368">
            <v>0</v>
          </cell>
          <cell r="AB368">
            <v>0</v>
          </cell>
          <cell r="AC368">
            <v>0</v>
          </cell>
          <cell r="AD368">
            <v>0</v>
          </cell>
          <cell r="AG368">
            <v>0</v>
          </cell>
          <cell r="AH368">
            <v>0</v>
          </cell>
        </row>
        <row r="369">
          <cell r="A369">
            <v>113100</v>
          </cell>
          <cell r="B369" t="str">
            <v>OVERHEADS FACILITIES &amp; LOGISTICS- CORPORATE UTILITIES</v>
          </cell>
          <cell r="C369">
            <v>105965</v>
          </cell>
          <cell r="D369" t="str">
            <v>OVERHEADS, PNCFGS CORPORATE SERVICES - ADMIN SERVICES</v>
          </cell>
          <cell r="E369" t="str">
            <v>CHIGBO ENENMO</v>
          </cell>
          <cell r="F369" t="str">
            <v>INFRASTRUCTURE</v>
          </cell>
          <cell r="G369">
            <v>415006</v>
          </cell>
          <cell r="H369">
            <v>4150</v>
          </cell>
          <cell r="I369" t="str">
            <v>HSE</v>
          </cell>
          <cell r="J369" t="str">
            <v>BASE JV</v>
          </cell>
          <cell r="K369" t="str">
            <v>HR</v>
          </cell>
          <cell r="L369" t="str">
            <v>INFRASTRUCTURE</v>
          </cell>
          <cell r="M369" t="str">
            <v>Infrastructure Services Mgr Nigeria</v>
          </cell>
          <cell r="N369" t="str">
            <v>Head RE &amp; Infrastructure Services SPDC</v>
          </cell>
          <cell r="O369" t="str">
            <v>AJILIMA- ISAAC, HAWA</v>
          </cell>
          <cell r="P369" t="str">
            <v>IDARA.IDANG@SHELL.COM</v>
          </cell>
          <cell r="Q369" t="str">
            <v>OPEX</v>
          </cell>
          <cell r="R369" t="str">
            <v>OPEX</v>
          </cell>
          <cell r="S369" t="str">
            <v>NON SAL</v>
          </cell>
          <cell r="T369" t="str">
            <v>N/A</v>
          </cell>
          <cell r="U369" t="str">
            <v>N/A</v>
          </cell>
          <cell r="V369" t="str">
            <v>N/A</v>
          </cell>
          <cell r="W369" t="str">
            <v>P236.10 Office/Property Management</v>
          </cell>
          <cell r="X369" t="str">
            <v>S7200 Services</v>
          </cell>
          <cell r="Y369" t="str">
            <v>A2340 Overhead</v>
          </cell>
          <cell r="Z369">
            <v>0</v>
          </cell>
          <cell r="AA369">
            <v>0</v>
          </cell>
          <cell r="AB369">
            <v>0</v>
          </cell>
          <cell r="AC369">
            <v>0</v>
          </cell>
          <cell r="AD369">
            <v>0</v>
          </cell>
          <cell r="AG369">
            <v>0</v>
          </cell>
          <cell r="AH369">
            <v>0</v>
          </cell>
        </row>
        <row r="370">
          <cell r="A370">
            <v>113165</v>
          </cell>
          <cell r="B370" t="str">
            <v>OVERHEADS, PNCFGS CORPORATE SERVICES - CATERING</v>
          </cell>
          <cell r="C370">
            <v>105965</v>
          </cell>
          <cell r="D370" t="str">
            <v>OVERHEADS, PNCFGS CORPORATE SERVICES - ADMIN SERVICES</v>
          </cell>
          <cell r="E370" t="str">
            <v>CHIGBO ENENMO</v>
          </cell>
          <cell r="F370" t="str">
            <v>INFRASTRUCTURE</v>
          </cell>
          <cell r="G370">
            <v>415006</v>
          </cell>
          <cell r="H370">
            <v>4150</v>
          </cell>
          <cell r="I370" t="str">
            <v>HSE</v>
          </cell>
          <cell r="J370" t="str">
            <v>BASE JV</v>
          </cell>
          <cell r="K370" t="str">
            <v>HR</v>
          </cell>
          <cell r="L370" t="str">
            <v>INFRASTRUCTURE</v>
          </cell>
          <cell r="M370" t="str">
            <v>Infrastructure Services Mgr Nigeria</v>
          </cell>
          <cell r="N370" t="str">
            <v>Head RE &amp; Infrastructure Services SPDC</v>
          </cell>
          <cell r="O370" t="str">
            <v>AJILIMA- ISAAC, HAWA</v>
          </cell>
          <cell r="P370" t="str">
            <v>IDARA.IDANG@SHELL.COM</v>
          </cell>
          <cell r="Q370" t="str">
            <v>OPEX</v>
          </cell>
          <cell r="R370" t="str">
            <v>OPEX</v>
          </cell>
          <cell r="S370" t="str">
            <v>NON SAL</v>
          </cell>
          <cell r="T370" t="str">
            <v>N/A</v>
          </cell>
          <cell r="U370" t="str">
            <v>N/A</v>
          </cell>
          <cell r="V370" t="str">
            <v>N/A</v>
          </cell>
          <cell r="W370" t="str">
            <v>P236.07 Procurement Management</v>
          </cell>
          <cell r="X370" t="str">
            <v>S7200 Services</v>
          </cell>
          <cell r="Y370" t="str">
            <v>A2340 Overhead</v>
          </cell>
          <cell r="Z370">
            <v>0</v>
          </cell>
          <cell r="AA370">
            <v>0</v>
          </cell>
          <cell r="AB370">
            <v>0</v>
          </cell>
          <cell r="AC370">
            <v>0</v>
          </cell>
          <cell r="AD370">
            <v>0</v>
          </cell>
          <cell r="AG370">
            <v>0</v>
          </cell>
          <cell r="AH370">
            <v>0</v>
          </cell>
        </row>
        <row r="371">
          <cell r="A371">
            <v>113304</v>
          </cell>
          <cell r="B371" t="str">
            <v>OVERHEADS, PNCFGS CORPORATE SERVICES - BUSINESS ENTERTAINMENT</v>
          </cell>
          <cell r="C371">
            <v>105965</v>
          </cell>
          <cell r="D371" t="str">
            <v>OVERHEADS, PNCFGS CORPORATE SERVICES - ADMIN SERVICES</v>
          </cell>
          <cell r="E371" t="str">
            <v>CHIGBO ENENMO</v>
          </cell>
          <cell r="F371" t="str">
            <v>INFRASTRUCTURE</v>
          </cell>
          <cell r="G371">
            <v>415006</v>
          </cell>
          <cell r="H371">
            <v>4150</v>
          </cell>
          <cell r="I371" t="str">
            <v>HSE</v>
          </cell>
          <cell r="J371" t="str">
            <v>BASE JV</v>
          </cell>
          <cell r="K371" t="str">
            <v>HR</v>
          </cell>
          <cell r="L371" t="str">
            <v>INFRASTRUCTURE</v>
          </cell>
          <cell r="M371" t="str">
            <v>Infrastructure Services Mgr Nigeria</v>
          </cell>
          <cell r="N371" t="str">
            <v>Head RE &amp; Infrastructure Services SPDC</v>
          </cell>
          <cell r="O371" t="str">
            <v>AJILIMA- ISAAC, HAWA</v>
          </cell>
          <cell r="P371" t="str">
            <v>IDARA.IDANG@SHELL.COM</v>
          </cell>
          <cell r="Q371" t="str">
            <v>OPEX</v>
          </cell>
          <cell r="R371" t="str">
            <v>OPEX</v>
          </cell>
          <cell r="S371" t="str">
            <v>NON SAL</v>
          </cell>
          <cell r="T371" t="str">
            <v>N/A</v>
          </cell>
          <cell r="U371" t="str">
            <v>N/A</v>
          </cell>
          <cell r="V371" t="str">
            <v>N/A</v>
          </cell>
          <cell r="W371" t="str">
            <v>P236.07 Procurement Management</v>
          </cell>
          <cell r="X371" t="str">
            <v>S7200 Services</v>
          </cell>
          <cell r="Y371" t="str">
            <v>A2340 Overhead</v>
          </cell>
          <cell r="Z371">
            <v>18.170000000000002</v>
          </cell>
          <cell r="AA371">
            <v>0</v>
          </cell>
          <cell r="AB371">
            <v>0</v>
          </cell>
          <cell r="AC371">
            <v>0</v>
          </cell>
          <cell r="AD371">
            <v>0</v>
          </cell>
          <cell r="AG371">
            <v>0</v>
          </cell>
          <cell r="AH371">
            <v>0</v>
          </cell>
        </row>
        <row r="372">
          <cell r="A372">
            <v>113305</v>
          </cell>
          <cell r="B372" t="str">
            <v>OVERHEADS, PNCFGS CORPORATE SERVICES - ICT INFRASTRUCTURE</v>
          </cell>
          <cell r="C372">
            <v>105965</v>
          </cell>
          <cell r="D372" t="str">
            <v>OVERHEADS, PNCFGS CORPORATE SERVICES - ADMIN SERVICES</v>
          </cell>
          <cell r="E372" t="str">
            <v>CHIGBO ENENMO</v>
          </cell>
          <cell r="F372" t="str">
            <v>INFRASTRUCTURE</v>
          </cell>
          <cell r="G372">
            <v>415006</v>
          </cell>
          <cell r="H372">
            <v>4150</v>
          </cell>
          <cell r="I372" t="str">
            <v>HSE</v>
          </cell>
          <cell r="J372" t="str">
            <v>BASE JV</v>
          </cell>
          <cell r="K372" t="str">
            <v>HR</v>
          </cell>
          <cell r="L372" t="str">
            <v>INFRASTRUCTURE</v>
          </cell>
          <cell r="M372" t="str">
            <v>Infrastructure Services Mgr Nigeria</v>
          </cell>
          <cell r="N372" t="str">
            <v>Head RE &amp; Infrastructure Services SPDC</v>
          </cell>
          <cell r="O372" t="str">
            <v>AJILIMA- ISAAC, HAWA</v>
          </cell>
          <cell r="P372" t="str">
            <v>IDARA.IDANG@SHELL.COM</v>
          </cell>
          <cell r="Q372" t="str">
            <v>OPEX</v>
          </cell>
          <cell r="R372" t="str">
            <v>OPEX</v>
          </cell>
          <cell r="S372" t="str">
            <v>NON SAL</v>
          </cell>
          <cell r="T372" t="str">
            <v>N/A</v>
          </cell>
          <cell r="U372" t="str">
            <v>N/A</v>
          </cell>
          <cell r="V372" t="str">
            <v>N/A</v>
          </cell>
          <cell r="W372" t="str">
            <v>P236.07 Procurement Management</v>
          </cell>
          <cell r="X372" t="str">
            <v>S7200 Services</v>
          </cell>
          <cell r="Y372" t="str">
            <v>A2340 Overhead</v>
          </cell>
          <cell r="Z372">
            <v>-4.1900000000000004</v>
          </cell>
          <cell r="AA372">
            <v>0</v>
          </cell>
          <cell r="AB372">
            <v>0</v>
          </cell>
          <cell r="AC372">
            <v>0</v>
          </cell>
          <cell r="AD372">
            <v>0</v>
          </cell>
          <cell r="AG372">
            <v>0</v>
          </cell>
          <cell r="AH372">
            <v>0</v>
          </cell>
        </row>
        <row r="373">
          <cell r="A373">
            <v>106904</v>
          </cell>
          <cell r="B373" t="str">
            <v>HOTELS &amp; TRAVELS DPP</v>
          </cell>
          <cell r="C373">
            <v>106904</v>
          </cell>
          <cell r="D373" t="str">
            <v>HOTELS &amp; TRAVELS DPP</v>
          </cell>
          <cell r="E373" t="str">
            <v>MOJEED OKUNADE</v>
          </cell>
          <cell r="F373" t="str">
            <v>DEVELOPMENT</v>
          </cell>
          <cell r="G373">
            <v>415002</v>
          </cell>
          <cell r="H373">
            <v>4150</v>
          </cell>
          <cell r="I373" t="str">
            <v>G&amp;A</v>
          </cell>
          <cell r="J373" t="str">
            <v>BASE JV</v>
          </cell>
          <cell r="K373" t="str">
            <v>DEVELOPMENT</v>
          </cell>
          <cell r="L373" t="str">
            <v>DEVELOPMENT</v>
          </cell>
          <cell r="M373" t="str">
            <v>Development Manager, Onshore Assets</v>
          </cell>
          <cell r="N373" t="str">
            <v>Subsurface Operations Interface Manager</v>
          </cell>
          <cell r="O373" t="str">
            <v>ENONCHE, VANESSA</v>
          </cell>
          <cell r="P373" t="str">
            <v>REGGY.NDUKWE@SHELL.COM</v>
          </cell>
          <cell r="Q373" t="str">
            <v>OPEX</v>
          </cell>
          <cell r="R373" t="str">
            <v>OPEX</v>
          </cell>
          <cell r="S373" t="str">
            <v>NON SAL</v>
          </cell>
          <cell r="T373" t="str">
            <v>N/A</v>
          </cell>
          <cell r="U373" t="str">
            <v>N/A</v>
          </cell>
          <cell r="V373" t="str">
            <v>N/A</v>
          </cell>
          <cell r="W373" t="str">
            <v>P236.01 Technical Support</v>
          </cell>
          <cell r="X373" t="str">
            <v>S7200 Services</v>
          </cell>
          <cell r="Y373" t="str">
            <v>A2340 Overhead</v>
          </cell>
          <cell r="Z373">
            <v>-0.01</v>
          </cell>
          <cell r="AA373">
            <v>0</v>
          </cell>
          <cell r="AB373">
            <v>0</v>
          </cell>
          <cell r="AC373">
            <v>0</v>
          </cell>
          <cell r="AD373">
            <v>0</v>
          </cell>
          <cell r="AG373">
            <v>0</v>
          </cell>
          <cell r="AH373">
            <v>0</v>
          </cell>
        </row>
        <row r="374">
          <cell r="A374">
            <v>108111</v>
          </cell>
          <cell r="B374" t="str">
            <v>HEAD OFFICE SERVICE FEE - DGS/IPP</v>
          </cell>
          <cell r="C374" t="str">
            <v>103563_DGS/IPP</v>
          </cell>
          <cell r="D374" t="str">
            <v>HEAD OFFICE SERVICE FEE - DGS/IPP</v>
          </cell>
          <cell r="E374" t="str">
            <v>CHIGBO ENENMO</v>
          </cell>
          <cell r="F374" t="str">
            <v>FINANCE - SF</v>
          </cell>
          <cell r="G374">
            <v>429600</v>
          </cell>
          <cell r="H374">
            <v>4296</v>
          </cell>
          <cell r="I374" t="str">
            <v>G&amp;A</v>
          </cell>
          <cell r="J374" t="str">
            <v>BASE JV</v>
          </cell>
          <cell r="K374" t="str">
            <v>FINANCE</v>
          </cell>
          <cell r="L374" t="str">
            <v>FINANCE</v>
          </cell>
          <cell r="M374" t="str">
            <v>SPDC Finance Director</v>
          </cell>
          <cell r="N374" t="str">
            <v>Regional Head, Budgeting &amp; Fin Planning</v>
          </cell>
          <cell r="O374" t="str">
            <v>AJILIMA- ISAAC, HAWA</v>
          </cell>
          <cell r="P374" t="str">
            <v>OLUSINA.AKANNI@SHELL.COM</v>
          </cell>
          <cell r="Q374" t="str">
            <v>OPEX</v>
          </cell>
          <cell r="R374" t="str">
            <v>OPEX</v>
          </cell>
          <cell r="S374" t="str">
            <v>SERVICE FEES</v>
          </cell>
          <cell r="T374" t="str">
            <v>N/A</v>
          </cell>
          <cell r="U374" t="str">
            <v>N/A</v>
          </cell>
          <cell r="V374" t="str">
            <v>C_OPSE_OIL_Z11</v>
          </cell>
          <cell r="W374" t="str">
            <v>P237 Global Service Charge</v>
          </cell>
          <cell r="X374" t="str">
            <v>S7300 Intercompany Service</v>
          </cell>
          <cell r="Y374" t="str">
            <v>A2340 Overhead</v>
          </cell>
          <cell r="Z374">
            <v>8926571.2400000002</v>
          </cell>
          <cell r="AA374">
            <v>10099655.26</v>
          </cell>
          <cell r="AB374">
            <v>0</v>
          </cell>
          <cell r="AC374">
            <v>0</v>
          </cell>
          <cell r="AD374">
            <v>0</v>
          </cell>
          <cell r="AG374">
            <v>0</v>
          </cell>
          <cell r="AH374">
            <v>0</v>
          </cell>
        </row>
        <row r="375">
          <cell r="A375">
            <v>108112</v>
          </cell>
          <cell r="B375" t="str">
            <v>NIGER DELTA DEVELOPMENT COMMISSION - DGS/IPP</v>
          </cell>
          <cell r="C375" t="str">
            <v>102548_DGS/IPP</v>
          </cell>
          <cell r="D375" t="str">
            <v>NIGER DELTA DEVELOPMENT COMMISSION - DGS</v>
          </cell>
          <cell r="E375" t="str">
            <v>CHIGBO ENENMO</v>
          </cell>
          <cell r="F375" t="str">
            <v>FINANCE - NDDC</v>
          </cell>
          <cell r="G375">
            <v>428000</v>
          </cell>
          <cell r="H375">
            <v>4280</v>
          </cell>
          <cell r="I375" t="str">
            <v>G&amp;A</v>
          </cell>
          <cell r="J375" t="str">
            <v>DOMGAS/IPP</v>
          </cell>
          <cell r="K375" t="str">
            <v>FINANCE</v>
          </cell>
          <cell r="L375" t="str">
            <v>FINANCE</v>
          </cell>
          <cell r="M375" t="str">
            <v>SPDC Finance Director</v>
          </cell>
          <cell r="N375" t="str">
            <v>Regional Head, Budgeting &amp; Fin Planning</v>
          </cell>
          <cell r="O375" t="str">
            <v>AJILIMA- ISAAC, HAWA</v>
          </cell>
          <cell r="P375" t="str">
            <v>OLUSINA.AKANNI@SHELL.COM</v>
          </cell>
          <cell r="Q375" t="str">
            <v>OPEX</v>
          </cell>
          <cell r="R375" t="str">
            <v>OPEX</v>
          </cell>
          <cell r="S375" t="str">
            <v>NDDC</v>
          </cell>
          <cell r="T375" t="str">
            <v>N/A</v>
          </cell>
          <cell r="U375" t="str">
            <v>N/A</v>
          </cell>
          <cell r="V375" t="str">
            <v>C_OPSE_OIL_Z11</v>
          </cell>
          <cell r="W375" t="str">
            <v>P244 NDDC</v>
          </cell>
          <cell r="X375" t="str">
            <v>S7900 Other Expenses</v>
          </cell>
          <cell r="Y375" t="str">
            <v>A2320 Other Operating Cost</v>
          </cell>
          <cell r="Z375">
            <v>11684835.23</v>
          </cell>
          <cell r="AA375">
            <v>16162241.27</v>
          </cell>
          <cell r="AB375">
            <v>0</v>
          </cell>
          <cell r="AC375">
            <v>0</v>
          </cell>
          <cell r="AD375">
            <v>0</v>
          </cell>
          <cell r="AG375">
            <v>0</v>
          </cell>
          <cell r="AH375">
            <v>0</v>
          </cell>
        </row>
        <row r="376">
          <cell r="A376">
            <v>106914</v>
          </cell>
          <cell r="B376" t="str">
            <v>ADMIN SERVICES COST DPP</v>
          </cell>
          <cell r="C376">
            <v>106904</v>
          </cell>
          <cell r="D376" t="str">
            <v>HOTELS &amp; TRAVELS DPP</v>
          </cell>
          <cell r="E376" t="str">
            <v>MOJEED OKUNADE</v>
          </cell>
          <cell r="F376" t="str">
            <v>DEVELOPMENT</v>
          </cell>
          <cell r="G376">
            <v>415002</v>
          </cell>
          <cell r="H376">
            <v>4150</v>
          </cell>
          <cell r="I376" t="str">
            <v>G&amp;A</v>
          </cell>
          <cell r="J376" t="str">
            <v>BASE JV</v>
          </cell>
          <cell r="K376" t="str">
            <v>DEVELOPMENT</v>
          </cell>
          <cell r="L376" t="str">
            <v>DEVELOPMENT</v>
          </cell>
          <cell r="M376" t="str">
            <v>Development Manager, Onshore Assets</v>
          </cell>
          <cell r="N376" t="str">
            <v>Subsurface Operations Interface Manager</v>
          </cell>
          <cell r="O376" t="str">
            <v>ENONCHE, VANESSA</v>
          </cell>
          <cell r="P376" t="str">
            <v>REGGY.NDUKWE@SHELL.COM</v>
          </cell>
          <cell r="Q376" t="str">
            <v>OPEX</v>
          </cell>
          <cell r="R376" t="str">
            <v>OPEX</v>
          </cell>
          <cell r="S376" t="str">
            <v>NON SAL</v>
          </cell>
          <cell r="T376" t="str">
            <v>N/A</v>
          </cell>
          <cell r="U376" t="str">
            <v>N/A</v>
          </cell>
          <cell r="V376" t="str">
            <v>N/A</v>
          </cell>
          <cell r="W376" t="str">
            <v>P236.01 Technical Support</v>
          </cell>
          <cell r="X376" t="str">
            <v>S7200 Services</v>
          </cell>
          <cell r="Y376" t="str">
            <v>A2340 Overhead</v>
          </cell>
          <cell r="Z376">
            <v>-0.02</v>
          </cell>
          <cell r="AA376">
            <v>0</v>
          </cell>
          <cell r="AB376">
            <v>0</v>
          </cell>
          <cell r="AC376">
            <v>0</v>
          </cell>
          <cell r="AD376">
            <v>0</v>
          </cell>
          <cell r="AG376">
            <v>0</v>
          </cell>
          <cell r="AH376">
            <v>0</v>
          </cell>
        </row>
        <row r="377">
          <cell r="A377">
            <v>108967</v>
          </cell>
          <cell r="B377" t="str">
            <v xml:space="preserve">CRUDE OIL THEFT MONITORING              </v>
          </cell>
          <cell r="C377">
            <v>108967</v>
          </cell>
          <cell r="D377" t="str">
            <v xml:space="preserve">CRUDE OIL THEFT MONITORING              </v>
          </cell>
          <cell r="E377" t="str">
            <v>IRETI OMOTOSO</v>
          </cell>
          <cell r="F377" t="str">
            <v>PRODUCTION</v>
          </cell>
          <cell r="G377">
            <v>412002</v>
          </cell>
          <cell r="H377">
            <v>4120</v>
          </cell>
          <cell r="I377" t="str">
            <v>OF-MTCE</v>
          </cell>
          <cell r="J377" t="str">
            <v>BASE JV</v>
          </cell>
          <cell r="K377" t="str">
            <v>PRODUCTION</v>
          </cell>
          <cell r="L377" t="str">
            <v>PRODUCTION</v>
          </cell>
          <cell r="M377" t="str">
            <v>Pipeline Asset Manager</v>
          </cell>
          <cell r="N377" t="str">
            <v xml:space="preserve">	Head, Right of Way Management </v>
          </cell>
          <cell r="O377" t="str">
            <v>AGUEGBOH, OBIORA</v>
          </cell>
          <cell r="P377" t="str">
            <v>CYPRIANA.WILKEY@SHELL.COM</v>
          </cell>
          <cell r="Q377" t="str">
            <v>OPEX</v>
          </cell>
          <cell r="R377" t="str">
            <v>OPEX</v>
          </cell>
          <cell r="S377" t="str">
            <v>NON SAL</v>
          </cell>
          <cell r="T377" t="str">
            <v>N/A</v>
          </cell>
          <cell r="U377" t="str">
            <v>N/A</v>
          </cell>
          <cell r="V377" t="str">
            <v>N/A</v>
          </cell>
          <cell r="W377" t="str">
            <v>P231 Production Operations</v>
          </cell>
          <cell r="X377" t="str">
            <v>S7200 Services</v>
          </cell>
          <cell r="Y377" t="str">
            <v>A2340 Overhead</v>
          </cell>
          <cell r="Z377">
            <v>43.31</v>
          </cell>
          <cell r="AA377">
            <v>0</v>
          </cell>
          <cell r="AB377">
            <v>0</v>
          </cell>
          <cell r="AC377">
            <v>0</v>
          </cell>
          <cell r="AD377">
            <v>0</v>
          </cell>
          <cell r="AG377">
            <v>0</v>
          </cell>
          <cell r="AH377">
            <v>0</v>
          </cell>
        </row>
        <row r="378">
          <cell r="A378">
            <v>109416</v>
          </cell>
          <cell r="B378" t="str">
            <v xml:space="preserve">CRUDE OIL THEFT MONITORING OVERHEAD     </v>
          </cell>
          <cell r="C378">
            <v>108967</v>
          </cell>
          <cell r="D378" t="str">
            <v xml:space="preserve">CRUDE OIL THEFT MONITORING              </v>
          </cell>
          <cell r="E378" t="str">
            <v>IRETI OMOTOSO</v>
          </cell>
          <cell r="F378" t="str">
            <v>PRODUCTION</v>
          </cell>
          <cell r="G378">
            <v>412002</v>
          </cell>
          <cell r="H378">
            <v>4120</v>
          </cell>
          <cell r="I378" t="str">
            <v>OF-MTCE</v>
          </cell>
          <cell r="J378" t="str">
            <v>BASE JV</v>
          </cell>
          <cell r="K378" t="str">
            <v>PRODUCTION</v>
          </cell>
          <cell r="L378" t="str">
            <v>PRODUCTION</v>
          </cell>
          <cell r="M378" t="str">
            <v>Pipeline Asset Manager</v>
          </cell>
          <cell r="N378" t="str">
            <v xml:space="preserve">	Head, Right of Way Management </v>
          </cell>
          <cell r="O378" t="str">
            <v>AGUEGBOH, OBIORA</v>
          </cell>
          <cell r="P378" t="str">
            <v>CYPRIANA.WILKEY@SHELL.COM</v>
          </cell>
          <cell r="Q378" t="str">
            <v>OPEX</v>
          </cell>
          <cell r="R378" t="str">
            <v>OPEX</v>
          </cell>
          <cell r="S378" t="str">
            <v>NON SAL</v>
          </cell>
          <cell r="T378" t="str">
            <v>N/A</v>
          </cell>
          <cell r="U378" t="str">
            <v>N/A</v>
          </cell>
          <cell r="V378" t="str">
            <v>N/A</v>
          </cell>
          <cell r="W378" t="str">
            <v>P231 Production Operations</v>
          </cell>
          <cell r="X378" t="str">
            <v>S7200 Services</v>
          </cell>
          <cell r="Y378" t="str">
            <v>A2110 Production Operations</v>
          </cell>
          <cell r="Z378">
            <v>976.92</v>
          </cell>
          <cell r="AA378">
            <v>0</v>
          </cell>
          <cell r="AB378">
            <v>0</v>
          </cell>
          <cell r="AC378">
            <v>0</v>
          </cell>
          <cell r="AD378">
            <v>0</v>
          </cell>
          <cell r="AG378">
            <v>0</v>
          </cell>
          <cell r="AH378">
            <v>0</v>
          </cell>
        </row>
        <row r="379">
          <cell r="A379">
            <v>101419</v>
          </cell>
          <cell r="B379" t="str">
            <v>FINANCE OPERATIONS PROFESSIONAL FEES</v>
          </cell>
          <cell r="C379">
            <v>101417</v>
          </cell>
          <cell r="D379" t="str">
            <v>FINANCE OPERATIONS PROFESSIONAL FEES</v>
          </cell>
          <cell r="E379" t="str">
            <v>CHIGBO ENENMO</v>
          </cell>
          <cell r="F379" t="str">
            <v>FINANCE</v>
          </cell>
          <cell r="G379">
            <v>5200.03</v>
          </cell>
          <cell r="H379">
            <v>5200</v>
          </cell>
          <cell r="I379" t="str">
            <v>G&amp;A</v>
          </cell>
          <cell r="J379" t="str">
            <v>BASE JV</v>
          </cell>
          <cell r="K379" t="str">
            <v>FINANCE</v>
          </cell>
          <cell r="L379" t="str">
            <v>FINANCE</v>
          </cell>
          <cell r="M379" t="str">
            <v>Controller Africa</v>
          </cell>
          <cell r="N379" t="str">
            <v>Financial Accounting Manager</v>
          </cell>
          <cell r="O379" t="str">
            <v>AJILIMA- ISAAC, HAWA</v>
          </cell>
          <cell r="P379" t="str">
            <v>FOLUSHO.KOLAWOLE@SHELL.COM</v>
          </cell>
          <cell r="Q379" t="str">
            <v>OPEX</v>
          </cell>
          <cell r="R379" t="str">
            <v>OPEX</v>
          </cell>
          <cell r="S379" t="str">
            <v>NON SAL</v>
          </cell>
          <cell r="T379" t="str">
            <v>N/A</v>
          </cell>
          <cell r="U379" t="str">
            <v>N/A</v>
          </cell>
          <cell r="V379" t="str">
            <v>C_OPSE_OIL_Z11</v>
          </cell>
          <cell r="W379" t="str">
            <v>P236.06 Finance and Taxation</v>
          </cell>
          <cell r="X379" t="str">
            <v>S7200 Services</v>
          </cell>
          <cell r="Y379" t="str">
            <v>A2340 Overhead</v>
          </cell>
          <cell r="Z379">
            <v>574768.74</v>
          </cell>
          <cell r="AA379">
            <v>499783.32</v>
          </cell>
          <cell r="AB379">
            <v>120156159.57385799</v>
          </cell>
          <cell r="AC379">
            <v>126531.67499999999</v>
          </cell>
          <cell r="AD379">
            <v>520486.29655363277</v>
          </cell>
          <cell r="AG379">
            <v>0</v>
          </cell>
          <cell r="AH379">
            <v>-520486.29655363277</v>
          </cell>
        </row>
        <row r="380">
          <cell r="A380" t="str">
            <v>O.NG.PPE.COT.GPS.71300</v>
          </cell>
          <cell r="B380" t="str">
            <v xml:space="preserve">CRUDE OIL THEFT MONITORING (GPHSL)          </v>
          </cell>
          <cell r="C380">
            <v>108967</v>
          </cell>
          <cell r="D380" t="str">
            <v xml:space="preserve">CRUDE OIL THEFT MONITORING              </v>
          </cell>
          <cell r="E380" t="str">
            <v>IRETI OMOTOSO</v>
          </cell>
          <cell r="F380" t="str">
            <v>PRODUCTION</v>
          </cell>
          <cell r="G380">
            <v>412002</v>
          </cell>
          <cell r="H380">
            <v>4120</v>
          </cell>
          <cell r="I380" t="str">
            <v>OF-MTCE</v>
          </cell>
          <cell r="J380" t="str">
            <v>BASE JV</v>
          </cell>
          <cell r="K380" t="str">
            <v>PRODUCTION</v>
          </cell>
          <cell r="L380" t="str">
            <v>PRODUCTION</v>
          </cell>
          <cell r="M380" t="str">
            <v>Pipeline Asset Manager</v>
          </cell>
          <cell r="N380" t="str">
            <v xml:space="preserve">	Head, Right of Way Management </v>
          </cell>
          <cell r="O380" t="str">
            <v>AGUEGBOH, OBIORA</v>
          </cell>
          <cell r="P380" t="str">
            <v>CYPRIANA.WILKEY@SHELL.COM</v>
          </cell>
          <cell r="Q380" t="str">
            <v>OPEX</v>
          </cell>
          <cell r="R380" t="str">
            <v>OPEX</v>
          </cell>
          <cell r="S380" t="str">
            <v>NON SAL</v>
          </cell>
          <cell r="T380" t="str">
            <v>N/A</v>
          </cell>
          <cell r="U380" t="str">
            <v>N/A</v>
          </cell>
          <cell r="V380" t="str">
            <v>N/A</v>
          </cell>
          <cell r="W380" t="str">
            <v>P231 Production Operations</v>
          </cell>
          <cell r="X380" t="str">
            <v>S7200 Services</v>
          </cell>
          <cell r="Y380" t="str">
            <v>A2340 Overhead</v>
          </cell>
          <cell r="Z380">
            <v>25560</v>
          </cell>
          <cell r="AA380">
            <v>0</v>
          </cell>
          <cell r="AB380">
            <v>0</v>
          </cell>
          <cell r="AC380">
            <v>0</v>
          </cell>
          <cell r="AD380">
            <v>0</v>
          </cell>
          <cell r="AG380">
            <v>0</v>
          </cell>
          <cell r="AH380">
            <v>0</v>
          </cell>
        </row>
        <row r="381">
          <cell r="A381" t="str">
            <v>O.NG.PPE.COT.NCT.71300</v>
          </cell>
          <cell r="B381" t="str">
            <v>CRUDE OIL THEFT MONITORING (NCTL)</v>
          </cell>
          <cell r="C381">
            <v>108967</v>
          </cell>
          <cell r="D381" t="str">
            <v xml:space="preserve">CRUDE OIL THEFT MONITORING              </v>
          </cell>
          <cell r="E381" t="str">
            <v>IRETI OMOTOSO</v>
          </cell>
          <cell r="F381" t="str">
            <v>PRODUCTION</v>
          </cell>
          <cell r="G381">
            <v>412002</v>
          </cell>
          <cell r="H381">
            <v>4120</v>
          </cell>
          <cell r="I381" t="str">
            <v>OF-MTCE</v>
          </cell>
          <cell r="J381" t="str">
            <v>BASE JV</v>
          </cell>
          <cell r="K381" t="str">
            <v>PRODUCTION</v>
          </cell>
          <cell r="L381" t="str">
            <v>PRODUCTION</v>
          </cell>
          <cell r="M381" t="str">
            <v>Pipeline Asset Manager</v>
          </cell>
          <cell r="N381" t="str">
            <v xml:space="preserve">	Head, Right of Way Management </v>
          </cell>
          <cell r="O381" t="str">
            <v>AGUEGBOH, OBIORA</v>
          </cell>
          <cell r="P381" t="str">
            <v>CYPRIANA.WILKEY@SHELL.COM</v>
          </cell>
          <cell r="Q381" t="str">
            <v>OPEX</v>
          </cell>
          <cell r="R381" t="str">
            <v>OPEX</v>
          </cell>
          <cell r="S381" t="str">
            <v>NON SAL</v>
          </cell>
          <cell r="T381" t="str">
            <v>N/A</v>
          </cell>
          <cell r="U381" t="str">
            <v>N/A</v>
          </cell>
          <cell r="V381" t="str">
            <v>C_OPSE_OIL_Z11</v>
          </cell>
          <cell r="W381" t="str">
            <v>P231 Production Operations</v>
          </cell>
          <cell r="X381" t="str">
            <v>S7200 Services</v>
          </cell>
          <cell r="Y381" t="str">
            <v>A2110 Production Operations</v>
          </cell>
          <cell r="Z381">
            <v>209017.53</v>
          </cell>
          <cell r="AA381">
            <v>0</v>
          </cell>
          <cell r="AB381">
            <v>0</v>
          </cell>
          <cell r="AC381">
            <v>0</v>
          </cell>
          <cell r="AD381">
            <v>0</v>
          </cell>
          <cell r="AG381">
            <v>0</v>
          </cell>
          <cell r="AH381">
            <v>0</v>
          </cell>
        </row>
        <row r="382">
          <cell r="A382" t="str">
            <v>O.NG.PPE.COT.TNP.71300</v>
          </cell>
          <cell r="B382" t="str">
            <v>CRUDE OIL THEFT MONITORING (TNP)</v>
          </cell>
          <cell r="C382">
            <v>108967</v>
          </cell>
          <cell r="D382" t="str">
            <v xml:space="preserve">CRUDE OIL THEFT MONITORING              </v>
          </cell>
          <cell r="E382" t="str">
            <v>IRETI OMOTOSO</v>
          </cell>
          <cell r="F382" t="str">
            <v>PRODUCTION</v>
          </cell>
          <cell r="G382">
            <v>412002</v>
          </cell>
          <cell r="H382">
            <v>4120</v>
          </cell>
          <cell r="I382" t="str">
            <v>OF-MTCE</v>
          </cell>
          <cell r="J382" t="str">
            <v>BASE JV</v>
          </cell>
          <cell r="K382" t="str">
            <v>PRODUCTION</v>
          </cell>
          <cell r="L382" t="str">
            <v>PRODUCTION</v>
          </cell>
          <cell r="M382" t="str">
            <v>Pipeline Asset Manager</v>
          </cell>
          <cell r="N382" t="str">
            <v xml:space="preserve">	Head, Right of Way Management </v>
          </cell>
          <cell r="O382" t="str">
            <v>AGUEGBOH, OBIORA</v>
          </cell>
          <cell r="P382" t="str">
            <v>CYPRIANA.WILKEY@SHELL.COM</v>
          </cell>
          <cell r="Q382" t="str">
            <v>OPEX</v>
          </cell>
          <cell r="R382" t="str">
            <v>OPEX</v>
          </cell>
          <cell r="S382" t="str">
            <v>NON SAL</v>
          </cell>
          <cell r="T382" t="str">
            <v>N/A</v>
          </cell>
          <cell r="U382" t="str">
            <v>N/A</v>
          </cell>
          <cell r="V382" t="str">
            <v>C_OPSE_OIL_Z11</v>
          </cell>
          <cell r="W382" t="str">
            <v>P231 Production Operations</v>
          </cell>
          <cell r="X382" t="str">
            <v>S7200 Services</v>
          </cell>
          <cell r="Y382" t="str">
            <v>A2110 Production Operations</v>
          </cell>
          <cell r="Z382">
            <v>7097768.1500000013</v>
          </cell>
          <cell r="AA382">
            <v>5664036.7200000007</v>
          </cell>
          <cell r="AB382">
            <v>177542085.22508964</v>
          </cell>
          <cell r="AC382">
            <v>1660930.2899999998</v>
          </cell>
          <cell r="AD382">
            <v>2243035.4874593103</v>
          </cell>
          <cell r="AG382">
            <v>0</v>
          </cell>
          <cell r="AH382">
            <v>-2243035.4874593103</v>
          </cell>
        </row>
        <row r="383">
          <cell r="A383" t="str">
            <v>O.NG.PPW.COT.TEP.71300</v>
          </cell>
          <cell r="B383" t="str">
            <v>CRUDE OIL THEFT MONITORING (TEP)</v>
          </cell>
          <cell r="C383">
            <v>108967</v>
          </cell>
          <cell r="D383" t="str">
            <v xml:space="preserve">CRUDE OIL THEFT MONITORING              </v>
          </cell>
          <cell r="E383" t="str">
            <v>IRETI OMOTOSO</v>
          </cell>
          <cell r="F383" t="str">
            <v>PRODUCTION</v>
          </cell>
          <cell r="G383">
            <v>412002</v>
          </cell>
          <cell r="H383">
            <v>4120</v>
          </cell>
          <cell r="I383" t="str">
            <v>OF-MTCE</v>
          </cell>
          <cell r="J383" t="str">
            <v>BASE JV</v>
          </cell>
          <cell r="K383" t="str">
            <v>PRODUCTION</v>
          </cell>
          <cell r="L383" t="str">
            <v>PRODUCTION</v>
          </cell>
          <cell r="M383" t="str">
            <v>Pipeline Asset Manager</v>
          </cell>
          <cell r="N383" t="str">
            <v xml:space="preserve">	Head, Right of Way Management </v>
          </cell>
          <cell r="O383" t="str">
            <v>AGUEGBOH, OBIORA</v>
          </cell>
          <cell r="P383" t="str">
            <v>CYPRIANA.WILKEY@SHELL.COM</v>
          </cell>
          <cell r="Q383" t="str">
            <v>OPEX</v>
          </cell>
          <cell r="R383" t="str">
            <v>OPEX</v>
          </cell>
          <cell r="S383" t="str">
            <v>NON SAL</v>
          </cell>
          <cell r="T383" t="str">
            <v>N/A</v>
          </cell>
          <cell r="U383" t="str">
            <v>N/A</v>
          </cell>
          <cell r="V383" t="str">
            <v>C_OPSE_OIL_Z11</v>
          </cell>
          <cell r="W383" t="str">
            <v>P231 Production Operations</v>
          </cell>
          <cell r="X383" t="str">
            <v>S7200 Services</v>
          </cell>
          <cell r="Y383" t="str">
            <v>A2110 Production Operations</v>
          </cell>
          <cell r="Z383">
            <v>2011750.94</v>
          </cell>
          <cell r="AA383">
            <v>1975427.9600000002</v>
          </cell>
          <cell r="AB383">
            <v>103581737.67000002</v>
          </cell>
          <cell r="AC383">
            <v>1113730.2899999998</v>
          </cell>
          <cell r="AD383">
            <v>1453342.5446557375</v>
          </cell>
          <cell r="AG383">
            <v>0</v>
          </cell>
          <cell r="AH383">
            <v>-1453342.5446557375</v>
          </cell>
        </row>
        <row r="384">
          <cell r="A384" t="str">
            <v>O.NG.PPW.COT.TRP.71300</v>
          </cell>
          <cell r="B384" t="str">
            <v>CRUDE OIL THEFT MONITORING (TRP)</v>
          </cell>
          <cell r="C384">
            <v>108967</v>
          </cell>
          <cell r="D384" t="str">
            <v xml:space="preserve">CRUDE OIL THEFT MONITORING              </v>
          </cell>
          <cell r="E384" t="str">
            <v>IRETI OMOTOSO</v>
          </cell>
          <cell r="F384" t="str">
            <v>PRODUCTION</v>
          </cell>
          <cell r="G384">
            <v>412002</v>
          </cell>
          <cell r="H384">
            <v>4120</v>
          </cell>
          <cell r="I384" t="str">
            <v>OF-MTCE</v>
          </cell>
          <cell r="J384" t="str">
            <v>BASE JV</v>
          </cell>
          <cell r="K384" t="str">
            <v>PRODUCTION</v>
          </cell>
          <cell r="L384" t="str">
            <v>PRODUCTION</v>
          </cell>
          <cell r="M384" t="str">
            <v>Pipeline Asset Manager</v>
          </cell>
          <cell r="N384" t="str">
            <v xml:space="preserve">	Head, Right of Way Management </v>
          </cell>
          <cell r="O384" t="str">
            <v>AGUEGBOH, OBIORA</v>
          </cell>
          <cell r="P384" t="str">
            <v>CYPRIANA.WILKEY@SHELL.COM</v>
          </cell>
          <cell r="Q384" t="str">
            <v>OPEX</v>
          </cell>
          <cell r="R384" t="str">
            <v>OPEX</v>
          </cell>
          <cell r="S384" t="str">
            <v>NON SAL</v>
          </cell>
          <cell r="T384" t="str">
            <v>N/A</v>
          </cell>
          <cell r="U384" t="str">
            <v>N/A</v>
          </cell>
          <cell r="V384" t="str">
            <v>C_OPSE_OIL_Z11</v>
          </cell>
          <cell r="W384" t="str">
            <v>P231 Production Operations</v>
          </cell>
          <cell r="X384" t="str">
            <v>S7200 Services</v>
          </cell>
          <cell r="Y384" t="str">
            <v>A2110 Production Operations</v>
          </cell>
          <cell r="Z384">
            <v>160454.34</v>
          </cell>
          <cell r="AA384">
            <v>5167.3100000000004</v>
          </cell>
          <cell r="AB384">
            <v>103581737.67000002</v>
          </cell>
          <cell r="AC384">
            <v>1113730.2899999998</v>
          </cell>
          <cell r="AD384">
            <v>1453342.5446557375</v>
          </cell>
          <cell r="AG384">
            <v>0</v>
          </cell>
          <cell r="AH384">
            <v>-1453342.5446557375</v>
          </cell>
        </row>
        <row r="385">
          <cell r="A385">
            <v>109011</v>
          </cell>
          <cell r="B385" t="str">
            <v xml:space="preserve">PCD OPERATE LANDSCAPE                   </v>
          </cell>
          <cell r="C385">
            <v>109001</v>
          </cell>
          <cell r="D385" t="str">
            <v xml:space="preserve">PCD OPERATE LANDSCAPE                   </v>
          </cell>
          <cell r="E385" t="str">
            <v>CHIGBO ENENMO</v>
          </cell>
          <cell r="F385" t="str">
            <v>FINANCE/IT</v>
          </cell>
          <cell r="G385">
            <v>415003</v>
          </cell>
          <cell r="H385">
            <v>4150</v>
          </cell>
          <cell r="I385" t="str">
            <v>OF-E&amp;M</v>
          </cell>
          <cell r="J385" t="str">
            <v>BASE JV</v>
          </cell>
          <cell r="K385" t="str">
            <v>FINANCE</v>
          </cell>
          <cell r="L385" t="str">
            <v>IM &amp; IT</v>
          </cell>
          <cell r="M385" t="str">
            <v>IM&amp;IT Manager Nigeria &amp; Gabon</v>
          </cell>
          <cell r="N385" t="str">
            <v>Global JV Operations OLM</v>
          </cell>
          <cell r="O385" t="str">
            <v>ONAMUSI, ADERONKE</v>
          </cell>
          <cell r="P385" t="str">
            <v>Olayemi.Oladoye@shell.com</v>
          </cell>
          <cell r="Q385" t="str">
            <v>OPEX</v>
          </cell>
          <cell r="R385" t="str">
            <v>OPEX</v>
          </cell>
          <cell r="S385" t="str">
            <v>NON SAL</v>
          </cell>
          <cell r="T385" t="str">
            <v>N/A</v>
          </cell>
          <cell r="U385" t="str">
            <v>N/A</v>
          </cell>
          <cell r="V385" t="str">
            <v>C_OPSE_OIL_Z11</v>
          </cell>
          <cell r="W385" t="str">
            <v>P236.03 IT</v>
          </cell>
          <cell r="X385" t="str">
            <v>S7200 Services</v>
          </cell>
          <cell r="Y385" t="str">
            <v>A2340 Overhead</v>
          </cell>
          <cell r="Z385">
            <v>275218.63000000006</v>
          </cell>
          <cell r="AA385">
            <v>160924.56</v>
          </cell>
          <cell r="AB385">
            <v>47098361.730000004</v>
          </cell>
          <cell r="AC385">
            <v>53463.72</v>
          </cell>
          <cell r="AD385">
            <v>207884.57813114754</v>
          </cell>
          <cell r="AG385">
            <v>0</v>
          </cell>
          <cell r="AH385">
            <v>-207884.57813114754</v>
          </cell>
        </row>
        <row r="386">
          <cell r="A386">
            <v>108149</v>
          </cell>
          <cell r="B386" t="str">
            <v>PTE/V PES - VALUE ASSURANCE NG01</v>
          </cell>
          <cell r="C386">
            <v>108149</v>
          </cell>
          <cell r="D386" t="str">
            <v>PTE/V PES - VALUE ASSURANCE NG01</v>
          </cell>
          <cell r="E386" t="str">
            <v>MOJEED OKUNADE</v>
          </cell>
          <cell r="F386" t="str">
            <v>MAJOR PROJECTS</v>
          </cell>
          <cell r="G386">
            <v>13301</v>
          </cell>
          <cell r="H386">
            <v>133</v>
          </cell>
          <cell r="I386" t="str">
            <v>GAS</v>
          </cell>
          <cell r="J386" t="str">
            <v>BASE JV</v>
          </cell>
          <cell r="K386" t="str">
            <v>P&amp;T</v>
          </cell>
          <cell r="L386" t="str">
            <v>GM Nigeria, Operated</v>
          </cell>
          <cell r="M386" t="str">
            <v>GM Nigeria, Operated</v>
          </cell>
          <cell r="N386" t="str">
            <v>Project Manager NLNG Supplies</v>
          </cell>
          <cell r="O386" t="str">
            <v>MADUMELU, PAUL</v>
          </cell>
          <cell r="P386" t="str">
            <v>YOO.A.ALI@SHELL.COM</v>
          </cell>
          <cell r="Q386" t="str">
            <v>OPEX</v>
          </cell>
          <cell r="R386" t="str">
            <v>CAPEX</v>
          </cell>
          <cell r="S386" t="str">
            <v>NON SAL</v>
          </cell>
          <cell r="T386" t="str">
            <v>N/A</v>
          </cell>
          <cell r="U386" t="str">
            <v>N/A</v>
          </cell>
          <cell r="V386" t="str">
            <v>N/A</v>
          </cell>
          <cell r="W386" t="str">
            <v>P236.01 Technical Support</v>
          </cell>
          <cell r="X386" t="str">
            <v>S7200 Services</v>
          </cell>
          <cell r="Y386" t="str">
            <v>A2180 Feasibility Expenses</v>
          </cell>
          <cell r="Z386">
            <v>3146.8199999999993</v>
          </cell>
          <cell r="AA386">
            <v>0</v>
          </cell>
          <cell r="AB386">
            <v>0</v>
          </cell>
          <cell r="AC386">
            <v>0</v>
          </cell>
          <cell r="AD386">
            <v>0</v>
          </cell>
          <cell r="AG386">
            <v>0</v>
          </cell>
          <cell r="AH386">
            <v>0</v>
          </cell>
        </row>
        <row r="387">
          <cell r="A387">
            <v>110472</v>
          </cell>
          <cell r="B387" t="str">
            <v xml:space="preserve">PCD OPERATE LANDSCAPE - CWE CHARGES                   </v>
          </cell>
          <cell r="C387">
            <v>109001</v>
          </cell>
          <cell r="D387" t="str">
            <v xml:space="preserve">PCD OPERATE LANDSCAPE                   </v>
          </cell>
          <cell r="E387" t="str">
            <v>CHIGBO ENENMO</v>
          </cell>
          <cell r="F387" t="str">
            <v>FINANCE/IT</v>
          </cell>
          <cell r="G387">
            <v>415005</v>
          </cell>
          <cell r="H387">
            <v>4150</v>
          </cell>
          <cell r="I387" t="str">
            <v>OF-E&amp;M</v>
          </cell>
          <cell r="J387" t="str">
            <v>BASE JV</v>
          </cell>
          <cell r="K387" t="str">
            <v>FINANCE</v>
          </cell>
          <cell r="L387" t="str">
            <v>IM &amp; IT</v>
          </cell>
          <cell r="M387" t="str">
            <v>IM&amp;IT Manager Nigeria &amp; Gabon</v>
          </cell>
          <cell r="N387" t="str">
            <v>JV Interface Manager</v>
          </cell>
          <cell r="O387" t="str">
            <v>ONAMUSI, ADERONKE</v>
          </cell>
          <cell r="P387" t="str">
            <v>Olayemi.Oladoye@shell.com</v>
          </cell>
          <cell r="Q387" t="str">
            <v>OPEX</v>
          </cell>
          <cell r="R387" t="str">
            <v>OPEX</v>
          </cell>
          <cell r="S387" t="str">
            <v>NON SAL</v>
          </cell>
          <cell r="T387" t="str">
            <v>N/A</v>
          </cell>
          <cell r="U387" t="str">
            <v>N/A</v>
          </cell>
          <cell r="V387" t="str">
            <v>N/A</v>
          </cell>
          <cell r="W387" t="str">
            <v>P236.03 IT</v>
          </cell>
          <cell r="X387" t="str">
            <v>S7200 Services</v>
          </cell>
          <cell r="Y387" t="str">
            <v>A2340 Overhead</v>
          </cell>
          <cell r="Z387">
            <v>0</v>
          </cell>
          <cell r="AA387">
            <v>3145.5999999999995</v>
          </cell>
          <cell r="AB387">
            <v>11141051</v>
          </cell>
          <cell r="AC387">
            <v>80281</v>
          </cell>
          <cell r="AD387">
            <v>116809.03606557376</v>
          </cell>
          <cell r="AG387">
            <v>0</v>
          </cell>
          <cell r="AH387">
            <v>-116809.03606557376</v>
          </cell>
        </row>
        <row r="388">
          <cell r="A388">
            <v>108144</v>
          </cell>
          <cell r="B388" t="str">
            <v xml:space="preserve">PTC/P C&amp;P - PROJECTS NG01               </v>
          </cell>
          <cell r="C388">
            <v>109320</v>
          </cell>
          <cell r="D388" t="str">
            <v>OVERHEADS SUPPLY CHAIN MANAGER_PT CP PROJ. TRAVEL &amp; HOTEL</v>
          </cell>
          <cell r="E388" t="str">
            <v>CHIGBO ENENMO</v>
          </cell>
          <cell r="F388" t="str">
            <v>FINANCE/CP</v>
          </cell>
          <cell r="G388">
            <v>415002</v>
          </cell>
          <cell r="H388">
            <v>4150</v>
          </cell>
          <cell r="I388" t="str">
            <v>G&amp;A</v>
          </cell>
          <cell r="J388" t="str">
            <v>BASE JV</v>
          </cell>
          <cell r="K388" t="str">
            <v>FINANCE</v>
          </cell>
          <cell r="L388" t="str">
            <v>CONTRACTING &amp; PROCUREMENT</v>
          </cell>
          <cell r="M388" t="str">
            <v>Manager CP UI Nigeria &amp; Gabon</v>
          </cell>
          <cell r="N388" t="str">
            <v xml:space="preserve">PM Corporate Services </v>
          </cell>
          <cell r="O388" t="str">
            <v>AJILIMA- ISAAC, HAWA</v>
          </cell>
          <cell r="P388" t="str">
            <v>AMBROSE.EKO@SHELL.COM</v>
          </cell>
          <cell r="Q388" t="str">
            <v>OPEX</v>
          </cell>
          <cell r="R388" t="str">
            <v>OPEX</v>
          </cell>
          <cell r="S388" t="str">
            <v>NON SAL</v>
          </cell>
          <cell r="T388" t="str">
            <v>N/A</v>
          </cell>
          <cell r="U388" t="str">
            <v>N/A</v>
          </cell>
          <cell r="V388" t="str">
            <v>N/A</v>
          </cell>
          <cell r="W388" t="str">
            <v>P236.07 Procurement Management</v>
          </cell>
          <cell r="X388" t="str">
            <v>S7200 Services</v>
          </cell>
          <cell r="Y388" t="str">
            <v>A2340 Overhead</v>
          </cell>
          <cell r="Z388">
            <v>1932.1900000000003</v>
          </cell>
          <cell r="AA388">
            <v>0</v>
          </cell>
          <cell r="AB388">
            <v>0</v>
          </cell>
          <cell r="AC388">
            <v>0</v>
          </cell>
          <cell r="AD388">
            <v>0</v>
          </cell>
          <cell r="AG388">
            <v>0</v>
          </cell>
          <cell r="AH388">
            <v>0</v>
          </cell>
        </row>
        <row r="389">
          <cell r="A389">
            <v>109319</v>
          </cell>
          <cell r="B389" t="str">
            <v>OVERHEAD WELLS CP PROJECT &amp; TECHNOLOGY</v>
          </cell>
          <cell r="C389">
            <v>109320</v>
          </cell>
          <cell r="D389" t="str">
            <v>OVERHEADS SUPPLY CHAIN MANAGER_PT CP PROJ. TRAVEL &amp; HOTEL</v>
          </cell>
          <cell r="E389" t="str">
            <v>CHIGBO ENENMO</v>
          </cell>
          <cell r="F389" t="str">
            <v>FINANCE/CP</v>
          </cell>
          <cell r="G389">
            <v>415002</v>
          </cell>
          <cell r="H389">
            <v>4150</v>
          </cell>
          <cell r="I389" t="str">
            <v>G&amp;A</v>
          </cell>
          <cell r="J389" t="str">
            <v>BASE JV</v>
          </cell>
          <cell r="K389" t="str">
            <v>FINANCE</v>
          </cell>
          <cell r="L389" t="str">
            <v>CONTRACTING &amp; PROCUREMENT</v>
          </cell>
          <cell r="M389" t="str">
            <v>Manager CP UI Nigeria &amp; Gabon</v>
          </cell>
          <cell r="N389" t="str">
            <v xml:space="preserve">PM Corporate Services </v>
          </cell>
          <cell r="O389" t="str">
            <v>AJILIMA- ISAAC, HAWA</v>
          </cell>
          <cell r="P389" t="str">
            <v>AMBROSE.EKO@SHELL.COM</v>
          </cell>
          <cell r="Q389" t="str">
            <v>OPEX</v>
          </cell>
          <cell r="R389" t="str">
            <v>OPEX</v>
          </cell>
          <cell r="S389" t="str">
            <v>NON SAL</v>
          </cell>
          <cell r="T389" t="str">
            <v>N/A</v>
          </cell>
          <cell r="U389" t="str">
            <v>N/A</v>
          </cell>
          <cell r="V389" t="str">
            <v>C_OPSE_OIL_Z11</v>
          </cell>
          <cell r="W389" t="str">
            <v>P236.07 Procurement Management</v>
          </cell>
          <cell r="X389" t="str">
            <v>S7200 Services</v>
          </cell>
          <cell r="Y389" t="str">
            <v>A2340 Overhead</v>
          </cell>
          <cell r="Z389">
            <v>0</v>
          </cell>
          <cell r="AA389">
            <v>481.34</v>
          </cell>
          <cell r="AB389">
            <v>0</v>
          </cell>
          <cell r="AC389">
            <v>0</v>
          </cell>
          <cell r="AD389">
            <v>0</v>
          </cell>
          <cell r="AG389">
            <v>0</v>
          </cell>
          <cell r="AH389">
            <v>0</v>
          </cell>
        </row>
        <row r="390">
          <cell r="A390">
            <v>109320</v>
          </cell>
          <cell r="B390" t="str">
            <v>OVERHEAD PROJECTS CP PROJECT &amp; TECHNOLOG</v>
          </cell>
          <cell r="C390">
            <v>109320</v>
          </cell>
          <cell r="D390" t="str">
            <v>OVERHEADS SUPPLY CHAIN MANAGER_PT CP PROJ. TRAVEL &amp; HOTEL</v>
          </cell>
          <cell r="E390" t="str">
            <v>CHIGBO ENENMO</v>
          </cell>
          <cell r="F390" t="str">
            <v>FINANCE/CP</v>
          </cell>
          <cell r="G390">
            <v>415002</v>
          </cell>
          <cell r="H390">
            <v>4150</v>
          </cell>
          <cell r="I390" t="str">
            <v>G&amp;A</v>
          </cell>
          <cell r="J390" t="str">
            <v>BASE JV</v>
          </cell>
          <cell r="K390" t="str">
            <v>FINANCE</v>
          </cell>
          <cell r="L390" t="str">
            <v>CONTRACTING &amp; PROCUREMENT</v>
          </cell>
          <cell r="M390" t="str">
            <v>Manager CP UI Nigeria &amp; Gabon</v>
          </cell>
          <cell r="N390" t="str">
            <v xml:space="preserve">PM Corporate Services </v>
          </cell>
          <cell r="O390" t="str">
            <v>AJILIMA- ISAAC, HAWA</v>
          </cell>
          <cell r="P390" t="str">
            <v>AMBROSE.EKO@SHELL.COM</v>
          </cell>
          <cell r="Q390" t="str">
            <v>OPEX</v>
          </cell>
          <cell r="R390" t="str">
            <v>OPEX</v>
          </cell>
          <cell r="S390" t="str">
            <v>NON SAL</v>
          </cell>
          <cell r="T390" t="str">
            <v>N/A</v>
          </cell>
          <cell r="U390" t="str">
            <v>N/A</v>
          </cell>
          <cell r="V390" t="str">
            <v>C_OPSE_OIL_Z11</v>
          </cell>
          <cell r="W390" t="str">
            <v>P236.07 Procurement Management</v>
          </cell>
          <cell r="X390" t="str">
            <v>S7200 Services</v>
          </cell>
          <cell r="Y390" t="str">
            <v>A2340 Overhead</v>
          </cell>
          <cell r="Z390">
            <v>19595.259999999998</v>
          </cell>
          <cell r="AA390">
            <v>25014.83</v>
          </cell>
          <cell r="AB390">
            <v>0</v>
          </cell>
          <cell r="AC390">
            <v>0</v>
          </cell>
          <cell r="AD390">
            <v>0</v>
          </cell>
          <cell r="AG390">
            <v>0</v>
          </cell>
          <cell r="AH390">
            <v>0</v>
          </cell>
        </row>
        <row r="391">
          <cell r="A391">
            <v>108546</v>
          </cell>
          <cell r="B391" t="str">
            <v>ITG SALARY IT MAJOR PROJECT</v>
          </cell>
          <cell r="C391">
            <v>108546</v>
          </cell>
          <cell r="D391" t="str">
            <v>ITG SALARY IT MAJOR PROJECT</v>
          </cell>
          <cell r="E391" t="str">
            <v>CHIGBO ENENMO</v>
          </cell>
          <cell r="F391" t="str">
            <v>FINANCE/IT</v>
          </cell>
          <cell r="G391">
            <v>415004</v>
          </cell>
          <cell r="H391">
            <v>4150</v>
          </cell>
          <cell r="I391" t="str">
            <v>G&amp;A</v>
          </cell>
          <cell r="J391" t="str">
            <v>BASE JV</v>
          </cell>
          <cell r="K391" t="str">
            <v>FINANCE</v>
          </cell>
          <cell r="L391" t="str">
            <v>IM &amp; IT</v>
          </cell>
          <cell r="M391" t="str">
            <v>IM&amp;IT Manager Nigeria &amp; Gabon</v>
          </cell>
          <cell r="N391" t="str">
            <v>JV Interface Manager</v>
          </cell>
          <cell r="O391" t="str">
            <v>ONAMUSI, ADERONKE</v>
          </cell>
          <cell r="P391" t="str">
            <v>kola.oyelowo@shell.com</v>
          </cell>
          <cell r="Q391" t="str">
            <v>OPEX</v>
          </cell>
          <cell r="R391" t="str">
            <v>OPEX</v>
          </cell>
          <cell r="S391" t="str">
            <v>NON SAL</v>
          </cell>
          <cell r="T391" t="str">
            <v>N/A</v>
          </cell>
          <cell r="U391" t="str">
            <v>N/A</v>
          </cell>
          <cell r="V391" t="str">
            <v>N/A</v>
          </cell>
          <cell r="W391" t="str">
            <v>P236.03 IT</v>
          </cell>
          <cell r="X391" t="str">
            <v>S7200 Services</v>
          </cell>
          <cell r="Y391" t="str">
            <v>A2340 Overhead</v>
          </cell>
          <cell r="Z391">
            <v>919.11</v>
          </cell>
          <cell r="AA391">
            <v>423.32</v>
          </cell>
          <cell r="AB391">
            <v>0</v>
          </cell>
          <cell r="AC391">
            <v>0</v>
          </cell>
          <cell r="AD391">
            <v>0</v>
          </cell>
          <cell r="AG391">
            <v>0</v>
          </cell>
          <cell r="AH391">
            <v>0</v>
          </cell>
        </row>
        <row r="392">
          <cell r="A392">
            <v>109329</v>
          </cell>
          <cell r="B392" t="str">
            <v>SAP RUN AND MAIN- APP AND LOCAL SUPPORTS</v>
          </cell>
          <cell r="C392">
            <v>109329</v>
          </cell>
          <cell r="D392" t="str">
            <v>SAP RUN AND MAIN- APP AND LOCAL SUPPORTS</v>
          </cell>
          <cell r="E392" t="str">
            <v>CHIGBO ENENMO</v>
          </cell>
          <cell r="F392" t="str">
            <v>FINANCE/IT</v>
          </cell>
          <cell r="G392">
            <v>415005</v>
          </cell>
          <cell r="H392">
            <v>4150</v>
          </cell>
          <cell r="I392" t="str">
            <v>OF-E&amp;M</v>
          </cell>
          <cell r="J392" t="str">
            <v>BASE JV</v>
          </cell>
          <cell r="K392" t="str">
            <v>FINANCE</v>
          </cell>
          <cell r="L392" t="str">
            <v>IM &amp; IT</v>
          </cell>
          <cell r="M392" t="str">
            <v>IM&amp;IT Manager Nigeria &amp; Gabon</v>
          </cell>
          <cell r="N392" t="str">
            <v>JV Interface Manager</v>
          </cell>
          <cell r="O392" t="str">
            <v>ONAMUSI, ADERONKE</v>
          </cell>
          <cell r="P392" t="str">
            <v>ADEOLU.OKANLAWON@SHELL.COM</v>
          </cell>
          <cell r="Q392" t="str">
            <v>OPEX</v>
          </cell>
          <cell r="R392" t="str">
            <v>OPEX</v>
          </cell>
          <cell r="S392" t="str">
            <v>NON SAL</v>
          </cell>
          <cell r="T392" t="str">
            <v>N/A</v>
          </cell>
          <cell r="U392" t="str">
            <v>N/A</v>
          </cell>
          <cell r="V392" t="str">
            <v>C_OPSE_OIL_Z11</v>
          </cell>
          <cell r="W392" t="str">
            <v>P236.03 IT</v>
          </cell>
          <cell r="X392" t="str">
            <v>S7200 Services</v>
          </cell>
          <cell r="Y392" t="str">
            <v>A2340 Overhead</v>
          </cell>
          <cell r="Z392">
            <v>2872192.5800000005</v>
          </cell>
          <cell r="AA392">
            <v>4808401.92</v>
          </cell>
          <cell r="AB392">
            <v>101063339</v>
          </cell>
          <cell r="AC392">
            <v>0</v>
          </cell>
          <cell r="AD392">
            <v>331355.20983606554</v>
          </cell>
          <cell r="AG392">
            <v>0</v>
          </cell>
          <cell r="AH392">
            <v>-331355.20983606554</v>
          </cell>
        </row>
        <row r="393">
          <cell r="A393">
            <v>109330</v>
          </cell>
          <cell r="B393" t="str">
            <v>SAP MAIN &amp; SUPP- GLOBAL INDIRECT CHARGES</v>
          </cell>
          <cell r="C393">
            <v>109329</v>
          </cell>
          <cell r="D393" t="str">
            <v>SAP RUN AND MAIN- APP AND LOCAL SUPPORTS</v>
          </cell>
          <cell r="E393" t="str">
            <v>CHIGBO ENENMO</v>
          </cell>
          <cell r="F393" t="str">
            <v>FINANCE/IT</v>
          </cell>
          <cell r="G393">
            <v>415005</v>
          </cell>
          <cell r="H393">
            <v>4150</v>
          </cell>
          <cell r="I393" t="str">
            <v>OF-E&amp;M</v>
          </cell>
          <cell r="J393" t="str">
            <v>BASE JV</v>
          </cell>
          <cell r="K393" t="str">
            <v>FINANCE</v>
          </cell>
          <cell r="L393" t="str">
            <v>IM &amp; IT</v>
          </cell>
          <cell r="M393" t="str">
            <v>IM&amp;IT Manager Nigeria &amp; Gabon</v>
          </cell>
          <cell r="N393" t="str">
            <v>JV Interface Manager</v>
          </cell>
          <cell r="O393" t="str">
            <v>ONAMUSI, ADERONKE</v>
          </cell>
          <cell r="P393" t="str">
            <v>ADEOLU.OKANLAWON@SHELL.COM</v>
          </cell>
          <cell r="Q393" t="str">
            <v>OPEX</v>
          </cell>
          <cell r="R393" t="str">
            <v>OPEX</v>
          </cell>
          <cell r="S393" t="str">
            <v>NON SAL</v>
          </cell>
          <cell r="T393" t="str">
            <v>N/A</v>
          </cell>
          <cell r="U393" t="str">
            <v>N/A</v>
          </cell>
          <cell r="V393" t="str">
            <v>N/A</v>
          </cell>
          <cell r="W393" t="str">
            <v>P236.03 IT</v>
          </cell>
          <cell r="X393" t="str">
            <v>S7200 Services</v>
          </cell>
          <cell r="Y393" t="str">
            <v>A2340 Overhead</v>
          </cell>
          <cell r="Z393">
            <v>214403.07</v>
          </cell>
          <cell r="AA393">
            <v>211717.62</v>
          </cell>
          <cell r="AB393">
            <v>0</v>
          </cell>
          <cell r="AC393">
            <v>589316.72</v>
          </cell>
          <cell r="AD393">
            <v>589316.72</v>
          </cell>
          <cell r="AG393">
            <v>0</v>
          </cell>
          <cell r="AH393">
            <v>-589316.72</v>
          </cell>
        </row>
        <row r="394">
          <cell r="A394">
            <v>109331</v>
          </cell>
          <cell r="B394" t="str">
            <v xml:space="preserve">SAP RUN &amp; MAIN GLOBAL ERP BI,MM,DOCUSPE </v>
          </cell>
          <cell r="C394">
            <v>109329</v>
          </cell>
          <cell r="D394" t="str">
            <v>SAP RUN AND MAIN- APP AND LOCAL SUPPORTS</v>
          </cell>
          <cell r="E394" t="str">
            <v>CHIGBO ENENMO</v>
          </cell>
          <cell r="F394" t="str">
            <v>FINANCE/IT</v>
          </cell>
          <cell r="G394">
            <v>415005</v>
          </cell>
          <cell r="H394">
            <v>4150</v>
          </cell>
          <cell r="I394" t="str">
            <v>OF-E&amp;M</v>
          </cell>
          <cell r="J394" t="str">
            <v>BASE JV</v>
          </cell>
          <cell r="K394" t="str">
            <v>FINANCE</v>
          </cell>
          <cell r="L394" t="str">
            <v>IM &amp; IT</v>
          </cell>
          <cell r="M394" t="str">
            <v>IM&amp;IT Manager Nigeria &amp; Gabon</v>
          </cell>
          <cell r="N394" t="str">
            <v>JV Interface Manager</v>
          </cell>
          <cell r="O394" t="str">
            <v>ONAMUSI, ADERONKE</v>
          </cell>
          <cell r="P394" t="str">
            <v>ADEOLU.OKANLAWON@SHELL.COM</v>
          </cell>
          <cell r="Q394" t="str">
            <v>OPEX</v>
          </cell>
          <cell r="R394" t="str">
            <v>OPEX</v>
          </cell>
          <cell r="S394" t="str">
            <v>NON SAL</v>
          </cell>
          <cell r="T394" t="str">
            <v>N/A</v>
          </cell>
          <cell r="U394" t="str">
            <v>N/A</v>
          </cell>
          <cell r="V394" t="str">
            <v>N/A</v>
          </cell>
          <cell r="W394" t="str">
            <v>P236.03 IT</v>
          </cell>
          <cell r="X394" t="str">
            <v>S7200 Services</v>
          </cell>
          <cell r="Y394" t="str">
            <v>A2340 Overhead</v>
          </cell>
          <cell r="Z394">
            <v>482017.64</v>
          </cell>
          <cell r="AA394">
            <v>-66339.77</v>
          </cell>
          <cell r="AB394">
            <v>0</v>
          </cell>
          <cell r="AC394">
            <v>3729628</v>
          </cell>
          <cell r="AD394">
            <v>3729628</v>
          </cell>
          <cell r="AG394">
            <v>0</v>
          </cell>
          <cell r="AH394">
            <v>-3729628</v>
          </cell>
        </row>
        <row r="395">
          <cell r="A395">
            <v>101446</v>
          </cell>
          <cell r="B395" t="str">
            <v>PNHCH CORP HEALTH</v>
          </cell>
          <cell r="C395">
            <v>110025</v>
          </cell>
          <cell r="D395" t="str">
            <v>CLINICAL HEALTH GENERAL MEDICAL ADMINISTRATION</v>
          </cell>
          <cell r="E395" t="str">
            <v>CHIGBO ENENMO</v>
          </cell>
          <cell r="F395" t="str">
            <v>HR</v>
          </cell>
          <cell r="G395">
            <v>415004</v>
          </cell>
          <cell r="H395">
            <v>4150</v>
          </cell>
          <cell r="I395" t="str">
            <v>G&amp;A</v>
          </cell>
          <cell r="J395" t="str">
            <v>BASE JV</v>
          </cell>
          <cell r="K395" t="str">
            <v>HR</v>
          </cell>
          <cell r="L395" t="str">
            <v>HR</v>
          </cell>
          <cell r="M395" t="str">
            <v>Regional Health Manager</v>
          </cell>
          <cell r="N395" t="str">
            <v>GDMO/Specialist Physician</v>
          </cell>
          <cell r="O395" t="str">
            <v>AJILIMA- ISAAC, HAWA</v>
          </cell>
          <cell r="P395" t="str">
            <v>MAUREEN.WILLIAMS@SHELL.COM</v>
          </cell>
          <cell r="Q395" t="str">
            <v>OPEX</v>
          </cell>
          <cell r="R395" t="str">
            <v>OPEX</v>
          </cell>
          <cell r="S395" t="str">
            <v>NON SAL</v>
          </cell>
          <cell r="T395" t="str">
            <v>N/A</v>
          </cell>
          <cell r="U395" t="str">
            <v>N/A</v>
          </cell>
          <cell r="V395" t="str">
            <v>N/A</v>
          </cell>
          <cell r="W395" t="str">
            <v>P236.04 HR</v>
          </cell>
          <cell r="X395" t="str">
            <v>S7200 Services</v>
          </cell>
          <cell r="Y395" t="str">
            <v>A2340 Overhead</v>
          </cell>
          <cell r="Z395">
            <v>-164.65999999999934</v>
          </cell>
          <cell r="AA395">
            <v>0</v>
          </cell>
          <cell r="AB395">
            <v>0</v>
          </cell>
          <cell r="AC395">
            <v>0</v>
          </cell>
          <cell r="AD395">
            <v>0</v>
          </cell>
          <cell r="AG395">
            <v>0</v>
          </cell>
          <cell r="AH395">
            <v>0</v>
          </cell>
        </row>
        <row r="396">
          <cell r="A396">
            <v>110025</v>
          </cell>
          <cell r="B396" t="str">
            <v>CLINICAL HEALTH GENERAL MEDICAL ADMINISTRATION</v>
          </cell>
          <cell r="C396">
            <v>110025</v>
          </cell>
          <cell r="D396" t="str">
            <v>CLINICAL HEALTH GENERAL MEDICAL ADMINISTRATION</v>
          </cell>
          <cell r="E396" t="str">
            <v>CHIGBO ENENMO</v>
          </cell>
          <cell r="F396" t="str">
            <v>HR</v>
          </cell>
          <cell r="G396">
            <v>415004</v>
          </cell>
          <cell r="H396">
            <v>4150</v>
          </cell>
          <cell r="I396" t="str">
            <v>G&amp;A</v>
          </cell>
          <cell r="J396" t="str">
            <v>BASE JV</v>
          </cell>
          <cell r="K396" t="str">
            <v>HR</v>
          </cell>
          <cell r="L396" t="str">
            <v>HR</v>
          </cell>
          <cell r="M396" t="str">
            <v>Regional Health Manager</v>
          </cell>
          <cell r="N396" t="str">
            <v>GDMO/Specialist Physician</v>
          </cell>
          <cell r="O396" t="str">
            <v>AJILIMA- ISAAC, HAWA</v>
          </cell>
          <cell r="P396" t="str">
            <v>MAUREEN.WILLIAMS@SHELL.COM</v>
          </cell>
          <cell r="Q396" t="str">
            <v>OPEX</v>
          </cell>
          <cell r="R396" t="str">
            <v>OPEX</v>
          </cell>
          <cell r="S396" t="str">
            <v>NON SAL</v>
          </cell>
          <cell r="T396" t="str">
            <v>N/A</v>
          </cell>
          <cell r="U396" t="str">
            <v>N/A</v>
          </cell>
          <cell r="V396" t="str">
            <v>C_OPSE_OIL_Z11</v>
          </cell>
          <cell r="W396" t="str">
            <v>P236.04 HR</v>
          </cell>
          <cell r="X396" t="str">
            <v>S7200 Services</v>
          </cell>
          <cell r="Y396" t="str">
            <v>A2340 Overhead</v>
          </cell>
          <cell r="Z396">
            <v>436961.86</v>
          </cell>
          <cell r="AA396">
            <v>807682.14</v>
          </cell>
          <cell r="AB396">
            <v>95156750.180000007</v>
          </cell>
          <cell r="AC396">
            <v>79528</v>
          </cell>
          <cell r="AD396">
            <v>391517.34485245903</v>
          </cell>
          <cell r="AG396">
            <v>0</v>
          </cell>
          <cell r="AH396">
            <v>-391517.34485245903</v>
          </cell>
        </row>
        <row r="397">
          <cell r="A397">
            <v>101451</v>
          </cell>
          <cell r="B397" t="str">
            <v>HMO PORT HARCOURT MEDICAL GENERAL_MEDICAL</v>
          </cell>
          <cell r="C397">
            <v>110028</v>
          </cell>
          <cell r="D397" t="str">
            <v>CLINICAL HEALTH PHARMACEUTICALS</v>
          </cell>
          <cell r="E397" t="str">
            <v>CHIGBO ENENMO</v>
          </cell>
          <cell r="F397" t="str">
            <v>HR</v>
          </cell>
          <cell r="G397">
            <v>415004</v>
          </cell>
          <cell r="H397">
            <v>4150</v>
          </cell>
          <cell r="I397" t="str">
            <v>G&amp;A</v>
          </cell>
          <cell r="J397" t="str">
            <v>BASE JV</v>
          </cell>
          <cell r="K397" t="str">
            <v>HR</v>
          </cell>
          <cell r="L397" t="str">
            <v>HR</v>
          </cell>
          <cell r="M397" t="str">
            <v>Regional Health Manager</v>
          </cell>
          <cell r="N397" t="str">
            <v>GDMO/Specialist Physician</v>
          </cell>
          <cell r="O397" t="str">
            <v>AJILIMA- ISAAC, HAWA</v>
          </cell>
          <cell r="P397" t="str">
            <v>MAUREEN.WILLIAMS@SHELL.COM</v>
          </cell>
          <cell r="Q397" t="str">
            <v>OPEX</v>
          </cell>
          <cell r="R397" t="str">
            <v>OPEX</v>
          </cell>
          <cell r="S397" t="str">
            <v>NON SAL</v>
          </cell>
          <cell r="T397" t="str">
            <v>N/A</v>
          </cell>
          <cell r="U397" t="str">
            <v>N/A</v>
          </cell>
          <cell r="V397" t="str">
            <v>N/A</v>
          </cell>
          <cell r="W397" t="str">
            <v>P236.04 HR</v>
          </cell>
          <cell r="X397" t="str">
            <v>S7200 Services</v>
          </cell>
          <cell r="Y397" t="str">
            <v>A2340 Overhead</v>
          </cell>
          <cell r="Z397">
            <v>0.03</v>
          </cell>
          <cell r="AA397">
            <v>0</v>
          </cell>
          <cell r="AB397">
            <v>0</v>
          </cell>
          <cell r="AC397">
            <v>0</v>
          </cell>
          <cell r="AD397">
            <v>0</v>
          </cell>
          <cell r="AG397">
            <v>0</v>
          </cell>
          <cell r="AH397">
            <v>0</v>
          </cell>
        </row>
        <row r="398">
          <cell r="A398">
            <v>110028</v>
          </cell>
          <cell r="B398" t="str">
            <v>CLINICAL HEALTH PHARMACEUTICALS</v>
          </cell>
          <cell r="C398">
            <v>110028</v>
          </cell>
          <cell r="D398" t="str">
            <v>CLINICAL HEALTH PHARMACEUTICALS</v>
          </cell>
          <cell r="E398" t="str">
            <v>CHIGBO ENENMO</v>
          </cell>
          <cell r="F398" t="str">
            <v>HR</v>
          </cell>
          <cell r="G398">
            <v>415004</v>
          </cell>
          <cell r="H398">
            <v>4150</v>
          </cell>
          <cell r="I398" t="str">
            <v>G&amp;A</v>
          </cell>
          <cell r="J398" t="str">
            <v>BASE JV</v>
          </cell>
          <cell r="K398" t="str">
            <v>HR</v>
          </cell>
          <cell r="L398" t="str">
            <v>HR</v>
          </cell>
          <cell r="M398" t="str">
            <v>Regional Health Manager</v>
          </cell>
          <cell r="N398" t="str">
            <v>GDMO/Specialist Physician</v>
          </cell>
          <cell r="O398" t="str">
            <v>AJILIMA- ISAAC, HAWA</v>
          </cell>
          <cell r="P398" t="str">
            <v>MAUREEN.WILLIAMS@SHELL.COM</v>
          </cell>
          <cell r="Q398" t="str">
            <v>OPEX</v>
          </cell>
          <cell r="R398" t="str">
            <v>OPEX</v>
          </cell>
          <cell r="S398" t="str">
            <v>NON SAL</v>
          </cell>
          <cell r="T398" t="str">
            <v>N/A</v>
          </cell>
          <cell r="U398" t="str">
            <v>N/A</v>
          </cell>
          <cell r="V398" t="str">
            <v>C_OPSE_OIL_Z11</v>
          </cell>
          <cell r="W398" t="str">
            <v>P236.04 HR</v>
          </cell>
          <cell r="X398" t="str">
            <v>S7200 Services</v>
          </cell>
          <cell r="Y398" t="str">
            <v>A2340 Overhead</v>
          </cell>
          <cell r="Z398">
            <v>850935.03</v>
          </cell>
          <cell r="AA398">
            <v>755067.23</v>
          </cell>
          <cell r="AB398">
            <v>225192868</v>
          </cell>
          <cell r="AC398">
            <v>0</v>
          </cell>
          <cell r="AD398">
            <v>738337.27213114756</v>
          </cell>
          <cell r="AG398">
            <v>0</v>
          </cell>
          <cell r="AH398">
            <v>-738337.27213114756</v>
          </cell>
        </row>
        <row r="399">
          <cell r="A399">
            <v>102246</v>
          </cell>
          <cell r="B399" t="str">
            <v>PHC HOSPITAL MED. EQUIP. AND HOSPITAL MTCE_MEDICAL</v>
          </cell>
          <cell r="C399">
            <v>110030</v>
          </cell>
          <cell r="D399" t="str">
            <v>CLINICAL HEALTH EQUIPMENT MAINTENANCE &amp; REPAIRS</v>
          </cell>
          <cell r="E399" t="str">
            <v>CHIGBO ENENMO</v>
          </cell>
          <cell r="F399" t="str">
            <v>HR</v>
          </cell>
          <cell r="G399">
            <v>415004</v>
          </cell>
          <cell r="H399">
            <v>4150</v>
          </cell>
          <cell r="I399" t="str">
            <v>OF-MTCE</v>
          </cell>
          <cell r="J399" t="str">
            <v>BASE JV</v>
          </cell>
          <cell r="K399" t="str">
            <v>HR</v>
          </cell>
          <cell r="L399" t="str">
            <v>HR</v>
          </cell>
          <cell r="M399" t="str">
            <v>Regional Health Manager</v>
          </cell>
          <cell r="N399" t="str">
            <v>GDMO/Specialist Physician</v>
          </cell>
          <cell r="O399" t="str">
            <v>AJILIMA- ISAAC, HAWA</v>
          </cell>
          <cell r="P399" t="str">
            <v>MAUREEN.WILLIAMS@SHELL.COM</v>
          </cell>
          <cell r="Q399" t="str">
            <v>OPEX</v>
          </cell>
          <cell r="R399" t="str">
            <v>OPEX</v>
          </cell>
          <cell r="S399" t="str">
            <v>NON SAL</v>
          </cell>
          <cell r="T399" t="str">
            <v>N/A</v>
          </cell>
          <cell r="U399" t="str">
            <v>N/A</v>
          </cell>
          <cell r="V399" t="str">
            <v>N/A</v>
          </cell>
          <cell r="W399" t="str">
            <v>P236.04 HR</v>
          </cell>
          <cell r="X399" t="str">
            <v>S7200 Services</v>
          </cell>
          <cell r="Y399" t="str">
            <v>A2340 Overhead</v>
          </cell>
          <cell r="Z399">
            <v>123.21000000000001</v>
          </cell>
          <cell r="AA399">
            <v>0</v>
          </cell>
          <cell r="AB399">
            <v>0</v>
          </cell>
          <cell r="AC399">
            <v>0</v>
          </cell>
          <cell r="AD399">
            <v>0</v>
          </cell>
          <cell r="AG399">
            <v>0</v>
          </cell>
          <cell r="AH399">
            <v>0</v>
          </cell>
        </row>
        <row r="400">
          <cell r="A400">
            <v>110030</v>
          </cell>
          <cell r="B400" t="str">
            <v>CLINICAL HEALTH EQUIPMENT MAINTENANCE &amp; REPAIRS</v>
          </cell>
          <cell r="C400">
            <v>110030</v>
          </cell>
          <cell r="D400" t="str">
            <v>CLINICAL HEALTH EQUIPMENT MAINTENANCE &amp; REPAIRS</v>
          </cell>
          <cell r="E400" t="str">
            <v>CHIGBO ENENMO</v>
          </cell>
          <cell r="F400" t="str">
            <v>HR</v>
          </cell>
          <cell r="G400">
            <v>415004</v>
          </cell>
          <cell r="H400">
            <v>4150</v>
          </cell>
          <cell r="I400" t="str">
            <v>OF-MTCE</v>
          </cell>
          <cell r="J400" t="str">
            <v>BASE JV</v>
          </cell>
          <cell r="K400" t="str">
            <v>HR</v>
          </cell>
          <cell r="L400" t="str">
            <v>HR</v>
          </cell>
          <cell r="M400" t="str">
            <v>Regional Health Manager</v>
          </cell>
          <cell r="N400" t="str">
            <v>GDMO/Specialist Physician</v>
          </cell>
          <cell r="O400" t="str">
            <v>AJILIMA- ISAAC, HAWA</v>
          </cell>
          <cell r="P400" t="str">
            <v>MAUREEN.WILLIAMS@SHELL.COM</v>
          </cell>
          <cell r="Q400" t="str">
            <v>OPEX</v>
          </cell>
          <cell r="R400" t="str">
            <v>OPEX</v>
          </cell>
          <cell r="S400" t="str">
            <v>NON SAL</v>
          </cell>
          <cell r="T400" t="str">
            <v>N/A</v>
          </cell>
          <cell r="U400" t="str">
            <v>N/A</v>
          </cell>
          <cell r="V400" t="str">
            <v>C_OPSE_OIL_Z11</v>
          </cell>
          <cell r="W400" t="str">
            <v>P236.04 HR</v>
          </cell>
          <cell r="X400" t="str">
            <v>S7200 Services</v>
          </cell>
          <cell r="Y400" t="str">
            <v>A2340 Overhead</v>
          </cell>
          <cell r="Z400">
            <v>80229.91</v>
          </cell>
          <cell r="AA400">
            <v>106387.52</v>
          </cell>
          <cell r="AB400">
            <v>7654259.9999999991</v>
          </cell>
          <cell r="AC400">
            <v>5224.3999999999996</v>
          </cell>
          <cell r="AD400">
            <v>30320.334426229507</v>
          </cell>
          <cell r="AG400">
            <v>0</v>
          </cell>
          <cell r="AH400">
            <v>-30320.334426229507</v>
          </cell>
        </row>
        <row r="401">
          <cell r="A401">
            <v>102248</v>
          </cell>
          <cell r="B401" t="str">
            <v>PHC HOSPITAL OTHER MEDICAL SERVICES_MEDICAL</v>
          </cell>
          <cell r="C401">
            <v>110032</v>
          </cell>
          <cell r="D401" t="str">
            <v>CLINICAL HEALTH EXTERNAL MEDICAL REFERRALS &amp; THIRD PARTY MEDICAL SERVICES</v>
          </cell>
          <cell r="E401" t="str">
            <v>CHIGBO ENENMO</v>
          </cell>
          <cell r="F401" t="str">
            <v>HR</v>
          </cell>
          <cell r="G401">
            <v>415004</v>
          </cell>
          <cell r="H401">
            <v>4150</v>
          </cell>
          <cell r="I401" t="str">
            <v>G&amp;A</v>
          </cell>
          <cell r="J401" t="str">
            <v>BASE JV</v>
          </cell>
          <cell r="K401" t="str">
            <v>HR</v>
          </cell>
          <cell r="L401" t="str">
            <v>HR</v>
          </cell>
          <cell r="M401" t="str">
            <v>Regional Health Manager</v>
          </cell>
          <cell r="N401" t="str">
            <v>GDMO/Specialist Physician</v>
          </cell>
          <cell r="O401" t="str">
            <v>AJILIMA- ISAAC, HAWA</v>
          </cell>
          <cell r="P401" t="str">
            <v>MAUREEN.WILLIAMS@SHELL.COM</v>
          </cell>
          <cell r="Q401" t="str">
            <v>OPEX</v>
          </cell>
          <cell r="R401" t="str">
            <v>OPEX</v>
          </cell>
          <cell r="S401" t="str">
            <v>NON SAL</v>
          </cell>
          <cell r="T401" t="str">
            <v>N/A</v>
          </cell>
          <cell r="U401" t="str">
            <v>N/A</v>
          </cell>
          <cell r="V401" t="str">
            <v>N/A</v>
          </cell>
          <cell r="W401" t="str">
            <v>P236.04 HR</v>
          </cell>
          <cell r="X401" t="str">
            <v>S7200 Services</v>
          </cell>
          <cell r="Y401" t="str">
            <v>A2340 Overhead</v>
          </cell>
          <cell r="Z401">
            <v>-347.55999999999722</v>
          </cell>
          <cell r="AA401">
            <v>0</v>
          </cell>
          <cell r="AB401">
            <v>0</v>
          </cell>
          <cell r="AC401">
            <v>0</v>
          </cell>
          <cell r="AD401">
            <v>0</v>
          </cell>
          <cell r="AG401">
            <v>0</v>
          </cell>
          <cell r="AH401">
            <v>0</v>
          </cell>
        </row>
        <row r="402">
          <cell r="A402">
            <v>108811</v>
          </cell>
          <cell r="B402" t="str">
            <v>RESERVES RECERTIFICATION AND INDEPENDENT PROJECT ASSURANCE.</v>
          </cell>
          <cell r="C402" t="str">
            <v>INDEPENDENT_ASSURANCE_REVIEW</v>
          </cell>
          <cell r="D402" t="str">
            <v>RESERVES RECERTIFICATION AND INDEPENDENT PROJECT ASSURANCE.</v>
          </cell>
          <cell r="E402" t="str">
            <v>MOJEED OKUNADE</v>
          </cell>
          <cell r="F402" t="str">
            <v>DEVELOPMENT</v>
          </cell>
          <cell r="G402">
            <v>411001</v>
          </cell>
          <cell r="H402">
            <v>4110</v>
          </cell>
          <cell r="I402" t="str">
            <v>PE</v>
          </cell>
          <cell r="J402" t="str">
            <v>BASE JV</v>
          </cell>
          <cell r="K402" t="str">
            <v>DEVELOPMENT</v>
          </cell>
          <cell r="L402" t="str">
            <v>DEVELOPMENT</v>
          </cell>
          <cell r="M402" t="str">
            <v>Manager, Geosolutions &amp; Onshore Studies</v>
          </cell>
          <cell r="N402" t="str">
            <v>Chief Geophysicist</v>
          </cell>
          <cell r="O402" t="str">
            <v>ENONCHE, VANESSA</v>
          </cell>
          <cell r="P402" t="str">
            <v>REGGY.NDUKWE@SHELL.COM</v>
          </cell>
          <cell r="Q402" t="str">
            <v>OPEX</v>
          </cell>
          <cell r="R402" t="str">
            <v>OPEX</v>
          </cell>
          <cell r="S402" t="str">
            <v>NON SAL</v>
          </cell>
          <cell r="T402" t="str">
            <v>N/A</v>
          </cell>
          <cell r="U402" t="str">
            <v>N/A</v>
          </cell>
          <cell r="V402" t="str">
            <v>C_OPSE_OIL_Z11</v>
          </cell>
          <cell r="W402" t="str">
            <v>P236.01 Technical Support</v>
          </cell>
          <cell r="X402" t="str">
            <v>S7200 Services</v>
          </cell>
          <cell r="Y402" t="str">
            <v>A2340 Overhead</v>
          </cell>
          <cell r="Z402">
            <v>0.01</v>
          </cell>
          <cell r="AA402">
            <v>19194.63</v>
          </cell>
          <cell r="AB402">
            <v>38848684.799999997</v>
          </cell>
          <cell r="AC402">
            <v>0</v>
          </cell>
          <cell r="AD402">
            <v>127372.73704918032</v>
          </cell>
          <cell r="AG402">
            <v>0</v>
          </cell>
          <cell r="AH402">
            <v>-127372.73704918032</v>
          </cell>
        </row>
        <row r="403">
          <cell r="A403">
            <v>108824</v>
          </cell>
          <cell r="B403" t="str">
            <v>WAREHOUSING KI EAST</v>
          </cell>
          <cell r="C403">
            <v>108824</v>
          </cell>
          <cell r="D403" t="str">
            <v>WAREHOUSING KI EAST</v>
          </cell>
          <cell r="E403" t="str">
            <v>CHIGBO ENENMO</v>
          </cell>
          <cell r="F403" t="str">
            <v>FINANCE/CP</v>
          </cell>
          <cell r="G403">
            <v>415002</v>
          </cell>
          <cell r="H403">
            <v>4150</v>
          </cell>
          <cell r="I403" t="str">
            <v>PMM</v>
          </cell>
          <cell r="J403" t="str">
            <v>BASE JV</v>
          </cell>
          <cell r="K403" t="str">
            <v>FINANCE</v>
          </cell>
          <cell r="L403" t="str">
            <v>CONTRACTING &amp; PROCUREMENT</v>
          </cell>
          <cell r="M403" t="str">
            <v>Manager CP UI Nigeria &amp; Gabon</v>
          </cell>
          <cell r="N403" t="str">
            <v>PM Materials Management</v>
          </cell>
          <cell r="O403" t="str">
            <v>AJILIMA- ISAAC, HAWA</v>
          </cell>
          <cell r="P403" t="str">
            <v>OSAHON.AYINBUOMWAN@SHELL.COM</v>
          </cell>
          <cell r="Q403" t="str">
            <v>OPEX</v>
          </cell>
          <cell r="R403" t="str">
            <v>OPEX</v>
          </cell>
          <cell r="S403" t="str">
            <v>NON SAL</v>
          </cell>
          <cell r="T403" t="str">
            <v>N/A</v>
          </cell>
          <cell r="U403" t="str">
            <v>N/A</v>
          </cell>
          <cell r="V403" t="str">
            <v>C_OPSE_OIL_Z11</v>
          </cell>
          <cell r="W403" t="str">
            <v>P236.07 Procurement Management</v>
          </cell>
          <cell r="X403" t="str">
            <v>S7200 Services</v>
          </cell>
          <cell r="Y403" t="str">
            <v>A2110 Production Operations</v>
          </cell>
          <cell r="Z403">
            <v>1884671.33</v>
          </cell>
          <cell r="AA403">
            <v>2349907.86</v>
          </cell>
          <cell r="AB403">
            <v>112803172.99625432</v>
          </cell>
          <cell r="AC403">
            <v>1509539.4065205301</v>
          </cell>
          <cell r="AD403">
            <v>1879385.8753607082</v>
          </cell>
          <cell r="AG403">
            <v>0</v>
          </cell>
          <cell r="AH403">
            <v>-1879385.8753607082</v>
          </cell>
        </row>
        <row r="404">
          <cell r="A404">
            <v>108825</v>
          </cell>
          <cell r="B404" t="str">
            <v>WAREHOUSE IMPROVEMENT</v>
          </cell>
          <cell r="C404">
            <v>108825</v>
          </cell>
          <cell r="D404" t="str">
            <v>WAREHOUSE IMPROVEMENT</v>
          </cell>
          <cell r="E404" t="str">
            <v>CHIGBO ENENMO</v>
          </cell>
          <cell r="F404" t="str">
            <v>FINANCE/CP</v>
          </cell>
          <cell r="G404">
            <v>415002</v>
          </cell>
          <cell r="H404">
            <v>4150</v>
          </cell>
          <cell r="I404" t="str">
            <v>PMM</v>
          </cell>
          <cell r="J404" t="str">
            <v>BASE JV</v>
          </cell>
          <cell r="K404" t="str">
            <v>FINANCE</v>
          </cell>
          <cell r="L404" t="str">
            <v>CONTRACTING &amp; PROCUREMENT</v>
          </cell>
          <cell r="M404" t="str">
            <v>Manager CP UI Nigeria &amp; Gabon</v>
          </cell>
          <cell r="N404" t="str">
            <v>PM Materials Management</v>
          </cell>
          <cell r="O404" t="str">
            <v>AJILIMA- ISAAC, HAWA</v>
          </cell>
          <cell r="P404" t="str">
            <v>PETER.OLUWATUMISE@SHELL.COM</v>
          </cell>
          <cell r="Q404" t="str">
            <v>OPEX</v>
          </cell>
          <cell r="R404" t="str">
            <v>OPEX</v>
          </cell>
          <cell r="S404" t="str">
            <v>NON SAL</v>
          </cell>
          <cell r="T404" t="str">
            <v>N/A</v>
          </cell>
          <cell r="U404" t="str">
            <v>N/A</v>
          </cell>
          <cell r="V404" t="str">
            <v>C_OPSE_OIL_Z11</v>
          </cell>
          <cell r="W404" t="str">
            <v>P236.07 Procurement Management</v>
          </cell>
          <cell r="X404" t="str">
            <v>S7200 Services</v>
          </cell>
          <cell r="Y404" t="str">
            <v>A2110 Production Operations</v>
          </cell>
          <cell r="Z404">
            <v>147386.4</v>
          </cell>
          <cell r="AA404">
            <v>2242.5500000000002</v>
          </cell>
          <cell r="AB404">
            <v>20226160</v>
          </cell>
          <cell r="AC404">
            <v>0</v>
          </cell>
          <cell r="AD404">
            <v>66315.278688524588</v>
          </cell>
          <cell r="AG404">
            <v>0</v>
          </cell>
          <cell r="AH404">
            <v>-66315.278688524588</v>
          </cell>
        </row>
        <row r="405">
          <cell r="A405">
            <v>108926</v>
          </cell>
          <cell r="B405" t="str">
            <v xml:space="preserve">TNP SECURITY                            </v>
          </cell>
          <cell r="C405">
            <v>108926</v>
          </cell>
          <cell r="D405" t="str">
            <v xml:space="preserve">TNP SECURITY                            </v>
          </cell>
          <cell r="E405" t="str">
            <v>CHIGBO ENENMO</v>
          </cell>
          <cell r="F405" t="str">
            <v>SECURITY</v>
          </cell>
          <cell r="G405">
            <v>415007</v>
          </cell>
          <cell r="H405">
            <v>4150</v>
          </cell>
          <cell r="I405" t="str">
            <v>HSE</v>
          </cell>
          <cell r="J405" t="str">
            <v>BASE JV</v>
          </cell>
          <cell r="K405" t="str">
            <v>CC &amp; MD</v>
          </cell>
          <cell r="L405" t="str">
            <v>SECURITY</v>
          </cell>
          <cell r="M405" t="str">
            <v>General Manager, Security</v>
          </cell>
          <cell r="N405" t="str">
            <v>Manager Security Ops Swamp East</v>
          </cell>
          <cell r="O405" t="str">
            <v>OLOWOLAGBA, SUNKANMI</v>
          </cell>
          <cell r="P405" t="str">
            <v>GILDA.CHIME@SHELL.COM</v>
          </cell>
          <cell r="Q405" t="str">
            <v>OPEX</v>
          </cell>
          <cell r="R405" t="str">
            <v>OPEX</v>
          </cell>
          <cell r="S405" t="str">
            <v>NON SAL</v>
          </cell>
          <cell r="T405" t="str">
            <v>N/A</v>
          </cell>
          <cell r="U405" t="str">
            <v>N/A</v>
          </cell>
          <cell r="V405" t="str">
            <v>C_OPSE_OIL_Z11</v>
          </cell>
          <cell r="W405" t="str">
            <v>P236.02 HSE</v>
          </cell>
          <cell r="X405" t="str">
            <v>S7200 Services</v>
          </cell>
          <cell r="Y405" t="str">
            <v>A2110 Production Operations</v>
          </cell>
          <cell r="Z405">
            <v>6002626.0599999987</v>
          </cell>
          <cell r="AA405">
            <v>5275947.43</v>
          </cell>
          <cell r="AB405">
            <v>1435109550</v>
          </cell>
          <cell r="AC405">
            <v>0</v>
          </cell>
          <cell r="AD405">
            <v>4705278</v>
          </cell>
          <cell r="AG405">
            <v>0</v>
          </cell>
          <cell r="AH405">
            <v>-4705278</v>
          </cell>
        </row>
        <row r="406">
          <cell r="A406">
            <v>108927</v>
          </cell>
          <cell r="B406" t="str">
            <v xml:space="preserve">SPECIAL SECURITY LAND EAST              </v>
          </cell>
          <cell r="C406">
            <v>108927</v>
          </cell>
          <cell r="D406" t="str">
            <v xml:space="preserve">SPECIAL SECURITY LAND EAST              </v>
          </cell>
          <cell r="E406" t="str">
            <v>CHIGBO ENENMO</v>
          </cell>
          <cell r="F406" t="str">
            <v>SECURITY</v>
          </cell>
          <cell r="G406">
            <v>415007</v>
          </cell>
          <cell r="H406">
            <v>4150</v>
          </cell>
          <cell r="I406" t="str">
            <v>HSE</v>
          </cell>
          <cell r="J406" t="str">
            <v>BASE JV</v>
          </cell>
          <cell r="K406" t="str">
            <v>CC &amp; MD</v>
          </cell>
          <cell r="L406" t="str">
            <v>SECURITY</v>
          </cell>
          <cell r="M406" t="str">
            <v>General Manager, Security</v>
          </cell>
          <cell r="N406" t="str">
            <v>Manager Security Ops Swamp East</v>
          </cell>
          <cell r="O406" t="str">
            <v>OLOWOLAGBA, SUNKANMI</v>
          </cell>
          <cell r="P406" t="str">
            <v>GILDA.CHIME@SHELL.COM</v>
          </cell>
          <cell r="Q406" t="str">
            <v>OPEX</v>
          </cell>
          <cell r="R406" t="str">
            <v>OPEX</v>
          </cell>
          <cell r="S406" t="str">
            <v>NON SAL</v>
          </cell>
          <cell r="T406" t="str">
            <v>N/A</v>
          </cell>
          <cell r="U406" t="str">
            <v>N/A</v>
          </cell>
          <cell r="V406" t="str">
            <v>N_GBAR_EL2_G01</v>
          </cell>
          <cell r="W406" t="str">
            <v>P231 Production Operations</v>
          </cell>
          <cell r="X406" t="str">
            <v>S7200 Services</v>
          </cell>
          <cell r="Y406" t="str">
            <v>A2110 Production Operations</v>
          </cell>
          <cell r="Z406">
            <v>6942633.9900000002</v>
          </cell>
          <cell r="AA406">
            <v>4247006.8499999996</v>
          </cell>
          <cell r="AB406">
            <v>1137951500</v>
          </cell>
          <cell r="AC406">
            <v>0</v>
          </cell>
          <cell r="AD406">
            <v>3730986</v>
          </cell>
          <cell r="AG406">
            <v>0</v>
          </cell>
          <cell r="AH406">
            <v>-3730986</v>
          </cell>
        </row>
        <row r="407">
          <cell r="A407">
            <v>102249</v>
          </cell>
          <cell r="B407" t="str">
            <v>PHC HOSPITAL OCCUPATIONAL HEALTH AND HYGEINE_MEDCIAL</v>
          </cell>
          <cell r="C407">
            <v>110032</v>
          </cell>
          <cell r="D407" t="str">
            <v>CLINICAL HEALTH EXTERNAL MEDICAL REFERRALS &amp; THIRD PARTY MEDICAL SERVICES</v>
          </cell>
          <cell r="E407" t="str">
            <v>CHIGBO ENENMO</v>
          </cell>
          <cell r="F407" t="str">
            <v>HR</v>
          </cell>
          <cell r="G407">
            <v>415004</v>
          </cell>
          <cell r="H407">
            <v>4150</v>
          </cell>
          <cell r="I407" t="str">
            <v>G&amp;A</v>
          </cell>
          <cell r="J407" t="str">
            <v>BASE JV</v>
          </cell>
          <cell r="K407" t="str">
            <v>HR</v>
          </cell>
          <cell r="L407" t="str">
            <v>HR</v>
          </cell>
          <cell r="M407" t="str">
            <v>Regional Health Manager</v>
          </cell>
          <cell r="N407" t="str">
            <v>GDMO/Specialist Physician</v>
          </cell>
          <cell r="O407" t="str">
            <v>AJILIMA- ISAAC, HAWA</v>
          </cell>
          <cell r="P407" t="str">
            <v>MAUREEN.WILLIAMS@SHELL.COM</v>
          </cell>
          <cell r="Q407" t="str">
            <v>OPEX</v>
          </cell>
          <cell r="R407" t="str">
            <v>OPEX</v>
          </cell>
          <cell r="S407" t="str">
            <v>NON SAL</v>
          </cell>
          <cell r="T407" t="str">
            <v>N/A</v>
          </cell>
          <cell r="U407" t="str">
            <v>N/A</v>
          </cell>
          <cell r="V407" t="str">
            <v>N/A</v>
          </cell>
          <cell r="W407" t="str">
            <v>P236.04 HR</v>
          </cell>
          <cell r="X407" t="str">
            <v>S7200 Services</v>
          </cell>
          <cell r="Y407" t="str">
            <v>A2340 Overhead</v>
          </cell>
          <cell r="Z407">
            <v>389.77000000000004</v>
          </cell>
          <cell r="AA407">
            <v>502.50999999999993</v>
          </cell>
          <cell r="AB407">
            <v>0</v>
          </cell>
          <cell r="AC407">
            <v>0</v>
          </cell>
          <cell r="AD407">
            <v>0</v>
          </cell>
          <cell r="AG407">
            <v>0</v>
          </cell>
          <cell r="AH407">
            <v>0</v>
          </cell>
        </row>
        <row r="408">
          <cell r="A408">
            <v>110032</v>
          </cell>
          <cell r="B408" t="str">
            <v>CLINICAL HEALTH EXTERNAL MEDICAL REFERRALS &amp; THIRD PARTY MEDICAL SERVICES</v>
          </cell>
          <cell r="C408">
            <v>110032</v>
          </cell>
          <cell r="D408" t="str">
            <v>CLINICAL HEALTH EXTERNAL MEDICAL REFERRALS &amp; THIRD PARTY MEDICAL SERVICES</v>
          </cell>
          <cell r="E408" t="str">
            <v>CHIGBO ENENMO</v>
          </cell>
          <cell r="F408" t="str">
            <v>HR</v>
          </cell>
          <cell r="G408">
            <v>415004</v>
          </cell>
          <cell r="H408">
            <v>4150</v>
          </cell>
          <cell r="I408" t="str">
            <v>G&amp;A</v>
          </cell>
          <cell r="J408" t="str">
            <v>BASE JV</v>
          </cell>
          <cell r="K408" t="str">
            <v>HR</v>
          </cell>
          <cell r="L408" t="str">
            <v>HR</v>
          </cell>
          <cell r="M408" t="str">
            <v>Regional Health Manager</v>
          </cell>
          <cell r="N408" t="str">
            <v>GDMO/Specialist Physician</v>
          </cell>
          <cell r="O408" t="str">
            <v>AJILIMA- ISAAC, HAWA</v>
          </cell>
          <cell r="P408" t="str">
            <v>MAUREEN.WILLIAMS@SHELL.COM</v>
          </cell>
          <cell r="Q408" t="str">
            <v>OPEX</v>
          </cell>
          <cell r="R408" t="str">
            <v>OPEX</v>
          </cell>
          <cell r="S408" t="str">
            <v>NON SAL</v>
          </cell>
          <cell r="T408" t="str">
            <v>N/A</v>
          </cell>
          <cell r="U408" t="str">
            <v>N/A</v>
          </cell>
          <cell r="V408" t="str">
            <v>C_OPSE_OIL_Z11</v>
          </cell>
          <cell r="W408" t="str">
            <v>P236.04 HR</v>
          </cell>
          <cell r="X408" t="str">
            <v>S7200 Services</v>
          </cell>
          <cell r="Y408" t="str">
            <v>A2340 Overhead</v>
          </cell>
          <cell r="Z408">
            <v>1188708.02</v>
          </cell>
          <cell r="AA408">
            <v>1943612.8199999998</v>
          </cell>
          <cell r="AB408">
            <v>215345440</v>
          </cell>
          <cell r="AC408">
            <v>675274.67298876285</v>
          </cell>
          <cell r="AD408">
            <v>1381325.2959395824</v>
          </cell>
          <cell r="AG408">
            <v>0</v>
          </cell>
          <cell r="AH408">
            <v>-1381325.2959395824</v>
          </cell>
        </row>
        <row r="409">
          <cell r="A409">
            <v>102257</v>
          </cell>
          <cell r="B409" t="str">
            <v>OGUNU HOSPITAL OCCUPATIONAL HEALTH AND HYGEINE_MEDICAL</v>
          </cell>
          <cell r="C409">
            <v>110033</v>
          </cell>
          <cell r="D409" t="str">
            <v>CLINICAL HEALTH  SUPPORT SERVICES</v>
          </cell>
          <cell r="E409" t="str">
            <v>CHIGBO ENENMO</v>
          </cell>
          <cell r="F409" t="str">
            <v>HR</v>
          </cell>
          <cell r="G409">
            <v>415004</v>
          </cell>
          <cell r="H409">
            <v>4150</v>
          </cell>
          <cell r="I409" t="str">
            <v>G&amp;A</v>
          </cell>
          <cell r="J409" t="str">
            <v>BASE JV</v>
          </cell>
          <cell r="K409" t="str">
            <v>HR</v>
          </cell>
          <cell r="L409" t="str">
            <v>HR</v>
          </cell>
          <cell r="M409" t="str">
            <v>Regional Health Manager</v>
          </cell>
          <cell r="N409" t="str">
            <v>GDMO/Specialist Physician</v>
          </cell>
          <cell r="O409" t="str">
            <v>AJILIMA- ISAAC, HAWA</v>
          </cell>
          <cell r="P409" t="str">
            <v>MAUREEN.WILLIAMS@SHELL.COM</v>
          </cell>
          <cell r="Q409" t="str">
            <v>OPEX</v>
          </cell>
          <cell r="R409" t="str">
            <v>OPEX</v>
          </cell>
          <cell r="S409" t="str">
            <v>NON SAL</v>
          </cell>
          <cell r="T409" t="str">
            <v>N/A</v>
          </cell>
          <cell r="U409" t="str">
            <v>N/A</v>
          </cell>
          <cell r="V409" t="str">
            <v>N/A</v>
          </cell>
          <cell r="W409" t="str">
            <v>P236.04 HR</v>
          </cell>
          <cell r="X409" t="str">
            <v>S7200 Services</v>
          </cell>
          <cell r="Y409" t="str">
            <v>A2340 Overhead</v>
          </cell>
          <cell r="Z409">
            <v>-4724.26</v>
          </cell>
          <cell r="AA409">
            <v>0</v>
          </cell>
          <cell r="AB409">
            <v>0</v>
          </cell>
          <cell r="AC409">
            <v>0</v>
          </cell>
          <cell r="AD409">
            <v>0</v>
          </cell>
          <cell r="AG409">
            <v>0</v>
          </cell>
          <cell r="AH409">
            <v>0</v>
          </cell>
        </row>
        <row r="410">
          <cell r="A410">
            <v>110033</v>
          </cell>
          <cell r="B410" t="str">
            <v>CLINICAL HEALTH  SUPPORT SERVICES</v>
          </cell>
          <cell r="C410">
            <v>110033</v>
          </cell>
          <cell r="D410" t="str">
            <v>CLINICAL HEALTH  SUPPORT SERVICES</v>
          </cell>
          <cell r="E410" t="str">
            <v>CHIGBO ENENMO</v>
          </cell>
          <cell r="F410" t="str">
            <v>HR</v>
          </cell>
          <cell r="G410">
            <v>415004</v>
          </cell>
          <cell r="H410">
            <v>4150</v>
          </cell>
          <cell r="I410" t="str">
            <v>G&amp;A</v>
          </cell>
          <cell r="J410" t="str">
            <v>BASE JV</v>
          </cell>
          <cell r="K410" t="str">
            <v>HR</v>
          </cell>
          <cell r="L410" t="str">
            <v>HR</v>
          </cell>
          <cell r="M410" t="str">
            <v>Regional Health Manager</v>
          </cell>
          <cell r="N410" t="str">
            <v>GDMO/Specialist Physician</v>
          </cell>
          <cell r="O410" t="str">
            <v>AJILIMA- ISAAC, HAWA</v>
          </cell>
          <cell r="P410" t="str">
            <v>MAUREEN.WILLIAMS@SHELL.COM</v>
          </cell>
          <cell r="Q410" t="str">
            <v>OPEX</v>
          </cell>
          <cell r="R410" t="str">
            <v>OPEX</v>
          </cell>
          <cell r="S410" t="str">
            <v>NON SAL</v>
          </cell>
          <cell r="T410" t="str">
            <v>N/A</v>
          </cell>
          <cell r="U410" t="str">
            <v>N/A</v>
          </cell>
          <cell r="V410" t="str">
            <v>C_OPSE_OIL_Z11</v>
          </cell>
          <cell r="W410" t="str">
            <v>P236.04 HR</v>
          </cell>
          <cell r="X410" t="str">
            <v>S7200 Services</v>
          </cell>
          <cell r="Y410" t="str">
            <v>A2340 Overhead</v>
          </cell>
          <cell r="Z410">
            <v>693078.34000000008</v>
          </cell>
          <cell r="AA410">
            <v>535935.53</v>
          </cell>
          <cell r="AB410">
            <v>60341520</v>
          </cell>
          <cell r="AC410">
            <v>0</v>
          </cell>
          <cell r="AD410">
            <v>197841.04918032786</v>
          </cell>
          <cell r="AG410">
            <v>0</v>
          </cell>
          <cell r="AH410">
            <v>-197841.04918032786</v>
          </cell>
        </row>
        <row r="411">
          <cell r="A411">
            <v>101447</v>
          </cell>
          <cell r="B411" t="str">
            <v xml:space="preserve">PNHCH OGUNU MEDICAL GENERAL             </v>
          </cell>
          <cell r="C411">
            <v>110036</v>
          </cell>
          <cell r="D411" t="str">
            <v>CLINICAL HEALTH MEDICAL EMERGENCY RESPONSE</v>
          </cell>
          <cell r="E411" t="str">
            <v>CHIGBO ENENMO</v>
          </cell>
          <cell r="F411" t="str">
            <v>HR</v>
          </cell>
          <cell r="G411">
            <v>415004</v>
          </cell>
          <cell r="H411">
            <v>4150</v>
          </cell>
          <cell r="I411" t="str">
            <v>G&amp;A</v>
          </cell>
          <cell r="J411" t="str">
            <v>BASE JV</v>
          </cell>
          <cell r="K411" t="str">
            <v>HR</v>
          </cell>
          <cell r="L411" t="str">
            <v>HR</v>
          </cell>
          <cell r="M411" t="str">
            <v>Regional Health Manager</v>
          </cell>
          <cell r="N411" t="str">
            <v>GDMO/Specialist Physician</v>
          </cell>
          <cell r="O411" t="str">
            <v>AJILIMA- ISAAC, HAWA</v>
          </cell>
          <cell r="P411" t="str">
            <v>MAUREEN.WILLIAMS@SHELL.COM</v>
          </cell>
          <cell r="Q411" t="str">
            <v>OPEX</v>
          </cell>
          <cell r="R411" t="str">
            <v>OPEX</v>
          </cell>
          <cell r="S411" t="str">
            <v>NON SAL</v>
          </cell>
          <cell r="T411" t="str">
            <v>N/A</v>
          </cell>
          <cell r="U411" t="str">
            <v>N/A</v>
          </cell>
          <cell r="V411" t="str">
            <v>N/A</v>
          </cell>
          <cell r="W411" t="str">
            <v>P236.04 HR</v>
          </cell>
          <cell r="X411" t="str">
            <v>S7200 Services</v>
          </cell>
          <cell r="Y411" t="str">
            <v>A2340 Overhead</v>
          </cell>
          <cell r="Z411">
            <v>-0.09</v>
          </cell>
          <cell r="AA411">
            <v>0</v>
          </cell>
          <cell r="AB411">
            <v>0</v>
          </cell>
          <cell r="AC411">
            <v>0</v>
          </cell>
          <cell r="AD411">
            <v>0</v>
          </cell>
          <cell r="AG411">
            <v>0</v>
          </cell>
          <cell r="AH411">
            <v>0</v>
          </cell>
        </row>
        <row r="412">
          <cell r="A412">
            <v>102256</v>
          </cell>
          <cell r="B412" t="str">
            <v>OGUNU HOSPITAL OTHER MEDICAL SERVICES_MEDICAL</v>
          </cell>
          <cell r="C412">
            <v>110036</v>
          </cell>
          <cell r="D412" t="str">
            <v>CLINICAL HEALTH MEDICAL EMERGENCY RESPONSE</v>
          </cell>
          <cell r="E412" t="str">
            <v>CHIGBO ENENMO</v>
          </cell>
          <cell r="F412" t="str">
            <v>HR</v>
          </cell>
          <cell r="G412">
            <v>415004</v>
          </cell>
          <cell r="H412">
            <v>4150</v>
          </cell>
          <cell r="I412" t="str">
            <v>G&amp;A</v>
          </cell>
          <cell r="J412" t="str">
            <v>BASE JV</v>
          </cell>
          <cell r="K412" t="str">
            <v>HR</v>
          </cell>
          <cell r="L412" t="str">
            <v>HR</v>
          </cell>
          <cell r="M412" t="str">
            <v>Regional Health Manager</v>
          </cell>
          <cell r="N412" t="str">
            <v>GDMO/Specialist Physician</v>
          </cell>
          <cell r="O412" t="str">
            <v>AJILIMA- ISAAC, HAWA</v>
          </cell>
          <cell r="P412" t="str">
            <v>MAUREEN.WILLIAMS@SHELL.COM</v>
          </cell>
          <cell r="Q412" t="str">
            <v>OPEX</v>
          </cell>
          <cell r="R412" t="str">
            <v>OPEX</v>
          </cell>
          <cell r="S412" t="str">
            <v>NON SAL</v>
          </cell>
          <cell r="T412" t="str">
            <v>N/A</v>
          </cell>
          <cell r="U412" t="str">
            <v>N/A</v>
          </cell>
          <cell r="V412" t="str">
            <v>N/A</v>
          </cell>
          <cell r="W412" t="str">
            <v>P236.04 HR</v>
          </cell>
          <cell r="X412" t="str">
            <v>S7200 Services</v>
          </cell>
          <cell r="Y412" t="str">
            <v>A2340 Overhead</v>
          </cell>
          <cell r="Z412">
            <v>4782.6900000000005</v>
          </cell>
          <cell r="AA412">
            <v>0</v>
          </cell>
          <cell r="AB412">
            <v>0</v>
          </cell>
          <cell r="AC412">
            <v>0</v>
          </cell>
          <cell r="AD412">
            <v>0</v>
          </cell>
          <cell r="AG412">
            <v>0</v>
          </cell>
          <cell r="AH412">
            <v>0</v>
          </cell>
        </row>
        <row r="413">
          <cell r="A413">
            <v>110036</v>
          </cell>
          <cell r="B413" t="str">
            <v>CLINICAL HEALTH MEDICAL EMERGENCY RESPONSE</v>
          </cell>
          <cell r="C413">
            <v>110036</v>
          </cell>
          <cell r="D413" t="str">
            <v>CLINICAL HEALTH MEDICAL EMERGENCY RESPONSE</v>
          </cell>
          <cell r="E413" t="str">
            <v>CHIGBO ENENMO</v>
          </cell>
          <cell r="F413" t="str">
            <v>HR</v>
          </cell>
          <cell r="G413">
            <v>415004</v>
          </cell>
          <cell r="H413">
            <v>4150</v>
          </cell>
          <cell r="I413" t="str">
            <v>G&amp;A</v>
          </cell>
          <cell r="J413" t="str">
            <v>BASE JV</v>
          </cell>
          <cell r="K413" t="str">
            <v>HR</v>
          </cell>
          <cell r="L413" t="str">
            <v>HR</v>
          </cell>
          <cell r="M413" t="str">
            <v>Regional Health Manager</v>
          </cell>
          <cell r="N413" t="str">
            <v>GDMO/Specialist Physician</v>
          </cell>
          <cell r="O413" t="str">
            <v>AJILIMA- ISAAC, HAWA</v>
          </cell>
          <cell r="P413" t="str">
            <v>MAUREEN.WILLIAMS@SHELL.COM</v>
          </cell>
          <cell r="Q413" t="str">
            <v>OPEX</v>
          </cell>
          <cell r="R413" t="str">
            <v>OPEX</v>
          </cell>
          <cell r="S413" t="str">
            <v>NON SAL</v>
          </cell>
          <cell r="T413" t="str">
            <v>N/A</v>
          </cell>
          <cell r="U413" t="str">
            <v>N/A</v>
          </cell>
          <cell r="V413" t="str">
            <v>C_OPSE_OIL_Z11</v>
          </cell>
          <cell r="W413" t="str">
            <v>P236.04 HR</v>
          </cell>
          <cell r="X413" t="str">
            <v>S7200 Services</v>
          </cell>
          <cell r="Y413" t="str">
            <v>A2340 Overhead</v>
          </cell>
          <cell r="Z413">
            <v>297866.47000000009</v>
          </cell>
          <cell r="AA413">
            <v>225536.33000000002</v>
          </cell>
          <cell r="AB413">
            <v>40250029</v>
          </cell>
          <cell r="AC413">
            <v>149820</v>
          </cell>
          <cell r="AD413">
            <v>281787.30819672131</v>
          </cell>
          <cell r="AG413">
            <v>0</v>
          </cell>
          <cell r="AH413">
            <v>-281787.30819672131</v>
          </cell>
        </row>
        <row r="414">
          <cell r="A414">
            <v>110038</v>
          </cell>
          <cell r="B414" t="str">
            <v>CLINICAL HEALTH MEDICAL CONSULTANCY SERVICES</v>
          </cell>
          <cell r="C414">
            <v>110038</v>
          </cell>
          <cell r="D414" t="str">
            <v>CLINICAL HEALTH MEDICAL CONSULTANCY SERVICES</v>
          </cell>
          <cell r="E414" t="str">
            <v>CHIGBO ENENMO</v>
          </cell>
          <cell r="F414" t="str">
            <v>HR</v>
          </cell>
          <cell r="G414">
            <v>415004</v>
          </cell>
          <cell r="H414">
            <v>4150</v>
          </cell>
          <cell r="I414" t="str">
            <v>G&amp;A</v>
          </cell>
          <cell r="J414" t="str">
            <v>BASE JV</v>
          </cell>
          <cell r="K414" t="str">
            <v>HR</v>
          </cell>
          <cell r="L414" t="str">
            <v>HR</v>
          </cell>
          <cell r="M414" t="str">
            <v>Regional Health Manager</v>
          </cell>
          <cell r="N414" t="str">
            <v>GDMO/Specialist Physician</v>
          </cell>
          <cell r="O414" t="str">
            <v>AJILIMA- ISAAC, HAWA</v>
          </cell>
          <cell r="P414" t="str">
            <v>MAUREEN.WILLIAMS@SHELL.COM</v>
          </cell>
          <cell r="Q414" t="str">
            <v>OPEX</v>
          </cell>
          <cell r="R414" t="str">
            <v>OPEX</v>
          </cell>
          <cell r="S414" t="str">
            <v>NON SAL</v>
          </cell>
          <cell r="T414" t="str">
            <v>N/A</v>
          </cell>
          <cell r="U414" t="str">
            <v>N/A</v>
          </cell>
          <cell r="V414" t="str">
            <v>C_OPSE_OIL_Z11</v>
          </cell>
          <cell r="W414" t="str">
            <v>P236.04 HR</v>
          </cell>
          <cell r="X414" t="str">
            <v>S7200 Services</v>
          </cell>
          <cell r="Y414" t="str">
            <v>A2340 Overhead</v>
          </cell>
          <cell r="Z414">
            <v>1040586.4199999999</v>
          </cell>
          <cell r="AA414">
            <v>785770.13</v>
          </cell>
          <cell r="AB414">
            <v>75290232</v>
          </cell>
          <cell r="AC414">
            <v>0</v>
          </cell>
          <cell r="AD414">
            <v>246853.21967213115</v>
          </cell>
          <cell r="AG414">
            <v>0</v>
          </cell>
          <cell r="AH414">
            <v>-246853.21967213115</v>
          </cell>
        </row>
        <row r="415">
          <cell r="A415">
            <v>113170</v>
          </cell>
          <cell r="B415" t="str">
            <v>OVERHEADS, PNHCH CORPORATE HEALTH SERVICES_ADMIN COST</v>
          </cell>
          <cell r="C415">
            <v>110038</v>
          </cell>
          <cell r="D415" t="str">
            <v>CLINICAL HEALTH MEDICAL CONSULTANCY SERVICES</v>
          </cell>
          <cell r="E415" t="str">
            <v>CHIGBO ENENMO</v>
          </cell>
          <cell r="F415" t="str">
            <v>HR</v>
          </cell>
          <cell r="G415">
            <v>415004</v>
          </cell>
          <cell r="H415">
            <v>4150</v>
          </cell>
          <cell r="I415" t="str">
            <v>G&amp;A</v>
          </cell>
          <cell r="J415" t="str">
            <v>BASE JV</v>
          </cell>
          <cell r="K415" t="str">
            <v>HR</v>
          </cell>
          <cell r="L415" t="str">
            <v>HR</v>
          </cell>
          <cell r="M415" t="str">
            <v>Regional Health Manager</v>
          </cell>
          <cell r="N415" t="str">
            <v>GDMO/Specialist Physician</v>
          </cell>
          <cell r="O415" t="str">
            <v>AJILIMA- ISAAC, HAWA</v>
          </cell>
          <cell r="P415" t="str">
            <v>MAUREEN.WILLIAMS@SHELL.COM</v>
          </cell>
          <cell r="Q415" t="str">
            <v>OPEX</v>
          </cell>
          <cell r="R415" t="str">
            <v>OPEX</v>
          </cell>
          <cell r="S415" t="str">
            <v>NON SAL</v>
          </cell>
          <cell r="T415" t="str">
            <v>N/A</v>
          </cell>
          <cell r="U415" t="str">
            <v>N/A</v>
          </cell>
          <cell r="V415" t="str">
            <v>N/A</v>
          </cell>
          <cell r="W415" t="str">
            <v>P236.04 HR</v>
          </cell>
          <cell r="X415" t="str">
            <v>S7200 Services</v>
          </cell>
          <cell r="Y415" t="str">
            <v>A2340 Overhead</v>
          </cell>
          <cell r="Z415">
            <v>9991.2900000000009</v>
          </cell>
          <cell r="AA415">
            <v>-0.13</v>
          </cell>
          <cell r="AB415">
            <v>0</v>
          </cell>
          <cell r="AC415">
            <v>0</v>
          </cell>
          <cell r="AD415">
            <v>0</v>
          </cell>
          <cell r="AG415">
            <v>0</v>
          </cell>
          <cell r="AH415">
            <v>0</v>
          </cell>
        </row>
        <row r="416">
          <cell r="A416">
            <v>110039</v>
          </cell>
          <cell r="B416" t="str">
            <v>CLINICAL HEALTH STAFF TRAVELS AND HOTEL COSTS</v>
          </cell>
          <cell r="C416">
            <v>110039</v>
          </cell>
          <cell r="D416" t="str">
            <v>CLINICAL HEALTH STAFF TRAVELS AND HOTEL COSTS</v>
          </cell>
          <cell r="E416" t="str">
            <v>CHIGBO ENENMO</v>
          </cell>
          <cell r="F416" t="str">
            <v>HR</v>
          </cell>
          <cell r="G416">
            <v>415004</v>
          </cell>
          <cell r="H416">
            <v>4150</v>
          </cell>
          <cell r="I416" t="str">
            <v>G&amp;A</v>
          </cell>
          <cell r="J416" t="str">
            <v>BASE JV</v>
          </cell>
          <cell r="K416" t="str">
            <v>HR</v>
          </cell>
          <cell r="L416" t="str">
            <v>HR</v>
          </cell>
          <cell r="M416" t="str">
            <v>Regional Health Manager</v>
          </cell>
          <cell r="N416" t="str">
            <v>GDMO/Specialist Physician</v>
          </cell>
          <cell r="O416" t="str">
            <v>AJILIMA- ISAAC, HAWA</v>
          </cell>
          <cell r="P416" t="str">
            <v>MAUREEN.WILLIAMS@SHELL.COM</v>
          </cell>
          <cell r="Q416" t="str">
            <v>OPEX</v>
          </cell>
          <cell r="R416" t="str">
            <v>OPEX</v>
          </cell>
          <cell r="S416" t="str">
            <v>NON SAL</v>
          </cell>
          <cell r="T416" t="str">
            <v>N/A</v>
          </cell>
          <cell r="U416" t="str">
            <v>N/A</v>
          </cell>
          <cell r="V416" t="str">
            <v>C_OPSE_OIL_Z11</v>
          </cell>
          <cell r="W416" t="str">
            <v>P236.04 HR</v>
          </cell>
          <cell r="X416" t="str">
            <v>S7200 Services</v>
          </cell>
          <cell r="Y416" t="str">
            <v>A2340 Overhead</v>
          </cell>
          <cell r="Z416">
            <v>43216.729999999996</v>
          </cell>
          <cell r="AA416">
            <v>55862.569999999992</v>
          </cell>
          <cell r="AB416">
            <v>5758639.2000000002</v>
          </cell>
          <cell r="AC416">
            <v>8424</v>
          </cell>
          <cell r="AD416">
            <v>27304.784262295081</v>
          </cell>
          <cell r="AG416">
            <v>0</v>
          </cell>
          <cell r="AH416">
            <v>-27304.784262295081</v>
          </cell>
        </row>
        <row r="417">
          <cell r="A417">
            <v>113306</v>
          </cell>
          <cell r="B417" t="str">
            <v>OVERHEADS, PNHCH CORPORATE HEALTH SERVICES_TRAVEL &amp; HOTEL</v>
          </cell>
          <cell r="C417">
            <v>110039</v>
          </cell>
          <cell r="D417" t="str">
            <v>CLINICAL HEALTH STAFF TRAVELS AND HOTEL COSTS</v>
          </cell>
          <cell r="E417" t="str">
            <v>CHIGBO ENENMO</v>
          </cell>
          <cell r="F417" t="str">
            <v>HR</v>
          </cell>
          <cell r="G417">
            <v>415004</v>
          </cell>
          <cell r="H417">
            <v>4150</v>
          </cell>
          <cell r="I417" t="str">
            <v>G&amp;A</v>
          </cell>
          <cell r="J417" t="str">
            <v>BASE JV</v>
          </cell>
          <cell r="K417" t="str">
            <v>HR</v>
          </cell>
          <cell r="L417" t="str">
            <v>HR</v>
          </cell>
          <cell r="M417" t="str">
            <v>Regional Health Manager</v>
          </cell>
          <cell r="N417" t="str">
            <v>GDMO/Specialist Physician</v>
          </cell>
          <cell r="O417" t="str">
            <v>AJILIMA- ISAAC, HAWA</v>
          </cell>
          <cell r="P417" t="str">
            <v>MAUREEN.WILLIAMS@SHELL.COM</v>
          </cell>
          <cell r="Q417" t="str">
            <v>OPEX</v>
          </cell>
          <cell r="R417" t="str">
            <v>OPEX</v>
          </cell>
          <cell r="S417" t="str">
            <v>NON SAL</v>
          </cell>
          <cell r="T417" t="str">
            <v>N/A</v>
          </cell>
          <cell r="U417" t="str">
            <v>N/A</v>
          </cell>
          <cell r="V417" t="str">
            <v>N/A</v>
          </cell>
          <cell r="W417" t="str">
            <v>P236.04 HR</v>
          </cell>
          <cell r="X417" t="str">
            <v>S7200 Services</v>
          </cell>
          <cell r="Y417" t="str">
            <v>A2340 Overhead</v>
          </cell>
          <cell r="Z417">
            <v>0.57999999999999996</v>
          </cell>
          <cell r="AA417">
            <v>0</v>
          </cell>
          <cell r="AB417">
            <v>0</v>
          </cell>
          <cell r="AC417">
            <v>0</v>
          </cell>
          <cell r="AD417">
            <v>0</v>
          </cell>
          <cell r="AG417">
            <v>0</v>
          </cell>
          <cell r="AH417">
            <v>0</v>
          </cell>
        </row>
        <row r="418">
          <cell r="A418">
            <v>110041</v>
          </cell>
          <cell r="B418" t="str">
            <v>OCCUPATIONAL HEALTH MEDICAL CONSULTANCY SERVICES</v>
          </cell>
          <cell r="C418">
            <v>110041</v>
          </cell>
          <cell r="D418" t="str">
            <v>OCCUPATIONAL HEALTH MEDICAL CONSULTANCY SERVICES</v>
          </cell>
          <cell r="E418" t="str">
            <v>CHIGBO ENENMO</v>
          </cell>
          <cell r="F418" t="str">
            <v>HR</v>
          </cell>
          <cell r="G418">
            <v>415004</v>
          </cell>
          <cell r="H418">
            <v>4150</v>
          </cell>
          <cell r="I418" t="str">
            <v>G&amp;A</v>
          </cell>
          <cell r="J418" t="str">
            <v>BASE JV</v>
          </cell>
          <cell r="K418" t="str">
            <v>HR</v>
          </cell>
          <cell r="L418" t="str">
            <v>HR</v>
          </cell>
          <cell r="M418" t="str">
            <v>Regional Health Manager</v>
          </cell>
          <cell r="N418" t="str">
            <v>GDMO/Specialist Physician</v>
          </cell>
          <cell r="O418" t="str">
            <v>AJILIMA- ISAAC, HAWA</v>
          </cell>
          <cell r="P418" t="str">
            <v>MAUREEN.WILLIAMS@SHELL.COM</v>
          </cell>
          <cell r="Q418" t="str">
            <v>OPEX</v>
          </cell>
          <cell r="R418" t="str">
            <v>OPEX</v>
          </cell>
          <cell r="S418" t="str">
            <v>NON SAL</v>
          </cell>
          <cell r="T418" t="str">
            <v>N/A</v>
          </cell>
          <cell r="U418" t="str">
            <v>N/A</v>
          </cell>
          <cell r="V418" t="str">
            <v>C_OPSE_OIL_Z11</v>
          </cell>
          <cell r="W418" t="str">
            <v>P236.04 HR</v>
          </cell>
          <cell r="X418" t="str">
            <v>S7200 Services</v>
          </cell>
          <cell r="Y418" t="str">
            <v>A2340 Overhead</v>
          </cell>
          <cell r="Z418">
            <v>261522.59</v>
          </cell>
          <cell r="AA418">
            <v>286627.38</v>
          </cell>
          <cell r="AB418">
            <v>90104755.480000004</v>
          </cell>
          <cell r="AC418">
            <v>0</v>
          </cell>
          <cell r="AD418">
            <v>295425.42780327873</v>
          </cell>
          <cell r="AG418">
            <v>0</v>
          </cell>
          <cell r="AH418">
            <v>-295425.42780327873</v>
          </cell>
        </row>
        <row r="419">
          <cell r="A419">
            <v>109271</v>
          </cell>
          <cell r="B419" t="str">
            <v xml:space="preserve">GBARAN UBIE NDDC FEES PH2               </v>
          </cell>
          <cell r="C419" t="str">
            <v>102548_MCA2</v>
          </cell>
          <cell r="D419" t="str">
            <v>NIGER DELTA DEVELOPMENT COMMISSION_AF</v>
          </cell>
          <cell r="E419" t="str">
            <v>CHIGBO ENENMO</v>
          </cell>
          <cell r="F419" t="str">
            <v>FINANCE - NDDC</v>
          </cell>
          <cell r="G419">
            <v>428000</v>
          </cell>
          <cell r="H419">
            <v>4280</v>
          </cell>
          <cell r="I419" t="str">
            <v>G&amp;A</v>
          </cell>
          <cell r="J419" t="str">
            <v>MCA2 - GU</v>
          </cell>
          <cell r="K419" t="str">
            <v>FINANCE</v>
          </cell>
          <cell r="L419" t="str">
            <v>FINANCE</v>
          </cell>
          <cell r="M419" t="str">
            <v>SPDC Finance Director</v>
          </cell>
          <cell r="N419" t="str">
            <v>Regional Head, Budgeting &amp; Fin Planning</v>
          </cell>
          <cell r="O419" t="str">
            <v>AJILIMA- ISAAC, HAWA</v>
          </cell>
          <cell r="P419" t="str">
            <v>OLUSINA.AKANNI@SHELL.COM</v>
          </cell>
          <cell r="Q419" t="str">
            <v>OPEX</v>
          </cell>
          <cell r="R419" t="str">
            <v>OPEX</v>
          </cell>
          <cell r="S419" t="str">
            <v>NDDC</v>
          </cell>
          <cell r="T419" t="str">
            <v>N/A</v>
          </cell>
          <cell r="U419" t="str">
            <v>N/A</v>
          </cell>
          <cell r="V419" t="str">
            <v>C_OPSE_OIL_Z11</v>
          </cell>
          <cell r="W419" t="str">
            <v>P244 NDDC</v>
          </cell>
          <cell r="X419" t="str">
            <v>S7900 Other Expenses</v>
          </cell>
          <cell r="Y419" t="str">
            <v>A2320 Other Operating Cost</v>
          </cell>
          <cell r="Z419">
            <v>10412707.9</v>
          </cell>
          <cell r="AA419">
            <v>3992448.48</v>
          </cell>
          <cell r="AB419">
            <v>0</v>
          </cell>
          <cell r="AC419">
            <v>0</v>
          </cell>
          <cell r="AD419">
            <v>0</v>
          </cell>
          <cell r="AG419">
            <v>0</v>
          </cell>
          <cell r="AH419">
            <v>0</v>
          </cell>
        </row>
        <row r="420">
          <cell r="A420">
            <v>113327</v>
          </cell>
          <cell r="B420" t="str">
            <v>OVERHEADS, PNHCHW CORPORATE HEALTH SERVICES, WEST_ADMIN SERVICE COST</v>
          </cell>
          <cell r="C420">
            <v>110041</v>
          </cell>
          <cell r="D420" t="str">
            <v>OCCUPATIONAL HEALTH MEDICAL CONSULTANCY SERVICES</v>
          </cell>
          <cell r="E420" t="str">
            <v>CHIGBO ENENMO</v>
          </cell>
          <cell r="F420" t="str">
            <v>HR</v>
          </cell>
          <cell r="G420">
            <v>415004</v>
          </cell>
          <cell r="H420">
            <v>4150</v>
          </cell>
          <cell r="I420" t="str">
            <v>G&amp;A</v>
          </cell>
          <cell r="J420" t="str">
            <v>BASE JV</v>
          </cell>
          <cell r="K420" t="str">
            <v>HR</v>
          </cell>
          <cell r="L420" t="str">
            <v>HR</v>
          </cell>
          <cell r="M420" t="str">
            <v>Regional Health Manager</v>
          </cell>
          <cell r="N420" t="str">
            <v>GDMO/Specialist Physician</v>
          </cell>
          <cell r="O420" t="str">
            <v>AJILIMA- ISAAC, HAWA</v>
          </cell>
          <cell r="P420" t="str">
            <v>MAUREEN.WILLIAMS@SHELL.COM</v>
          </cell>
          <cell r="Q420" t="str">
            <v>OPEX</v>
          </cell>
          <cell r="R420" t="str">
            <v>OPEX</v>
          </cell>
          <cell r="S420" t="str">
            <v>NON SAL</v>
          </cell>
          <cell r="T420" t="str">
            <v>N/A</v>
          </cell>
          <cell r="U420" t="str">
            <v>N/A</v>
          </cell>
          <cell r="V420" t="str">
            <v>N/A</v>
          </cell>
          <cell r="W420" t="str">
            <v>P236.04 HR</v>
          </cell>
          <cell r="X420" t="str">
            <v>S7200 Services</v>
          </cell>
          <cell r="Y420" t="str">
            <v>A2340 Overhead</v>
          </cell>
          <cell r="Z420">
            <v>0.05</v>
          </cell>
          <cell r="AA420">
            <v>0</v>
          </cell>
          <cell r="AB420">
            <v>0</v>
          </cell>
          <cell r="AC420">
            <v>0</v>
          </cell>
          <cell r="AD420">
            <v>0</v>
          </cell>
          <cell r="AG420">
            <v>0</v>
          </cell>
          <cell r="AH420">
            <v>0</v>
          </cell>
        </row>
        <row r="421">
          <cell r="A421">
            <v>110518</v>
          </cell>
          <cell r="B421" t="str">
            <v xml:space="preserve"> NDR ANNUAL STATUTORY PAYMENTS </v>
          </cell>
          <cell r="C421">
            <v>110518</v>
          </cell>
          <cell r="D421" t="str">
            <v>NDR ANNUAL STATUTORY PAYMENT</v>
          </cell>
          <cell r="E421" t="str">
            <v>MOJEED OKUNADE</v>
          </cell>
          <cell r="F421" t="str">
            <v>EXPLORATION</v>
          </cell>
          <cell r="G421">
            <v>11002</v>
          </cell>
          <cell r="H421">
            <v>110</v>
          </cell>
          <cell r="I421" t="str">
            <v>EXCOM</v>
          </cell>
          <cell r="J421" t="str">
            <v>BASE JV</v>
          </cell>
          <cell r="K421" t="str">
            <v>P&amp;T</v>
          </cell>
          <cell r="L421" t="str">
            <v>WELLS</v>
          </cell>
          <cell r="M421" t="str">
            <v>GM Wells Ops SPDC</v>
          </cell>
          <cell r="N421" t="str">
            <v>Well Operations Manager, Swamp/Offshore</v>
          </cell>
          <cell r="O421" t="str">
            <v>AKINLAMI, OLUWAKEMI</v>
          </cell>
          <cell r="P421" t="str">
            <v>D.AMOGU@SHELL.COM</v>
          </cell>
          <cell r="Q421" t="str">
            <v>EXPEX</v>
          </cell>
          <cell r="R421" t="str">
            <v>CAPEX</v>
          </cell>
          <cell r="S421" t="str">
            <v>NON SAL</v>
          </cell>
          <cell r="T421" t="str">
            <v>N/A</v>
          </cell>
          <cell r="U421" t="str">
            <v>N/A</v>
          </cell>
          <cell r="Z421">
            <v>0</v>
          </cell>
          <cell r="AA421">
            <v>500000</v>
          </cell>
          <cell r="AB421">
            <v>0</v>
          </cell>
          <cell r="AC421">
            <v>500000</v>
          </cell>
          <cell r="AD421">
            <v>500000</v>
          </cell>
          <cell r="AG421">
            <v>0</v>
          </cell>
          <cell r="AH421">
            <v>-500000</v>
          </cell>
        </row>
        <row r="422">
          <cell r="A422">
            <v>112869</v>
          </cell>
          <cell r="B422" t="str">
            <v>PEB DREDGING</v>
          </cell>
          <cell r="C422">
            <v>112869</v>
          </cell>
          <cell r="D422" t="str">
            <v>ASSET INTERGRITY DREDGING-PEB (DREDGING)</v>
          </cell>
          <cell r="E422" t="str">
            <v>IRETI OMOTOSO</v>
          </cell>
          <cell r="F422" t="str">
            <v>PRODUCTION</v>
          </cell>
          <cell r="G422">
            <v>412005</v>
          </cell>
          <cell r="H422">
            <v>4120</v>
          </cell>
          <cell r="I422" t="str">
            <v>OF-CIVIL</v>
          </cell>
          <cell r="J422" t="str">
            <v>BASE JV</v>
          </cell>
          <cell r="K422" t="str">
            <v>PRODUCTION</v>
          </cell>
          <cell r="L422" t="str">
            <v>PRODUCTION</v>
          </cell>
          <cell r="M422" t="str">
            <v>Asset Manager, Swamp East Hub</v>
          </cell>
          <cell r="N422" t="str">
            <v>Asset Management Integration Lead</v>
          </cell>
          <cell r="O422" t="str">
            <v>AZUBUIKE, JOHN</v>
          </cell>
          <cell r="P422" t="str">
            <v>PREYE.ORUBIDE@SHELL.COM</v>
          </cell>
          <cell r="Q422" t="str">
            <v>OPEX</v>
          </cell>
          <cell r="R422" t="str">
            <v>OPEX</v>
          </cell>
          <cell r="S422" t="str">
            <v>NON SAL</v>
          </cell>
          <cell r="T422" t="str">
            <v>N/A</v>
          </cell>
          <cell r="U422" t="str">
            <v>N/A</v>
          </cell>
          <cell r="V422" t="str">
            <v>N/A</v>
          </cell>
          <cell r="W422" t="str">
            <v>P231 Production Operations</v>
          </cell>
          <cell r="X422" t="str">
            <v>S7200 Services</v>
          </cell>
          <cell r="Y422" t="str">
            <v>A2110 Production Operations</v>
          </cell>
          <cell r="Z422">
            <v>-1747.21</v>
          </cell>
          <cell r="AA422">
            <v>85.14</v>
          </cell>
          <cell r="AB422">
            <v>0</v>
          </cell>
          <cell r="AC422">
            <v>0</v>
          </cell>
          <cell r="AD422">
            <v>0</v>
          </cell>
          <cell r="AG422">
            <v>0</v>
          </cell>
          <cell r="AH422">
            <v>0</v>
          </cell>
        </row>
        <row r="423">
          <cell r="A423" t="str">
            <v>O.NG.PBE.N1F.FAC.71300D</v>
          </cell>
          <cell r="B423" t="str">
            <v>NEMBE 1 FLOW STATION + AGG DREDGING</v>
          </cell>
          <cell r="C423">
            <v>112869</v>
          </cell>
          <cell r="D423" t="str">
            <v>ASSET INTERGRITY DREDGING-PEB (DREDGING)</v>
          </cell>
          <cell r="E423" t="str">
            <v>IRETI OMOTOSO</v>
          </cell>
          <cell r="F423" t="str">
            <v>PRODUCTION</v>
          </cell>
          <cell r="G423">
            <v>412005</v>
          </cell>
          <cell r="H423">
            <v>4120</v>
          </cell>
          <cell r="I423" t="str">
            <v>OF-CIVIL</v>
          </cell>
          <cell r="J423" t="str">
            <v>BASE JV</v>
          </cell>
          <cell r="K423" t="str">
            <v>PRODUCTION</v>
          </cell>
          <cell r="L423" t="str">
            <v>PRODUCTION</v>
          </cell>
          <cell r="M423" t="str">
            <v>Asset Manager, Swamp East Hub</v>
          </cell>
          <cell r="N423" t="str">
            <v>Asset Management Integration Lead</v>
          </cell>
          <cell r="O423" t="str">
            <v>AZUBUIKE, JOHN</v>
          </cell>
          <cell r="P423" t="str">
            <v>PREYE.ORUBIDE@SHELL.COM</v>
          </cell>
          <cell r="Q423" t="str">
            <v>OPEX</v>
          </cell>
          <cell r="R423" t="str">
            <v>OPEX</v>
          </cell>
          <cell r="S423" t="str">
            <v>NON SAL</v>
          </cell>
          <cell r="T423" t="str">
            <v>N/A</v>
          </cell>
          <cell r="U423" t="str">
            <v>N/A</v>
          </cell>
          <cell r="V423" t="str">
            <v>N/A</v>
          </cell>
          <cell r="W423" t="str">
            <v>P231 Production Operations</v>
          </cell>
          <cell r="X423" t="str">
            <v>S7200 Services</v>
          </cell>
          <cell r="Y423" t="str">
            <v>A2110 Production Operations</v>
          </cell>
          <cell r="Z423">
            <v>0</v>
          </cell>
          <cell r="AA423">
            <v>0</v>
          </cell>
          <cell r="AB423">
            <v>0</v>
          </cell>
          <cell r="AC423">
            <v>0</v>
          </cell>
          <cell r="AD423">
            <v>0</v>
          </cell>
          <cell r="AG423">
            <v>0</v>
          </cell>
          <cell r="AH423">
            <v>0</v>
          </cell>
        </row>
        <row r="424">
          <cell r="A424">
            <v>112870</v>
          </cell>
          <cell r="B424" t="str">
            <v>PEC DREDGING</v>
          </cell>
          <cell r="C424">
            <v>112870</v>
          </cell>
          <cell r="D424" t="str">
            <v>ASSET INTEGRITY DREDGING PEC (DREDGING)</v>
          </cell>
          <cell r="E424" t="str">
            <v>IRETI OMOTOSO</v>
          </cell>
          <cell r="F424" t="str">
            <v>PRODUCTION</v>
          </cell>
          <cell r="G424">
            <v>412005</v>
          </cell>
          <cell r="H424">
            <v>4120</v>
          </cell>
          <cell r="I424" t="str">
            <v>OF-CIVIL</v>
          </cell>
          <cell r="J424" t="str">
            <v>BASE JV</v>
          </cell>
          <cell r="K424" t="str">
            <v>PRODUCTION</v>
          </cell>
          <cell r="L424" t="str">
            <v>PRODUCTION</v>
          </cell>
          <cell r="M424" t="str">
            <v>Asset Manager, Swamp East Hub</v>
          </cell>
          <cell r="N424" t="str">
            <v>Asset Management Integration Lead</v>
          </cell>
          <cell r="O424" t="str">
            <v>AZUBUIKE, JOHN</v>
          </cell>
          <cell r="P424" t="str">
            <v>PREYE.ORUBIDE@SHELL.COM</v>
          </cell>
          <cell r="Q424" t="str">
            <v>OPEX</v>
          </cell>
          <cell r="R424" t="str">
            <v>OPEX</v>
          </cell>
          <cell r="S424" t="str">
            <v>NON SAL</v>
          </cell>
          <cell r="T424" t="str">
            <v>N/A</v>
          </cell>
          <cell r="U424" t="str">
            <v>N/A</v>
          </cell>
          <cell r="V424" t="str">
            <v>C_OPSE_OIL_Z11</v>
          </cell>
          <cell r="W424" t="str">
            <v>P231 Production Operations</v>
          </cell>
          <cell r="X424" t="str">
            <v>S7200 Services</v>
          </cell>
          <cell r="Y424" t="str">
            <v>A2110 Production Operations</v>
          </cell>
          <cell r="Z424">
            <v>0</v>
          </cell>
          <cell r="AA424">
            <v>547832.75</v>
          </cell>
          <cell r="AB424">
            <v>0</v>
          </cell>
          <cell r="AC424">
            <v>0</v>
          </cell>
          <cell r="AD424">
            <v>0</v>
          </cell>
          <cell r="AG424">
            <v>0</v>
          </cell>
          <cell r="AH424">
            <v>0</v>
          </cell>
        </row>
        <row r="425">
          <cell r="A425" t="str">
            <v>O.NG.PBE.SKG.FAC.71300D</v>
          </cell>
          <cell r="B425" t="str">
            <v>SOKU GAS PLANT DREDGING</v>
          </cell>
          <cell r="C425">
            <v>112870</v>
          </cell>
          <cell r="D425" t="str">
            <v>ASSET INTEGRITY DREDGING PEC (DREDGING)</v>
          </cell>
          <cell r="E425" t="str">
            <v>IRETI OMOTOSO</v>
          </cell>
          <cell r="F425" t="str">
            <v>PRODUCTION</v>
          </cell>
          <cell r="G425">
            <v>412005</v>
          </cell>
          <cell r="H425">
            <v>4120</v>
          </cell>
          <cell r="I425" t="str">
            <v>OF-CIVIL</v>
          </cell>
          <cell r="J425" t="str">
            <v>BASE JV</v>
          </cell>
          <cell r="K425" t="str">
            <v>PRODUCTION</v>
          </cell>
          <cell r="L425" t="str">
            <v>PRODUCTION</v>
          </cell>
          <cell r="M425" t="str">
            <v>Asset Manager, Swamp East Hub</v>
          </cell>
          <cell r="N425" t="str">
            <v>Asset Management Integration Lead</v>
          </cell>
          <cell r="O425" t="str">
            <v>AZUBUIKE, JOHN</v>
          </cell>
          <cell r="P425" t="str">
            <v>PREYE.ORUBIDE@SHELL.COM</v>
          </cell>
          <cell r="Q425" t="str">
            <v>OPEX</v>
          </cell>
          <cell r="R425" t="str">
            <v>OPEX</v>
          </cell>
          <cell r="S425" t="str">
            <v>NON SAL</v>
          </cell>
          <cell r="T425" t="str">
            <v>N/A</v>
          </cell>
          <cell r="U425" t="str">
            <v>N/A</v>
          </cell>
          <cell r="V425" t="str">
            <v>N/A</v>
          </cell>
          <cell r="W425" t="str">
            <v>P231 Production Operations</v>
          </cell>
          <cell r="X425" t="str">
            <v>S7200 Services</v>
          </cell>
          <cell r="Y425" t="str">
            <v>A2110 Production Operations</v>
          </cell>
          <cell r="Z425">
            <v>0</v>
          </cell>
          <cell r="AA425">
            <v>0</v>
          </cell>
          <cell r="AB425">
            <v>0</v>
          </cell>
          <cell r="AC425">
            <v>0</v>
          </cell>
          <cell r="AD425">
            <v>0</v>
          </cell>
          <cell r="AG425">
            <v>0</v>
          </cell>
          <cell r="AH425">
            <v>0</v>
          </cell>
        </row>
        <row r="426">
          <cell r="A426">
            <v>109402</v>
          </cell>
          <cell r="B426" t="str">
            <v>PT FIN WELLS/EXPLORATION OVERHEADS</v>
          </cell>
          <cell r="C426">
            <v>109402</v>
          </cell>
          <cell r="D426" t="str">
            <v>PT FIN WELLS/EXPLORATION OVERHEADS</v>
          </cell>
          <cell r="E426" t="str">
            <v>CHIGBO ENENMO</v>
          </cell>
          <cell r="F426" t="str">
            <v>FINANCE</v>
          </cell>
          <cell r="G426">
            <v>415002</v>
          </cell>
          <cell r="H426">
            <v>4150</v>
          </cell>
          <cell r="I426" t="str">
            <v>G&amp;A</v>
          </cell>
          <cell r="J426" t="str">
            <v>BASE JV</v>
          </cell>
          <cell r="K426" t="str">
            <v>FINANCE</v>
          </cell>
          <cell r="L426" t="str">
            <v>FINANCE</v>
          </cell>
          <cell r="M426" t="str">
            <v>SPDC Finance Director</v>
          </cell>
          <cell r="N426" t="str">
            <v>BFM Wells/Exploration</v>
          </cell>
          <cell r="O426" t="str">
            <v>AJILIMA- ISAAC, HAWA</v>
          </cell>
          <cell r="P426" t="str">
            <v>OLABISI.AKINYEMI@SHELL.COM</v>
          </cell>
          <cell r="Q426" t="str">
            <v>OPEX</v>
          </cell>
          <cell r="R426" t="str">
            <v>OPEX</v>
          </cell>
          <cell r="S426" t="str">
            <v>NON SAL</v>
          </cell>
          <cell r="T426" t="str">
            <v>N/A</v>
          </cell>
          <cell r="U426" t="str">
            <v>N/A</v>
          </cell>
          <cell r="V426" t="str">
            <v>C_OPSE_OIL_Z11</v>
          </cell>
          <cell r="W426" t="str">
            <v>P236.06 Finance and Taxation</v>
          </cell>
          <cell r="X426" t="str">
            <v>S7200 Services</v>
          </cell>
          <cell r="Y426" t="str">
            <v>A2340 Overhead</v>
          </cell>
          <cell r="Z426">
            <v>15206.170000000002</v>
          </cell>
          <cell r="AA426">
            <v>14165.77</v>
          </cell>
          <cell r="AB426">
            <v>4935000</v>
          </cell>
          <cell r="AC426">
            <v>400</v>
          </cell>
          <cell r="AD426">
            <v>16580.327868852459</v>
          </cell>
          <cell r="AG426">
            <v>0</v>
          </cell>
          <cell r="AH426">
            <v>-16580.327868852459</v>
          </cell>
        </row>
        <row r="427">
          <cell r="A427">
            <v>112894</v>
          </cell>
          <cell r="B427" t="str">
            <v>CAST SURVEILANCE WEST</v>
          </cell>
          <cell r="C427">
            <v>112894</v>
          </cell>
          <cell r="D427" t="str">
            <v>CAST SURVEILANCE WEST (SECURITY RUNNING COST)</v>
          </cell>
          <cell r="E427" t="str">
            <v>IRETI OMOTOSO</v>
          </cell>
          <cell r="F427" t="str">
            <v>PRODUCTION</v>
          </cell>
          <cell r="G427">
            <v>412002</v>
          </cell>
          <cell r="H427">
            <v>4120</v>
          </cell>
          <cell r="I427" t="str">
            <v>HSE</v>
          </cell>
          <cell r="J427" t="str">
            <v>BASE JV</v>
          </cell>
          <cell r="K427" t="str">
            <v>PRODUCTION</v>
          </cell>
          <cell r="L427" t="str">
            <v>PRODUCTION</v>
          </cell>
          <cell r="M427" t="str">
            <v>Pipeline Asset Manager</v>
          </cell>
          <cell r="N427" t="str">
            <v xml:space="preserve">	Production Support Manager                                                          </v>
          </cell>
          <cell r="O427" t="str">
            <v>AGUEGBOH, OBIORA</v>
          </cell>
          <cell r="P427" t="str">
            <v>CYPRIANA.WILKEY@SHELL.COM</v>
          </cell>
          <cell r="Q427" t="str">
            <v>OPEX</v>
          </cell>
          <cell r="R427" t="str">
            <v>OPEX</v>
          </cell>
          <cell r="S427" t="str">
            <v>NON SAL</v>
          </cell>
          <cell r="T427" t="str">
            <v>N/A</v>
          </cell>
          <cell r="U427" t="str">
            <v>N/A</v>
          </cell>
          <cell r="V427" t="str">
            <v>N/A</v>
          </cell>
          <cell r="W427" t="str">
            <v>P231 Production Operations</v>
          </cell>
          <cell r="X427" t="str">
            <v>S7200 Services</v>
          </cell>
          <cell r="Y427" t="str">
            <v>A2340 Overhead</v>
          </cell>
          <cell r="Z427">
            <v>3669.9599999999996</v>
          </cell>
          <cell r="AA427">
            <v>-1267.4000000000001</v>
          </cell>
          <cell r="AB427">
            <v>0</v>
          </cell>
          <cell r="AC427">
            <v>0</v>
          </cell>
          <cell r="AD427">
            <v>0</v>
          </cell>
          <cell r="AG427">
            <v>0</v>
          </cell>
          <cell r="AH427">
            <v>0</v>
          </cell>
        </row>
        <row r="428">
          <cell r="A428">
            <v>109417</v>
          </cell>
          <cell r="B428" t="str">
            <v>EXPAT SALARIES</v>
          </cell>
          <cell r="C428">
            <v>109417</v>
          </cell>
          <cell r="D428" t="str">
            <v>EXPAT SALARIES</v>
          </cell>
          <cell r="E428" t="str">
            <v>CHIGBO ENENMO</v>
          </cell>
          <cell r="F428" t="str">
            <v>HR</v>
          </cell>
          <cell r="G428">
            <v>415004</v>
          </cell>
          <cell r="H428">
            <v>4150</v>
          </cell>
          <cell r="I428" t="str">
            <v>G&amp;A</v>
          </cell>
          <cell r="J428" t="str">
            <v>BASE JV</v>
          </cell>
          <cell r="K428" t="str">
            <v>HR</v>
          </cell>
          <cell r="L428" t="str">
            <v>HR</v>
          </cell>
          <cell r="M428" t="str">
            <v>HR Manager Nigeria</v>
          </cell>
          <cell r="N428" t="str">
            <v>HR Manager Nigeria</v>
          </cell>
          <cell r="O428" t="str">
            <v>AJILIMA- ISAAC, HAWA</v>
          </cell>
          <cell r="P428" t="str">
            <v>TARI.AKHIBI@SHELL.COM</v>
          </cell>
          <cell r="Q428" t="str">
            <v>OPEX</v>
          </cell>
          <cell r="R428" t="str">
            <v>OPEX</v>
          </cell>
          <cell r="S428" t="str">
            <v>NON SAL</v>
          </cell>
          <cell r="T428" t="str">
            <v>N/A</v>
          </cell>
          <cell r="U428" t="str">
            <v>N/A</v>
          </cell>
          <cell r="V428" t="str">
            <v>N/A</v>
          </cell>
          <cell r="W428" t="str">
            <v>P236.04 HR</v>
          </cell>
          <cell r="X428" t="str">
            <v>S7200 Services</v>
          </cell>
          <cell r="Y428" t="str">
            <v>A2340 Overhead</v>
          </cell>
          <cell r="Z428">
            <v>-0.26</v>
          </cell>
          <cell r="AA428">
            <v>-3.52</v>
          </cell>
          <cell r="AB428">
            <v>0</v>
          </cell>
          <cell r="AC428">
            <v>0</v>
          </cell>
          <cell r="AD428">
            <v>0</v>
          </cell>
          <cell r="AG428">
            <v>0</v>
          </cell>
          <cell r="AH428">
            <v>0</v>
          </cell>
        </row>
        <row r="429">
          <cell r="A429" t="str">
            <v>O.NG.PPW.CSW.TEP.71300</v>
          </cell>
          <cell r="B429" t="str">
            <v xml:space="preserve">CAST SURVEILANCE WEST (TEP)             </v>
          </cell>
          <cell r="C429">
            <v>112894</v>
          </cell>
          <cell r="D429" t="str">
            <v>PIPELINE  OPERATIONS WEST (MAINTENANCE OF PIPELINES, FLOWLINES AND RISERS - CRUDE)</v>
          </cell>
          <cell r="E429" t="str">
            <v>IRETI OMOTOSO</v>
          </cell>
          <cell r="F429" t="str">
            <v>PRODUCTION</v>
          </cell>
          <cell r="G429">
            <v>412002</v>
          </cell>
          <cell r="H429">
            <v>4120</v>
          </cell>
          <cell r="I429" t="str">
            <v>OF-MTCE</v>
          </cell>
          <cell r="J429" t="str">
            <v>BASE JV</v>
          </cell>
          <cell r="K429" t="str">
            <v>PRODUCTION</v>
          </cell>
          <cell r="L429" t="str">
            <v>PRODUCTION</v>
          </cell>
          <cell r="M429" t="str">
            <v>Pipeline Asset Manager</v>
          </cell>
          <cell r="N429" t="str">
            <v xml:space="preserve">	Head, Right of Way Management </v>
          </cell>
          <cell r="O429" t="str">
            <v>AGUEGBOH, OBIORA</v>
          </cell>
          <cell r="P429" t="str">
            <v>ADEBOYE.SOBAYO@SHELL.COM</v>
          </cell>
          <cell r="Q429" t="str">
            <v>OPEX</v>
          </cell>
          <cell r="R429" t="str">
            <v>OPEX</v>
          </cell>
          <cell r="S429" t="str">
            <v>NON SAL</v>
          </cell>
          <cell r="T429" t="str">
            <v>N/A</v>
          </cell>
          <cell r="U429" t="str">
            <v>N/A</v>
          </cell>
          <cell r="V429" t="str">
            <v>C_OPSE_OIL_Z11</v>
          </cell>
          <cell r="W429" t="str">
            <v>P231 Production Operations</v>
          </cell>
          <cell r="X429" t="str">
            <v>S7200 Services</v>
          </cell>
          <cell r="Y429" t="str">
            <v>A2110 Production Operations</v>
          </cell>
          <cell r="Z429">
            <v>1362492.31</v>
          </cell>
          <cell r="AA429">
            <v>1233419.8200000003</v>
          </cell>
          <cell r="AB429">
            <v>385496836.07999998</v>
          </cell>
          <cell r="AC429">
            <v>135360</v>
          </cell>
          <cell r="AD429">
            <v>1399284.0527213113</v>
          </cell>
          <cell r="AG429">
            <v>0</v>
          </cell>
          <cell r="AH429">
            <v>-1399284.0527213113</v>
          </cell>
        </row>
        <row r="430">
          <cell r="A430" t="str">
            <v>O.NG.PPW.CSW.TRP.71300</v>
          </cell>
          <cell r="B430" t="str">
            <v>CAST SURVEILANCE WEST (TRP)</v>
          </cell>
          <cell r="C430">
            <v>112894</v>
          </cell>
          <cell r="D430" t="str">
            <v>CAST SURVEILANCE WEST (SECURITY RUNNING COST)</v>
          </cell>
          <cell r="E430" t="str">
            <v>IRETI OMOTOSO</v>
          </cell>
          <cell r="F430" t="str">
            <v>PRODUCTION</v>
          </cell>
          <cell r="G430">
            <v>412002</v>
          </cell>
          <cell r="H430">
            <v>4120</v>
          </cell>
          <cell r="I430" t="str">
            <v>HSE</v>
          </cell>
          <cell r="J430" t="str">
            <v>BASE JV</v>
          </cell>
          <cell r="K430" t="str">
            <v>PRODUCTION</v>
          </cell>
          <cell r="L430" t="str">
            <v>PRODUCTION</v>
          </cell>
          <cell r="M430" t="str">
            <v>Pipeline Asset Manager</v>
          </cell>
          <cell r="N430" t="str">
            <v xml:space="preserve">	Head, Right of Way Management </v>
          </cell>
          <cell r="O430" t="str">
            <v>AGUEGBOH, OBIORA</v>
          </cell>
          <cell r="P430" t="str">
            <v>CYPRIANA.WILKEY@SHELL.COM</v>
          </cell>
          <cell r="Q430" t="str">
            <v>OPEX</v>
          </cell>
          <cell r="R430" t="str">
            <v>OPEX</v>
          </cell>
          <cell r="S430" t="str">
            <v>NON SAL</v>
          </cell>
          <cell r="T430" t="str">
            <v>N/A</v>
          </cell>
          <cell r="U430" t="str">
            <v>N/A</v>
          </cell>
          <cell r="V430" t="str">
            <v>C_OPSE_OIL_Z11</v>
          </cell>
          <cell r="W430" t="str">
            <v>P231 Production Operations</v>
          </cell>
          <cell r="X430" t="str">
            <v>S7200 Services</v>
          </cell>
          <cell r="Y430" t="str">
            <v>A2110 Production Operations</v>
          </cell>
          <cell r="Z430">
            <v>1788930.24</v>
          </cell>
          <cell r="AA430">
            <v>1494900.46</v>
          </cell>
          <cell r="AB430">
            <v>643136693.58000004</v>
          </cell>
          <cell r="AC430">
            <v>159120</v>
          </cell>
          <cell r="AD430">
            <v>2267764.8969836067</v>
          </cell>
          <cell r="AG430">
            <v>0</v>
          </cell>
          <cell r="AH430">
            <v>-2267764.8969836067</v>
          </cell>
        </row>
        <row r="431">
          <cell r="A431">
            <v>100829</v>
          </cell>
          <cell r="B431" t="str">
            <v>POLLUTION CLEAN UP S2</v>
          </cell>
          <cell r="C431">
            <v>112897</v>
          </cell>
          <cell r="D431" t="str">
            <v>PCE POLLUTION CLEANUP - LOGISTICS (SPILLAGE CLEAN-UP ACTIVITIES; REHABILITATION OF POLLUTED AREAS; POLLUTION COMPENSATION)</v>
          </cell>
          <cell r="E431" t="str">
            <v>IRETI OMOTOSO</v>
          </cell>
          <cell r="F431" t="str">
            <v>PRODUCTION</v>
          </cell>
          <cell r="G431">
            <v>415006</v>
          </cell>
          <cell r="H431">
            <v>4150</v>
          </cell>
          <cell r="I431" t="str">
            <v>HSE</v>
          </cell>
          <cell r="J431" t="str">
            <v>BASE JV</v>
          </cell>
          <cell r="K431" t="str">
            <v>PRODUCTION</v>
          </cell>
          <cell r="L431" t="str">
            <v>PRODUCTION</v>
          </cell>
          <cell r="M431" t="str">
            <v>Asset Manager, Swamp East Hub</v>
          </cell>
          <cell r="N431" t="str">
            <v>Asset Management Integration Lead</v>
          </cell>
          <cell r="O431" t="str">
            <v>AZUBUIKE, JOHN</v>
          </cell>
          <cell r="P431" t="str">
            <v>JACOB.OGOGO@SHELL.COM</v>
          </cell>
          <cell r="Q431" t="str">
            <v>OPEX</v>
          </cell>
          <cell r="R431" t="str">
            <v>OPEX</v>
          </cell>
          <cell r="S431" t="str">
            <v>NON SAL</v>
          </cell>
          <cell r="T431" t="str">
            <v>N/A</v>
          </cell>
          <cell r="U431" t="str">
            <v>N/A</v>
          </cell>
          <cell r="V431" t="str">
            <v>N/A</v>
          </cell>
          <cell r="W431" t="str">
            <v>P244.01 Other Production Expenses</v>
          </cell>
          <cell r="X431" t="str">
            <v>S7200 Services</v>
          </cell>
          <cell r="Y431" t="str">
            <v>A2110 Production Operations</v>
          </cell>
          <cell r="Z431">
            <v>0</v>
          </cell>
          <cell r="AA431">
            <v>0</v>
          </cell>
          <cell r="AB431">
            <v>0</v>
          </cell>
          <cell r="AC431">
            <v>0</v>
          </cell>
          <cell r="AD431">
            <v>0</v>
          </cell>
          <cell r="AG431">
            <v>0</v>
          </cell>
          <cell r="AH431">
            <v>0</v>
          </cell>
        </row>
        <row r="432">
          <cell r="A432">
            <v>112897</v>
          </cell>
          <cell r="B432" t="str">
            <v>PEC POLLUTION CLEAN UP</v>
          </cell>
          <cell r="C432">
            <v>112897</v>
          </cell>
          <cell r="D432" t="str">
            <v>PCE POLLUTION CLEANUP - LOGISTICS (SPILLAGE CLEAN-UP ACTIVITIES; REHABILITATION OF POLLUTED AREAS; POLLUTION COMPENSATION)</v>
          </cell>
          <cell r="E432" t="str">
            <v>IRETI OMOTOSO</v>
          </cell>
          <cell r="F432" t="str">
            <v>PRODUCTION</v>
          </cell>
          <cell r="G432">
            <v>415006</v>
          </cell>
          <cell r="H432">
            <v>4150</v>
          </cell>
          <cell r="I432" t="str">
            <v>HSE</v>
          </cell>
          <cell r="J432" t="str">
            <v>BASE JV</v>
          </cell>
          <cell r="K432" t="str">
            <v>PRODUCTION</v>
          </cell>
          <cell r="L432" t="str">
            <v>PRODUCTION</v>
          </cell>
          <cell r="M432" t="str">
            <v>Asset Manager, Swamp East Hub</v>
          </cell>
          <cell r="N432" t="str">
            <v>Asset Management Integration Lead</v>
          </cell>
          <cell r="O432" t="str">
            <v>AZUBUIKE, JOHN</v>
          </cell>
          <cell r="P432" t="str">
            <v>JACOB.OGOGO@SHELL.COM</v>
          </cell>
          <cell r="Q432" t="str">
            <v>OPEX</v>
          </cell>
          <cell r="R432" t="str">
            <v>OPEX</v>
          </cell>
          <cell r="S432" t="str">
            <v>NON SAL</v>
          </cell>
          <cell r="T432" t="str">
            <v>N/A</v>
          </cell>
          <cell r="U432" t="str">
            <v>N/A</v>
          </cell>
          <cell r="V432" t="str">
            <v>C_OPSE_OIL_Z11</v>
          </cell>
          <cell r="W432" t="str">
            <v>P244.01 Other Production Expenses</v>
          </cell>
          <cell r="X432" t="str">
            <v>S7200 Services</v>
          </cell>
          <cell r="Y432" t="str">
            <v>A2340 Overhead</v>
          </cell>
          <cell r="Z432">
            <v>20005.16</v>
          </cell>
          <cell r="AA432">
            <v>4855.16</v>
          </cell>
          <cell r="AB432">
            <v>7919999.9999999991</v>
          </cell>
          <cell r="AC432">
            <v>0</v>
          </cell>
          <cell r="AD432">
            <v>25967.213114754097</v>
          </cell>
          <cell r="AG432">
            <v>0</v>
          </cell>
          <cell r="AH432">
            <v>-25967.213114754097</v>
          </cell>
        </row>
        <row r="433">
          <cell r="A433">
            <v>110026</v>
          </cell>
          <cell r="B433" t="str">
            <v>CLINICAL HEALTH MEDICAL FOR SPDC STAFF/DEPENDANTS  (LAGOS, ABUJA, WARRI)</v>
          </cell>
          <cell r="C433">
            <v>110026</v>
          </cell>
          <cell r="D433" t="str">
            <v>CLINICAL HEALTH MEDICAL FOR SPDC STAFF/DEPENDANTS  (LAGOS, ABUJA, WARRI)</v>
          </cell>
          <cell r="E433" t="str">
            <v>CHIGBO ENENMO</v>
          </cell>
          <cell r="F433" t="str">
            <v>HR</v>
          </cell>
          <cell r="G433">
            <v>415004</v>
          </cell>
          <cell r="H433">
            <v>4150</v>
          </cell>
          <cell r="I433" t="str">
            <v>G&amp;A</v>
          </cell>
          <cell r="J433" t="str">
            <v>BASE JV</v>
          </cell>
          <cell r="K433" t="str">
            <v>HR</v>
          </cell>
          <cell r="L433" t="str">
            <v>HR</v>
          </cell>
          <cell r="M433" t="str">
            <v>Regional Health Manager</v>
          </cell>
          <cell r="N433" t="str">
            <v>GDMO/Specialist Physician</v>
          </cell>
          <cell r="O433" t="str">
            <v>AJILIMA- ISAAC, HAWA</v>
          </cell>
          <cell r="P433" t="str">
            <v>MAUREEN.WILLIAMS@SHELL.COM</v>
          </cell>
          <cell r="Q433" t="str">
            <v>OPEX</v>
          </cell>
          <cell r="R433" t="str">
            <v>OPEX</v>
          </cell>
          <cell r="S433" t="str">
            <v>NON SAL</v>
          </cell>
          <cell r="T433" t="str">
            <v>N/A</v>
          </cell>
          <cell r="U433" t="str">
            <v>N/A</v>
          </cell>
          <cell r="V433" t="str">
            <v>C_OPSE_OIL_Z11</v>
          </cell>
          <cell r="W433" t="str">
            <v>P236.04 HR</v>
          </cell>
          <cell r="X433" t="str">
            <v>S7200 Services</v>
          </cell>
          <cell r="Y433" t="str">
            <v>A2340 Overhead</v>
          </cell>
          <cell r="Z433">
            <v>1856200.64</v>
          </cell>
          <cell r="AA433">
            <v>2562337.2599999998</v>
          </cell>
          <cell r="AB433">
            <v>1392344321</v>
          </cell>
          <cell r="AC433">
            <v>559443.72</v>
          </cell>
          <cell r="AD433">
            <v>5124507.0675409837</v>
          </cell>
          <cell r="AG433">
            <v>0</v>
          </cell>
          <cell r="AH433">
            <v>-5124507.0675409837</v>
          </cell>
        </row>
        <row r="434">
          <cell r="A434">
            <v>110027</v>
          </cell>
          <cell r="B434" t="str">
            <v>OCCUPATIONAL HEALTH HEALTH PROMOTION &amp; PROTECTION PROGRAMMES</v>
          </cell>
          <cell r="C434">
            <v>110027</v>
          </cell>
          <cell r="D434" t="str">
            <v>OCCUPATIONAL HEALTH HEALTH PROMOTION &amp; PROTECTION PROGRAMMES</v>
          </cell>
          <cell r="E434" t="str">
            <v>CHIGBO ENENMO</v>
          </cell>
          <cell r="F434" t="str">
            <v>HR</v>
          </cell>
          <cell r="G434">
            <v>415004</v>
          </cell>
          <cell r="H434">
            <v>4150</v>
          </cell>
          <cell r="I434" t="str">
            <v>G&amp;A</v>
          </cell>
          <cell r="J434" t="str">
            <v>BASE JV</v>
          </cell>
          <cell r="K434" t="str">
            <v>HR</v>
          </cell>
          <cell r="L434" t="str">
            <v>HR</v>
          </cell>
          <cell r="M434" t="str">
            <v>Regional Health Manager</v>
          </cell>
          <cell r="N434" t="str">
            <v>GDMO/Specialist Physician</v>
          </cell>
          <cell r="O434" t="str">
            <v>AJILIMA- ISAAC, HAWA</v>
          </cell>
          <cell r="P434" t="str">
            <v>MAUREEN.WILLIAMS@SHELL.COM</v>
          </cell>
          <cell r="Q434" t="str">
            <v>OPEX</v>
          </cell>
          <cell r="R434" t="str">
            <v>OPEX</v>
          </cell>
          <cell r="S434" t="str">
            <v>NON SAL</v>
          </cell>
          <cell r="T434" t="str">
            <v>N/A</v>
          </cell>
          <cell r="U434" t="str">
            <v>N/A</v>
          </cell>
          <cell r="V434" t="str">
            <v>C_OPSE_OIL_Z11</v>
          </cell>
          <cell r="W434" t="str">
            <v>P236.04 HR</v>
          </cell>
          <cell r="X434" t="str">
            <v>S7200 Services</v>
          </cell>
          <cell r="Y434" t="str">
            <v>A2340 Overhead</v>
          </cell>
          <cell r="Z434">
            <v>94933.529999999984</v>
          </cell>
          <cell r="AA434">
            <v>1692.1399999999999</v>
          </cell>
          <cell r="AB434">
            <v>8268400</v>
          </cell>
          <cell r="AC434">
            <v>0</v>
          </cell>
          <cell r="AD434">
            <v>27109.508196721312</v>
          </cell>
          <cell r="AG434">
            <v>0</v>
          </cell>
          <cell r="AH434">
            <v>-27109.508196721312</v>
          </cell>
        </row>
        <row r="435">
          <cell r="A435">
            <v>106802</v>
          </cell>
          <cell r="B435" t="str">
            <v>OVERHEADS -  ICT FEEDS</v>
          </cell>
          <cell r="C435">
            <v>112899</v>
          </cell>
          <cell r="D435" t="str">
            <v xml:space="preserve">OVERHEADS HR &amp; SERVICES- FEED </v>
          </cell>
          <cell r="E435" t="str">
            <v>MOJEED OKUNADE</v>
          </cell>
          <cell r="F435" t="str">
            <v>ENGINEERING</v>
          </cell>
          <cell r="G435">
            <v>415002</v>
          </cell>
          <cell r="H435">
            <v>4150</v>
          </cell>
          <cell r="I435" t="str">
            <v>G&amp;A</v>
          </cell>
          <cell r="J435" t="str">
            <v>BASE JV</v>
          </cell>
          <cell r="K435" t="str">
            <v>P&amp;T</v>
          </cell>
          <cell r="L435" t="str">
            <v>GM Nigeria, Operated</v>
          </cell>
          <cell r="M435" t="str">
            <v>GM Nigeria, Operated</v>
          </cell>
          <cell r="N435" t="str">
            <v>Head, SCiN FEED Office</v>
          </cell>
          <cell r="O435" t="str">
            <v>EBEM, MARCEL</v>
          </cell>
          <cell r="P435" t="str">
            <v>JIDE.ODUNLAMI@SHELL.COM</v>
          </cell>
          <cell r="Q435" t="str">
            <v>OPEX</v>
          </cell>
          <cell r="R435" t="str">
            <v>OPEX</v>
          </cell>
          <cell r="S435" t="str">
            <v>NON SAL</v>
          </cell>
          <cell r="T435" t="str">
            <v>N/A</v>
          </cell>
          <cell r="U435" t="str">
            <v>N/A</v>
          </cell>
          <cell r="V435" t="str">
            <v>N/A</v>
          </cell>
          <cell r="W435" t="str">
            <v>P236.01 Technical Support</v>
          </cell>
          <cell r="X435" t="str">
            <v>S7200 Services</v>
          </cell>
          <cell r="Y435" t="str">
            <v>A2340 Overhead</v>
          </cell>
          <cell r="Z435">
            <v>130.09</v>
          </cell>
          <cell r="AA435">
            <v>0</v>
          </cell>
          <cell r="AB435">
            <v>0</v>
          </cell>
          <cell r="AC435">
            <v>0</v>
          </cell>
          <cell r="AD435">
            <v>0</v>
          </cell>
          <cell r="AG435">
            <v>0</v>
          </cell>
          <cell r="AH435">
            <v>0</v>
          </cell>
        </row>
        <row r="436">
          <cell r="A436">
            <v>110029</v>
          </cell>
          <cell r="B436" t="str">
            <v>CLINICAL HEALTH RETIREE MEDICAL</v>
          </cell>
          <cell r="C436">
            <v>110029</v>
          </cell>
          <cell r="D436" t="str">
            <v>CLINICAL HEALTH RETIREE MEDICAL</v>
          </cell>
          <cell r="E436" t="str">
            <v>CHIGBO ENENMO</v>
          </cell>
          <cell r="F436" t="str">
            <v>HR</v>
          </cell>
          <cell r="G436">
            <v>415004</v>
          </cell>
          <cell r="H436">
            <v>4150</v>
          </cell>
          <cell r="I436" t="str">
            <v>G&amp;A</v>
          </cell>
          <cell r="J436" t="str">
            <v>BASE JV</v>
          </cell>
          <cell r="K436" t="str">
            <v>HR</v>
          </cell>
          <cell r="L436" t="str">
            <v>HR</v>
          </cell>
          <cell r="M436" t="str">
            <v>Regional Health Manager</v>
          </cell>
          <cell r="N436" t="str">
            <v>GDMO/Specialist Physician</v>
          </cell>
          <cell r="O436" t="str">
            <v>AJILIMA- ISAAC, HAWA</v>
          </cell>
          <cell r="P436" t="str">
            <v>MAUREEN.WILLIAMS@SHELL.COM</v>
          </cell>
          <cell r="Q436" t="str">
            <v>OPEX</v>
          </cell>
          <cell r="R436" t="str">
            <v>OPEX</v>
          </cell>
          <cell r="S436" t="str">
            <v>NON SAL</v>
          </cell>
          <cell r="T436" t="str">
            <v>N/A</v>
          </cell>
          <cell r="U436" t="str">
            <v>N/A</v>
          </cell>
          <cell r="V436" t="str">
            <v>C_OPSE_OIL_Z11</v>
          </cell>
          <cell r="W436" t="str">
            <v>P236.04 HR</v>
          </cell>
          <cell r="X436" t="str">
            <v>S7200 Services</v>
          </cell>
          <cell r="Y436" t="str">
            <v>A2340 Overhead</v>
          </cell>
          <cell r="Z436">
            <v>3424240.8100000005</v>
          </cell>
          <cell r="AA436">
            <v>2007664.95</v>
          </cell>
          <cell r="AB436">
            <v>600954953.20000005</v>
          </cell>
          <cell r="AC436">
            <v>0</v>
          </cell>
          <cell r="AD436">
            <v>1970344.1088524591</v>
          </cell>
          <cell r="AG436">
            <v>0</v>
          </cell>
          <cell r="AH436">
            <v>-1970344.1088524591</v>
          </cell>
        </row>
        <row r="437">
          <cell r="A437">
            <v>112899</v>
          </cell>
          <cell r="B437" t="str">
            <v xml:space="preserve">OVERHEADS HR &amp; SERVICES- FEED </v>
          </cell>
          <cell r="C437">
            <v>112899</v>
          </cell>
          <cell r="D437" t="str">
            <v xml:space="preserve">OVERHEADS HR &amp; SERVICES- FEED </v>
          </cell>
          <cell r="E437" t="str">
            <v>MOJEED OKUNADE</v>
          </cell>
          <cell r="F437" t="str">
            <v>ENGINEERING</v>
          </cell>
          <cell r="G437">
            <v>415002</v>
          </cell>
          <cell r="H437">
            <v>4150</v>
          </cell>
          <cell r="I437" t="str">
            <v>G&amp;A</v>
          </cell>
          <cell r="J437" t="str">
            <v>BASE JV</v>
          </cell>
          <cell r="K437" t="str">
            <v>P&amp;T</v>
          </cell>
          <cell r="L437" t="str">
            <v>GM Nigeria, Operated</v>
          </cell>
          <cell r="M437" t="str">
            <v>GM Nigeria, Operated</v>
          </cell>
          <cell r="N437" t="str">
            <v>Head, SCiN FEED Office</v>
          </cell>
          <cell r="O437" t="str">
            <v>EBEM, MARCEL</v>
          </cell>
          <cell r="P437" t="str">
            <v>JIDE.ODUNLAMI@SHELL.COM</v>
          </cell>
          <cell r="Q437" t="str">
            <v>OPEX</v>
          </cell>
          <cell r="R437" t="str">
            <v>OPEX</v>
          </cell>
          <cell r="S437" t="str">
            <v>NON SAL</v>
          </cell>
          <cell r="T437" t="str">
            <v>N/A</v>
          </cell>
          <cell r="U437" t="str">
            <v>N/A</v>
          </cell>
          <cell r="V437" t="str">
            <v>C_OPSE_OIL_Z11</v>
          </cell>
          <cell r="W437" t="str">
            <v>P242 Feasibility Expenses</v>
          </cell>
          <cell r="X437" t="str">
            <v>S7200 Services</v>
          </cell>
          <cell r="Y437" t="str">
            <v>A2340 Overhead</v>
          </cell>
          <cell r="Z437">
            <v>402644.91999999993</v>
          </cell>
          <cell r="AA437">
            <v>17064.599999999999</v>
          </cell>
          <cell r="AB437">
            <v>48939731.912840001</v>
          </cell>
          <cell r="AC437">
            <v>73913</v>
          </cell>
          <cell r="AD437">
            <v>234371.13741914753</v>
          </cell>
          <cell r="AG437">
            <v>0</v>
          </cell>
          <cell r="AH437">
            <v>-234371.13741914753</v>
          </cell>
        </row>
        <row r="438">
          <cell r="A438">
            <v>110031</v>
          </cell>
          <cell r="B438" t="str">
            <v>CLINICAL HEALTH MEDICAL LABORATORY AND IMAGING SERVICES</v>
          </cell>
          <cell r="C438">
            <v>110031</v>
          </cell>
          <cell r="D438" t="str">
            <v>CLINICAL HEALTH MEDICAL LABORATORY AND IMAGING SERVICES</v>
          </cell>
          <cell r="E438" t="str">
            <v>CHIGBO ENENMO</v>
          </cell>
          <cell r="F438" t="str">
            <v>HR</v>
          </cell>
          <cell r="G438">
            <v>415004</v>
          </cell>
          <cell r="H438">
            <v>4150</v>
          </cell>
          <cell r="I438" t="str">
            <v>G&amp;A</v>
          </cell>
          <cell r="J438" t="str">
            <v>BASE JV</v>
          </cell>
          <cell r="K438" t="str">
            <v>HR</v>
          </cell>
          <cell r="L438" t="str">
            <v>HR</v>
          </cell>
          <cell r="M438" t="str">
            <v>Regional Health Manager</v>
          </cell>
          <cell r="N438" t="str">
            <v>GDMO/Specialist Physician</v>
          </cell>
          <cell r="O438" t="str">
            <v>AJILIMA- ISAAC, HAWA</v>
          </cell>
          <cell r="P438" t="str">
            <v>MAUREEN.WILLIAMS@SHELL.COM</v>
          </cell>
          <cell r="Q438" t="str">
            <v>OPEX</v>
          </cell>
          <cell r="R438" t="str">
            <v>OPEX</v>
          </cell>
          <cell r="S438" t="str">
            <v>NON SAL</v>
          </cell>
          <cell r="T438" t="str">
            <v>N/A</v>
          </cell>
          <cell r="U438" t="str">
            <v>N/A</v>
          </cell>
          <cell r="V438" t="str">
            <v>C_OPSE_OIL_Z11</v>
          </cell>
          <cell r="W438" t="str">
            <v>P236.04 HR</v>
          </cell>
          <cell r="X438" t="str">
            <v>S7200 Services</v>
          </cell>
          <cell r="Y438" t="str">
            <v>A2340 Overhead</v>
          </cell>
          <cell r="Z438">
            <v>441008.89</v>
          </cell>
          <cell r="AA438">
            <v>452232.68999999994</v>
          </cell>
          <cell r="AB438">
            <v>56076205.130000003</v>
          </cell>
          <cell r="AC438">
            <v>107093.46902439</v>
          </cell>
          <cell r="AD438">
            <v>290949.87928668509</v>
          </cell>
          <cell r="AG438">
            <v>0</v>
          </cell>
          <cell r="AH438">
            <v>-290949.87928668509</v>
          </cell>
        </row>
        <row r="439">
          <cell r="A439">
            <v>102321</v>
          </cell>
          <cell r="B439" t="str">
            <v xml:space="preserve">EPG OVERHEAD COST                       </v>
          </cell>
          <cell r="C439">
            <v>112901</v>
          </cell>
          <cell r="D439" t="str">
            <v>OVERHEADS EPG-PE (ICT - INFRASTRUCTURE)</v>
          </cell>
          <cell r="E439" t="str">
            <v>IRETI OMOTOSO</v>
          </cell>
          <cell r="F439" t="str">
            <v>PRODUCTION</v>
          </cell>
          <cell r="G439">
            <v>415005</v>
          </cell>
          <cell r="H439">
            <v>4150</v>
          </cell>
          <cell r="I439" t="str">
            <v>G&amp;A</v>
          </cell>
          <cell r="J439" t="str">
            <v>BASE JV</v>
          </cell>
          <cell r="K439" t="str">
            <v>PRODUCTION</v>
          </cell>
          <cell r="L439" t="str">
            <v>PRODUCTION</v>
          </cell>
          <cell r="M439" t="str">
            <v>Asset Manager, Land East Hub</v>
          </cell>
          <cell r="N439" t="str">
            <v>Asset Management Integration Lead</v>
          </cell>
          <cell r="O439" t="str">
            <v>ADEDIRAN, ADEWALE</v>
          </cell>
          <cell r="P439" t="str">
            <v>RUTH.OLUWOLE@SHELL.COM</v>
          </cell>
          <cell r="Q439" t="str">
            <v>OPEX</v>
          </cell>
          <cell r="R439" t="str">
            <v>OPEX</v>
          </cell>
          <cell r="S439" t="str">
            <v>NON SAL</v>
          </cell>
          <cell r="T439" t="str">
            <v xml:space="preserve"> </v>
          </cell>
          <cell r="U439" t="str">
            <v xml:space="preserve"> </v>
          </cell>
          <cell r="W439" t="str">
            <v>P236.06 Finance and Taxation</v>
          </cell>
          <cell r="Z439">
            <v>0</v>
          </cell>
          <cell r="AA439">
            <v>0</v>
          </cell>
          <cell r="AB439">
            <v>0</v>
          </cell>
          <cell r="AC439">
            <v>0</v>
          </cell>
          <cell r="AD439">
            <v>0</v>
          </cell>
          <cell r="AG439">
            <v>0</v>
          </cell>
          <cell r="AH439">
            <v>0</v>
          </cell>
        </row>
        <row r="440">
          <cell r="A440">
            <v>112901</v>
          </cell>
          <cell r="B440" t="str">
            <v>OVERHEADS EPG-PE</v>
          </cell>
          <cell r="C440">
            <v>112901</v>
          </cell>
          <cell r="D440" t="str">
            <v>OVERHEADS EPG-PE (ICT - INFRASTRUCTURE)</v>
          </cell>
          <cell r="E440" t="str">
            <v>IRETI OMOTOSO</v>
          </cell>
          <cell r="F440" t="str">
            <v>PRODUCTION</v>
          </cell>
          <cell r="G440">
            <v>415005</v>
          </cell>
          <cell r="H440">
            <v>4150</v>
          </cell>
          <cell r="I440" t="str">
            <v>G&amp;A</v>
          </cell>
          <cell r="J440" t="str">
            <v>BASE JV</v>
          </cell>
          <cell r="K440" t="str">
            <v>PRODUCTION</v>
          </cell>
          <cell r="L440" t="str">
            <v>PRODUCTION</v>
          </cell>
          <cell r="M440" t="str">
            <v>Asset Manager, Land East Hub</v>
          </cell>
          <cell r="N440" t="str">
            <v>Asset Management Integration Lead</v>
          </cell>
          <cell r="O440" t="str">
            <v>ADEDIRAN, ADEWALE</v>
          </cell>
          <cell r="P440" t="str">
            <v>RUTH.OLUWOLE@SHELL.COM</v>
          </cell>
          <cell r="Q440" t="str">
            <v>OPEX</v>
          </cell>
          <cell r="R440" t="str">
            <v>OPEX</v>
          </cell>
          <cell r="S440" t="str">
            <v>NON SAL</v>
          </cell>
          <cell r="T440" t="str">
            <v>N/A</v>
          </cell>
          <cell r="U440" t="str">
            <v>N/A</v>
          </cell>
          <cell r="V440" t="str">
            <v>C_OPSE_OIL_Z11</v>
          </cell>
          <cell r="W440" t="str">
            <v>P231 Production Operations</v>
          </cell>
          <cell r="X440" t="str">
            <v>S7200 Services</v>
          </cell>
          <cell r="Y440" t="str">
            <v>A2110 Production Operations</v>
          </cell>
          <cell r="Z440">
            <v>575.97</v>
          </cell>
          <cell r="AA440">
            <v>3792.28</v>
          </cell>
          <cell r="AB440">
            <v>2950000</v>
          </cell>
          <cell r="AC440">
            <v>0</v>
          </cell>
          <cell r="AD440">
            <v>9672.1311475409839</v>
          </cell>
          <cell r="AG440">
            <v>0</v>
          </cell>
          <cell r="AH440">
            <v>-9672.1311475409839</v>
          </cell>
        </row>
        <row r="441">
          <cell r="A441">
            <v>110034</v>
          </cell>
          <cell r="B441" t="str">
            <v>CLINICAL HEALTHCONSUMABLES</v>
          </cell>
          <cell r="C441">
            <v>110034</v>
          </cell>
          <cell r="D441" t="str">
            <v>CLINICAL HEALTHCONSUMABLES</v>
          </cell>
          <cell r="E441" t="str">
            <v>CHIGBO ENENMO</v>
          </cell>
          <cell r="F441" t="str">
            <v>HR</v>
          </cell>
          <cell r="G441">
            <v>415004</v>
          </cell>
          <cell r="H441">
            <v>4150</v>
          </cell>
          <cell r="I441" t="str">
            <v>G&amp;A</v>
          </cell>
          <cell r="J441" t="str">
            <v>BASE JV</v>
          </cell>
          <cell r="K441" t="str">
            <v>HR</v>
          </cell>
          <cell r="L441" t="str">
            <v>HR</v>
          </cell>
          <cell r="M441" t="str">
            <v>Regional Health Manager</v>
          </cell>
          <cell r="N441" t="str">
            <v>GDMO/Specialist Physician</v>
          </cell>
          <cell r="O441" t="str">
            <v>AJILIMA- ISAAC, HAWA</v>
          </cell>
          <cell r="P441" t="str">
            <v>MAUREEN.WILLIAMS@SHELL.COM</v>
          </cell>
          <cell r="Q441" t="str">
            <v>OPEX</v>
          </cell>
          <cell r="R441" t="str">
            <v>OPEX</v>
          </cell>
          <cell r="S441" t="str">
            <v>NON SAL</v>
          </cell>
          <cell r="T441" t="str">
            <v>N/A</v>
          </cell>
          <cell r="U441" t="str">
            <v>N/A</v>
          </cell>
          <cell r="V441" t="str">
            <v>C_OPSE_OIL_Z11</v>
          </cell>
          <cell r="W441" t="str">
            <v>P236.04 HR</v>
          </cell>
          <cell r="X441" t="str">
            <v>S7200 Services</v>
          </cell>
          <cell r="Y441" t="str">
            <v>A2340 Overhead</v>
          </cell>
          <cell r="Z441">
            <v>208520.39</v>
          </cell>
          <cell r="AA441">
            <v>186962.66</v>
          </cell>
          <cell r="AB441">
            <v>13117627.279999999</v>
          </cell>
          <cell r="AC441">
            <v>40627.54</v>
          </cell>
          <cell r="AD441">
            <v>83636.154032786886</v>
          </cell>
          <cell r="AG441">
            <v>0</v>
          </cell>
          <cell r="AH441">
            <v>-83636.154032786886</v>
          </cell>
        </row>
        <row r="442">
          <cell r="A442">
            <v>110035</v>
          </cell>
          <cell r="B442" t="str">
            <v>OCCUPATIONAL HEALTHCONSUMABLES</v>
          </cell>
          <cell r="C442">
            <v>110035</v>
          </cell>
          <cell r="D442" t="str">
            <v>OCCUPATIONAL HEALTHCONSUMABLES</v>
          </cell>
          <cell r="E442" t="str">
            <v>CHIGBO ENENMO</v>
          </cell>
          <cell r="F442" t="str">
            <v>HR</v>
          </cell>
          <cell r="G442">
            <v>415004</v>
          </cell>
          <cell r="H442">
            <v>4150</v>
          </cell>
          <cell r="I442" t="str">
            <v>G&amp;A</v>
          </cell>
          <cell r="J442" t="str">
            <v>BASE JV</v>
          </cell>
          <cell r="K442" t="str">
            <v>HR</v>
          </cell>
          <cell r="L442" t="str">
            <v>HR</v>
          </cell>
          <cell r="M442" t="str">
            <v>Regional Health Manager</v>
          </cell>
          <cell r="N442" t="str">
            <v>GDMO/Specialist Physician</v>
          </cell>
          <cell r="O442" t="str">
            <v>AJILIMA- ISAAC, HAWA</v>
          </cell>
          <cell r="P442" t="str">
            <v>MAUREEN.WILLIAMS@SHELL.COM</v>
          </cell>
          <cell r="Q442" t="str">
            <v>OPEX</v>
          </cell>
          <cell r="R442" t="str">
            <v>OPEX</v>
          </cell>
          <cell r="S442" t="str">
            <v>NON SAL</v>
          </cell>
          <cell r="T442" t="str">
            <v>N/A</v>
          </cell>
          <cell r="U442" t="str">
            <v>N/A</v>
          </cell>
          <cell r="V442" t="str">
            <v>C_OPSE_OIL_Z11</v>
          </cell>
          <cell r="W442" t="str">
            <v>P236.04 HR</v>
          </cell>
          <cell r="X442" t="str">
            <v>S7200 Services</v>
          </cell>
          <cell r="Y442" t="str">
            <v>A2340 Overhead</v>
          </cell>
          <cell r="Z442">
            <v>112701.97</v>
          </cell>
          <cell r="AA442">
            <v>31874.570000000003</v>
          </cell>
          <cell r="AB442">
            <v>1567389.68</v>
          </cell>
          <cell r="AC442">
            <v>92757.5</v>
          </cell>
          <cell r="AD442">
            <v>97896.48255737705</v>
          </cell>
          <cell r="AG442">
            <v>0</v>
          </cell>
          <cell r="AH442">
            <v>-97896.48255737705</v>
          </cell>
        </row>
        <row r="443">
          <cell r="A443">
            <v>101309</v>
          </cell>
          <cell r="B443" t="str">
            <v>PNTT GM DEVELOPMENT</v>
          </cell>
          <cell r="C443">
            <v>112906</v>
          </cell>
          <cell r="D443" t="str">
            <v>ADMIN SERVICES COST -GM DEV</v>
          </cell>
          <cell r="E443" t="str">
            <v>MOJEED OKUNADE</v>
          </cell>
          <cell r="F443" t="str">
            <v>DEVELOPMENT</v>
          </cell>
          <cell r="G443">
            <v>415004</v>
          </cell>
          <cell r="H443">
            <v>4150</v>
          </cell>
          <cell r="I443" t="str">
            <v>G&amp;A</v>
          </cell>
          <cell r="J443" t="str">
            <v>BASE JV</v>
          </cell>
          <cell r="K443" t="str">
            <v>DEVELOPMENT</v>
          </cell>
          <cell r="L443" t="str">
            <v>DEVELOPMENT</v>
          </cell>
          <cell r="M443" t="str">
            <v>Development Manager, Onshore Assets</v>
          </cell>
          <cell r="N443" t="str">
            <v>Asset Development Manager Swamp East</v>
          </cell>
          <cell r="O443" t="str">
            <v>ENONCHE, VANESSA</v>
          </cell>
          <cell r="P443" t="str">
            <v>TUANIMA.PEPPLE@SHELL.COM</v>
          </cell>
          <cell r="Q443" t="str">
            <v>OPEX</v>
          </cell>
          <cell r="R443" t="str">
            <v>OPEX</v>
          </cell>
          <cell r="S443" t="str">
            <v>NON SAL</v>
          </cell>
          <cell r="T443" t="str">
            <v>N/A</v>
          </cell>
          <cell r="U443" t="str">
            <v>N/A</v>
          </cell>
          <cell r="V443" t="str">
            <v>N/A</v>
          </cell>
          <cell r="W443" t="str">
            <v>P236.01 Technical Support</v>
          </cell>
          <cell r="X443" t="str">
            <v>S7200 Services</v>
          </cell>
          <cell r="Y443" t="str">
            <v>A2340 Overhead</v>
          </cell>
          <cell r="Z443">
            <v>0.01</v>
          </cell>
          <cell r="AA443">
            <v>0</v>
          </cell>
          <cell r="AB443">
            <v>0</v>
          </cell>
          <cell r="AC443">
            <v>0</v>
          </cell>
          <cell r="AD443">
            <v>0</v>
          </cell>
          <cell r="AG443">
            <v>0</v>
          </cell>
          <cell r="AH443">
            <v>0</v>
          </cell>
        </row>
        <row r="444">
          <cell r="A444">
            <v>110037</v>
          </cell>
          <cell r="B444" t="str">
            <v>OCCUPATIONAL HEALTH  SUPPORT SERVICES</v>
          </cell>
          <cell r="C444">
            <v>110037</v>
          </cell>
          <cell r="D444" t="str">
            <v>OCCUPATIONAL HEALTH  SUPPORT SERVICES</v>
          </cell>
          <cell r="E444" t="str">
            <v>CHIGBO ENENMO</v>
          </cell>
          <cell r="F444" t="str">
            <v>HR</v>
          </cell>
          <cell r="G444">
            <v>415004</v>
          </cell>
          <cell r="H444">
            <v>4150</v>
          </cell>
          <cell r="I444" t="str">
            <v>G&amp;A</v>
          </cell>
          <cell r="J444" t="str">
            <v>BASE JV</v>
          </cell>
          <cell r="K444" t="str">
            <v>HR</v>
          </cell>
          <cell r="L444" t="str">
            <v>HR</v>
          </cell>
          <cell r="M444" t="str">
            <v>Regional Health Manager</v>
          </cell>
          <cell r="N444" t="str">
            <v>GDMO/Specialist Physician</v>
          </cell>
          <cell r="O444" t="str">
            <v>AJILIMA- ISAAC, HAWA</v>
          </cell>
          <cell r="P444" t="str">
            <v>MAUREEN.WILLIAMS@SHELL.COM</v>
          </cell>
          <cell r="Q444" t="str">
            <v>OPEX</v>
          </cell>
          <cell r="R444" t="str">
            <v>OPEX</v>
          </cell>
          <cell r="S444" t="str">
            <v>NON SAL</v>
          </cell>
          <cell r="T444" t="str">
            <v>N/A</v>
          </cell>
          <cell r="U444" t="str">
            <v>N/A</v>
          </cell>
          <cell r="V444" t="str">
            <v>C_OPSE_OIL_Z11</v>
          </cell>
          <cell r="W444" t="str">
            <v>P236.04 HR</v>
          </cell>
          <cell r="X444" t="str">
            <v>S7200 Services</v>
          </cell>
          <cell r="Y444" t="str">
            <v>A2340 Overhead</v>
          </cell>
          <cell r="Z444">
            <v>282892.75</v>
          </cell>
          <cell r="AA444">
            <v>275299.71999999997</v>
          </cell>
          <cell r="AB444">
            <v>94682719.560000002</v>
          </cell>
          <cell r="AC444">
            <v>0</v>
          </cell>
          <cell r="AD444">
            <v>310435.14609836065</v>
          </cell>
          <cell r="AG444">
            <v>0</v>
          </cell>
          <cell r="AH444">
            <v>-310435.14609836065</v>
          </cell>
        </row>
        <row r="445">
          <cell r="A445">
            <v>108146</v>
          </cell>
          <cell r="B445" t="str">
            <v xml:space="preserve">PTU/O UPSTR DEV - OPERATED NG01         </v>
          </cell>
          <cell r="C445">
            <v>112906</v>
          </cell>
          <cell r="D445" t="str">
            <v>ADMIN SERVICES COST -GM DEV</v>
          </cell>
          <cell r="E445" t="str">
            <v>MOJEED OKUNADE</v>
          </cell>
          <cell r="F445" t="str">
            <v>DEVELOPMENT</v>
          </cell>
          <cell r="G445">
            <v>415004</v>
          </cell>
          <cell r="H445">
            <v>4150</v>
          </cell>
          <cell r="I445" t="str">
            <v>G&amp;A</v>
          </cell>
          <cell r="J445" t="str">
            <v>BASE JV</v>
          </cell>
          <cell r="K445" t="str">
            <v>DEVELOPMENT</v>
          </cell>
          <cell r="L445" t="str">
            <v>DEVELOPMENT</v>
          </cell>
          <cell r="M445" t="str">
            <v>Development Manager, Onshore Assets</v>
          </cell>
          <cell r="N445" t="str">
            <v>Asset Development Manager Swamp East</v>
          </cell>
          <cell r="O445" t="str">
            <v>ENONCHE, VANESSA</v>
          </cell>
          <cell r="P445" t="str">
            <v>TUANIMA.PEPPLE@SHELL.COM</v>
          </cell>
          <cell r="Q445" t="str">
            <v>OPEX</v>
          </cell>
          <cell r="R445" t="str">
            <v>OPEX</v>
          </cell>
          <cell r="S445" t="str">
            <v>NON SAL</v>
          </cell>
          <cell r="T445" t="str">
            <v>N/A</v>
          </cell>
          <cell r="U445" t="str">
            <v>N/A</v>
          </cell>
          <cell r="V445" t="str">
            <v>N/A</v>
          </cell>
          <cell r="W445" t="str">
            <v>P236.10 Office/Property Management</v>
          </cell>
          <cell r="X445" t="str">
            <v>S7200 Services</v>
          </cell>
          <cell r="Y445" t="str">
            <v>A2340 Overhead</v>
          </cell>
          <cell r="Z445">
            <v>12772.890000000001</v>
          </cell>
          <cell r="AA445">
            <v>11105.199999999999</v>
          </cell>
          <cell r="AB445">
            <v>0</v>
          </cell>
          <cell r="AC445">
            <v>0</v>
          </cell>
          <cell r="AD445">
            <v>0</v>
          </cell>
          <cell r="AG445">
            <v>0</v>
          </cell>
          <cell r="AH445">
            <v>0</v>
          </cell>
        </row>
        <row r="446">
          <cell r="A446">
            <v>108557</v>
          </cell>
          <cell r="B446" t="str">
            <v>TECHNICAL DEV MGR - SALARY</v>
          </cell>
          <cell r="C446">
            <v>112906</v>
          </cell>
          <cell r="D446" t="str">
            <v>ADMIN SERVICES COST -GM DEV</v>
          </cell>
          <cell r="E446" t="str">
            <v>MOJEED OKUNADE</v>
          </cell>
          <cell r="F446" t="str">
            <v>DEVELOPMENT</v>
          </cell>
          <cell r="G446">
            <v>415004</v>
          </cell>
          <cell r="H446">
            <v>4150</v>
          </cell>
          <cell r="I446" t="str">
            <v>G&amp;A</v>
          </cell>
          <cell r="J446" t="str">
            <v>BASE JV</v>
          </cell>
          <cell r="K446" t="str">
            <v>DEVELOPMENT</v>
          </cell>
          <cell r="L446" t="str">
            <v>DEVELOPMENT</v>
          </cell>
          <cell r="M446" t="str">
            <v>Development Manager, Onshore Assets</v>
          </cell>
          <cell r="N446" t="str">
            <v>Asset Development Manager Swamp East</v>
          </cell>
          <cell r="O446" t="str">
            <v>ENONCHE, VANESSA</v>
          </cell>
          <cell r="P446" t="str">
            <v>TUANIMA.PEPPLE@SHELL.COM</v>
          </cell>
          <cell r="Q446" t="str">
            <v>OPEX</v>
          </cell>
          <cell r="R446" t="str">
            <v>OPEX</v>
          </cell>
          <cell r="S446" t="str">
            <v>NON SAL</v>
          </cell>
          <cell r="T446" t="str">
            <v>N/A</v>
          </cell>
          <cell r="U446" t="str">
            <v>N/A</v>
          </cell>
          <cell r="V446" t="str">
            <v>N/A</v>
          </cell>
          <cell r="W446" t="str">
            <v>P236.01 Technical Support</v>
          </cell>
          <cell r="X446" t="str">
            <v>S7200 Services</v>
          </cell>
          <cell r="Y446" t="str">
            <v>A2340 Overhead</v>
          </cell>
          <cell r="Z446">
            <v>2248.3100000000004</v>
          </cell>
          <cell r="AA446">
            <v>-1877.9700000000003</v>
          </cell>
          <cell r="AB446">
            <v>0</v>
          </cell>
          <cell r="AC446">
            <v>0</v>
          </cell>
          <cell r="AD446">
            <v>0</v>
          </cell>
          <cell r="AG446">
            <v>0</v>
          </cell>
          <cell r="AH446">
            <v>0</v>
          </cell>
        </row>
        <row r="447">
          <cell r="A447">
            <v>110040</v>
          </cell>
          <cell r="B447" t="str">
            <v>OCCUPATIONAL HEALTH GENERAL MEDICAL ADMINISTRATION</v>
          </cell>
          <cell r="C447">
            <v>110040</v>
          </cell>
          <cell r="D447" t="str">
            <v>OCCUPATIONAL HEALTH GENERAL MEDICAL ADMINISTRATION</v>
          </cell>
          <cell r="E447" t="str">
            <v>CHIGBO ENENMO</v>
          </cell>
          <cell r="F447" t="str">
            <v>HR</v>
          </cell>
          <cell r="G447">
            <v>415004</v>
          </cell>
          <cell r="H447">
            <v>4150</v>
          </cell>
          <cell r="I447" t="str">
            <v>G&amp;A</v>
          </cell>
          <cell r="J447" t="str">
            <v>BASE JV</v>
          </cell>
          <cell r="K447" t="str">
            <v>HR</v>
          </cell>
          <cell r="L447" t="str">
            <v>HR</v>
          </cell>
          <cell r="M447" t="str">
            <v>Regional Health Manager</v>
          </cell>
          <cell r="N447" t="str">
            <v>GDMO/Specialist Physician</v>
          </cell>
          <cell r="O447" t="str">
            <v>AJILIMA- ISAAC, HAWA</v>
          </cell>
          <cell r="P447" t="str">
            <v>MAUREEN.WILLIAMS@SHELL.COM</v>
          </cell>
          <cell r="Q447" t="str">
            <v>OPEX</v>
          </cell>
          <cell r="R447" t="str">
            <v>OPEX</v>
          </cell>
          <cell r="S447" t="str">
            <v>NON SAL</v>
          </cell>
          <cell r="T447" t="str">
            <v>N/A</v>
          </cell>
          <cell r="U447" t="str">
            <v>N/A</v>
          </cell>
          <cell r="V447" t="str">
            <v>C_OPSE_OIL_Z11</v>
          </cell>
          <cell r="W447" t="str">
            <v>P236.04 HR</v>
          </cell>
          <cell r="X447" t="str">
            <v>S7200 Services</v>
          </cell>
          <cell r="Y447" t="str">
            <v>A2340 Overhead</v>
          </cell>
          <cell r="Z447">
            <v>28714.799999999999</v>
          </cell>
          <cell r="AA447">
            <v>72972.759999999995</v>
          </cell>
          <cell r="AB447">
            <v>14254520</v>
          </cell>
          <cell r="AC447">
            <v>21799.52</v>
          </cell>
          <cell r="AD447">
            <v>68535.651147540979</v>
          </cell>
          <cell r="AG447">
            <v>0</v>
          </cell>
          <cell r="AH447">
            <v>-68535.651147540979</v>
          </cell>
        </row>
        <row r="448">
          <cell r="A448">
            <v>112906</v>
          </cell>
          <cell r="B448" t="str">
            <v>OVERHEAD HR &amp; SERVICES-GM</v>
          </cell>
          <cell r="C448">
            <v>112906</v>
          </cell>
          <cell r="D448" t="str">
            <v>ADMIN SERVICES COST -GM DEV</v>
          </cell>
          <cell r="E448" t="str">
            <v>MOJEED OKUNADE</v>
          </cell>
          <cell r="F448" t="str">
            <v>DEVELOPMENT</v>
          </cell>
          <cell r="G448">
            <v>415004</v>
          </cell>
          <cell r="H448">
            <v>4150</v>
          </cell>
          <cell r="I448" t="str">
            <v>G&amp;A</v>
          </cell>
          <cell r="J448" t="str">
            <v>BASE JV</v>
          </cell>
          <cell r="K448" t="str">
            <v>DEVELOPMENT</v>
          </cell>
          <cell r="L448" t="str">
            <v>DEVELOPMENT</v>
          </cell>
          <cell r="M448" t="str">
            <v>Development Manager, Onshore Assets</v>
          </cell>
          <cell r="N448" t="str">
            <v>Asset Development Manager Swamp East</v>
          </cell>
          <cell r="O448" t="str">
            <v>ENONCHE, VANESSA</v>
          </cell>
          <cell r="P448" t="str">
            <v>TUANIMA.PEPPLE@SHELL.COM</v>
          </cell>
          <cell r="Q448" t="str">
            <v>OPEX</v>
          </cell>
          <cell r="R448" t="str">
            <v>OPEX</v>
          </cell>
          <cell r="S448" t="str">
            <v>NON SAL</v>
          </cell>
          <cell r="T448" t="str">
            <v>N/A</v>
          </cell>
          <cell r="U448" t="str">
            <v>N/A</v>
          </cell>
          <cell r="V448" t="str">
            <v>C_OPSE_OIL_Z11</v>
          </cell>
          <cell r="W448" t="str">
            <v>P236.01 Technical Support</v>
          </cell>
          <cell r="X448" t="str">
            <v>S7200 Services</v>
          </cell>
          <cell r="Y448" t="str">
            <v>A2340 Overhead</v>
          </cell>
          <cell r="Z448">
            <v>61410.53</v>
          </cell>
          <cell r="AA448">
            <v>61723.44</v>
          </cell>
          <cell r="AB448">
            <v>13529796</v>
          </cell>
          <cell r="AC448">
            <v>143146</v>
          </cell>
          <cell r="AD448">
            <v>187505.98688524589</v>
          </cell>
          <cell r="AG448">
            <v>0</v>
          </cell>
          <cell r="AH448">
            <v>-187505.98688524589</v>
          </cell>
        </row>
        <row r="449">
          <cell r="A449">
            <v>110043</v>
          </cell>
          <cell r="B449" t="str">
            <v>WELL INTEGRITY GAP CLOSURE</v>
          </cell>
          <cell r="C449">
            <v>110043</v>
          </cell>
          <cell r="D449" t="str">
            <v>WELL INTEGRITY GAP CLOSURE</v>
          </cell>
          <cell r="E449" t="str">
            <v>IRETI OMOTOSO</v>
          </cell>
          <cell r="F449" t="str">
            <v>PRODUCTION</v>
          </cell>
          <cell r="G449">
            <v>413001</v>
          </cell>
          <cell r="H449">
            <v>4130</v>
          </cell>
          <cell r="I449" t="str">
            <v>OF-MTCE</v>
          </cell>
          <cell r="J449" t="str">
            <v>BASE JV</v>
          </cell>
          <cell r="K449" t="str">
            <v>PRODUCTION</v>
          </cell>
          <cell r="L449" t="str">
            <v>PRODUCTION</v>
          </cell>
          <cell r="M449" t="str">
            <v>Asset Manager, Land East Hub</v>
          </cell>
          <cell r="N449" t="str">
            <v>Well, Reservoir &amp; Facilities Mgt Lead</v>
          </cell>
          <cell r="O449" t="str">
            <v>ADEDIRAN, ADEWALE</v>
          </cell>
          <cell r="P449" t="str">
            <v>LINUS.NWOKE@SHELL.COM</v>
          </cell>
          <cell r="Q449" t="str">
            <v>OPEX</v>
          </cell>
          <cell r="R449" t="str">
            <v>OPEX</v>
          </cell>
          <cell r="S449" t="str">
            <v>NON SAL</v>
          </cell>
          <cell r="T449" t="str">
            <v>N/A</v>
          </cell>
          <cell r="U449" t="str">
            <v>N/A</v>
          </cell>
          <cell r="V449" t="str">
            <v>C_OPSE_OIL_Z11</v>
          </cell>
          <cell r="W449" t="str">
            <v>P232 Well Mtce, Testing &amp; Stimulation</v>
          </cell>
          <cell r="X449" t="str">
            <v>S7200 Services</v>
          </cell>
          <cell r="Y449" t="str">
            <v>A2340 Overhead</v>
          </cell>
          <cell r="Z449">
            <v>7289749.2899999991</v>
          </cell>
          <cell r="AA449">
            <v>11398577.550000003</v>
          </cell>
          <cell r="AB449">
            <v>0</v>
          </cell>
          <cell r="AC449">
            <v>11851473</v>
          </cell>
          <cell r="AD449">
            <v>11851473</v>
          </cell>
          <cell r="AG449">
            <v>0</v>
          </cell>
          <cell r="AH449">
            <v>-11851473</v>
          </cell>
        </row>
        <row r="450">
          <cell r="A450">
            <v>110055</v>
          </cell>
          <cell r="B450" t="str">
            <v>CORPORATE OVERHEAD CREDIT OML 24</v>
          </cell>
          <cell r="C450">
            <v>110055</v>
          </cell>
          <cell r="D450" t="str">
            <v>CORPORATE OVERHEAD CREDIT OML 24</v>
          </cell>
          <cell r="E450" t="str">
            <v>CHIGBO ENENMO</v>
          </cell>
          <cell r="F450" t="str">
            <v>HR</v>
          </cell>
          <cell r="G450">
            <v>415004</v>
          </cell>
          <cell r="H450">
            <v>4150</v>
          </cell>
          <cell r="I450" t="str">
            <v>G&amp;A</v>
          </cell>
          <cell r="J450" t="str">
            <v>BASE JV</v>
          </cell>
          <cell r="K450" t="str">
            <v>HR</v>
          </cell>
          <cell r="L450" t="str">
            <v>HR</v>
          </cell>
          <cell r="M450" t="str">
            <v>HR Manager Nigeria</v>
          </cell>
          <cell r="N450" t="str">
            <v>HR Manager Nigeria</v>
          </cell>
          <cell r="O450" t="str">
            <v>AJILIMA- ISAAC, HAWA</v>
          </cell>
          <cell r="P450" t="str">
            <v>TARI.AKHIBI@SHELL.COM</v>
          </cell>
          <cell r="Q450" t="str">
            <v>OPEX</v>
          </cell>
          <cell r="R450" t="str">
            <v>OPEX</v>
          </cell>
          <cell r="S450" t="str">
            <v>NON SAL</v>
          </cell>
          <cell r="T450" t="str">
            <v>N/A</v>
          </cell>
          <cell r="U450" t="str">
            <v>N/A</v>
          </cell>
          <cell r="V450" t="str">
            <v>N/A</v>
          </cell>
          <cell r="W450" t="str">
            <v>P231 Production Operations</v>
          </cell>
          <cell r="X450" t="str">
            <v>S7200 Services</v>
          </cell>
          <cell r="Y450" t="str">
            <v>A2110 Production Operations</v>
          </cell>
          <cell r="Z450">
            <v>0</v>
          </cell>
          <cell r="AA450">
            <v>0</v>
          </cell>
          <cell r="AB450">
            <v>0</v>
          </cell>
          <cell r="AC450">
            <v>0</v>
          </cell>
          <cell r="AD450">
            <v>0</v>
          </cell>
          <cell r="AG450">
            <v>0</v>
          </cell>
          <cell r="AH450">
            <v>0</v>
          </cell>
        </row>
        <row r="451">
          <cell r="A451">
            <v>110087</v>
          </cell>
          <cell r="B451" t="str">
            <v>NEW_CRUDE HANDLING COMPLIANCE</v>
          </cell>
          <cell r="C451">
            <v>110087</v>
          </cell>
          <cell r="D451" t="str">
            <v>CRUDE HANDLING COMPLIANCE</v>
          </cell>
          <cell r="E451" t="str">
            <v>IRETI OMOTOSO</v>
          </cell>
          <cell r="F451" t="str">
            <v>PRODUCTION</v>
          </cell>
          <cell r="G451">
            <v>413001</v>
          </cell>
          <cell r="H451">
            <v>4130</v>
          </cell>
          <cell r="I451" t="str">
            <v>OF-MTCE</v>
          </cell>
          <cell r="J451" t="str">
            <v>BASE JV</v>
          </cell>
          <cell r="K451" t="str">
            <v>PRODUCTION</v>
          </cell>
          <cell r="L451" t="str">
            <v>PRODUCTION</v>
          </cell>
          <cell r="M451" t="str">
            <v>Production Services Manager</v>
          </cell>
          <cell r="N451" t="str">
            <v xml:space="preserve">	Production Support Manager                                                          </v>
          </cell>
          <cell r="O451" t="str">
            <v>ADEPOJU, OPEYEMI</v>
          </cell>
          <cell r="P451" t="str">
            <v>HARRY.ARIYO@SHELL.COM</v>
          </cell>
          <cell r="Q451" t="str">
            <v>OPEX</v>
          </cell>
          <cell r="R451" t="str">
            <v>OPEX</v>
          </cell>
          <cell r="S451" t="str">
            <v>NON SAL</v>
          </cell>
          <cell r="T451" t="str">
            <v>N/A</v>
          </cell>
          <cell r="U451" t="str">
            <v>N/A</v>
          </cell>
          <cell r="V451" t="str">
            <v>C_OPSE_OIL_Z11</v>
          </cell>
          <cell r="W451" t="str">
            <v>P244.01 Other Production Expenses</v>
          </cell>
          <cell r="X451" t="str">
            <v>S7200 Services</v>
          </cell>
          <cell r="Y451" t="str">
            <v>A2170 Direct Mngt and Overheads</v>
          </cell>
          <cell r="Z451">
            <v>76215.62</v>
          </cell>
          <cell r="AA451">
            <v>38376.080000000002</v>
          </cell>
          <cell r="AB451">
            <v>43815000</v>
          </cell>
          <cell r="AC451">
            <v>50000</v>
          </cell>
          <cell r="AD451">
            <v>193655.73770491802</v>
          </cell>
          <cell r="AG451">
            <v>0</v>
          </cell>
          <cell r="AH451">
            <v>-193655.73770491802</v>
          </cell>
        </row>
        <row r="452">
          <cell r="A452">
            <v>110131</v>
          </cell>
          <cell r="B452" t="str">
            <v>SE SPECIAL PROJECTS</v>
          </cell>
          <cell r="C452">
            <v>110131</v>
          </cell>
          <cell r="D452" t="str">
            <v>SE SPECIAL PROJECTS</v>
          </cell>
          <cell r="E452" t="str">
            <v>CHIGBO ENENMO</v>
          </cell>
          <cell r="F452" t="str">
            <v>HSE</v>
          </cell>
          <cell r="G452">
            <v>415006</v>
          </cell>
          <cell r="H452">
            <v>4150</v>
          </cell>
          <cell r="I452" t="str">
            <v>HSE</v>
          </cell>
          <cell r="J452" t="str">
            <v>BASE JV</v>
          </cell>
          <cell r="K452" t="str">
            <v>SAFETY &amp; ENVIRONMENT</v>
          </cell>
          <cell r="L452" t="str">
            <v>SAFETY &amp; ENVIRONMENT</v>
          </cell>
          <cell r="M452" t="str">
            <v>General Manager, Safety &amp; Environment</v>
          </cell>
          <cell r="N452" t="str">
            <v>Special Projects Manager</v>
          </cell>
          <cell r="O452" t="str">
            <v>OLOWOLAGBA, SUNKANMI</v>
          </cell>
          <cell r="P452" t="str">
            <v>ISRAEL.EZENWAKA@SHELL.COM</v>
          </cell>
          <cell r="Q452" t="str">
            <v>OPEX</v>
          </cell>
          <cell r="R452" t="str">
            <v>OPEX</v>
          </cell>
          <cell r="S452" t="str">
            <v>NON SAL</v>
          </cell>
          <cell r="T452" t="str">
            <v>N/A</v>
          </cell>
          <cell r="U452" t="str">
            <v>N/A</v>
          </cell>
          <cell r="V452" t="str">
            <v>C_OPSE_OIL_Z11</v>
          </cell>
          <cell r="W452" t="str">
            <v>P236.02 HSE</v>
          </cell>
          <cell r="X452" t="str">
            <v>S7200 Services</v>
          </cell>
          <cell r="Y452" t="str">
            <v>A2340 Overhead</v>
          </cell>
          <cell r="Z452">
            <v>647896.63</v>
          </cell>
          <cell r="AA452">
            <v>131577.91999999998</v>
          </cell>
          <cell r="AB452">
            <v>7550000</v>
          </cell>
          <cell r="AC452">
            <v>282500</v>
          </cell>
          <cell r="AD452">
            <v>307254.09836065571</v>
          </cell>
          <cell r="AG452">
            <v>0</v>
          </cell>
          <cell r="AH452">
            <v>-307254.09836065571</v>
          </cell>
        </row>
        <row r="453">
          <cell r="A453">
            <v>110132</v>
          </cell>
          <cell r="B453" t="str">
            <v>SE PROCESS SAFETY</v>
          </cell>
          <cell r="C453">
            <v>110132</v>
          </cell>
          <cell r="D453" t="str">
            <v>SE PROCESS SAFETY</v>
          </cell>
          <cell r="E453" t="str">
            <v>CHIGBO ENENMO</v>
          </cell>
          <cell r="F453" t="str">
            <v>HSE</v>
          </cell>
          <cell r="G453">
            <v>415006</v>
          </cell>
          <cell r="H453">
            <v>4150</v>
          </cell>
          <cell r="I453" t="str">
            <v>HSE</v>
          </cell>
          <cell r="J453" t="str">
            <v>BASE JV</v>
          </cell>
          <cell r="K453" t="str">
            <v>SAFETY &amp; ENVIRONMENT</v>
          </cell>
          <cell r="L453" t="str">
            <v>SAFETY &amp; ENVIRONMENT</v>
          </cell>
          <cell r="M453" t="str">
            <v>General Manager, Safety &amp; Environment</v>
          </cell>
          <cell r="N453" t="str">
            <v>Process Safety Manager</v>
          </cell>
          <cell r="O453" t="str">
            <v>OLOWOLAGBA, SUNKANMI</v>
          </cell>
          <cell r="P453" t="str">
            <v>TAWHEED.OLAYIWOLA@SHELL.COM</v>
          </cell>
          <cell r="Q453" t="str">
            <v>OPEX</v>
          </cell>
          <cell r="R453" t="str">
            <v>OPEX</v>
          </cell>
          <cell r="S453" t="str">
            <v>NON SAL</v>
          </cell>
          <cell r="T453" t="str">
            <v>N/A</v>
          </cell>
          <cell r="U453" t="str">
            <v>N/A</v>
          </cell>
          <cell r="V453" t="str">
            <v>C_OPSE_OIL_Z11</v>
          </cell>
          <cell r="W453" t="str">
            <v>P236.02 HSE</v>
          </cell>
          <cell r="X453" t="str">
            <v>S7200 Services</v>
          </cell>
          <cell r="Y453" t="str">
            <v>A2340 Overhead</v>
          </cell>
          <cell r="Z453">
            <v>306103.03999999998</v>
          </cell>
          <cell r="AA453">
            <v>-11210.710000000001</v>
          </cell>
          <cell r="AB453">
            <v>0</v>
          </cell>
          <cell r="AC453">
            <v>32568</v>
          </cell>
          <cell r="AD453">
            <v>32568</v>
          </cell>
          <cell r="AG453">
            <v>0</v>
          </cell>
          <cell r="AH453">
            <v>-32568</v>
          </cell>
        </row>
        <row r="454">
          <cell r="A454">
            <v>110134</v>
          </cell>
          <cell r="B454" t="str">
            <v>CORE ANALYSIS</v>
          </cell>
          <cell r="C454">
            <v>110134</v>
          </cell>
          <cell r="D454" t="str">
            <v>CORE ANALYSIS</v>
          </cell>
          <cell r="E454" t="str">
            <v>MOJEED OKUNADE</v>
          </cell>
          <cell r="F454" t="str">
            <v>DEVELOPMENT</v>
          </cell>
          <cell r="G454">
            <v>411001</v>
          </cell>
          <cell r="H454">
            <v>4110</v>
          </cell>
          <cell r="I454" t="str">
            <v>PE</v>
          </cell>
          <cell r="J454" t="str">
            <v>BASE JV</v>
          </cell>
          <cell r="K454" t="str">
            <v>DEVELOPMENT</v>
          </cell>
          <cell r="L454" t="str">
            <v>DEVELOPMENT</v>
          </cell>
          <cell r="M454" t="str">
            <v>Manager, Tech Integration and PE</v>
          </cell>
          <cell r="N454" t="str">
            <v>DL, Petrophysics</v>
          </cell>
          <cell r="O454" t="str">
            <v>ENONCHE, VANESSA</v>
          </cell>
          <cell r="P454" t="str">
            <v>OMOLARA.WILLIAMS@SHELL.COM</v>
          </cell>
          <cell r="Q454" t="str">
            <v>OPEX</v>
          </cell>
          <cell r="R454" t="str">
            <v>OPEX</v>
          </cell>
          <cell r="S454" t="str">
            <v>NON Wells</v>
          </cell>
          <cell r="T454" t="str">
            <v>N/A</v>
          </cell>
          <cell r="U454" t="str">
            <v>N/A</v>
          </cell>
          <cell r="V454" t="str">
            <v>C_OPSE_OIL_Z11</v>
          </cell>
          <cell r="W454" t="str">
            <v>P236.01 Technical Support</v>
          </cell>
          <cell r="X454" t="str">
            <v>S7200 Services</v>
          </cell>
          <cell r="Y454" t="str">
            <v>A2340 Overhead</v>
          </cell>
          <cell r="Z454">
            <v>5320</v>
          </cell>
          <cell r="AA454">
            <v>2.0499999999999998</v>
          </cell>
          <cell r="AB454">
            <v>14325000</v>
          </cell>
          <cell r="AC454">
            <v>94200</v>
          </cell>
          <cell r="AD454">
            <v>141167.21311475406</v>
          </cell>
          <cell r="AG454">
            <v>0</v>
          </cell>
          <cell r="AH454">
            <v>-141167.21311475406</v>
          </cell>
        </row>
        <row r="455">
          <cell r="A455">
            <v>110316</v>
          </cell>
          <cell r="B455" t="str">
            <v>DIEBU CREEK GAS DEV</v>
          </cell>
          <cell r="C455" t="str">
            <v>New_Diebu Creek Gas Dev</v>
          </cell>
          <cell r="D455" t="str">
            <v>DIEBU CREEK GAS DEV</v>
          </cell>
          <cell r="E455" t="str">
            <v>MOJEED OKUNADE</v>
          </cell>
          <cell r="F455" t="str">
            <v>DEVELOPMENT</v>
          </cell>
          <cell r="G455">
            <v>13301</v>
          </cell>
          <cell r="H455">
            <v>133</v>
          </cell>
          <cell r="I455" t="str">
            <v>GAS</v>
          </cell>
          <cell r="J455" t="str">
            <v>BASE JV</v>
          </cell>
          <cell r="K455" t="str">
            <v>DEVELOPMENT</v>
          </cell>
          <cell r="L455" t="str">
            <v>DEVELOPMENT</v>
          </cell>
          <cell r="M455" t="str">
            <v>Development Manager, Gas Growth</v>
          </cell>
          <cell r="N455" t="str">
            <v>Upstream Venture Mgr, NLNG Projects</v>
          </cell>
          <cell r="O455" t="str">
            <v>ENONCHE, VANESSA</v>
          </cell>
          <cell r="P455" t="str">
            <v>P.OSADJERE@SHELL.COM</v>
          </cell>
          <cell r="Q455" t="str">
            <v>OPEX</v>
          </cell>
          <cell r="R455" t="str">
            <v>CAPEX</v>
          </cell>
          <cell r="S455" t="str">
            <v>NON SAL</v>
          </cell>
          <cell r="T455" t="str">
            <v>N/A</v>
          </cell>
          <cell r="U455" t="str">
            <v>N/A</v>
          </cell>
          <cell r="V455" t="str">
            <v>D_DBUC_EL2_R03</v>
          </cell>
          <cell r="W455" t="str">
            <v>P242 Feasibility Expenses</v>
          </cell>
          <cell r="X455" t="str">
            <v>S7200 Services</v>
          </cell>
          <cell r="Y455" t="str">
            <v>A2180 Feasibility Expenses</v>
          </cell>
          <cell r="Z455">
            <v>0</v>
          </cell>
          <cell r="AA455">
            <v>0</v>
          </cell>
          <cell r="AB455">
            <v>0</v>
          </cell>
          <cell r="AC455">
            <v>0</v>
          </cell>
          <cell r="AD455">
            <v>0</v>
          </cell>
          <cell r="AG455">
            <v>0</v>
          </cell>
          <cell r="AH455">
            <v>0</v>
          </cell>
        </row>
        <row r="456">
          <cell r="A456">
            <v>110317</v>
          </cell>
          <cell r="B456" t="str">
            <v>KOLO CREEK E2 GAS CAP BLOW DOWN PROJECT</v>
          </cell>
          <cell r="C456" t="str">
            <v>New_Kolo Creek E2 Gas Cap project</v>
          </cell>
          <cell r="D456" t="str">
            <v>KOLO CREEK E2 GAS CAP BLOW DOWN PROJECT</v>
          </cell>
          <cell r="E456" t="str">
            <v>MOJEED OKUNADE</v>
          </cell>
          <cell r="F456" t="str">
            <v>DEVELOPMENT</v>
          </cell>
          <cell r="G456">
            <v>13301</v>
          </cell>
          <cell r="H456">
            <v>133</v>
          </cell>
          <cell r="I456" t="str">
            <v>GAS</v>
          </cell>
          <cell r="J456" t="str">
            <v>BASE JV</v>
          </cell>
          <cell r="K456" t="str">
            <v>DEVELOPMENT</v>
          </cell>
          <cell r="L456" t="str">
            <v>DEVELOPMENT</v>
          </cell>
          <cell r="M456" t="str">
            <v>Development Manager, Onshore Assets</v>
          </cell>
          <cell r="N456" t="str">
            <v>Subsurface Studies Mgr Onshore Oil</v>
          </cell>
          <cell r="O456" t="str">
            <v>ENONCHE, VANESSA</v>
          </cell>
          <cell r="P456" t="str">
            <v>SULEIMAN.AHMED@SHELL.COM</v>
          </cell>
          <cell r="Q456" t="str">
            <v>OPEX</v>
          </cell>
          <cell r="R456" t="str">
            <v>CAPEX</v>
          </cell>
          <cell r="S456" t="str">
            <v>NON SAL</v>
          </cell>
          <cell r="T456" t="str">
            <v>N/A</v>
          </cell>
          <cell r="U456" t="str">
            <v>N/A</v>
          </cell>
          <cell r="V456" t="str">
            <v>C_OPSE_OIL_Z11</v>
          </cell>
          <cell r="W456" t="str">
            <v>P242 Feasibility Expenses</v>
          </cell>
          <cell r="X456" t="str">
            <v>S7200 Services</v>
          </cell>
          <cell r="Y456" t="str">
            <v>A2180 Feasibility Expenses</v>
          </cell>
          <cell r="Z456">
            <v>0</v>
          </cell>
          <cell r="AA456">
            <v>0</v>
          </cell>
          <cell r="AB456">
            <v>0</v>
          </cell>
          <cell r="AC456">
            <v>0</v>
          </cell>
          <cell r="AD456">
            <v>0</v>
          </cell>
          <cell r="AG456">
            <v>0</v>
          </cell>
          <cell r="AH456">
            <v>0</v>
          </cell>
        </row>
        <row r="457">
          <cell r="A457">
            <v>110318</v>
          </cell>
          <cell r="B457" t="str">
            <v>UZU DEVELOPMENT (GBARAN CPF)</v>
          </cell>
          <cell r="C457" t="str">
            <v>New_Uzu Development (Gbaran CPF)</v>
          </cell>
          <cell r="D457" t="str">
            <v>UZU DEVELOPMENT (GBARAN CPF)</v>
          </cell>
          <cell r="E457" t="str">
            <v>MOJEED OKUNADE</v>
          </cell>
          <cell r="F457" t="str">
            <v>DEVELOPMENT</v>
          </cell>
          <cell r="G457">
            <v>13301</v>
          </cell>
          <cell r="H457">
            <v>133</v>
          </cell>
          <cell r="I457" t="str">
            <v>GAS</v>
          </cell>
          <cell r="J457" t="str">
            <v>BASE JV</v>
          </cell>
          <cell r="K457" t="str">
            <v>DEVELOPMENT</v>
          </cell>
          <cell r="L457" t="str">
            <v>DEVELOPMENT</v>
          </cell>
          <cell r="M457" t="str">
            <v>Development Manager, Gas Growth</v>
          </cell>
          <cell r="N457" t="str">
            <v>Upstream Venture Mgr, NLNG Projects</v>
          </cell>
          <cell r="O457" t="str">
            <v>ENONCHE, VANESSA</v>
          </cell>
          <cell r="P457" t="str">
            <v>P.OSADJERE@SHELL.COM</v>
          </cell>
          <cell r="Q457" t="str">
            <v>OPEX</v>
          </cell>
          <cell r="R457" t="str">
            <v>CAPEX</v>
          </cell>
          <cell r="S457" t="str">
            <v>NON SAL</v>
          </cell>
          <cell r="T457" t="str">
            <v>N/A</v>
          </cell>
          <cell r="U457" t="str">
            <v>N/A</v>
          </cell>
          <cell r="V457" t="str">
            <v>Z_UZUZ_EL2_D01</v>
          </cell>
          <cell r="W457" t="str">
            <v>P242 Feasibility Expenses</v>
          </cell>
          <cell r="X457" t="str">
            <v>S7200 Services</v>
          </cell>
          <cell r="Y457" t="str">
            <v>A2180 Feasibility Expenses</v>
          </cell>
          <cell r="Z457">
            <v>875.5</v>
          </cell>
          <cell r="AA457">
            <v>62194.799999999981</v>
          </cell>
          <cell r="AB457">
            <v>0</v>
          </cell>
          <cell r="AC457">
            <v>0</v>
          </cell>
          <cell r="AD457">
            <v>0</v>
          </cell>
          <cell r="AG457">
            <v>0</v>
          </cell>
          <cell r="AH457">
            <v>0</v>
          </cell>
        </row>
        <row r="458">
          <cell r="A458">
            <v>102732</v>
          </cell>
          <cell r="B458" t="str">
            <v>DMP GENERAL PROJECT SERVICES HOLDING ACC</v>
          </cell>
          <cell r="C458">
            <v>112909</v>
          </cell>
          <cell r="D458" t="str">
            <v>OVERHEADS FACILITIES &amp; LOGISTICS- FEED</v>
          </cell>
          <cell r="E458" t="str">
            <v>MOJEED OKUNADE</v>
          </cell>
          <cell r="F458" t="str">
            <v>ENGINEERING</v>
          </cell>
          <cell r="G458">
            <v>415002</v>
          </cell>
          <cell r="H458">
            <v>4150</v>
          </cell>
          <cell r="I458" t="str">
            <v>G&amp;A</v>
          </cell>
          <cell r="J458" t="str">
            <v>BASE JV</v>
          </cell>
          <cell r="K458" t="str">
            <v>P&amp;T</v>
          </cell>
          <cell r="L458" t="str">
            <v>GM Nigeria, Operated</v>
          </cell>
          <cell r="M458" t="str">
            <v>GM Nigeria, Operated</v>
          </cell>
          <cell r="N458" t="str">
            <v>Head, SCiN FEED Office</v>
          </cell>
          <cell r="O458" t="str">
            <v>EBEM, MARCEL</v>
          </cell>
          <cell r="P458" t="str">
            <v>JIDE.ODUNLAMI@SHELL.COM</v>
          </cell>
          <cell r="Q458" t="str">
            <v>OPEX</v>
          </cell>
          <cell r="R458" t="str">
            <v>OPEX</v>
          </cell>
          <cell r="S458" t="str">
            <v>NON SAL</v>
          </cell>
          <cell r="T458" t="str">
            <v>N/A</v>
          </cell>
          <cell r="U458" t="str">
            <v>N/A</v>
          </cell>
          <cell r="V458" t="str">
            <v>N/A</v>
          </cell>
          <cell r="W458" t="str">
            <v>P242 Feasibility Expenses</v>
          </cell>
          <cell r="X458" t="str">
            <v>S7200 Services</v>
          </cell>
          <cell r="Y458" t="str">
            <v>A2180 Feasibility Expenses</v>
          </cell>
          <cell r="Z458">
            <v>-7044.39</v>
          </cell>
          <cell r="AA458">
            <v>0</v>
          </cell>
          <cell r="AB458">
            <v>0</v>
          </cell>
          <cell r="AC458">
            <v>0</v>
          </cell>
          <cell r="AD458">
            <v>0</v>
          </cell>
          <cell r="AG458">
            <v>0</v>
          </cell>
          <cell r="AH458">
            <v>0</v>
          </cell>
        </row>
        <row r="459">
          <cell r="A459">
            <v>110346</v>
          </cell>
          <cell r="B459" t="str">
            <v>OIL SPILL RELIEF MATERIALS</v>
          </cell>
          <cell r="C459">
            <v>110346</v>
          </cell>
          <cell r="D459" t="str">
            <v>OIL SPILL RELIEF MATERIALS</v>
          </cell>
          <cell r="E459" t="str">
            <v>CHIGBO ENENMO</v>
          </cell>
          <cell r="F459" t="str">
            <v>EXTERNAL RELATIONS</v>
          </cell>
          <cell r="G459">
            <v>415008</v>
          </cell>
          <cell r="H459">
            <v>4150</v>
          </cell>
          <cell r="I459" t="str">
            <v>CDPA</v>
          </cell>
          <cell r="J459" t="str">
            <v>BASE JV</v>
          </cell>
          <cell r="K459" t="str">
            <v>CC &amp; MD</v>
          </cell>
          <cell r="L459" t="str">
            <v>EXTERNAL RELATIONS</v>
          </cell>
          <cell r="M459" t="str">
            <v>External Relations Manager</v>
          </cell>
          <cell r="N459" t="str">
            <v>ER Strategy &amp; Value Assurance Mgr</v>
          </cell>
          <cell r="O459" t="str">
            <v>SOKUNBI, ADEOLA</v>
          </cell>
          <cell r="P459" t="str">
            <v>KESSINGTON.OKORIE@SHELL.COM</v>
          </cell>
          <cell r="Q459" t="str">
            <v>OPEX</v>
          </cell>
          <cell r="R459" t="str">
            <v>OPEX</v>
          </cell>
          <cell r="S459" t="str">
            <v>NON SAL</v>
          </cell>
          <cell r="T459" t="str">
            <v>N/A</v>
          </cell>
          <cell r="U459" t="str">
            <v>N/A</v>
          </cell>
          <cell r="V459" t="str">
            <v>C_OPSE_OIL_Z11</v>
          </cell>
          <cell r="W459" t="str">
            <v>P236.08 Overhead (SCD)</v>
          </cell>
          <cell r="X459" t="str">
            <v>S7200 Services</v>
          </cell>
          <cell r="Y459" t="str">
            <v>A2340 Overhead</v>
          </cell>
          <cell r="Z459">
            <v>0</v>
          </cell>
          <cell r="AA459">
            <v>0</v>
          </cell>
          <cell r="AB459">
            <v>9150000</v>
          </cell>
          <cell r="AC459">
            <v>0</v>
          </cell>
          <cell r="AD459">
            <v>30000</v>
          </cell>
          <cell r="AG459">
            <v>0</v>
          </cell>
          <cell r="AH459">
            <v>-30000</v>
          </cell>
        </row>
        <row r="460">
          <cell r="A460">
            <v>110353</v>
          </cell>
          <cell r="B460" t="str">
            <v>FINANCE CONFERENCES AND LEARNING</v>
          </cell>
          <cell r="C460">
            <v>110353</v>
          </cell>
          <cell r="D460" t="str">
            <v>FINANCE CONFERENCES AND LEARNING</v>
          </cell>
          <cell r="E460" t="str">
            <v>CHIGBO ENENMO</v>
          </cell>
          <cell r="F460" t="str">
            <v>FINANCE</v>
          </cell>
          <cell r="G460">
            <v>415004</v>
          </cell>
          <cell r="H460">
            <v>4150</v>
          </cell>
          <cell r="I460" t="str">
            <v>G&amp;A</v>
          </cell>
          <cell r="J460" t="str">
            <v>BASE JV</v>
          </cell>
          <cell r="K460" t="str">
            <v>FINANCE</v>
          </cell>
          <cell r="L460" t="str">
            <v>FINANCE</v>
          </cell>
          <cell r="M460" t="str">
            <v>Controller Africa</v>
          </cell>
          <cell r="N460" t="str">
            <v>Regional Controller -EPG</v>
          </cell>
          <cell r="O460" t="str">
            <v>AJILIMA- ISAAC, HAWA</v>
          </cell>
          <cell r="P460" t="str">
            <v>ALPHONS.ALAGALA@SHELL.COM</v>
          </cell>
          <cell r="Q460" t="str">
            <v>OPEX</v>
          </cell>
          <cell r="R460" t="str">
            <v>OPEX</v>
          </cell>
          <cell r="S460" t="str">
            <v>NON SAL</v>
          </cell>
          <cell r="T460" t="str">
            <v>N/A</v>
          </cell>
          <cell r="U460" t="str">
            <v>N/A</v>
          </cell>
          <cell r="V460" t="str">
            <v>C_OPSE_OIL_Z11</v>
          </cell>
          <cell r="W460" t="str">
            <v>P236.06 Finance and Taxation</v>
          </cell>
          <cell r="X460" t="str">
            <v>S7200 Services</v>
          </cell>
          <cell r="Y460" t="str">
            <v>A2340 Overhead</v>
          </cell>
          <cell r="Z460">
            <v>0</v>
          </cell>
          <cell r="AA460">
            <v>15714.03</v>
          </cell>
          <cell r="AB460">
            <v>18485000</v>
          </cell>
          <cell r="AC460">
            <v>14700</v>
          </cell>
          <cell r="AD460">
            <v>75306.557377049176</v>
          </cell>
          <cell r="AG460">
            <v>0</v>
          </cell>
          <cell r="AH460">
            <v>-75306.557377049176</v>
          </cell>
        </row>
        <row r="461">
          <cell r="A461">
            <v>112909</v>
          </cell>
          <cell r="B461" t="str">
            <v>OVERHEADS FACILITIES &amp; LOGISTICS- FEED</v>
          </cell>
          <cell r="C461">
            <v>112909</v>
          </cell>
          <cell r="D461" t="str">
            <v>OVERHEADS FACILITIES &amp; LOGISTICS- FEED</v>
          </cell>
          <cell r="E461" t="str">
            <v>MOJEED OKUNADE</v>
          </cell>
          <cell r="F461" t="str">
            <v>ENGINEERING</v>
          </cell>
          <cell r="G461">
            <v>415002</v>
          </cell>
          <cell r="H461">
            <v>4150</v>
          </cell>
          <cell r="I461" t="str">
            <v>G&amp;A</v>
          </cell>
          <cell r="J461" t="str">
            <v>BASE JV</v>
          </cell>
          <cell r="K461" t="str">
            <v>P&amp;T</v>
          </cell>
          <cell r="L461" t="str">
            <v>GM Nigeria, Operated</v>
          </cell>
          <cell r="M461" t="str">
            <v>GM Nigeria, Operated</v>
          </cell>
          <cell r="N461" t="str">
            <v>Head, SCiN FEED Office</v>
          </cell>
          <cell r="O461" t="str">
            <v>EBEM, MARCEL</v>
          </cell>
          <cell r="P461" t="str">
            <v>JIDE.ODUNLAMI@SHELL.COM</v>
          </cell>
          <cell r="Q461" t="str">
            <v>OPEX</v>
          </cell>
          <cell r="R461" t="str">
            <v>OPEX</v>
          </cell>
          <cell r="S461" t="str">
            <v>NON SAL</v>
          </cell>
          <cell r="T461" t="str">
            <v>N/A</v>
          </cell>
          <cell r="U461" t="str">
            <v>N/A</v>
          </cell>
          <cell r="V461" t="str">
            <v>C_OPSE_OIL_Z11</v>
          </cell>
          <cell r="W461" t="str">
            <v>P242 Feasibility Expenses</v>
          </cell>
          <cell r="X461" t="str">
            <v>S7200 Services</v>
          </cell>
          <cell r="Y461" t="str">
            <v>A2340 Overhead</v>
          </cell>
          <cell r="Z461">
            <v>78853.070000000007</v>
          </cell>
          <cell r="AA461">
            <v>6344.6399999999994</v>
          </cell>
          <cell r="AB461">
            <v>9399990</v>
          </cell>
          <cell r="AC461">
            <v>3495</v>
          </cell>
          <cell r="AD461">
            <v>34314.639344262294</v>
          </cell>
          <cell r="AG461">
            <v>0</v>
          </cell>
          <cell r="AH461">
            <v>-34314.639344262294</v>
          </cell>
        </row>
        <row r="462">
          <cell r="A462">
            <v>110358</v>
          </cell>
          <cell r="B462" t="str">
            <v>UNEP REPORT IMPLEMENTATION AND BOD CLEAN UP</v>
          </cell>
          <cell r="C462">
            <v>110358</v>
          </cell>
          <cell r="D462" t="str">
            <v>OGONI RESOTRATION PROJECT- UNEP IMPLMENTATION</v>
          </cell>
          <cell r="E462" t="str">
            <v>CHIGBO ENENMO</v>
          </cell>
          <cell r="F462" t="str">
            <v>ORP</v>
          </cell>
          <cell r="G462">
            <v>415008</v>
          </cell>
          <cell r="H462">
            <v>4150</v>
          </cell>
          <cell r="I462" t="str">
            <v>HSE</v>
          </cell>
          <cell r="J462" t="str">
            <v>BASE JV</v>
          </cell>
          <cell r="K462" t="str">
            <v>CC &amp; MD</v>
          </cell>
          <cell r="L462" t="str">
            <v>ORP</v>
          </cell>
          <cell r="M462" t="str">
            <v>Manager, Ogoni Restoration Project</v>
          </cell>
          <cell r="N462" t="str">
            <v>Lead, Projects &amp; Technical S</v>
          </cell>
          <cell r="O462" t="str">
            <v>OLOWOLAGBA, SUNKANMI</v>
          </cell>
          <cell r="P462" t="str">
            <v>VINCENT.NWABUEZE@SHELL.COM</v>
          </cell>
          <cell r="Q462" t="str">
            <v>OPEX</v>
          </cell>
          <cell r="R462" t="str">
            <v>OPEX</v>
          </cell>
          <cell r="S462" t="str">
            <v>NON SAL</v>
          </cell>
          <cell r="T462" t="str">
            <v>N/A</v>
          </cell>
          <cell r="U462" t="str">
            <v>N/A</v>
          </cell>
          <cell r="V462" t="str">
            <v>N/A</v>
          </cell>
          <cell r="W462" t="str">
            <v>P236.08 Overhead (SCD)</v>
          </cell>
          <cell r="X462" t="str">
            <v>S7200 Services</v>
          </cell>
          <cell r="Y462" t="str">
            <v>A2340 Overhead</v>
          </cell>
          <cell r="Z462">
            <v>10000000</v>
          </cell>
          <cell r="AA462">
            <v>0</v>
          </cell>
          <cell r="AB462">
            <v>0</v>
          </cell>
          <cell r="AC462">
            <v>180000000</v>
          </cell>
          <cell r="AD462">
            <v>180000000</v>
          </cell>
          <cell r="AG462">
            <v>0</v>
          </cell>
          <cell r="AH462">
            <v>-180000000</v>
          </cell>
        </row>
        <row r="463">
          <cell r="A463">
            <v>110360</v>
          </cell>
          <cell r="B463" t="str">
            <v>EGGS1&amp;2SECURITY</v>
          </cell>
          <cell r="C463">
            <v>110360</v>
          </cell>
          <cell r="D463" t="str">
            <v>EGGS1&amp;2SECURITY</v>
          </cell>
          <cell r="E463" t="str">
            <v>CHIGBO ENENMO</v>
          </cell>
          <cell r="F463" t="str">
            <v>SECURITY</v>
          </cell>
          <cell r="G463">
            <v>415007</v>
          </cell>
          <cell r="H463">
            <v>4150</v>
          </cell>
          <cell r="I463" t="str">
            <v>HSE</v>
          </cell>
          <cell r="J463" t="str">
            <v>BASE JV</v>
          </cell>
          <cell r="K463" t="str">
            <v>CC &amp; MD</v>
          </cell>
          <cell r="L463" t="str">
            <v>SECURITY</v>
          </cell>
          <cell r="M463" t="str">
            <v>General Manager, Security</v>
          </cell>
          <cell r="N463" t="str">
            <v>Corporate Security Operations Manager</v>
          </cell>
          <cell r="O463" t="str">
            <v>OLOWOLAGBA, SUNKANMI</v>
          </cell>
          <cell r="P463" t="str">
            <v>JOHNSON.EREWA@SHELL.COM</v>
          </cell>
          <cell r="Q463" t="str">
            <v>OPEX</v>
          </cell>
          <cell r="R463" t="str">
            <v>OPEX</v>
          </cell>
          <cell r="S463" t="str">
            <v>NON SAL</v>
          </cell>
          <cell r="T463" t="str">
            <v>N/A</v>
          </cell>
          <cell r="U463" t="str">
            <v>N/A</v>
          </cell>
          <cell r="V463" t="str">
            <v>N/A</v>
          </cell>
          <cell r="W463" t="str">
            <v>P231 Production Operations</v>
          </cell>
          <cell r="X463" t="str">
            <v>S7200 Services</v>
          </cell>
          <cell r="Y463" t="str">
            <v>A2110 Production Operations</v>
          </cell>
          <cell r="Z463">
            <v>477252.58</v>
          </cell>
          <cell r="AA463">
            <v>1507370.1499999997</v>
          </cell>
          <cell r="AB463">
            <v>608987200</v>
          </cell>
          <cell r="AC463">
            <v>0</v>
          </cell>
          <cell r="AD463">
            <v>1996679</v>
          </cell>
          <cell r="AG463">
            <v>0</v>
          </cell>
          <cell r="AH463">
            <v>-1996679</v>
          </cell>
        </row>
        <row r="464">
          <cell r="A464">
            <v>110361</v>
          </cell>
          <cell r="B464" t="str">
            <v>SOKU-EKULAMA LIN SEC</v>
          </cell>
          <cell r="C464">
            <v>110361</v>
          </cell>
          <cell r="D464" t="str">
            <v xml:space="preserve">TNP SECURITY                            </v>
          </cell>
          <cell r="E464" t="str">
            <v>CHIGBO ENENMO</v>
          </cell>
          <cell r="F464" t="str">
            <v>SECURITY</v>
          </cell>
          <cell r="G464">
            <v>415007</v>
          </cell>
          <cell r="H464">
            <v>4150</v>
          </cell>
          <cell r="I464" t="str">
            <v>HSE</v>
          </cell>
          <cell r="J464" t="str">
            <v>BASE JV</v>
          </cell>
          <cell r="K464" t="str">
            <v>CC &amp; MD</v>
          </cell>
          <cell r="L464" t="str">
            <v>SECURITY</v>
          </cell>
          <cell r="M464" t="str">
            <v>General Manager, Security</v>
          </cell>
          <cell r="N464" t="str">
            <v>Corporate Security Operations Manager</v>
          </cell>
          <cell r="O464" t="str">
            <v>OLOWOLAGBA, SUNKANMI</v>
          </cell>
          <cell r="P464" t="str">
            <v>JOHNSON.EREWA@SHELL.COM</v>
          </cell>
          <cell r="Q464" t="str">
            <v>OPEX</v>
          </cell>
          <cell r="R464" t="str">
            <v>OPEX</v>
          </cell>
          <cell r="S464" t="str">
            <v>NON SAL</v>
          </cell>
          <cell r="T464" t="str">
            <v>N/A</v>
          </cell>
          <cell r="U464" t="str">
            <v>N/A</v>
          </cell>
          <cell r="V464" t="str">
            <v>N/A</v>
          </cell>
          <cell r="W464" t="str">
            <v>P231 Production Operations</v>
          </cell>
          <cell r="X464" t="str">
            <v>S7200 Services</v>
          </cell>
          <cell r="Y464" t="str">
            <v>A2110 Production Operations</v>
          </cell>
          <cell r="Z464">
            <v>615418.34</v>
          </cell>
          <cell r="AA464">
            <v>904800.15</v>
          </cell>
          <cell r="AB464">
            <v>407387350</v>
          </cell>
          <cell r="AC464">
            <v>0</v>
          </cell>
          <cell r="AD464">
            <v>1335694</v>
          </cell>
          <cell r="AG464">
            <v>0</v>
          </cell>
          <cell r="AH464">
            <v>-1335694</v>
          </cell>
        </row>
        <row r="465">
          <cell r="A465">
            <v>110370</v>
          </cell>
          <cell r="B465" t="str">
            <v>BOGT SECURITY</v>
          </cell>
          <cell r="C465">
            <v>110370</v>
          </cell>
          <cell r="D465" t="str">
            <v>BOGT SECURITY</v>
          </cell>
          <cell r="E465" t="str">
            <v>CHIGBO ENENMO</v>
          </cell>
          <cell r="F465" t="str">
            <v>SECURITY</v>
          </cell>
          <cell r="G465">
            <v>415007</v>
          </cell>
          <cell r="H465">
            <v>4150</v>
          </cell>
          <cell r="I465" t="str">
            <v>HSE</v>
          </cell>
          <cell r="J465" t="str">
            <v>BASE JV</v>
          </cell>
          <cell r="K465" t="str">
            <v>CC &amp; MD</v>
          </cell>
          <cell r="L465" t="str">
            <v>SECURITY</v>
          </cell>
          <cell r="M465" t="str">
            <v>General Manager, Security</v>
          </cell>
          <cell r="N465" t="str">
            <v>Manager Security Ops Swamp East</v>
          </cell>
          <cell r="O465" t="str">
            <v>OLOWOLAGBA, SUNKANMI</v>
          </cell>
          <cell r="P465" t="str">
            <v>GILDA.CHIME@SHELL.COM</v>
          </cell>
          <cell r="Q465" t="str">
            <v>OPEX</v>
          </cell>
          <cell r="R465" t="str">
            <v>OPEX</v>
          </cell>
          <cell r="S465" t="str">
            <v>NON SAL</v>
          </cell>
          <cell r="T465" t="str">
            <v>N/A</v>
          </cell>
          <cell r="U465" t="str">
            <v>N/A</v>
          </cell>
          <cell r="V465" t="str">
            <v>N_SOKU_ES1_G01</v>
          </cell>
          <cell r="W465" t="str">
            <v>P231 Production Operations</v>
          </cell>
          <cell r="X465" t="str">
            <v>S7200 Services</v>
          </cell>
          <cell r="Y465" t="str">
            <v>A2110 Production Operations</v>
          </cell>
          <cell r="Z465">
            <v>0</v>
          </cell>
          <cell r="AA465">
            <v>21029755.300000001</v>
          </cell>
          <cell r="AB465">
            <v>2167611160</v>
          </cell>
          <cell r="AC465">
            <v>8130000</v>
          </cell>
          <cell r="AD465">
            <v>15236920</v>
          </cell>
          <cell r="AG465">
            <v>0</v>
          </cell>
          <cell r="AH465">
            <v>-15236920</v>
          </cell>
        </row>
        <row r="466">
          <cell r="A466">
            <v>110371</v>
          </cell>
          <cell r="B466" t="str">
            <v>SWAMP EAST SECURITY</v>
          </cell>
          <cell r="C466">
            <v>110371</v>
          </cell>
          <cell r="D466" t="str">
            <v>SWAMP EAST SECURITY</v>
          </cell>
          <cell r="E466" t="str">
            <v>CHIGBO ENENMO</v>
          </cell>
          <cell r="F466" t="str">
            <v>SECURITY</v>
          </cell>
          <cell r="G466">
            <v>415007</v>
          </cell>
          <cell r="H466">
            <v>4150</v>
          </cell>
          <cell r="I466" t="str">
            <v>HSE</v>
          </cell>
          <cell r="J466" t="str">
            <v>BASE JV</v>
          </cell>
          <cell r="K466" t="str">
            <v>CC &amp; MD</v>
          </cell>
          <cell r="L466" t="str">
            <v>SECURITY</v>
          </cell>
          <cell r="M466" t="str">
            <v>General Manager, Security</v>
          </cell>
          <cell r="N466" t="str">
            <v>Manager Security Ops Swamp East</v>
          </cell>
          <cell r="O466" t="str">
            <v>OLOWOLAGBA, SUNKANMI</v>
          </cell>
          <cell r="P466" t="str">
            <v>GILDA.CHIME@SHELL.COM</v>
          </cell>
          <cell r="Q466" t="str">
            <v>OPEX</v>
          </cell>
          <cell r="R466" t="str">
            <v>OPEX</v>
          </cell>
          <cell r="S466" t="str">
            <v>NON SAL</v>
          </cell>
          <cell r="T466" t="str">
            <v>N/A</v>
          </cell>
          <cell r="U466" t="str">
            <v>N/A</v>
          </cell>
          <cell r="V466" t="str">
            <v>N_SOKU_ES1_G01</v>
          </cell>
          <cell r="W466" t="str">
            <v>P231 Production Operations</v>
          </cell>
          <cell r="X466" t="str">
            <v>S7200 Services</v>
          </cell>
          <cell r="Y466" t="str">
            <v>A2110 Production Operations</v>
          </cell>
          <cell r="Z466">
            <v>0</v>
          </cell>
          <cell r="AA466">
            <v>1875755.2500000002</v>
          </cell>
          <cell r="AB466">
            <v>405434500</v>
          </cell>
          <cell r="AC466">
            <v>0</v>
          </cell>
          <cell r="AD466">
            <v>1329294</v>
          </cell>
          <cell r="AG466">
            <v>0</v>
          </cell>
          <cell r="AH466">
            <v>-1329294</v>
          </cell>
        </row>
        <row r="467">
          <cell r="A467">
            <v>110372</v>
          </cell>
          <cell r="B467" t="str">
            <v>SPY POLICE ABUJA AND PHC</v>
          </cell>
          <cell r="C467">
            <v>110372</v>
          </cell>
          <cell r="D467" t="str">
            <v>SPY POLICE ABUJA AND PHC</v>
          </cell>
          <cell r="E467" t="str">
            <v>CHIGBO ENENMO</v>
          </cell>
          <cell r="F467" t="str">
            <v>SECURITY</v>
          </cell>
          <cell r="G467">
            <v>415007</v>
          </cell>
          <cell r="H467">
            <v>4150</v>
          </cell>
          <cell r="I467" t="str">
            <v>HSE</v>
          </cell>
          <cell r="J467" t="str">
            <v>BASE JV</v>
          </cell>
          <cell r="K467" t="str">
            <v>CC &amp; MD</v>
          </cell>
          <cell r="L467" t="str">
            <v>SECURITY</v>
          </cell>
          <cell r="M467" t="str">
            <v>General Manager, Security</v>
          </cell>
          <cell r="N467" t="str">
            <v>External Security Relations Manager</v>
          </cell>
          <cell r="O467" t="str">
            <v>OLOWOLAGBA, SUNKANMI</v>
          </cell>
          <cell r="P467" t="str">
            <v>GILDA.CHIME@SHELL.COM</v>
          </cell>
          <cell r="Q467" t="str">
            <v>OPEX</v>
          </cell>
          <cell r="R467" t="str">
            <v>OPEX</v>
          </cell>
          <cell r="S467" t="str">
            <v>NON SAL</v>
          </cell>
          <cell r="T467" t="str">
            <v>N/A</v>
          </cell>
          <cell r="U467" t="str">
            <v>N/A</v>
          </cell>
          <cell r="V467" t="str">
            <v>N_IMOR_EL1_N01</v>
          </cell>
          <cell r="W467" t="str">
            <v>P231 Production Operations</v>
          </cell>
          <cell r="X467" t="str">
            <v>S7200 Services</v>
          </cell>
          <cell r="Y467" t="str">
            <v>A2110 Production Operations</v>
          </cell>
          <cell r="Z467">
            <v>0</v>
          </cell>
          <cell r="AA467">
            <v>6943623.3699999992</v>
          </cell>
          <cell r="AB467">
            <v>2273011963</v>
          </cell>
          <cell r="AC467">
            <v>0</v>
          </cell>
          <cell r="AD467">
            <v>7452498</v>
          </cell>
          <cell r="AG467">
            <v>0</v>
          </cell>
          <cell r="AH467">
            <v>-7452498</v>
          </cell>
        </row>
        <row r="468">
          <cell r="A468">
            <v>110373</v>
          </cell>
          <cell r="B468" t="str">
            <v>GPH SECURITY</v>
          </cell>
          <cell r="C468">
            <v>110373</v>
          </cell>
          <cell r="D468" t="str">
            <v>GPH SECURITY</v>
          </cell>
          <cell r="E468" t="str">
            <v>CHIGBO ENENMO</v>
          </cell>
          <cell r="F468" t="str">
            <v>SECURITY</v>
          </cell>
          <cell r="G468">
            <v>415007</v>
          </cell>
          <cell r="H468">
            <v>4150</v>
          </cell>
          <cell r="I468" t="str">
            <v>HSE</v>
          </cell>
          <cell r="J468" t="str">
            <v>BASE JV</v>
          </cell>
          <cell r="K468" t="str">
            <v>CC &amp; MD</v>
          </cell>
          <cell r="L468" t="str">
            <v>SECURITY</v>
          </cell>
          <cell r="M468" t="str">
            <v>General Manager, Security</v>
          </cell>
          <cell r="N468" t="str">
            <v>Manager Security Ops Swamp East</v>
          </cell>
          <cell r="O468" t="str">
            <v>OLOWOLAGBA, SUNKANMI</v>
          </cell>
          <cell r="P468" t="str">
            <v>GILDA.CHIME@SHELL.COM</v>
          </cell>
          <cell r="Q468" t="str">
            <v>OPEX</v>
          </cell>
          <cell r="R468" t="str">
            <v>OPEX</v>
          </cell>
          <cell r="S468" t="str">
            <v>NON SAL</v>
          </cell>
          <cell r="T468" t="str">
            <v>N/A</v>
          </cell>
          <cell r="U468" t="str">
            <v>N/A</v>
          </cell>
          <cell r="V468" t="str">
            <v>N_GBAR_EL2_G01</v>
          </cell>
          <cell r="W468" t="str">
            <v>P231 Production Operations</v>
          </cell>
          <cell r="X468" t="str">
            <v>S7200 Services</v>
          </cell>
          <cell r="Y468" t="str">
            <v>A2110 Production Operations</v>
          </cell>
          <cell r="Z468">
            <v>1015.67</v>
          </cell>
          <cell r="AA468">
            <v>773181.52</v>
          </cell>
          <cell r="AB468">
            <v>610550700</v>
          </cell>
          <cell r="AC468">
            <v>0</v>
          </cell>
          <cell r="AD468">
            <v>2001807</v>
          </cell>
          <cell r="AG468">
            <v>0</v>
          </cell>
          <cell r="AH468">
            <v>-2001807</v>
          </cell>
        </row>
        <row r="469">
          <cell r="A469">
            <v>110374</v>
          </cell>
          <cell r="B469" t="str">
            <v>FOT SECURITY</v>
          </cell>
          <cell r="C469">
            <v>110374</v>
          </cell>
          <cell r="D469" t="str">
            <v>FOT SECURITY</v>
          </cell>
          <cell r="E469" t="str">
            <v>CHIGBO ENENMO</v>
          </cell>
          <cell r="F469" t="str">
            <v>SECURITY</v>
          </cell>
          <cell r="G469">
            <v>415007</v>
          </cell>
          <cell r="H469">
            <v>4150</v>
          </cell>
          <cell r="I469" t="str">
            <v>HSE</v>
          </cell>
          <cell r="J469" t="str">
            <v>BASE JV</v>
          </cell>
          <cell r="K469" t="str">
            <v>CC &amp; MD</v>
          </cell>
          <cell r="L469" t="str">
            <v>SECURITY</v>
          </cell>
          <cell r="M469" t="str">
            <v>General Manager, Security</v>
          </cell>
          <cell r="N469" t="str">
            <v>Corporate Security Operations Manager</v>
          </cell>
          <cell r="O469" t="str">
            <v>OLOWOLAGBA, SUNKANMI</v>
          </cell>
          <cell r="P469" t="str">
            <v>GILDA.CHIME@SHELL.COM</v>
          </cell>
          <cell r="Q469" t="str">
            <v>OPEX</v>
          </cell>
          <cell r="R469" t="str">
            <v>OPEX</v>
          </cell>
          <cell r="S469" t="str">
            <v>NON SAL</v>
          </cell>
          <cell r="T469" t="str">
            <v>N/A</v>
          </cell>
          <cell r="U469" t="str">
            <v>N/A</v>
          </cell>
          <cell r="V469" t="str">
            <v>N_BENS_WS2_N02</v>
          </cell>
          <cell r="W469" t="str">
            <v>P231 Production Operations</v>
          </cell>
          <cell r="X469" t="str">
            <v>S7200 Services</v>
          </cell>
          <cell r="Y469" t="str">
            <v>A2110 Production Operations</v>
          </cell>
          <cell r="Z469">
            <v>0</v>
          </cell>
          <cell r="AA469">
            <v>27492385.109999999</v>
          </cell>
          <cell r="AB469">
            <v>2211236673</v>
          </cell>
          <cell r="AC469">
            <v>7665000</v>
          </cell>
          <cell r="AD469">
            <v>14914957</v>
          </cell>
          <cell r="AG469">
            <v>0</v>
          </cell>
          <cell r="AH469">
            <v>-14914957</v>
          </cell>
        </row>
        <row r="470">
          <cell r="A470">
            <v>110375</v>
          </cell>
          <cell r="B470" t="str">
            <v>SPY POLICE WEST</v>
          </cell>
          <cell r="C470">
            <v>110375</v>
          </cell>
          <cell r="D470" t="str">
            <v>SPY POLICE WEST</v>
          </cell>
          <cell r="E470" t="str">
            <v>CHIGBO ENENMO</v>
          </cell>
          <cell r="F470" t="str">
            <v>SECURITY</v>
          </cell>
          <cell r="G470">
            <v>415007</v>
          </cell>
          <cell r="H470">
            <v>4150</v>
          </cell>
          <cell r="I470" t="str">
            <v>HSE</v>
          </cell>
          <cell r="J470" t="str">
            <v>BASE JV</v>
          </cell>
          <cell r="K470" t="str">
            <v>CC &amp; MD</v>
          </cell>
          <cell r="L470" t="str">
            <v>SECURITY</v>
          </cell>
          <cell r="M470" t="str">
            <v>General Manager, Security</v>
          </cell>
          <cell r="N470" t="str">
            <v>Corporate Security Operations Manager</v>
          </cell>
          <cell r="O470" t="str">
            <v>OLOWOLAGBA, SUNKANMI</v>
          </cell>
          <cell r="P470" t="str">
            <v>GILDA.CHIME@SHELL.COM</v>
          </cell>
          <cell r="Q470" t="str">
            <v>OPEX</v>
          </cell>
          <cell r="R470" t="str">
            <v>OPEX</v>
          </cell>
          <cell r="S470" t="str">
            <v>NON SAL</v>
          </cell>
          <cell r="T470" t="str">
            <v>N/A</v>
          </cell>
          <cell r="U470" t="str">
            <v>N/A</v>
          </cell>
          <cell r="V470" t="str">
            <v>N_OTUM_WS1_N02</v>
          </cell>
          <cell r="W470" t="str">
            <v>P231 Production Operations</v>
          </cell>
          <cell r="X470" t="str">
            <v>S7200 Services</v>
          </cell>
          <cell r="Y470" t="str">
            <v>A2110 Production Operations</v>
          </cell>
          <cell r="Z470">
            <v>0</v>
          </cell>
          <cell r="AA470">
            <v>1706082.0399999998</v>
          </cell>
          <cell r="AB470">
            <v>710003365</v>
          </cell>
          <cell r="AC470">
            <v>0</v>
          </cell>
          <cell r="AD470">
            <v>2327880</v>
          </cell>
          <cell r="AG470">
            <v>0</v>
          </cell>
          <cell r="AH470">
            <v>-2327880</v>
          </cell>
        </row>
        <row r="471">
          <cell r="A471">
            <v>110376</v>
          </cell>
          <cell r="B471" t="str">
            <v>GBARAN SECURITY</v>
          </cell>
          <cell r="C471">
            <v>110376</v>
          </cell>
          <cell r="D471" t="str">
            <v>GBARAN SECURITY</v>
          </cell>
          <cell r="E471" t="str">
            <v>CHIGBO ENENMO</v>
          </cell>
          <cell r="F471" t="str">
            <v>SECURITY</v>
          </cell>
          <cell r="G471">
            <v>415007</v>
          </cell>
          <cell r="H471">
            <v>4150</v>
          </cell>
          <cell r="I471" t="str">
            <v>HSE</v>
          </cell>
          <cell r="J471" t="str">
            <v>BASE JV</v>
          </cell>
          <cell r="K471" t="str">
            <v>CC &amp; MD</v>
          </cell>
          <cell r="L471" t="str">
            <v>SECURITY</v>
          </cell>
          <cell r="M471" t="str">
            <v>General Manager, Security</v>
          </cell>
          <cell r="N471" t="str">
            <v>Manager Security Ops Swamp East</v>
          </cell>
          <cell r="O471" t="str">
            <v>OLOWOLAGBA, SUNKANMI</v>
          </cell>
          <cell r="P471" t="str">
            <v>GILDA.CHIME@SHELL.COM</v>
          </cell>
          <cell r="Q471" t="str">
            <v>OPEX</v>
          </cell>
          <cell r="R471" t="str">
            <v>OPEX</v>
          </cell>
          <cell r="S471" t="str">
            <v>NON SAL</v>
          </cell>
          <cell r="T471" t="str">
            <v>N/A</v>
          </cell>
          <cell r="U471" t="str">
            <v>N/A</v>
          </cell>
          <cell r="V471" t="str">
            <v>N_GBAR_EL2_G01</v>
          </cell>
          <cell r="W471" t="str">
            <v>P231 Production Operations</v>
          </cell>
          <cell r="X471" t="str">
            <v>S7200 Services</v>
          </cell>
          <cell r="Y471" t="str">
            <v>A2110 Production Operations</v>
          </cell>
          <cell r="Z471">
            <v>0</v>
          </cell>
          <cell r="AA471">
            <v>1251504.9500000002</v>
          </cell>
          <cell r="AB471">
            <v>1115694350</v>
          </cell>
          <cell r="AC471">
            <v>0</v>
          </cell>
          <cell r="AD471">
            <v>3658013</v>
          </cell>
          <cell r="AG471">
            <v>0</v>
          </cell>
          <cell r="AH471">
            <v>-3658013</v>
          </cell>
        </row>
        <row r="472">
          <cell r="A472">
            <v>110452</v>
          </cell>
          <cell r="B472" t="str">
            <v>NEW_PRODUCED WATER DISPOSAL</v>
          </cell>
          <cell r="C472" t="str">
            <v>NEW_PRODUCED WATER DISPOSAL</v>
          </cell>
          <cell r="D472" t="str">
            <v>NEW_PRODUCED WATER DISPOSAL</v>
          </cell>
          <cell r="E472" t="str">
            <v>MOJEED OKUNADE</v>
          </cell>
          <cell r="F472" t="str">
            <v>DEVELOPMENT</v>
          </cell>
          <cell r="G472">
            <v>13301</v>
          </cell>
          <cell r="H472">
            <v>133</v>
          </cell>
          <cell r="I472" t="str">
            <v>GAS</v>
          </cell>
          <cell r="J472" t="str">
            <v>BASE JV</v>
          </cell>
          <cell r="K472" t="str">
            <v>DEVELOPMENT</v>
          </cell>
          <cell r="L472" t="str">
            <v>DEVELOPMENT</v>
          </cell>
          <cell r="M472" t="str">
            <v>Manager, Geosolutions &amp; Onshore Studies</v>
          </cell>
          <cell r="N472" t="str">
            <v>Subsurface Studies Mgr Onshore Oil</v>
          </cell>
          <cell r="O472" t="str">
            <v>ENONCHE, VANESSA</v>
          </cell>
          <cell r="P472" t="str">
            <v>FESTUS.OZIEGBE@SHELL.COM</v>
          </cell>
          <cell r="Q472" t="str">
            <v>OPEX</v>
          </cell>
          <cell r="R472" t="str">
            <v>CAPEX</v>
          </cell>
          <cell r="S472" t="str">
            <v>NON SAL</v>
          </cell>
          <cell r="T472" t="str">
            <v>N/A</v>
          </cell>
          <cell r="U472" t="str">
            <v>N/A</v>
          </cell>
          <cell r="V472" t="str">
            <v>C_PRODUCED WATER DISPOSAL_Pre-Fid</v>
          </cell>
          <cell r="W472" t="str">
            <v>P242 Feasibility Expenses</v>
          </cell>
          <cell r="X472" t="str">
            <v>S7200 Services</v>
          </cell>
          <cell r="Y472" t="str">
            <v>A2180 Feasibility Expenses</v>
          </cell>
          <cell r="Z472">
            <v>0</v>
          </cell>
          <cell r="AA472">
            <v>115056.73</v>
          </cell>
          <cell r="AB472">
            <v>0</v>
          </cell>
          <cell r="AC472">
            <v>720000</v>
          </cell>
          <cell r="AD472">
            <v>720000</v>
          </cell>
          <cell r="AG472">
            <v>0</v>
          </cell>
          <cell r="AH472">
            <v>-720000</v>
          </cell>
        </row>
        <row r="473">
          <cell r="A473">
            <v>110453</v>
          </cell>
          <cell r="B473" t="str">
            <v>NEW_GBARAN SOKU CAPACITY MAXIMIZATION PROJECT</v>
          </cell>
          <cell r="C473" t="str">
            <v>NEW_GBARAN SOKU CAPACITY PROJECT</v>
          </cell>
          <cell r="D473" t="str">
            <v>NEW_GBARAN SOKU CAPACITY MAXIMIZATION PROJECT</v>
          </cell>
          <cell r="E473" t="str">
            <v>MOJEED OKUNADE</v>
          </cell>
          <cell r="F473" t="str">
            <v>DEVELOPMENT</v>
          </cell>
          <cell r="G473">
            <v>13301</v>
          </cell>
          <cell r="H473">
            <v>133</v>
          </cell>
          <cell r="I473" t="str">
            <v>GAS</v>
          </cell>
          <cell r="J473" t="str">
            <v>BASE JV</v>
          </cell>
          <cell r="K473" t="str">
            <v>DEVELOPMENT</v>
          </cell>
          <cell r="L473" t="str">
            <v>DEVELOPMENT</v>
          </cell>
          <cell r="M473" t="str">
            <v>Manager, Geosolutions &amp; Onshore Studies</v>
          </cell>
          <cell r="N473" t="str">
            <v>Subsurface Studies Mgr Onshore Oil</v>
          </cell>
          <cell r="O473" t="str">
            <v>ENONCHE, VANESSA</v>
          </cell>
          <cell r="P473" t="str">
            <v>JUDE.KADIRI@SHELL.COM</v>
          </cell>
          <cell r="Q473" t="str">
            <v>OPEX</v>
          </cell>
          <cell r="R473" t="str">
            <v>CAPEX</v>
          </cell>
          <cell r="S473" t="str">
            <v>NON SAL</v>
          </cell>
          <cell r="T473" t="str">
            <v>N/A</v>
          </cell>
          <cell r="U473" t="str">
            <v>N/A</v>
          </cell>
          <cell r="V473" t="str">
            <v>C_GBARAN SOKU CAPACITY MAXIMIZATION PROJECT_Pre-Fid</v>
          </cell>
          <cell r="W473" t="str">
            <v>P242 Feasibility Expenses</v>
          </cell>
          <cell r="X473" t="str">
            <v>S7200 Services</v>
          </cell>
          <cell r="Y473" t="str">
            <v>A2180 Feasibility Expenses</v>
          </cell>
          <cell r="Z473">
            <v>0</v>
          </cell>
          <cell r="AA473">
            <v>51.1</v>
          </cell>
          <cell r="AB473">
            <v>0</v>
          </cell>
          <cell r="AC473">
            <v>0</v>
          </cell>
          <cell r="AD473">
            <v>0</v>
          </cell>
          <cell r="AG473">
            <v>0</v>
          </cell>
          <cell r="AH473">
            <v>0</v>
          </cell>
        </row>
        <row r="474">
          <cell r="A474">
            <v>110454</v>
          </cell>
          <cell r="B474" t="str">
            <v xml:space="preserve">NEW_GBARAN PH 3 (ABASARA GREEN FIELD) </v>
          </cell>
          <cell r="C474" t="str">
            <v xml:space="preserve">NEW_GBARAN PH 3 (ABASARA GREEN FIELD) </v>
          </cell>
          <cell r="D474" t="str">
            <v xml:space="preserve">NEW_GBARAN PH 3 (ABASARA GREEN FIELD) </v>
          </cell>
          <cell r="E474" t="str">
            <v>MOJEED OKUNADE</v>
          </cell>
          <cell r="F474" t="str">
            <v>DEVELOPMENT</v>
          </cell>
          <cell r="G474">
            <v>13301</v>
          </cell>
          <cell r="H474">
            <v>133</v>
          </cell>
          <cell r="I474" t="str">
            <v>GAS</v>
          </cell>
          <cell r="J474" t="str">
            <v>BASE JV</v>
          </cell>
          <cell r="K474" t="str">
            <v>DEVELOPMENT</v>
          </cell>
          <cell r="L474" t="str">
            <v>DEVELOPMENT</v>
          </cell>
          <cell r="M474" t="str">
            <v>Manager, Geosolutions &amp; Onshore Studies</v>
          </cell>
          <cell r="N474" t="str">
            <v>Subsurface Studies Mgr Onshore Oil</v>
          </cell>
          <cell r="O474" t="str">
            <v>ENONCHE, VANESSA</v>
          </cell>
          <cell r="P474" t="str">
            <v>ROYA.SIMON@SHELL.COM</v>
          </cell>
          <cell r="Q474" t="str">
            <v>OPEX</v>
          </cell>
          <cell r="R474" t="str">
            <v>CAPEX</v>
          </cell>
          <cell r="S474" t="str">
            <v>NON SAL</v>
          </cell>
          <cell r="T474" t="str">
            <v>N/A</v>
          </cell>
          <cell r="U474" t="str">
            <v>N/A</v>
          </cell>
          <cell r="V474" t="str">
            <v>C_GBARAN PH 3 (ABASARA GREEN FIELD)_Pre-Fid</v>
          </cell>
          <cell r="W474" t="str">
            <v>P242 Feasibility Expenses</v>
          </cell>
          <cell r="X474" t="str">
            <v>S7200 Services</v>
          </cell>
          <cell r="Y474" t="str">
            <v>A2180 Feasibility Expenses</v>
          </cell>
          <cell r="Z474">
            <v>0</v>
          </cell>
          <cell r="AA474">
            <v>0</v>
          </cell>
          <cell r="AB474">
            <v>0</v>
          </cell>
          <cell r="AC474">
            <v>100000</v>
          </cell>
          <cell r="AD474">
            <v>100000</v>
          </cell>
          <cell r="AG474">
            <v>0</v>
          </cell>
          <cell r="AH474">
            <v>-100000</v>
          </cell>
        </row>
        <row r="475">
          <cell r="A475">
            <v>110455</v>
          </cell>
          <cell r="B475" t="str">
            <v>NEW_EPU PH2</v>
          </cell>
          <cell r="C475" t="str">
            <v>NEW_EPU PH2</v>
          </cell>
          <cell r="D475" t="str">
            <v>NEW_EPU PH2</v>
          </cell>
          <cell r="E475" t="str">
            <v>MOJEED OKUNADE</v>
          </cell>
          <cell r="F475" t="str">
            <v>DEVELOPMENT</v>
          </cell>
          <cell r="G475">
            <v>13301</v>
          </cell>
          <cell r="H475">
            <v>133</v>
          </cell>
          <cell r="I475" t="str">
            <v>GAS</v>
          </cell>
          <cell r="J475" t="str">
            <v>BASE JV</v>
          </cell>
          <cell r="K475" t="str">
            <v>DEVELOPMENT</v>
          </cell>
          <cell r="L475" t="str">
            <v>DEVELOPMENT</v>
          </cell>
          <cell r="M475" t="str">
            <v>Manager, Geosolutions &amp; Onshore Studies</v>
          </cell>
          <cell r="N475" t="str">
            <v>Subsurface Studies Mgr Onshore Oil</v>
          </cell>
          <cell r="O475" t="str">
            <v>ENONCHE, VANESSA</v>
          </cell>
          <cell r="P475" t="str">
            <v>P.OSADJERE@SHELL.COM</v>
          </cell>
          <cell r="Q475" t="str">
            <v>OPEX</v>
          </cell>
          <cell r="R475" t="str">
            <v>CAPEX</v>
          </cell>
          <cell r="S475" t="str">
            <v>NON SAL</v>
          </cell>
          <cell r="T475" t="str">
            <v>N/A</v>
          </cell>
          <cell r="U475" t="str">
            <v>N/A</v>
          </cell>
          <cell r="V475" t="str">
            <v>C_EPU PH2_Pre-Fid</v>
          </cell>
          <cell r="W475" t="str">
            <v>P242 Feasibility Expenses</v>
          </cell>
          <cell r="X475" t="str">
            <v>S7200 Services</v>
          </cell>
          <cell r="Y475" t="str">
            <v>A2180 Feasibility Expenses</v>
          </cell>
          <cell r="Z475">
            <v>0</v>
          </cell>
          <cell r="AA475">
            <v>2544.4799999999996</v>
          </cell>
          <cell r="AB475">
            <v>0</v>
          </cell>
          <cell r="AC475">
            <v>0</v>
          </cell>
          <cell r="AD475">
            <v>0</v>
          </cell>
          <cell r="AG475">
            <v>0</v>
          </cell>
          <cell r="AH475">
            <v>0</v>
          </cell>
        </row>
        <row r="476">
          <cell r="A476">
            <v>110456</v>
          </cell>
          <cell r="B476" t="str">
            <v>NEW_EARLY HOOKUP TO DOMGAS, ISENI</v>
          </cell>
          <cell r="C476" t="str">
            <v>NEW_EARLY HOOKUP TO DOMGAS, ISENI</v>
          </cell>
          <cell r="D476" t="str">
            <v>NEW_EARLY HOOKUP TO DOMGAS, ISENI</v>
          </cell>
          <cell r="E476" t="str">
            <v>MOJEED OKUNADE</v>
          </cell>
          <cell r="F476" t="str">
            <v>MAJOR PROJECTS</v>
          </cell>
          <cell r="G476">
            <v>13301</v>
          </cell>
          <cell r="H476">
            <v>133</v>
          </cell>
          <cell r="I476" t="str">
            <v>GAS</v>
          </cell>
          <cell r="J476" t="str">
            <v>BASE JV</v>
          </cell>
          <cell r="K476" t="str">
            <v>P&amp;T</v>
          </cell>
          <cell r="L476" t="str">
            <v>GM Nigeria, Operated</v>
          </cell>
          <cell r="M476" t="str">
            <v>GM Nigeria, Operated</v>
          </cell>
          <cell r="N476" t="str">
            <v xml:space="preserve">Project Manager, Matrix, Major Pipelines, H Block &amp; Corp Civil </v>
          </cell>
          <cell r="O476" t="str">
            <v>EBEM, MARCEL</v>
          </cell>
          <cell r="P476" t="str">
            <v>ISMAIL.USMAN@SHELL.COM</v>
          </cell>
          <cell r="Q476" t="str">
            <v>OPEX</v>
          </cell>
          <cell r="R476" t="str">
            <v>CAPEX</v>
          </cell>
          <cell r="S476" t="str">
            <v>NON SAL</v>
          </cell>
          <cell r="T476" t="str">
            <v>N/A</v>
          </cell>
          <cell r="U476" t="str">
            <v>N/A</v>
          </cell>
          <cell r="V476" t="str">
            <v>C_EARLY HOOKUP TO DOMGAS, ISENI_Pre-Fid</v>
          </cell>
          <cell r="W476" t="str">
            <v>P242 Feasibility Expenses</v>
          </cell>
          <cell r="X476" t="str">
            <v>S7200 Services</v>
          </cell>
          <cell r="Y476" t="str">
            <v>A2180 Feasibility Expenses</v>
          </cell>
          <cell r="Z476">
            <v>0</v>
          </cell>
          <cell r="AA476">
            <v>677918.80000000028</v>
          </cell>
          <cell r="AB476">
            <v>0</v>
          </cell>
          <cell r="AC476">
            <v>0</v>
          </cell>
          <cell r="AD476">
            <v>0</v>
          </cell>
          <cell r="AG476">
            <v>0</v>
          </cell>
          <cell r="AH476">
            <v>0</v>
          </cell>
        </row>
        <row r="477">
          <cell r="A477">
            <v>110457</v>
          </cell>
          <cell r="B477" t="str">
            <v>NEW_BRASS FERTILIZER GAS SUPPLY (BUBOUWE BOU)</v>
          </cell>
          <cell r="C477" t="str">
            <v>NEW_BRASS FERTILIZER GAS (BUBOUWE BOU)</v>
          </cell>
          <cell r="D477" t="str">
            <v>NEW_BRASS FERTILIZER GAS SUPPLY (BUBOUWE BOU)</v>
          </cell>
          <cell r="E477" t="str">
            <v>MOJEED OKUNADE</v>
          </cell>
          <cell r="F477" t="str">
            <v>DEVELOPMENT</v>
          </cell>
          <cell r="G477">
            <v>13301</v>
          </cell>
          <cell r="H477">
            <v>133</v>
          </cell>
          <cell r="I477" t="str">
            <v>GAS</v>
          </cell>
          <cell r="J477" t="str">
            <v>BASE JV</v>
          </cell>
          <cell r="K477" t="str">
            <v>DEVELOPMENT</v>
          </cell>
          <cell r="L477" t="str">
            <v>DEVELOPMENT</v>
          </cell>
          <cell r="M477" t="str">
            <v>Manager, Geosolutions &amp; Onshore Studies</v>
          </cell>
          <cell r="N477" t="str">
            <v>Subsurface Studies Mgr Onshore Oil</v>
          </cell>
          <cell r="O477" t="str">
            <v>ENONCHE, VANESSA</v>
          </cell>
          <cell r="P477" t="str">
            <v>HALIM.BELLO@SHELL.COM</v>
          </cell>
          <cell r="Q477" t="str">
            <v>OPEX</v>
          </cell>
          <cell r="R477" t="str">
            <v>CAPEX</v>
          </cell>
          <cell r="S477" t="str">
            <v>NON SAL</v>
          </cell>
          <cell r="T477" t="str">
            <v>N/A</v>
          </cell>
          <cell r="U477" t="str">
            <v>N/A</v>
          </cell>
          <cell r="V477" t="str">
            <v>C_BRASS FERTILIZER GAS SUPPLY (BUBOUWE BOU)_Pre-Fid</v>
          </cell>
          <cell r="W477" t="str">
            <v>P242 Feasibility Expenses</v>
          </cell>
          <cell r="X477" t="str">
            <v>S7200 Services</v>
          </cell>
          <cell r="Y477" t="str">
            <v>A2180 Feasibility Expenses</v>
          </cell>
          <cell r="Z477">
            <v>0</v>
          </cell>
          <cell r="AA477">
            <v>0</v>
          </cell>
          <cell r="AB477">
            <v>0</v>
          </cell>
          <cell r="AC477">
            <v>648000</v>
          </cell>
          <cell r="AD477">
            <v>648000</v>
          </cell>
          <cell r="AG477">
            <v>0</v>
          </cell>
          <cell r="AH477">
            <v>-648000</v>
          </cell>
        </row>
        <row r="478">
          <cell r="A478">
            <v>110458</v>
          </cell>
          <cell r="B478" t="str">
            <v>NEW_AMOR IOGD</v>
          </cell>
          <cell r="C478" t="str">
            <v>NEW_AMOR IOGD</v>
          </cell>
          <cell r="D478" t="str">
            <v>NEW_AMOR IOGD</v>
          </cell>
          <cell r="E478" t="str">
            <v>MOJEED OKUNADE</v>
          </cell>
          <cell r="F478" t="str">
            <v>DEVELOPMENT</v>
          </cell>
          <cell r="G478">
            <v>13301</v>
          </cell>
          <cell r="H478">
            <v>133</v>
          </cell>
          <cell r="I478" t="str">
            <v>GAS</v>
          </cell>
          <cell r="J478" t="str">
            <v>BASE JV</v>
          </cell>
          <cell r="K478" t="str">
            <v>DEVELOPMENT</v>
          </cell>
          <cell r="L478" t="str">
            <v>DEVELOPMENT</v>
          </cell>
          <cell r="M478" t="str">
            <v>Manager, Geosolutions &amp; Onshore Studies</v>
          </cell>
          <cell r="N478" t="str">
            <v>Subsurface Studies Mgr Onshore Oil</v>
          </cell>
          <cell r="O478" t="str">
            <v>ENONCHE, VANESSA</v>
          </cell>
          <cell r="P478" t="str">
            <v>REGGY.NDUKWE@SHELL.COM</v>
          </cell>
          <cell r="Q478" t="str">
            <v>OPEX</v>
          </cell>
          <cell r="R478" t="str">
            <v>CAPEX</v>
          </cell>
          <cell r="S478" t="str">
            <v>NON SAL</v>
          </cell>
          <cell r="T478" t="str">
            <v>N/A</v>
          </cell>
          <cell r="U478" t="str">
            <v>N/A</v>
          </cell>
          <cell r="V478" t="str">
            <v>C_AMOR IOGD_Pre-Fid</v>
          </cell>
          <cell r="W478" t="str">
            <v>P242 Feasibility Expenses</v>
          </cell>
          <cell r="X478" t="str">
            <v>S7200 Services</v>
          </cell>
          <cell r="Y478" t="str">
            <v>A2180 Feasibility Expenses</v>
          </cell>
          <cell r="Z478">
            <v>0</v>
          </cell>
          <cell r="AA478">
            <v>185432.71</v>
          </cell>
          <cell r="AB478">
            <v>0</v>
          </cell>
          <cell r="AC478">
            <v>0</v>
          </cell>
          <cell r="AD478">
            <v>0</v>
          </cell>
          <cell r="AG478">
            <v>0</v>
          </cell>
          <cell r="AH478">
            <v>0</v>
          </cell>
        </row>
        <row r="479">
          <cell r="A479">
            <v>110459</v>
          </cell>
          <cell r="B479" t="str">
            <v xml:space="preserve">NEW_SINGLE WELL PROJECTS - (GBAR 26 F22, F1B GAS DEV) </v>
          </cell>
          <cell r="C479" t="str">
            <v>NEW_ WELLS - (GBAR 26 F22, F1B GAS DEV)</v>
          </cell>
          <cell r="D479" t="str">
            <v xml:space="preserve">NEW_SINGLE WELL PROJECTS - (GBAR 26 F22, F1B GAS DEV) </v>
          </cell>
          <cell r="E479" t="str">
            <v>MOJEED OKUNADE</v>
          </cell>
          <cell r="F479" t="str">
            <v>DEVELOPMENT</v>
          </cell>
          <cell r="G479">
            <v>13301</v>
          </cell>
          <cell r="H479">
            <v>133</v>
          </cell>
          <cell r="I479" t="str">
            <v>GAS</v>
          </cell>
          <cell r="J479" t="str">
            <v>BASE JV</v>
          </cell>
          <cell r="K479" t="str">
            <v>DEVELOPMENT</v>
          </cell>
          <cell r="L479" t="str">
            <v>DEVELOPMENT</v>
          </cell>
          <cell r="M479" t="str">
            <v>Manager, Geosolutions &amp; Onshore Studies</v>
          </cell>
          <cell r="N479" t="str">
            <v>Subsurface Studies Mgr Onshore Oil</v>
          </cell>
          <cell r="O479" t="str">
            <v>ENONCHE, VANESSA</v>
          </cell>
          <cell r="P479" t="str">
            <v>DOLAPO.ENYA@SHELL.COM</v>
          </cell>
          <cell r="Q479" t="str">
            <v>OPEX</v>
          </cell>
          <cell r="R479" t="str">
            <v>CAPEX</v>
          </cell>
          <cell r="S479" t="str">
            <v>NON SAL</v>
          </cell>
          <cell r="T479" t="str">
            <v>N/A</v>
          </cell>
          <cell r="U479" t="str">
            <v>N/A</v>
          </cell>
          <cell r="V479" t="str">
            <v>C_SINGLE WELL PROJECTS - (GBAR 26 F22, F1B GAS DEV)_Pre-Fid</v>
          </cell>
          <cell r="W479" t="str">
            <v>P242 Feasibility Expenses</v>
          </cell>
          <cell r="X479" t="str">
            <v>S7200 Services</v>
          </cell>
          <cell r="Y479" t="str">
            <v>A2180 Feasibility Expenses</v>
          </cell>
          <cell r="Z479">
            <v>0</v>
          </cell>
          <cell r="AA479">
            <v>2388.4999999999995</v>
          </cell>
          <cell r="AB479">
            <v>0</v>
          </cell>
          <cell r="AC479">
            <v>0</v>
          </cell>
          <cell r="AD479">
            <v>0</v>
          </cell>
          <cell r="AG479">
            <v>0</v>
          </cell>
          <cell r="AH479">
            <v>0</v>
          </cell>
        </row>
        <row r="480">
          <cell r="A480">
            <v>110460</v>
          </cell>
          <cell r="B480" t="str">
            <v xml:space="preserve">NEW_GBARAN PH 3 (ENWHE GREEN FIELD) </v>
          </cell>
          <cell r="C480" t="str">
            <v xml:space="preserve">NEW_GBARAN PH 3 (ENWHE GREEN FIELD) </v>
          </cell>
          <cell r="D480" t="str">
            <v xml:space="preserve">NEW_GBARAN PH 3 (ENWHE GREEN FIELD) </v>
          </cell>
          <cell r="E480" t="str">
            <v>MOJEED OKUNADE</v>
          </cell>
          <cell r="F480" t="str">
            <v>DEVELOPMENT</v>
          </cell>
          <cell r="G480">
            <v>13301</v>
          </cell>
          <cell r="H480">
            <v>133</v>
          </cell>
          <cell r="I480" t="str">
            <v>GAS</v>
          </cell>
          <cell r="J480" t="str">
            <v>BASE JV</v>
          </cell>
          <cell r="K480" t="str">
            <v>DEVELOPMENT</v>
          </cell>
          <cell r="L480" t="str">
            <v>DEVELOPMENT</v>
          </cell>
          <cell r="M480" t="str">
            <v>Manager, Geosolutions &amp; Onshore Studies</v>
          </cell>
          <cell r="N480" t="str">
            <v>Subsurface Studies Mgr Onshore Oil</v>
          </cell>
          <cell r="O480" t="str">
            <v>ENONCHE, VANESSA</v>
          </cell>
          <cell r="P480" t="str">
            <v>ROYA.SIMON@SHELL.COM</v>
          </cell>
          <cell r="Q480" t="str">
            <v>OPEX</v>
          </cell>
          <cell r="R480" t="str">
            <v>CAPEX</v>
          </cell>
          <cell r="S480" t="str">
            <v>NON SAL</v>
          </cell>
          <cell r="T480" t="str">
            <v>N/A</v>
          </cell>
          <cell r="U480" t="str">
            <v>N/A</v>
          </cell>
          <cell r="V480" t="str">
            <v>C_GBARAN PH 3 (ENWHE GREEN FIELD)_Pre-Fid</v>
          </cell>
          <cell r="W480" t="str">
            <v>P242 Feasibility Expenses</v>
          </cell>
          <cell r="X480" t="str">
            <v>S7200 Services</v>
          </cell>
          <cell r="Y480" t="str">
            <v>A2180 Feasibility Expenses</v>
          </cell>
          <cell r="Z480">
            <v>0</v>
          </cell>
          <cell r="AA480">
            <v>0</v>
          </cell>
          <cell r="AB480">
            <v>0</v>
          </cell>
          <cell r="AC480">
            <v>0</v>
          </cell>
          <cell r="AD480">
            <v>0</v>
          </cell>
          <cell r="AG480">
            <v>0</v>
          </cell>
          <cell r="AH480">
            <v>0</v>
          </cell>
        </row>
        <row r="481">
          <cell r="A481">
            <v>112916</v>
          </cell>
          <cell r="B481" t="str">
            <v>OVERHEADS_CORPORATE SHIPPING AND EXPORT _TRAVEL &amp; HOTEL</v>
          </cell>
          <cell r="C481">
            <v>112916</v>
          </cell>
          <cell r="D481" t="str">
            <v>OVERHEADS_CORPORATE SHIPPING AND EXPORT _TRAVEL &amp; HOTEL</v>
          </cell>
          <cell r="E481" t="str">
            <v>CHIGBO ENENMO</v>
          </cell>
          <cell r="F481" t="str">
            <v>FINANCE</v>
          </cell>
          <cell r="G481">
            <v>415002</v>
          </cell>
          <cell r="H481">
            <v>4150</v>
          </cell>
          <cell r="I481" t="str">
            <v>G&amp;A</v>
          </cell>
          <cell r="J481" t="str">
            <v>BASE JV</v>
          </cell>
          <cell r="K481" t="str">
            <v>FINANCE</v>
          </cell>
          <cell r="L481" t="str">
            <v>FINANCE</v>
          </cell>
          <cell r="M481" t="str">
            <v>Corporate Shipping &amp; Export Manager</v>
          </cell>
          <cell r="N481" t="str">
            <v>Corporate Shipping &amp; Export Manager</v>
          </cell>
          <cell r="O481" t="str">
            <v>AJILIMA- ISAAC, HAWA</v>
          </cell>
          <cell r="P481" t="str">
            <v>OLANIYI.OLADEPO@SHELL.COM</v>
          </cell>
          <cell r="Q481" t="str">
            <v>OPEX</v>
          </cell>
          <cell r="R481" t="str">
            <v>OPEX</v>
          </cell>
          <cell r="S481" t="str">
            <v>NON SAL</v>
          </cell>
          <cell r="T481" t="str">
            <v>N/A</v>
          </cell>
          <cell r="U481" t="str">
            <v>N/A</v>
          </cell>
          <cell r="V481" t="str">
            <v>C_OPSE_OIL_Z11</v>
          </cell>
          <cell r="W481" t="str">
            <v>P236.06 Finance and Taxation</v>
          </cell>
          <cell r="X481" t="str">
            <v>S7200 Services</v>
          </cell>
          <cell r="Y481" t="str">
            <v>A2340 Overhead</v>
          </cell>
          <cell r="Z481">
            <v>37670.749999999993</v>
          </cell>
          <cell r="AA481">
            <v>41250.61</v>
          </cell>
          <cell r="AB481">
            <v>13410000</v>
          </cell>
          <cell r="AC481">
            <v>3900</v>
          </cell>
          <cell r="AD481">
            <v>47867.2131147541</v>
          </cell>
          <cell r="AG481">
            <v>0</v>
          </cell>
          <cell r="AH481">
            <v>-47867.2131147541</v>
          </cell>
        </row>
        <row r="482">
          <cell r="A482">
            <v>113258</v>
          </cell>
          <cell r="B482" t="str">
            <v>OVERHEADS FSE CORPORATE SHIPPING AND EXPORT_MANPOWER COST</v>
          </cell>
          <cell r="C482">
            <v>112916</v>
          </cell>
          <cell r="D482" t="str">
            <v>OVERHEADS_CORPORATE SHIPPING AND EXPORT _TRAVEL &amp; HOTEL</v>
          </cell>
          <cell r="E482" t="str">
            <v>CHIGBO ENENMO</v>
          </cell>
          <cell r="F482" t="str">
            <v>FINANCE</v>
          </cell>
          <cell r="G482">
            <v>415002</v>
          </cell>
          <cell r="H482">
            <v>4150</v>
          </cell>
          <cell r="I482" t="str">
            <v>G&amp;A</v>
          </cell>
          <cell r="J482" t="str">
            <v>BASE JV</v>
          </cell>
          <cell r="K482" t="str">
            <v>FINANCE</v>
          </cell>
          <cell r="L482" t="str">
            <v>FINANCE</v>
          </cell>
          <cell r="M482" t="str">
            <v>Corporate Shipping &amp; Export Manager</v>
          </cell>
          <cell r="N482" t="str">
            <v>Corporate Shipping &amp; Export Manager</v>
          </cell>
          <cell r="O482" t="str">
            <v>AJILIMA- ISAAC, HAWA</v>
          </cell>
          <cell r="P482" t="str">
            <v>OLANIYI.OLADEPO@SHELL.COM</v>
          </cell>
          <cell r="Q482" t="str">
            <v>OPEX</v>
          </cell>
          <cell r="R482" t="str">
            <v>OPEX</v>
          </cell>
          <cell r="S482" t="str">
            <v>NON SAL</v>
          </cell>
          <cell r="T482" t="str">
            <v>N/A</v>
          </cell>
          <cell r="U482" t="str">
            <v>N/A</v>
          </cell>
          <cell r="V482" t="str">
            <v>N/A</v>
          </cell>
          <cell r="W482" t="str">
            <v>P236.06 Finance and Taxation</v>
          </cell>
          <cell r="X482" t="str">
            <v>S7200 Services</v>
          </cell>
          <cell r="Y482" t="str">
            <v>A2340 Overhead</v>
          </cell>
          <cell r="Z482">
            <v>0</v>
          </cell>
          <cell r="AA482">
            <v>0</v>
          </cell>
          <cell r="AB482">
            <v>0</v>
          </cell>
          <cell r="AC482">
            <v>0</v>
          </cell>
          <cell r="AD482">
            <v>0</v>
          </cell>
          <cell r="AG482">
            <v>0</v>
          </cell>
          <cell r="AH482">
            <v>0</v>
          </cell>
        </row>
        <row r="483">
          <cell r="A483">
            <v>112918</v>
          </cell>
          <cell r="B483" t="str">
            <v>PEC HSE COMPLIANCE</v>
          </cell>
          <cell r="C483">
            <v>112918</v>
          </cell>
          <cell r="D483" t="str">
            <v>PEC HSE COMPLIANCE (ENVIRONMENTAL STUDIES &amp; ESI (ENVIRONMENTAL SENSITIVITY INDEX) MAPPING )</v>
          </cell>
          <cell r="E483" t="str">
            <v>IRETI OMOTOSO</v>
          </cell>
          <cell r="F483" t="str">
            <v>PRODUCTION</v>
          </cell>
          <cell r="G483">
            <v>415006</v>
          </cell>
          <cell r="H483">
            <v>4150</v>
          </cell>
          <cell r="I483" t="str">
            <v>HSE</v>
          </cell>
          <cell r="J483" t="str">
            <v>BASE JV</v>
          </cell>
          <cell r="K483" t="str">
            <v>PRODUCTION</v>
          </cell>
          <cell r="L483" t="str">
            <v>PRODUCTION</v>
          </cell>
          <cell r="M483" t="str">
            <v>Asset Manager, Swamp East Hub</v>
          </cell>
          <cell r="N483" t="str">
            <v>Asset Management Integration Lead</v>
          </cell>
          <cell r="O483" t="str">
            <v>AZUBUIKE, JOHN</v>
          </cell>
          <cell r="P483" t="str">
            <v>JACOB.OGOGO@SHELL.COM</v>
          </cell>
          <cell r="Q483" t="str">
            <v>OPEX</v>
          </cell>
          <cell r="R483" t="str">
            <v>OPEX</v>
          </cell>
          <cell r="S483" t="str">
            <v>NON SAL</v>
          </cell>
          <cell r="T483" t="str">
            <v>N/A</v>
          </cell>
          <cell r="U483" t="str">
            <v>N/A</v>
          </cell>
          <cell r="V483" t="str">
            <v>C_OPSE_OIL_Z11</v>
          </cell>
          <cell r="W483" t="str">
            <v>P236.02 HSE</v>
          </cell>
          <cell r="X483" t="str">
            <v>S7200 Services</v>
          </cell>
          <cell r="Y483" t="str">
            <v>A2110 Production Operations</v>
          </cell>
          <cell r="Z483">
            <v>67261.990000000005</v>
          </cell>
          <cell r="AA483">
            <v>32959.32</v>
          </cell>
          <cell r="AB483">
            <v>18000000</v>
          </cell>
          <cell r="AC483">
            <v>200000</v>
          </cell>
          <cell r="AD483">
            <v>259016.39344262297</v>
          </cell>
          <cell r="AG483">
            <v>0</v>
          </cell>
          <cell r="AH483">
            <v>-259016.39344262297</v>
          </cell>
        </row>
        <row r="484">
          <cell r="A484">
            <v>112968</v>
          </cell>
          <cell r="B484" t="str">
            <v>PEC HSE COMPLIANCE</v>
          </cell>
          <cell r="C484">
            <v>112918</v>
          </cell>
          <cell r="D484" t="str">
            <v>PEC HSE COMPLIANCE (ENVIRONMENTAL STUDIES &amp; ESI (ENVIRONMENTAL SENSITIVITY INDEX) MAPPING )</v>
          </cell>
          <cell r="E484" t="str">
            <v>IRETI OMOTOSO</v>
          </cell>
          <cell r="F484" t="str">
            <v>PRODUCTION</v>
          </cell>
          <cell r="G484">
            <v>415006</v>
          </cell>
          <cell r="H484">
            <v>4150</v>
          </cell>
          <cell r="I484" t="str">
            <v>HSE</v>
          </cell>
          <cell r="J484" t="str">
            <v>BASE JV</v>
          </cell>
          <cell r="K484" t="str">
            <v>PRODUCTION</v>
          </cell>
          <cell r="L484" t="str">
            <v>PRODUCTION</v>
          </cell>
          <cell r="M484" t="str">
            <v>Asset Manager, Swamp East Hub</v>
          </cell>
          <cell r="N484" t="str">
            <v>Asset Management Integration Lead</v>
          </cell>
          <cell r="O484" t="str">
            <v>AZUBUIKE, JOHN</v>
          </cell>
          <cell r="P484" t="str">
            <v>JACOB.OGOGO@SHELL.COM</v>
          </cell>
          <cell r="Q484" t="str">
            <v>OPEX</v>
          </cell>
          <cell r="R484" t="str">
            <v>OPEX</v>
          </cell>
          <cell r="S484" t="str">
            <v>NON SAL</v>
          </cell>
          <cell r="T484" t="str">
            <v>N/A</v>
          </cell>
          <cell r="U484" t="str">
            <v>N/A</v>
          </cell>
          <cell r="V484" t="str">
            <v>N/A</v>
          </cell>
          <cell r="W484" t="str">
            <v>P236.02 HSE</v>
          </cell>
          <cell r="X484" t="str">
            <v>S7200 Services</v>
          </cell>
          <cell r="Y484" t="str">
            <v>A2340 Overhead</v>
          </cell>
          <cell r="Z484">
            <v>0</v>
          </cell>
          <cell r="AA484">
            <v>0</v>
          </cell>
          <cell r="AB484">
            <v>0</v>
          </cell>
          <cell r="AC484">
            <v>0</v>
          </cell>
          <cell r="AD484">
            <v>0</v>
          </cell>
          <cell r="AG484">
            <v>0</v>
          </cell>
          <cell r="AH484">
            <v>0</v>
          </cell>
        </row>
        <row r="485">
          <cell r="A485">
            <v>103529</v>
          </cell>
          <cell r="B485" t="str">
            <v>OVERHEADS PNGCD GOVERNMENT &amp; CORPORATE</v>
          </cell>
          <cell r="C485">
            <v>112925</v>
          </cell>
          <cell r="D485" t="str">
            <v>OVERHEADS, SOCIAL PERFORMANCE &amp; COMMUNITY AFFAIRS (LAND TRANSPORT)</v>
          </cell>
          <cell r="E485" t="str">
            <v>CHIGBO ENENMO</v>
          </cell>
          <cell r="F485" t="str">
            <v>EXTERNAL RELATIONS</v>
          </cell>
          <cell r="G485">
            <v>415008</v>
          </cell>
          <cell r="H485">
            <v>4150</v>
          </cell>
          <cell r="I485" t="str">
            <v>PMM</v>
          </cell>
          <cell r="J485" t="str">
            <v>BASE JV</v>
          </cell>
          <cell r="K485" t="str">
            <v>CC &amp; MD</v>
          </cell>
          <cell r="L485" t="str">
            <v>EXTERNAL RELATIONS</v>
          </cell>
          <cell r="M485" t="str">
            <v>External Relations Manager</v>
          </cell>
          <cell r="N485" t="str">
            <v>ER Strategy &amp; Value Assurance Mgr</v>
          </cell>
          <cell r="O485" t="str">
            <v>SOKUNBI, ADEOLA</v>
          </cell>
          <cell r="P485" t="str">
            <v>O.SAMSON-OLAWALE@SHELL.COM</v>
          </cell>
          <cell r="Q485" t="str">
            <v>OPEX</v>
          </cell>
          <cell r="R485" t="str">
            <v>OPEX</v>
          </cell>
          <cell r="S485" t="str">
            <v>NON SAL</v>
          </cell>
          <cell r="T485" t="str">
            <v>N/A</v>
          </cell>
          <cell r="U485" t="str">
            <v>N/A</v>
          </cell>
          <cell r="V485" t="str">
            <v>N/A</v>
          </cell>
          <cell r="W485" t="str">
            <v>P236.08 Overhead (SCD)</v>
          </cell>
          <cell r="X485" t="str">
            <v>S7200 Services</v>
          </cell>
          <cell r="Y485" t="str">
            <v>A2340 Overhead</v>
          </cell>
          <cell r="Z485">
            <v>0.02</v>
          </cell>
          <cell r="AA485">
            <v>0</v>
          </cell>
          <cell r="AB485">
            <v>0</v>
          </cell>
          <cell r="AC485">
            <v>0</v>
          </cell>
          <cell r="AD485">
            <v>0</v>
          </cell>
          <cell r="AG485">
            <v>0</v>
          </cell>
          <cell r="AH485">
            <v>0</v>
          </cell>
        </row>
        <row r="486">
          <cell r="A486">
            <v>112915</v>
          </cell>
          <cell r="B486" t="str">
            <v>OVERHEADS,FUEL&amp;DIESEL</v>
          </cell>
          <cell r="C486">
            <v>112925</v>
          </cell>
          <cell r="D486" t="str">
            <v>OVERHEADS, SOCIAL PERFORMANCE &amp; COMMUNITY AFFAIRS (LAND TRANSPORT)</v>
          </cell>
          <cell r="E486" t="str">
            <v>CHIGBO ENENMO</v>
          </cell>
          <cell r="F486" t="str">
            <v>EXTERNAL RELATIONS</v>
          </cell>
          <cell r="G486">
            <v>415008</v>
          </cell>
          <cell r="H486">
            <v>4150</v>
          </cell>
          <cell r="I486" t="str">
            <v>PMM</v>
          </cell>
          <cell r="J486" t="str">
            <v>BASE JV</v>
          </cell>
          <cell r="K486" t="str">
            <v>CC &amp; MD</v>
          </cell>
          <cell r="L486" t="str">
            <v>EXTERNAL RELATIONS</v>
          </cell>
          <cell r="M486" t="str">
            <v>External Relations Manager</v>
          </cell>
          <cell r="N486" t="str">
            <v>ER Strategy &amp; Value Assurance Mgr</v>
          </cell>
          <cell r="O486" t="str">
            <v>SOKUNBI, ADEOLA</v>
          </cell>
          <cell r="P486" t="str">
            <v>O.SAMSON-OLAWALE@SHELL.COM</v>
          </cell>
          <cell r="Q486" t="str">
            <v>OPEX</v>
          </cell>
          <cell r="R486" t="str">
            <v>OPEX</v>
          </cell>
          <cell r="S486" t="str">
            <v>NON SAL</v>
          </cell>
          <cell r="T486" t="str">
            <v>N/A</v>
          </cell>
          <cell r="U486" t="str">
            <v>N/A</v>
          </cell>
          <cell r="V486" t="str">
            <v>N/A</v>
          </cell>
          <cell r="W486" t="str">
            <v>P231 Production Operations</v>
          </cell>
          <cell r="X486" t="str">
            <v>S7200 Services</v>
          </cell>
          <cell r="Y486" t="str">
            <v>A2340 Overhead</v>
          </cell>
          <cell r="Z486">
            <v>15254.51</v>
          </cell>
          <cell r="AA486">
            <v>0</v>
          </cell>
          <cell r="AB486">
            <v>0</v>
          </cell>
          <cell r="AC486">
            <v>0</v>
          </cell>
          <cell r="AD486">
            <v>0</v>
          </cell>
          <cell r="AG486">
            <v>0</v>
          </cell>
          <cell r="AH486">
            <v>0</v>
          </cell>
        </row>
        <row r="487">
          <cell r="A487">
            <v>112871</v>
          </cell>
          <cell r="B487" t="str">
            <v>PWC DREDGING</v>
          </cell>
          <cell r="C487">
            <v>112871</v>
          </cell>
          <cell r="D487" t="str">
            <v>PWC DREDGING (DREDGING)</v>
          </cell>
          <cell r="E487" t="str">
            <v>IRETI OMOTOSO</v>
          </cell>
          <cell r="F487" t="str">
            <v>PRODUCTION</v>
          </cell>
          <cell r="G487">
            <v>412005</v>
          </cell>
          <cell r="H487">
            <v>4120</v>
          </cell>
          <cell r="I487" t="str">
            <v>OF-CIVIL</v>
          </cell>
          <cell r="J487" t="str">
            <v>BASE JV</v>
          </cell>
          <cell r="K487" t="str">
            <v>PRODUCTION</v>
          </cell>
          <cell r="L487" t="str">
            <v>PRODUCTION</v>
          </cell>
          <cell r="M487" t="str">
            <v>Asset Manager, Swamp West Hub</v>
          </cell>
          <cell r="N487" t="str">
            <v>Asset Management Integration Lead</v>
          </cell>
          <cell r="O487" t="str">
            <v>COOKEY, GABRIEL</v>
          </cell>
          <cell r="P487" t="str">
            <v>OBIORA.OKORO@SHELL.COM</v>
          </cell>
          <cell r="Q487" t="str">
            <v>OPEX</v>
          </cell>
          <cell r="R487" t="str">
            <v>OPEX</v>
          </cell>
          <cell r="S487" t="str">
            <v>NON SAL</v>
          </cell>
          <cell r="T487" t="str">
            <v>N/A</v>
          </cell>
          <cell r="U487" t="str">
            <v>N/A</v>
          </cell>
          <cell r="V487" t="str">
            <v>C_OPSE_OIL_Z11</v>
          </cell>
          <cell r="W487" t="str">
            <v>P231 Production Operations</v>
          </cell>
          <cell r="X487" t="str">
            <v>S7200 Services</v>
          </cell>
          <cell r="Y487" t="str">
            <v>A2110 Production Operations</v>
          </cell>
          <cell r="Z487">
            <v>17675.11</v>
          </cell>
          <cell r="AA487">
            <v>264941.43</v>
          </cell>
          <cell r="AB487">
            <v>100000000</v>
          </cell>
          <cell r="AC487">
            <v>375000</v>
          </cell>
          <cell r="AD487">
            <v>702868.85245901637</v>
          </cell>
          <cell r="AG487">
            <v>0</v>
          </cell>
          <cell r="AH487">
            <v>-702868.85245901637</v>
          </cell>
        </row>
        <row r="488">
          <cell r="A488">
            <v>112925</v>
          </cell>
          <cell r="B488" t="str">
            <v>SCD OVERHEADS, LAND TRANSPORT</v>
          </cell>
          <cell r="C488">
            <v>112925</v>
          </cell>
          <cell r="D488" t="str">
            <v>OVERHEADS, SOCIAL PERFORMANCE &amp; COMMUNITY AFFAIRS (LAND TRANSPORT)</v>
          </cell>
          <cell r="E488" t="str">
            <v>CHIGBO ENENMO</v>
          </cell>
          <cell r="F488" t="str">
            <v>EXTERNAL RELATIONS</v>
          </cell>
          <cell r="G488">
            <v>415008</v>
          </cell>
          <cell r="H488">
            <v>4150</v>
          </cell>
          <cell r="I488" t="str">
            <v>PMM</v>
          </cell>
          <cell r="J488" t="str">
            <v>BASE JV</v>
          </cell>
          <cell r="K488" t="str">
            <v>CC &amp; MD</v>
          </cell>
          <cell r="L488" t="str">
            <v>EXTERNAL RELATIONS</v>
          </cell>
          <cell r="M488" t="str">
            <v>External Relations Manager</v>
          </cell>
          <cell r="N488" t="str">
            <v>ER Strategy &amp; Value Assurance Mgr</v>
          </cell>
          <cell r="O488" t="str">
            <v>SOKUNBI, ADEOLA</v>
          </cell>
          <cell r="P488" t="str">
            <v>O.SAMSON-OLAWALE@SHELL.COM</v>
          </cell>
          <cell r="Q488" t="str">
            <v>OPEX</v>
          </cell>
          <cell r="R488" t="str">
            <v>OPEX</v>
          </cell>
          <cell r="S488" t="str">
            <v>NON SAL</v>
          </cell>
          <cell r="T488" t="str">
            <v>N/A</v>
          </cell>
          <cell r="U488" t="str">
            <v>N/A</v>
          </cell>
          <cell r="V488" t="str">
            <v>C_OPSE_OIL_Z11</v>
          </cell>
          <cell r="W488" t="str">
            <v>P231 Production Operations</v>
          </cell>
          <cell r="X488" t="str">
            <v>S7200 Services</v>
          </cell>
          <cell r="Y488" t="str">
            <v>A2340 Overhead</v>
          </cell>
          <cell r="Z488">
            <v>232542.32999999996</v>
          </cell>
          <cell r="AA488">
            <v>186236.71000000005</v>
          </cell>
          <cell r="AB488">
            <v>54061610</v>
          </cell>
          <cell r="AC488">
            <v>0</v>
          </cell>
          <cell r="AD488">
            <v>177251.18032786887</v>
          </cell>
          <cell r="AG488">
            <v>0</v>
          </cell>
          <cell r="AH488">
            <v>-177251.18032786887</v>
          </cell>
        </row>
        <row r="489">
          <cell r="A489">
            <v>112873</v>
          </cell>
          <cell r="B489" t="str">
            <v>GEN.IT SERVICES EA</v>
          </cell>
          <cell r="C489">
            <v>112873</v>
          </cell>
          <cell r="D489" t="str">
            <v>GPO.GEN.IT SERVICES (ICT - INFRASTRUCTURE)</v>
          </cell>
          <cell r="E489" t="str">
            <v>IRETI OMOTOSO</v>
          </cell>
          <cell r="F489" t="str">
            <v>PRODUCTION</v>
          </cell>
          <cell r="G489">
            <v>415005</v>
          </cell>
          <cell r="H489">
            <v>4150</v>
          </cell>
          <cell r="I489" t="str">
            <v>OF-E&amp;M</v>
          </cell>
          <cell r="J489" t="str">
            <v>BASE JV</v>
          </cell>
          <cell r="K489" t="str">
            <v>PRODUCTION</v>
          </cell>
          <cell r="L489" t="str">
            <v>PRODUCTION</v>
          </cell>
          <cell r="M489" t="str">
            <v>Asset Manager, EA Hub</v>
          </cell>
          <cell r="N489" t="str">
            <v>Asset Management Integration Lead</v>
          </cell>
          <cell r="O489" t="str">
            <v>OLUMIDE, VICTORIA</v>
          </cell>
          <cell r="P489" t="str">
            <v>OGBONNA.NWACHI@SHELL.COM</v>
          </cell>
          <cell r="Q489" t="str">
            <v>OPEX</v>
          </cell>
          <cell r="R489" t="str">
            <v>OPEX</v>
          </cell>
          <cell r="S489" t="str">
            <v>NON SAL</v>
          </cell>
          <cell r="T489" t="str">
            <v>N/A</v>
          </cell>
          <cell r="U489" t="str">
            <v>N/A</v>
          </cell>
          <cell r="V489" t="str">
            <v>N_EAZZ_OFS_N01</v>
          </cell>
          <cell r="W489" t="str">
            <v>P231 Production Operations</v>
          </cell>
          <cell r="X489" t="str">
            <v>S7200 Services</v>
          </cell>
          <cell r="Y489" t="str">
            <v>A2110 Production Operations</v>
          </cell>
          <cell r="Z489">
            <v>212358.70999999996</v>
          </cell>
          <cell r="AA489">
            <v>296532.44</v>
          </cell>
          <cell r="AB489">
            <v>32291320</v>
          </cell>
          <cell r="AC489">
            <v>230200</v>
          </cell>
          <cell r="AD489">
            <v>336073.18032786885</v>
          </cell>
          <cell r="AG489">
            <v>0</v>
          </cell>
          <cell r="AH489">
            <v>-336073.18032786885</v>
          </cell>
        </row>
        <row r="490">
          <cell r="A490">
            <v>112874</v>
          </cell>
          <cell r="B490" t="str">
            <v>GENERAL O/H EA</v>
          </cell>
          <cell r="C490">
            <v>112874</v>
          </cell>
          <cell r="D490" t="str">
            <v>TRAINING EA</v>
          </cell>
          <cell r="E490" t="str">
            <v>IRETI OMOTOSO</v>
          </cell>
          <cell r="F490" t="str">
            <v>PRODUCTION</v>
          </cell>
          <cell r="G490">
            <v>415004</v>
          </cell>
          <cell r="H490">
            <v>4150</v>
          </cell>
          <cell r="I490" t="str">
            <v>G&amp;A</v>
          </cell>
          <cell r="J490" t="str">
            <v>BASE JV</v>
          </cell>
          <cell r="K490" t="str">
            <v>PRODUCTION</v>
          </cell>
          <cell r="L490" t="str">
            <v>PRODUCTION</v>
          </cell>
          <cell r="M490" t="str">
            <v>Asset Manager, EA Hub</v>
          </cell>
          <cell r="N490" t="str">
            <v>Asset Management Integration Lead</v>
          </cell>
          <cell r="O490" t="str">
            <v>OLUMIDE, VICTORIA</v>
          </cell>
          <cell r="P490" t="str">
            <v>OGBONNA.NWACHI@SHELL.COM</v>
          </cell>
          <cell r="Q490" t="str">
            <v>OPEX</v>
          </cell>
          <cell r="R490" t="str">
            <v>OPEX</v>
          </cell>
          <cell r="S490" t="str">
            <v>NON SAL</v>
          </cell>
          <cell r="T490" t="str">
            <v>N/A</v>
          </cell>
          <cell r="U490" t="str">
            <v>N/A</v>
          </cell>
          <cell r="V490" t="str">
            <v>N_EAZZ_OFS_N01</v>
          </cell>
          <cell r="W490" t="str">
            <v>P231 Production Operations</v>
          </cell>
          <cell r="X490" t="str">
            <v>S7200 Services</v>
          </cell>
          <cell r="Y490" t="str">
            <v>A2110 Production Operations</v>
          </cell>
          <cell r="Z490">
            <v>253386.08</v>
          </cell>
          <cell r="AA490">
            <v>141626.59000000003</v>
          </cell>
          <cell r="AB490">
            <v>0</v>
          </cell>
          <cell r="AC490">
            <v>400000</v>
          </cell>
          <cell r="AD490">
            <v>400000</v>
          </cell>
          <cell r="AG490">
            <v>0</v>
          </cell>
          <cell r="AH490">
            <v>-400000</v>
          </cell>
        </row>
        <row r="491">
          <cell r="A491">
            <v>112875</v>
          </cell>
          <cell r="B491" t="str">
            <v>GPO.GEN.TRANSPORT</v>
          </cell>
          <cell r="C491">
            <v>112875</v>
          </cell>
          <cell r="D491" t="str">
            <v>FUEL - OFFSHORE VESSEL</v>
          </cell>
          <cell r="E491" t="str">
            <v>IRETI OMOTOSO</v>
          </cell>
          <cell r="F491" t="str">
            <v>PRODUCTION</v>
          </cell>
          <cell r="G491">
            <v>415003</v>
          </cell>
          <cell r="H491">
            <v>4150</v>
          </cell>
          <cell r="I491" t="str">
            <v>PMM</v>
          </cell>
          <cell r="J491" t="str">
            <v>BASE JV</v>
          </cell>
          <cell r="K491" t="str">
            <v>PRODUCTION</v>
          </cell>
          <cell r="L491" t="str">
            <v>PRODUCTION</v>
          </cell>
          <cell r="M491" t="str">
            <v>Asset Manager, EA Hub</v>
          </cell>
          <cell r="N491" t="str">
            <v>Asset Management Integration Lead</v>
          </cell>
          <cell r="O491" t="str">
            <v>OLUMIDE, VICTORIA</v>
          </cell>
          <cell r="P491" t="str">
            <v>OGBONNA.NWACHI@SHELL.COM</v>
          </cell>
          <cell r="Q491" t="str">
            <v>OPEX</v>
          </cell>
          <cell r="R491" t="str">
            <v>OPEX</v>
          </cell>
          <cell r="S491" t="str">
            <v>NON SAL</v>
          </cell>
          <cell r="T491" t="str">
            <v>N/A</v>
          </cell>
          <cell r="U491" t="str">
            <v>N/A</v>
          </cell>
          <cell r="V491" t="str">
            <v>N_EAZZ_OFS_N01</v>
          </cell>
          <cell r="W491" t="str">
            <v>P231 Production Operations</v>
          </cell>
          <cell r="X491" t="str">
            <v>S7200 Services</v>
          </cell>
          <cell r="Y491" t="str">
            <v>A2110 Production Operations</v>
          </cell>
          <cell r="Z491">
            <v>2681202.6400000006</v>
          </cell>
          <cell r="AA491">
            <v>3728781.5700000003</v>
          </cell>
          <cell r="AB491">
            <v>136222124.99999997</v>
          </cell>
          <cell r="AC491">
            <v>2069550</v>
          </cell>
          <cell r="AD491">
            <v>2516179.9180327868</v>
          </cell>
          <cell r="AG491">
            <v>0</v>
          </cell>
          <cell r="AH491">
            <v>-2516179.9180327868</v>
          </cell>
        </row>
        <row r="492">
          <cell r="A492">
            <v>112876</v>
          </cell>
          <cell r="B492" t="str">
            <v>GPO.GEN.TRANSPORT</v>
          </cell>
          <cell r="C492">
            <v>112876</v>
          </cell>
          <cell r="D492" t="str">
            <v>CARGO HANDLING &amp; CCU - EA</v>
          </cell>
          <cell r="E492" t="str">
            <v>IRETI OMOTOSO</v>
          </cell>
          <cell r="F492" t="str">
            <v>PRODUCTION</v>
          </cell>
          <cell r="G492">
            <v>415002</v>
          </cell>
          <cell r="H492">
            <v>4150</v>
          </cell>
          <cell r="I492" t="str">
            <v>PMM</v>
          </cell>
          <cell r="J492" t="str">
            <v>BASE JV</v>
          </cell>
          <cell r="K492" t="str">
            <v>PRODUCTION</v>
          </cell>
          <cell r="L492" t="str">
            <v>PRODUCTION</v>
          </cell>
          <cell r="M492" t="str">
            <v>Asset Manager, EA Hub</v>
          </cell>
          <cell r="N492" t="str">
            <v>Asset Management Integration Lead</v>
          </cell>
          <cell r="O492" t="str">
            <v>OLUMIDE, VICTORIA</v>
          </cell>
          <cell r="P492" t="str">
            <v>OGBONNA.NWACHI@SHELL.COM</v>
          </cell>
          <cell r="Q492" t="str">
            <v>OPEX</v>
          </cell>
          <cell r="R492" t="str">
            <v>OPEX</v>
          </cell>
          <cell r="S492" t="str">
            <v>NON SAL</v>
          </cell>
          <cell r="T492" t="str">
            <v>N/A</v>
          </cell>
          <cell r="U492" t="str">
            <v>N/A</v>
          </cell>
          <cell r="V492" t="str">
            <v>N_EAZZ_OFS_N01</v>
          </cell>
          <cell r="W492" t="str">
            <v>P231 Production Operations</v>
          </cell>
          <cell r="X492" t="str">
            <v>S7200 Services</v>
          </cell>
          <cell r="Y492" t="str">
            <v>A2110 Production Operations</v>
          </cell>
          <cell r="Z492">
            <v>3162368.7600000002</v>
          </cell>
          <cell r="AA492">
            <v>3045008.0799999996</v>
          </cell>
          <cell r="AB492">
            <v>100555769.40266667</v>
          </cell>
          <cell r="AC492">
            <v>3448625.3283582097</v>
          </cell>
          <cell r="AD492">
            <v>3778316.3755800677</v>
          </cell>
          <cell r="AG492">
            <v>0</v>
          </cell>
          <cell r="AH492">
            <v>-3778316.3755800677</v>
          </cell>
        </row>
        <row r="493">
          <cell r="A493">
            <v>112877</v>
          </cell>
          <cell r="B493" t="str">
            <v>DATA ACQUISITION</v>
          </cell>
          <cell r="C493">
            <v>112877</v>
          </cell>
          <cell r="D493" t="str">
            <v>ASSET INTERGRITY DREDGING - PEL (DREDGING)</v>
          </cell>
          <cell r="E493" t="str">
            <v>IRETI OMOTOSO</v>
          </cell>
          <cell r="F493" t="str">
            <v>PRODUCTION</v>
          </cell>
          <cell r="G493">
            <v>412005</v>
          </cell>
          <cell r="H493">
            <v>4120</v>
          </cell>
          <cell r="I493" t="str">
            <v>OF-CIVIL</v>
          </cell>
          <cell r="J493" t="str">
            <v>BASE JV</v>
          </cell>
          <cell r="K493" t="str">
            <v>PRODUCTION</v>
          </cell>
          <cell r="L493" t="str">
            <v>PRODUCTION</v>
          </cell>
          <cell r="M493" t="str">
            <v>Asset Manager, Central Hub</v>
          </cell>
          <cell r="N493" t="str">
            <v>Asset Management Integration Lead</v>
          </cell>
          <cell r="O493" t="str">
            <v>ADEDIRAN, ADEWALE</v>
          </cell>
          <cell r="P493" t="str">
            <v>EZIOKWU.ABIAGOM@SHELL.COM</v>
          </cell>
          <cell r="Q493" t="str">
            <v>OPEX</v>
          </cell>
          <cell r="R493" t="str">
            <v>OPEX</v>
          </cell>
          <cell r="S493" t="str">
            <v>NON SAL</v>
          </cell>
          <cell r="T493" t="str">
            <v>N/A</v>
          </cell>
          <cell r="U493" t="str">
            <v>N/A</v>
          </cell>
          <cell r="V493" t="str">
            <v>N/A</v>
          </cell>
          <cell r="W493" t="str">
            <v>P232 Well Mtce, Testing &amp; Stimulation</v>
          </cell>
          <cell r="X493" t="str">
            <v>S7200 Services</v>
          </cell>
          <cell r="Y493" t="str">
            <v>A2110 Production Operations</v>
          </cell>
          <cell r="Z493">
            <v>2230628.33</v>
          </cell>
          <cell r="AA493">
            <v>1077077.69</v>
          </cell>
          <cell r="AB493">
            <v>0</v>
          </cell>
          <cell r="AC493">
            <v>536586</v>
          </cell>
          <cell r="AD493">
            <v>536586</v>
          </cell>
          <cell r="AG493">
            <v>0</v>
          </cell>
          <cell r="AH493">
            <v>-536586</v>
          </cell>
        </row>
        <row r="494">
          <cell r="A494">
            <v>112878</v>
          </cell>
          <cell r="B494" t="str">
            <v>GPO.GEN.CATERING</v>
          </cell>
          <cell r="C494">
            <v>112878</v>
          </cell>
          <cell r="D494" t="str">
            <v>OFFSHORE CATERING EA</v>
          </cell>
          <cell r="E494" t="str">
            <v>IRETI OMOTOSO</v>
          </cell>
          <cell r="F494" t="str">
            <v>PRODUCTION</v>
          </cell>
          <cell r="G494">
            <v>415003</v>
          </cell>
          <cell r="H494">
            <v>4150</v>
          </cell>
          <cell r="I494" t="str">
            <v>PMM</v>
          </cell>
          <cell r="J494" t="str">
            <v>BASE JV</v>
          </cell>
          <cell r="K494" t="str">
            <v>PRODUCTION</v>
          </cell>
          <cell r="L494" t="str">
            <v>PRODUCTION</v>
          </cell>
          <cell r="M494" t="str">
            <v>Asset Manager, EA Hub</v>
          </cell>
          <cell r="N494" t="str">
            <v>Asset Management Integration Lead</v>
          </cell>
          <cell r="O494" t="str">
            <v>OLUMIDE, VICTORIA</v>
          </cell>
          <cell r="P494" t="str">
            <v>OGBONNA.NWACHI@SHELL.COM</v>
          </cell>
          <cell r="Q494" t="str">
            <v>OPEX</v>
          </cell>
          <cell r="R494" t="str">
            <v>OPEX</v>
          </cell>
          <cell r="S494" t="str">
            <v>NON SAL</v>
          </cell>
          <cell r="T494" t="str">
            <v>N/A</v>
          </cell>
          <cell r="U494" t="str">
            <v>N/A</v>
          </cell>
          <cell r="V494" t="str">
            <v>N_EAZZ_OFS_N01</v>
          </cell>
          <cell r="W494" t="str">
            <v>P231 Production Operations</v>
          </cell>
          <cell r="X494" t="str">
            <v>S7200 Services</v>
          </cell>
          <cell r="Y494" t="str">
            <v>A2110 Production Operations</v>
          </cell>
          <cell r="Z494">
            <v>708082.19</v>
          </cell>
          <cell r="AA494">
            <v>815461.49</v>
          </cell>
          <cell r="AB494">
            <v>332276247.07499999</v>
          </cell>
          <cell r="AC494">
            <v>0</v>
          </cell>
          <cell r="AD494">
            <v>1089430.3182786885</v>
          </cell>
          <cell r="AG494">
            <v>0</v>
          </cell>
          <cell r="AH494">
            <v>-1089430.3182786885</v>
          </cell>
        </row>
        <row r="495">
          <cell r="A495">
            <v>112879</v>
          </cell>
          <cell r="B495" t="str">
            <v>GPO.GEN.SECURITY</v>
          </cell>
          <cell r="C495">
            <v>112879</v>
          </cell>
          <cell r="D495" t="str">
            <v>SECURITY SERVICES EA</v>
          </cell>
          <cell r="E495" t="str">
            <v>IRETI OMOTOSO</v>
          </cell>
          <cell r="F495" t="str">
            <v>PRODUCTION</v>
          </cell>
          <cell r="G495">
            <v>415007</v>
          </cell>
          <cell r="H495">
            <v>4150</v>
          </cell>
          <cell r="I495" t="str">
            <v>HSE</v>
          </cell>
          <cell r="J495" t="str">
            <v>BASE JV</v>
          </cell>
          <cell r="K495" t="str">
            <v>PRODUCTION</v>
          </cell>
          <cell r="L495" t="str">
            <v>PRODUCTION</v>
          </cell>
          <cell r="M495" t="str">
            <v>Asset Manager, EA Hub</v>
          </cell>
          <cell r="N495" t="str">
            <v>Asset Management Integration Lead</v>
          </cell>
          <cell r="O495" t="str">
            <v>OLUMIDE, VICTORIA</v>
          </cell>
          <cell r="P495" t="str">
            <v>OGBONNA.NWACHI@SHELL.COM</v>
          </cell>
          <cell r="Q495" t="str">
            <v>OPEX</v>
          </cell>
          <cell r="R495" t="str">
            <v>OPEX</v>
          </cell>
          <cell r="S495" t="str">
            <v>NON SAL</v>
          </cell>
          <cell r="T495" t="str">
            <v>N/A</v>
          </cell>
          <cell r="U495" t="str">
            <v>N/A</v>
          </cell>
          <cell r="V495" t="str">
            <v>N_EAZZ_OFS_N01</v>
          </cell>
          <cell r="W495" t="str">
            <v>P231 Production Operations</v>
          </cell>
          <cell r="X495" t="str">
            <v>S7200 Services</v>
          </cell>
          <cell r="Y495" t="str">
            <v>A2110 Production Operations</v>
          </cell>
          <cell r="Z495">
            <v>10308529.99</v>
          </cell>
          <cell r="AA495">
            <v>11889628.819999998</v>
          </cell>
          <cell r="AB495">
            <v>997640086</v>
          </cell>
          <cell r="AC495">
            <v>7154846.7999999998</v>
          </cell>
          <cell r="AD495">
            <v>10425797.901639344</v>
          </cell>
          <cell r="AG495">
            <v>0</v>
          </cell>
          <cell r="AH495">
            <v>-10425797.901639344</v>
          </cell>
        </row>
        <row r="496">
          <cell r="A496">
            <v>112880</v>
          </cell>
          <cell r="B496" t="str">
            <v>GPO.GEN.TRANSPORT</v>
          </cell>
          <cell r="C496">
            <v>112880</v>
          </cell>
          <cell r="D496" t="str">
            <v>ROTARY WING SERVICES- EA</v>
          </cell>
          <cell r="E496" t="str">
            <v>IRETI OMOTOSO</v>
          </cell>
          <cell r="F496" t="str">
            <v>PRODUCTION</v>
          </cell>
          <cell r="G496">
            <v>415003</v>
          </cell>
          <cell r="H496">
            <v>4150</v>
          </cell>
          <cell r="I496" t="str">
            <v>PMM</v>
          </cell>
          <cell r="J496" t="str">
            <v>BASE JV</v>
          </cell>
          <cell r="K496" t="str">
            <v>PRODUCTION</v>
          </cell>
          <cell r="L496" t="str">
            <v>PRODUCTION</v>
          </cell>
          <cell r="M496" t="str">
            <v>Asset Manager, EA Hub</v>
          </cell>
          <cell r="N496" t="str">
            <v>Asset Management Integration Lead</v>
          </cell>
          <cell r="O496" t="str">
            <v>OLUMIDE, VICTORIA</v>
          </cell>
          <cell r="P496" t="str">
            <v>OGBONNA.NWACHI@SHELL.COM</v>
          </cell>
          <cell r="Q496" t="str">
            <v>OPEX</v>
          </cell>
          <cell r="R496" t="str">
            <v>OPEX</v>
          </cell>
          <cell r="S496" t="str">
            <v>NON SAL</v>
          </cell>
          <cell r="T496" t="str">
            <v>N/A</v>
          </cell>
          <cell r="U496" t="str">
            <v>N/A</v>
          </cell>
          <cell r="V496" t="str">
            <v>N_EAZZ_OFS_N01</v>
          </cell>
          <cell r="W496" t="str">
            <v>P231 Production Operations</v>
          </cell>
          <cell r="X496" t="str">
            <v>S7200 Services</v>
          </cell>
          <cell r="Y496" t="str">
            <v>A2110 Production Operations</v>
          </cell>
          <cell r="Z496">
            <v>5337204.3100000005</v>
          </cell>
          <cell r="AA496">
            <v>5571214.9199999999</v>
          </cell>
          <cell r="AB496">
            <v>694432000</v>
          </cell>
          <cell r="AC496">
            <v>3393600</v>
          </cell>
          <cell r="AD496">
            <v>5670426.2295081969</v>
          </cell>
          <cell r="AG496">
            <v>0</v>
          </cell>
          <cell r="AH496">
            <v>-5670426.2295081969</v>
          </cell>
        </row>
        <row r="497">
          <cell r="A497">
            <v>112881</v>
          </cell>
          <cell r="B497" t="str">
            <v>GPO.GEN.TRANSPORT</v>
          </cell>
          <cell r="C497">
            <v>112881</v>
          </cell>
          <cell r="D497" t="str">
            <v>WASTE MGT - EA</v>
          </cell>
          <cell r="E497" t="str">
            <v>IRETI OMOTOSO</v>
          </cell>
          <cell r="F497" t="str">
            <v>PRODUCTION</v>
          </cell>
          <cell r="G497">
            <v>415006</v>
          </cell>
          <cell r="H497">
            <v>4150</v>
          </cell>
          <cell r="I497" t="str">
            <v>HSE</v>
          </cell>
          <cell r="J497" t="str">
            <v>BASE JV</v>
          </cell>
          <cell r="K497" t="str">
            <v>PRODUCTION</v>
          </cell>
          <cell r="L497" t="str">
            <v>PRODUCTION</v>
          </cell>
          <cell r="M497" t="str">
            <v>Asset Manager, EA Hub</v>
          </cell>
          <cell r="N497" t="str">
            <v>Asset Management Integration Lead</v>
          </cell>
          <cell r="O497" t="str">
            <v>OLUMIDE, VICTORIA</v>
          </cell>
          <cell r="P497" t="str">
            <v>OGBONNA.NWACHI@SHELL.COM</v>
          </cell>
          <cell r="Q497" t="str">
            <v>OPEX</v>
          </cell>
          <cell r="R497" t="str">
            <v>OPEX</v>
          </cell>
          <cell r="S497" t="str">
            <v>NON SAL</v>
          </cell>
          <cell r="T497" t="str">
            <v>N/A</v>
          </cell>
          <cell r="U497" t="str">
            <v>N/A</v>
          </cell>
          <cell r="V497" t="str">
            <v>N_EAZZ_OFS_N01</v>
          </cell>
          <cell r="W497" t="str">
            <v>P231 Production Operations</v>
          </cell>
          <cell r="X497" t="str">
            <v>S7200 Services</v>
          </cell>
          <cell r="Y497" t="str">
            <v>A2110 Production Operations</v>
          </cell>
          <cell r="Z497">
            <v>178828.87999999998</v>
          </cell>
          <cell r="AA497">
            <v>88756.499999999985</v>
          </cell>
          <cell r="AB497">
            <v>98786000</v>
          </cell>
          <cell r="AC497">
            <v>0</v>
          </cell>
          <cell r="AD497">
            <v>323888.52459016396</v>
          </cell>
          <cell r="AG497">
            <v>0</v>
          </cell>
          <cell r="AH497">
            <v>-323888.52459016396</v>
          </cell>
        </row>
        <row r="498">
          <cell r="A498">
            <v>112884</v>
          </cell>
          <cell r="B498" t="str">
            <v>IMPROVE COMPETENCE</v>
          </cell>
          <cell r="C498">
            <v>112884</v>
          </cell>
          <cell r="D498" t="str">
            <v>IMPROVE COMPETENCE (TRAINING)</v>
          </cell>
          <cell r="E498" t="str">
            <v>IRETI OMOTOSO</v>
          </cell>
          <cell r="F498" t="str">
            <v>PRODUCTION</v>
          </cell>
          <cell r="G498">
            <v>415004</v>
          </cell>
          <cell r="H498">
            <v>4150</v>
          </cell>
          <cell r="I498" t="str">
            <v>G&amp;A</v>
          </cell>
          <cell r="J498" t="str">
            <v>BASE JV</v>
          </cell>
          <cell r="K498" t="str">
            <v>PRODUCTION</v>
          </cell>
          <cell r="L498" t="str">
            <v>PRODUCTION</v>
          </cell>
          <cell r="M498" t="str">
            <v>Production Services Manager</v>
          </cell>
          <cell r="N498" t="str">
            <v>Manager, Turnaround &amp; Maintenance Execution</v>
          </cell>
          <cell r="O498" t="str">
            <v>OLALEYE, OLAYEMI</v>
          </cell>
          <cell r="P498" t="str">
            <v>OLAKUNLE.AJAYI@SHELL.COM</v>
          </cell>
          <cell r="Q498" t="str">
            <v>OPEX</v>
          </cell>
          <cell r="R498" t="str">
            <v>OPEX</v>
          </cell>
          <cell r="S498" t="str">
            <v>NON SAL</v>
          </cell>
          <cell r="T498" t="str">
            <v>N/A</v>
          </cell>
          <cell r="U498" t="str">
            <v>N/A</v>
          </cell>
          <cell r="V498" t="str">
            <v>C_OPSE_OIL_Z11</v>
          </cell>
          <cell r="W498" t="str">
            <v>P233 Facilities Maintenance</v>
          </cell>
          <cell r="X498" t="str">
            <v>S7200 Services</v>
          </cell>
          <cell r="Y498" t="str">
            <v>A2340 Overhead</v>
          </cell>
          <cell r="Z498">
            <v>34133.57</v>
          </cell>
          <cell r="AA498">
            <v>88246.560000000027</v>
          </cell>
          <cell r="AB498">
            <v>18641200</v>
          </cell>
          <cell r="AC498">
            <v>41232</v>
          </cell>
          <cell r="AD498">
            <v>102350.68852459016</v>
          </cell>
          <cell r="AG498">
            <v>0</v>
          </cell>
          <cell r="AH498">
            <v>-102350.68852459016</v>
          </cell>
        </row>
        <row r="499">
          <cell r="A499">
            <v>112885</v>
          </cell>
          <cell r="B499" t="str">
            <v>GPO.GEN.TRANSPORT</v>
          </cell>
          <cell r="C499">
            <v>112885</v>
          </cell>
          <cell r="D499" t="str">
            <v>LOADING OPS &amp; PORT CHARGES - EA</v>
          </cell>
          <cell r="E499" t="str">
            <v>IRETI OMOTOSO</v>
          </cell>
          <cell r="F499" t="str">
            <v>PRODUCTION</v>
          </cell>
          <cell r="G499">
            <v>412007</v>
          </cell>
          <cell r="H499">
            <v>4120</v>
          </cell>
          <cell r="I499" t="str">
            <v>PMM</v>
          </cell>
          <cell r="J499" t="str">
            <v>BASE JV</v>
          </cell>
          <cell r="K499" t="str">
            <v>PRODUCTION</v>
          </cell>
          <cell r="L499" t="str">
            <v>PRODUCTION</v>
          </cell>
          <cell r="M499" t="str">
            <v>Asset Manager, EA Hub</v>
          </cell>
          <cell r="N499" t="str">
            <v>Asset Management Integration Lead</v>
          </cell>
          <cell r="O499" t="str">
            <v>OLUMIDE, VICTORIA</v>
          </cell>
          <cell r="P499" t="str">
            <v>OGBONNA.NWACHI@SHELL.COM</v>
          </cell>
          <cell r="Q499" t="str">
            <v>OPEX</v>
          </cell>
          <cell r="R499" t="str">
            <v>OPEX</v>
          </cell>
          <cell r="S499" t="str">
            <v>NON SAL</v>
          </cell>
          <cell r="T499" t="str">
            <v>N/A</v>
          </cell>
          <cell r="U499" t="str">
            <v>N/A</v>
          </cell>
          <cell r="V499" t="str">
            <v>N_EAZZ_OFS_N01</v>
          </cell>
          <cell r="W499" t="str">
            <v>P231 Production Operations</v>
          </cell>
          <cell r="X499" t="str">
            <v>S7200 Services</v>
          </cell>
          <cell r="Y499" t="str">
            <v>A2110 Production Operations</v>
          </cell>
          <cell r="Z499">
            <v>2345083.3500000006</v>
          </cell>
          <cell r="AA499">
            <v>1504747.12</v>
          </cell>
          <cell r="AB499">
            <v>77660656.799999997</v>
          </cell>
          <cell r="AC499">
            <v>2870374.62</v>
          </cell>
          <cell r="AD499">
            <v>3124999.7242622953</v>
          </cell>
          <cell r="AG499">
            <v>0</v>
          </cell>
          <cell r="AH499">
            <v>-3124999.7242622953</v>
          </cell>
        </row>
        <row r="500">
          <cell r="A500">
            <v>112886</v>
          </cell>
          <cell r="B500" t="str">
            <v>SCD OVERHEADS, CATERING</v>
          </cell>
          <cell r="C500">
            <v>112886</v>
          </cell>
          <cell r="D500" t="str">
            <v>OVERHEADS, SOCIAL PERFORMANCE &amp; COMMUNITY AFFAIRS (CATERING)</v>
          </cell>
          <cell r="E500" t="str">
            <v>CHIGBO ENENMO</v>
          </cell>
          <cell r="F500" t="str">
            <v>EXTERNAL RELATIONS</v>
          </cell>
          <cell r="G500">
            <v>415008</v>
          </cell>
          <cell r="H500">
            <v>4150</v>
          </cell>
          <cell r="I500" t="str">
            <v>PMM</v>
          </cell>
          <cell r="J500" t="str">
            <v>BASE JV</v>
          </cell>
          <cell r="K500" t="str">
            <v>CC &amp; MD</v>
          </cell>
          <cell r="L500" t="str">
            <v>EXTERNAL RELATIONS</v>
          </cell>
          <cell r="M500" t="str">
            <v>External Relations Manager</v>
          </cell>
          <cell r="N500" t="str">
            <v>ER Strategy &amp; Value Assurance Mgr</v>
          </cell>
          <cell r="O500" t="str">
            <v>SOKUNBI, ADEOLA</v>
          </cell>
          <cell r="P500" t="str">
            <v>TOLULOPE.ADEDEJI@SHELL.COM</v>
          </cell>
          <cell r="Q500" t="str">
            <v>OPEX</v>
          </cell>
          <cell r="R500" t="str">
            <v>OPEX</v>
          </cell>
          <cell r="S500" t="str">
            <v>NON SAL</v>
          </cell>
          <cell r="T500" t="str">
            <v>N/A</v>
          </cell>
          <cell r="U500" t="str">
            <v>N/A</v>
          </cell>
          <cell r="V500" t="str">
            <v>C_OPSE_OIL_Z11</v>
          </cell>
          <cell r="W500" t="str">
            <v>P231 Production Operations</v>
          </cell>
          <cell r="X500" t="str">
            <v>S7200 Services</v>
          </cell>
          <cell r="Y500" t="str">
            <v>A2340 Overhead</v>
          </cell>
          <cell r="Z500">
            <v>44760.549999999996</v>
          </cell>
          <cell r="AA500">
            <v>73955.650000000009</v>
          </cell>
          <cell r="AB500">
            <v>2601640</v>
          </cell>
          <cell r="AC500">
            <v>0</v>
          </cell>
          <cell r="AD500">
            <v>8529.9672131147545</v>
          </cell>
          <cell r="AG500">
            <v>0</v>
          </cell>
          <cell r="AH500">
            <v>-8529.9672131147545</v>
          </cell>
        </row>
        <row r="501">
          <cell r="A501">
            <v>112888</v>
          </cell>
          <cell r="B501" t="str">
            <v>OVERHEAD HR &amp; SERVICES - ONSHORE STUDIES</v>
          </cell>
          <cell r="C501">
            <v>112888</v>
          </cell>
          <cell r="D501" t="str">
            <v>ADMIN SERVICES COST -ODC</v>
          </cell>
          <cell r="E501" t="str">
            <v>MOJEED OKUNADE</v>
          </cell>
          <cell r="F501" t="str">
            <v>DEVELOPMENT</v>
          </cell>
          <cell r="G501">
            <v>415004</v>
          </cell>
          <cell r="H501">
            <v>4150</v>
          </cell>
          <cell r="I501" t="str">
            <v>G&amp;A</v>
          </cell>
          <cell r="J501" t="str">
            <v>BASE JV</v>
          </cell>
          <cell r="K501" t="str">
            <v>DEVELOPMENT</v>
          </cell>
          <cell r="L501" t="str">
            <v>DEVELOPMENT</v>
          </cell>
          <cell r="M501" t="str">
            <v>Manager, Geosolutions &amp; Onshore Studies</v>
          </cell>
          <cell r="N501" t="str">
            <v>Subsurface Studies Mgr Onshore Oil</v>
          </cell>
          <cell r="O501" t="str">
            <v>ENONCHE, VANESSA</v>
          </cell>
          <cell r="P501" t="str">
            <v>REGGY.NDUKWE@SHELL.COM</v>
          </cell>
          <cell r="Q501" t="str">
            <v>OPEX</v>
          </cell>
          <cell r="R501" t="str">
            <v>OPEX</v>
          </cell>
          <cell r="S501" t="str">
            <v>NON SAL</v>
          </cell>
          <cell r="T501" t="str">
            <v>N/A</v>
          </cell>
          <cell r="U501" t="str">
            <v>N/A</v>
          </cell>
          <cell r="V501" t="str">
            <v>C_OPSE_OIL_Z11</v>
          </cell>
          <cell r="W501" t="str">
            <v>P236.01 Technical Support</v>
          </cell>
          <cell r="X501" t="str">
            <v>S7200 Services</v>
          </cell>
          <cell r="Y501" t="str">
            <v>A2340 Overhead</v>
          </cell>
          <cell r="Z501">
            <v>35098.67</v>
          </cell>
          <cell r="AA501">
            <v>20259.68</v>
          </cell>
          <cell r="AB501">
            <v>7683400</v>
          </cell>
          <cell r="AC501">
            <v>106524</v>
          </cell>
          <cell r="AD501">
            <v>131715.47540983607</v>
          </cell>
          <cell r="AG501">
            <v>0</v>
          </cell>
          <cell r="AH501">
            <v>-131715.47540983607</v>
          </cell>
        </row>
        <row r="502">
          <cell r="A502">
            <v>112889</v>
          </cell>
          <cell r="B502" t="str">
            <v>GPO.GEN.TRANSPORT</v>
          </cell>
          <cell r="C502">
            <v>112889</v>
          </cell>
          <cell r="D502" t="str">
            <v>WAREHOUSE FACILITIES - EA</v>
          </cell>
          <cell r="E502" t="str">
            <v>IRETI OMOTOSO</v>
          </cell>
          <cell r="F502" t="str">
            <v>PRODUCTION</v>
          </cell>
          <cell r="G502">
            <v>415001</v>
          </cell>
          <cell r="H502">
            <v>4150</v>
          </cell>
          <cell r="I502" t="str">
            <v>PMM</v>
          </cell>
          <cell r="J502" t="str">
            <v>BASE JV</v>
          </cell>
          <cell r="K502" t="str">
            <v>PRODUCTION</v>
          </cell>
          <cell r="L502" t="str">
            <v>PRODUCTION</v>
          </cell>
          <cell r="M502" t="str">
            <v>Asset Manager, EA Hub</v>
          </cell>
          <cell r="N502" t="str">
            <v>Asset Management Integration Lead</v>
          </cell>
          <cell r="O502" t="str">
            <v>OLUMIDE, VICTORIA</v>
          </cell>
          <cell r="P502" t="str">
            <v>OGBONNA.NWACHI@SHELL.COM</v>
          </cell>
          <cell r="Q502" t="str">
            <v>OPEX</v>
          </cell>
          <cell r="R502" t="str">
            <v>OPEX</v>
          </cell>
          <cell r="S502" t="str">
            <v>NON SAL</v>
          </cell>
          <cell r="T502" t="str">
            <v>N/A</v>
          </cell>
          <cell r="U502" t="str">
            <v>N/A</v>
          </cell>
          <cell r="V502" t="str">
            <v>N_EAZZ_OFS_N01</v>
          </cell>
          <cell r="W502" t="str">
            <v>P231 Production Operations</v>
          </cell>
          <cell r="X502" t="str">
            <v>S7200 Services</v>
          </cell>
          <cell r="Y502" t="str">
            <v>A2110 Production Operations</v>
          </cell>
          <cell r="Z502">
            <v>2010302.54</v>
          </cell>
          <cell r="AA502">
            <v>1213082.73</v>
          </cell>
          <cell r="AB502">
            <v>0</v>
          </cell>
          <cell r="AC502">
            <v>1012036.2</v>
          </cell>
          <cell r="AD502">
            <v>1012036.2</v>
          </cell>
          <cell r="AG502">
            <v>0</v>
          </cell>
          <cell r="AH502">
            <v>-1012036.2</v>
          </cell>
        </row>
        <row r="503">
          <cell r="A503">
            <v>101639</v>
          </cell>
          <cell r="B503" t="str">
            <v>SALS&amp;WAGESBONNYTERMINAL</v>
          </cell>
          <cell r="C503">
            <v>112928</v>
          </cell>
          <cell r="D503" t="str">
            <v>PTE CATACCOMHOUSE (CATERING)</v>
          </cell>
          <cell r="E503" t="str">
            <v>IRETI OMOTOSO</v>
          </cell>
          <cell r="F503" t="str">
            <v>PRODUCTION</v>
          </cell>
          <cell r="G503">
            <v>415003</v>
          </cell>
          <cell r="H503">
            <v>4150</v>
          </cell>
          <cell r="I503" t="str">
            <v>PMM</v>
          </cell>
          <cell r="J503" t="str">
            <v>BASE JV</v>
          </cell>
          <cell r="K503" t="str">
            <v>PRODUCTION</v>
          </cell>
          <cell r="L503" t="str">
            <v>PRODUCTION</v>
          </cell>
          <cell r="M503" t="str">
            <v>Asset Manager, Swamp East Hub</v>
          </cell>
          <cell r="N503" t="str">
            <v>Bonny Terminal Installation Manager </v>
          </cell>
          <cell r="O503" t="str">
            <v>MBANEFO, DUBEM</v>
          </cell>
          <cell r="P503" t="str">
            <v>ANTHONY.I.OBI@SHELL.COM</v>
          </cell>
          <cell r="Q503" t="str">
            <v>OPEX</v>
          </cell>
          <cell r="R503" t="str">
            <v>OPEX</v>
          </cell>
          <cell r="S503" t="str">
            <v>NON SAL</v>
          </cell>
          <cell r="T503" t="str">
            <v>N/A</v>
          </cell>
          <cell r="U503" t="str">
            <v>N/A</v>
          </cell>
          <cell r="V503" t="str">
            <v>N/A</v>
          </cell>
          <cell r="W503" t="str">
            <v>P231 Production Operations</v>
          </cell>
          <cell r="X503" t="str">
            <v>S7200 Services</v>
          </cell>
          <cell r="Y503" t="str">
            <v>A2110 Production Operations</v>
          </cell>
          <cell r="Z503">
            <v>-391.85</v>
          </cell>
          <cell r="AA503">
            <v>683.25</v>
          </cell>
          <cell r="AB503">
            <v>0</v>
          </cell>
          <cell r="AC503">
            <v>0</v>
          </cell>
          <cell r="AD503">
            <v>0</v>
          </cell>
          <cell r="AG503">
            <v>0</v>
          </cell>
          <cell r="AH503">
            <v>0</v>
          </cell>
        </row>
        <row r="504">
          <cell r="A504">
            <v>112928</v>
          </cell>
          <cell r="B504" t="str">
            <v>PT CATERING/HOUSE KEEPING</v>
          </cell>
          <cell r="C504">
            <v>112928</v>
          </cell>
          <cell r="D504" t="str">
            <v>PTE CATACCOMHOUSE (CATERING)</v>
          </cell>
          <cell r="E504" t="str">
            <v>IRETI OMOTOSO</v>
          </cell>
          <cell r="F504" t="str">
            <v>PRODUCTION</v>
          </cell>
          <cell r="G504">
            <v>415003</v>
          </cell>
          <cell r="H504">
            <v>4150</v>
          </cell>
          <cell r="I504" t="str">
            <v>PMM</v>
          </cell>
          <cell r="J504" t="str">
            <v>BASE JV</v>
          </cell>
          <cell r="K504" t="str">
            <v>PRODUCTION</v>
          </cell>
          <cell r="L504" t="str">
            <v>PRODUCTION</v>
          </cell>
          <cell r="M504" t="str">
            <v>Asset Manager, Swamp East Hub</v>
          </cell>
          <cell r="N504" t="str">
            <v>Bonny Terminal Installation Manager </v>
          </cell>
          <cell r="O504" t="str">
            <v>MBANEFO, DUBEM</v>
          </cell>
          <cell r="P504" t="str">
            <v>ANTHONY.I.OBI@SHELL.COM</v>
          </cell>
          <cell r="Q504" t="str">
            <v>OPEX</v>
          </cell>
          <cell r="R504" t="str">
            <v>OPEX</v>
          </cell>
          <cell r="S504" t="str">
            <v>NON SAL</v>
          </cell>
          <cell r="T504" t="str">
            <v>N/A</v>
          </cell>
          <cell r="U504" t="str">
            <v>N/A</v>
          </cell>
          <cell r="V504" t="str">
            <v>C_OPSE_OIL_Z11</v>
          </cell>
          <cell r="W504" t="str">
            <v>P231 Production Operations</v>
          </cell>
          <cell r="X504" t="str">
            <v>S7200 Services</v>
          </cell>
          <cell r="Y504" t="str">
            <v>A2110 Production Operations</v>
          </cell>
          <cell r="Z504">
            <v>1108658.6100000001</v>
          </cell>
          <cell r="AA504">
            <v>1397313.95</v>
          </cell>
          <cell r="AB504">
            <v>474647904</v>
          </cell>
          <cell r="AC504">
            <v>0</v>
          </cell>
          <cell r="AD504">
            <v>1556222.6360655737</v>
          </cell>
          <cell r="AG504">
            <v>0</v>
          </cell>
          <cell r="AH504">
            <v>-1556222.6360655737</v>
          </cell>
        </row>
        <row r="505">
          <cell r="A505">
            <v>112893</v>
          </cell>
          <cell r="B505" t="str">
            <v>RTO SURVEILLANCE SUPPORT</v>
          </cell>
          <cell r="C505">
            <v>112893</v>
          </cell>
          <cell r="D505" t="str">
            <v>RTO SURVEILLANCE SUPPORT</v>
          </cell>
          <cell r="E505" t="str">
            <v>IRETI OMOTOSO</v>
          </cell>
          <cell r="F505" t="str">
            <v>PRODUCTION</v>
          </cell>
          <cell r="G505">
            <v>415005</v>
          </cell>
          <cell r="H505">
            <v>4150</v>
          </cell>
          <cell r="I505" t="str">
            <v>OF-E&amp;M</v>
          </cell>
          <cell r="J505" t="str">
            <v>BASE JV</v>
          </cell>
          <cell r="K505" t="str">
            <v>PRODUCTION</v>
          </cell>
          <cell r="L505" t="str">
            <v>PRODUCTION</v>
          </cell>
          <cell r="M505" t="str">
            <v>Production Services Manager</v>
          </cell>
          <cell r="N505" t="str">
            <v xml:space="preserve">	Production Support Manager                                                          </v>
          </cell>
          <cell r="O505" t="str">
            <v>ADEPOJU, OPEYEMI</v>
          </cell>
          <cell r="P505" t="str">
            <v>KEVWE.OKPUBULUKU@SHELL.COM</v>
          </cell>
          <cell r="Q505" t="str">
            <v>OPEX</v>
          </cell>
          <cell r="R505" t="str">
            <v>OPEX</v>
          </cell>
          <cell r="S505" t="str">
            <v>NON SAL</v>
          </cell>
          <cell r="T505" t="str">
            <v>N/A</v>
          </cell>
          <cell r="U505" t="str">
            <v>N/A</v>
          </cell>
          <cell r="V505" t="str">
            <v>C_OPSE_OIL_Z11</v>
          </cell>
          <cell r="W505" t="str">
            <v>P236.03 IT</v>
          </cell>
          <cell r="X505" t="str">
            <v>S7200 Services</v>
          </cell>
          <cell r="Y505" t="str">
            <v>A2170 Direct Mngt and Overheads</v>
          </cell>
          <cell r="Z505">
            <v>131378.56</v>
          </cell>
          <cell r="AA505">
            <v>96488.61</v>
          </cell>
          <cell r="AB505">
            <v>37524938.400000006</v>
          </cell>
          <cell r="AC505">
            <v>35000</v>
          </cell>
          <cell r="AD505">
            <v>158032.58491803281</v>
          </cell>
          <cell r="AG505">
            <v>0</v>
          </cell>
          <cell r="AH505">
            <v>-158032.58491803281</v>
          </cell>
        </row>
        <row r="506">
          <cell r="A506">
            <v>101265</v>
          </cell>
          <cell r="B506" t="str">
            <v xml:space="preserve">EPG-PN-CF GENERAL OVERHEAD AND SALARIES </v>
          </cell>
          <cell r="C506">
            <v>112935</v>
          </cell>
          <cell r="D506" t="str">
            <v>OVERHEADS, SOCIAL PERFORMANCE &amp; COMMUNITY AFFAIRS (ADMIN SERVICES COST)</v>
          </cell>
          <cell r="E506" t="str">
            <v>CHIGBO ENENMO</v>
          </cell>
          <cell r="F506" t="str">
            <v>EXTERNAL RELATIONS</v>
          </cell>
          <cell r="G506">
            <v>415008</v>
          </cell>
          <cell r="H506">
            <v>4150</v>
          </cell>
          <cell r="I506" t="str">
            <v>G&amp;A</v>
          </cell>
          <cell r="J506" t="str">
            <v>BASE JV</v>
          </cell>
          <cell r="K506" t="str">
            <v>CC &amp; MD</v>
          </cell>
          <cell r="L506" t="str">
            <v>EXTERNAL RELATIONS</v>
          </cell>
          <cell r="M506" t="str">
            <v>External Relations Manager</v>
          </cell>
          <cell r="N506" t="str">
            <v>ER Strategy &amp; Value Assurance Mgr</v>
          </cell>
          <cell r="O506" t="str">
            <v>SOKUNBI, ADEOLA</v>
          </cell>
          <cell r="P506" t="str">
            <v>O.SAMSON-OLAWALE@SHELL.COM</v>
          </cell>
          <cell r="Q506" t="str">
            <v>OPEX</v>
          </cell>
          <cell r="R506" t="str">
            <v>OPEX</v>
          </cell>
          <cell r="S506" t="str">
            <v>NON SAL</v>
          </cell>
          <cell r="T506" t="str">
            <v>N/A</v>
          </cell>
          <cell r="U506" t="str">
            <v>N/A</v>
          </cell>
          <cell r="V506" t="str">
            <v>N/A</v>
          </cell>
          <cell r="W506" t="str">
            <v>P236.08 Overhead (SCD)</v>
          </cell>
          <cell r="X506" t="str">
            <v>S7200 Services</v>
          </cell>
          <cell r="Y506" t="str">
            <v>A2340 Overhead</v>
          </cell>
          <cell r="Z506">
            <v>4182.51</v>
          </cell>
          <cell r="AA506">
            <v>0</v>
          </cell>
          <cell r="AB506">
            <v>0</v>
          </cell>
          <cell r="AC506">
            <v>0</v>
          </cell>
          <cell r="AD506">
            <v>0</v>
          </cell>
          <cell r="AG506">
            <v>0</v>
          </cell>
          <cell r="AH506">
            <v>0</v>
          </cell>
        </row>
        <row r="507">
          <cell r="A507">
            <v>112895</v>
          </cell>
          <cell r="B507" t="str">
            <v>LAND TRANSPORT - FEED</v>
          </cell>
          <cell r="C507">
            <v>112895</v>
          </cell>
          <cell r="D507" t="str">
            <v>LAND TRANSPORT - FEED</v>
          </cell>
          <cell r="E507" t="str">
            <v>MOJEED OKUNADE</v>
          </cell>
          <cell r="F507" t="str">
            <v>ENGINEERING</v>
          </cell>
          <cell r="G507">
            <v>415003</v>
          </cell>
          <cell r="H507">
            <v>4150</v>
          </cell>
          <cell r="I507" t="str">
            <v>G&amp;A</v>
          </cell>
          <cell r="J507" t="str">
            <v>BASE JV</v>
          </cell>
          <cell r="K507" t="str">
            <v>P&amp;T</v>
          </cell>
          <cell r="L507" t="str">
            <v>GM Nigeria, Operated</v>
          </cell>
          <cell r="M507" t="str">
            <v>GM Nigeria, Operated</v>
          </cell>
          <cell r="N507" t="str">
            <v>Head, SCiN FEED Office</v>
          </cell>
          <cell r="O507" t="str">
            <v>EBEM, MARCEL</v>
          </cell>
          <cell r="P507" t="str">
            <v>JIDE.ODUNLAMI@SHELL.COM</v>
          </cell>
          <cell r="Q507" t="str">
            <v>OPEX</v>
          </cell>
          <cell r="R507" t="str">
            <v>OPEX</v>
          </cell>
          <cell r="S507" t="str">
            <v>NON SAL</v>
          </cell>
          <cell r="T507" t="str">
            <v>N/A</v>
          </cell>
          <cell r="U507" t="str">
            <v>N/A</v>
          </cell>
          <cell r="V507" t="str">
            <v>C_OPSE_OIL_Z11</v>
          </cell>
          <cell r="W507" t="str">
            <v>P242 Feasibility Expenses</v>
          </cell>
          <cell r="X507" t="str">
            <v>S7200 Services</v>
          </cell>
          <cell r="Y507" t="str">
            <v>A2170 Direct Mngt and Overheads</v>
          </cell>
          <cell r="Z507">
            <v>0</v>
          </cell>
          <cell r="AA507">
            <v>0</v>
          </cell>
          <cell r="AB507">
            <v>165000</v>
          </cell>
          <cell r="AC507">
            <v>0</v>
          </cell>
          <cell r="AD507">
            <v>540.98360655737702</v>
          </cell>
          <cell r="AG507">
            <v>0</v>
          </cell>
          <cell r="AH507">
            <v>-540.98360655737702</v>
          </cell>
        </row>
        <row r="508">
          <cell r="A508">
            <v>112935</v>
          </cell>
          <cell r="B508" t="str">
            <v>OVERHEADS, ADMIN SERVICES COST</v>
          </cell>
          <cell r="C508">
            <v>112935</v>
          </cell>
          <cell r="D508" t="str">
            <v>OVERHEADS, SOCIAL PERFORMANCE &amp; COMMUNITY AFFAIRS (ADMIN SERVICES COST)</v>
          </cell>
          <cell r="E508" t="str">
            <v>CHIGBO ENENMO</v>
          </cell>
          <cell r="F508" t="str">
            <v>EXTERNAL RELATIONS</v>
          </cell>
          <cell r="G508">
            <v>415008</v>
          </cell>
          <cell r="H508">
            <v>4150</v>
          </cell>
          <cell r="I508" t="str">
            <v>G&amp;A</v>
          </cell>
          <cell r="J508" t="str">
            <v>BASE JV</v>
          </cell>
          <cell r="K508" t="str">
            <v>CC &amp; MD</v>
          </cell>
          <cell r="L508" t="str">
            <v>EXTERNAL RELATIONS</v>
          </cell>
          <cell r="M508" t="str">
            <v>External Relations Manager</v>
          </cell>
          <cell r="N508" t="str">
            <v>ER Strategy &amp; Value Assurance Mgr</v>
          </cell>
          <cell r="O508" t="str">
            <v>SOKUNBI, ADEOLA</v>
          </cell>
          <cell r="P508" t="str">
            <v>O.SAMSON-OLAWALE@SHELL.COM</v>
          </cell>
          <cell r="Q508" t="str">
            <v>OPEX</v>
          </cell>
          <cell r="R508" t="str">
            <v>OPEX</v>
          </cell>
          <cell r="S508" t="str">
            <v>NON SAL</v>
          </cell>
          <cell r="T508" t="str">
            <v>N/A</v>
          </cell>
          <cell r="U508" t="str">
            <v>N/A</v>
          </cell>
          <cell r="V508" t="str">
            <v>N/A</v>
          </cell>
          <cell r="W508" t="str">
            <v>P231 Production Operations</v>
          </cell>
          <cell r="X508" t="str">
            <v>S7200 Services</v>
          </cell>
          <cell r="Y508" t="str">
            <v>A2340 Overhead</v>
          </cell>
          <cell r="Z508">
            <v>5185.18</v>
          </cell>
          <cell r="AA508">
            <v>256.14999999999998</v>
          </cell>
          <cell r="AB508">
            <v>0</v>
          </cell>
          <cell r="AC508">
            <v>0</v>
          </cell>
          <cell r="AD508">
            <v>0</v>
          </cell>
          <cell r="AG508">
            <v>0</v>
          </cell>
          <cell r="AH508">
            <v>0</v>
          </cell>
        </row>
        <row r="509">
          <cell r="A509">
            <v>112952</v>
          </cell>
          <cell r="B509" t="str">
            <v xml:space="preserve">PWA - GENERAL OVERHEAD - ICT            </v>
          </cell>
          <cell r="C509">
            <v>112952</v>
          </cell>
          <cell r="D509" t="str">
            <v xml:space="preserve">PWA - GENERAL OVERHEAD - ICT            </v>
          </cell>
          <cell r="E509" t="str">
            <v>IRETI OMOTOSO</v>
          </cell>
          <cell r="F509" t="str">
            <v>PRODUCTION</v>
          </cell>
          <cell r="G509">
            <v>415005</v>
          </cell>
          <cell r="H509">
            <v>4150</v>
          </cell>
          <cell r="I509" t="str">
            <v>OF-E&amp;M</v>
          </cell>
          <cell r="J509" t="str">
            <v>BASE JV</v>
          </cell>
          <cell r="K509" t="str">
            <v>PRODUCTION</v>
          </cell>
          <cell r="L509" t="str">
            <v>PRODUCTION</v>
          </cell>
          <cell r="M509" t="str">
            <v>Asset Manager, Swamp West Hub</v>
          </cell>
          <cell r="N509" t="str">
            <v>Asset Management Integration Lead</v>
          </cell>
          <cell r="O509" t="str">
            <v>OLALEYE, OLAYEMI</v>
          </cell>
          <cell r="P509" t="str">
            <v>NPDC</v>
          </cell>
          <cell r="Q509" t="str">
            <v>OPEX</v>
          </cell>
          <cell r="R509" t="str">
            <v>OPEX</v>
          </cell>
          <cell r="S509" t="str">
            <v>NON SAL</v>
          </cell>
          <cell r="T509" t="str">
            <v>N/A</v>
          </cell>
          <cell r="U509" t="str">
            <v>N/A</v>
          </cell>
          <cell r="V509" t="str">
            <v>N/A</v>
          </cell>
          <cell r="W509" t="str">
            <v>P231 Production Operations</v>
          </cell>
          <cell r="X509" t="str">
            <v>S7200 Services</v>
          </cell>
          <cell r="Y509" t="str">
            <v>A2110 Production Operations</v>
          </cell>
          <cell r="Z509">
            <v>-32.28</v>
          </cell>
          <cell r="AA509">
            <v>0</v>
          </cell>
          <cell r="AB509">
            <v>0</v>
          </cell>
          <cell r="AC509">
            <v>0</v>
          </cell>
          <cell r="AD509">
            <v>0</v>
          </cell>
          <cell r="AG509">
            <v>0</v>
          </cell>
          <cell r="AH509">
            <v>0</v>
          </cell>
        </row>
        <row r="510">
          <cell r="A510">
            <v>112898</v>
          </cell>
          <cell r="B510" t="str">
            <v>PT POLLUTION CLEAN-UP</v>
          </cell>
          <cell r="C510">
            <v>112898</v>
          </cell>
          <cell r="D510" t="str">
            <v>PTE POLLUTION CLEAN-UP (SPILLAGE CLEAN-UP ACTIVITIES; REHABILITATION OF POLLUTED AREAS; POLLUTION COMPENSATION)</v>
          </cell>
          <cell r="E510" t="str">
            <v>IRETI OMOTOSO</v>
          </cell>
          <cell r="F510" t="str">
            <v>PRODUCTION</v>
          </cell>
          <cell r="G510">
            <v>415006</v>
          </cell>
          <cell r="H510">
            <v>4150</v>
          </cell>
          <cell r="I510" t="str">
            <v>HSE</v>
          </cell>
          <cell r="J510" t="str">
            <v>BASE JV</v>
          </cell>
          <cell r="K510" t="str">
            <v>PRODUCTION</v>
          </cell>
          <cell r="L510" t="str">
            <v>PRODUCTION</v>
          </cell>
          <cell r="M510" t="str">
            <v>Asset Manager, Swamp East Hub</v>
          </cell>
          <cell r="N510" t="str">
            <v>Bonny Terminal Installation Manager </v>
          </cell>
          <cell r="O510" t="str">
            <v>MBANEFO, DUBEM</v>
          </cell>
          <cell r="P510" t="str">
            <v>LEONARD.GAIUS@SHELL.COM</v>
          </cell>
          <cell r="Q510" t="str">
            <v>OPEX</v>
          </cell>
          <cell r="R510" t="str">
            <v>OPEX</v>
          </cell>
          <cell r="S510" t="str">
            <v>NON SAL</v>
          </cell>
          <cell r="T510" t="str">
            <v>N/A</v>
          </cell>
          <cell r="U510" t="str">
            <v>N/A</v>
          </cell>
          <cell r="V510" t="str">
            <v>C_OPSE_OIL_Z11</v>
          </cell>
          <cell r="W510" t="str">
            <v>P244.01 Other Production Expenses</v>
          </cell>
          <cell r="X510" t="str">
            <v>S7200 Services</v>
          </cell>
          <cell r="Y510" t="str">
            <v>A2340 Overhead</v>
          </cell>
          <cell r="Z510">
            <v>14489.97</v>
          </cell>
          <cell r="AA510">
            <v>0</v>
          </cell>
          <cell r="AB510">
            <v>2659718.6594999996</v>
          </cell>
          <cell r="AC510">
            <v>18157.691999999999</v>
          </cell>
          <cell r="AD510">
            <v>26878.081047540982</v>
          </cell>
          <cell r="AG510">
            <v>0</v>
          </cell>
          <cell r="AH510">
            <v>-26878.081047540982</v>
          </cell>
        </row>
        <row r="511">
          <cell r="A511">
            <v>113062</v>
          </cell>
          <cell r="B511" t="str">
            <v>PNP PRODTN DIRECTOR OVERHEAD - ICT</v>
          </cell>
          <cell r="C511">
            <v>112952</v>
          </cell>
          <cell r="D511" t="str">
            <v xml:space="preserve">PWA - GENERAL OVERHEAD - ICT            </v>
          </cell>
          <cell r="E511" t="str">
            <v>IRETI OMOTOSO</v>
          </cell>
          <cell r="F511" t="str">
            <v>PRODUCTION</v>
          </cell>
          <cell r="G511">
            <v>415005</v>
          </cell>
          <cell r="H511">
            <v>4150</v>
          </cell>
          <cell r="I511" t="str">
            <v>OF-E&amp;M</v>
          </cell>
          <cell r="J511" t="str">
            <v>BASE JV</v>
          </cell>
          <cell r="K511" t="str">
            <v>PRODUCTION</v>
          </cell>
          <cell r="L511" t="str">
            <v>PRODUCTION</v>
          </cell>
          <cell r="M511" t="str">
            <v>Asset Manager, Swamp West Hub</v>
          </cell>
          <cell r="N511" t="str">
            <v>Asset Management Integration Lead</v>
          </cell>
          <cell r="O511" t="str">
            <v>OLALEYE, OLAYEMI</v>
          </cell>
          <cell r="P511" t="str">
            <v>NPDC</v>
          </cell>
          <cell r="Q511" t="str">
            <v>OPEX</v>
          </cell>
          <cell r="R511" t="str">
            <v>OPEX</v>
          </cell>
          <cell r="S511" t="str">
            <v>NON SAL</v>
          </cell>
          <cell r="T511" t="str">
            <v>N/A</v>
          </cell>
          <cell r="U511" t="str">
            <v>N/A</v>
          </cell>
          <cell r="Z511">
            <v>0</v>
          </cell>
          <cell r="AA511">
            <v>9.9400000000000048</v>
          </cell>
          <cell r="AB511">
            <v>0</v>
          </cell>
          <cell r="AC511">
            <v>0</v>
          </cell>
          <cell r="AD511">
            <v>0</v>
          </cell>
          <cell r="AG511">
            <v>0</v>
          </cell>
          <cell r="AH511">
            <v>0</v>
          </cell>
        </row>
        <row r="512">
          <cell r="A512">
            <v>112900</v>
          </cell>
          <cell r="B512" t="str">
            <v>OVERHEAD HR &amp; SERVICES-CPE</v>
          </cell>
          <cell r="C512">
            <v>112900</v>
          </cell>
          <cell r="D512" t="str">
            <v>ADMIN SERVICES COST -RE/PE</v>
          </cell>
          <cell r="E512" t="str">
            <v>MOJEED OKUNADE</v>
          </cell>
          <cell r="F512" t="str">
            <v>DEVELOPMENT</v>
          </cell>
          <cell r="G512">
            <v>415004</v>
          </cell>
          <cell r="H512">
            <v>4150</v>
          </cell>
          <cell r="I512" t="str">
            <v>G&amp;A</v>
          </cell>
          <cell r="J512" t="str">
            <v>BASE JV</v>
          </cell>
          <cell r="K512" t="str">
            <v>DEVELOPMENT</v>
          </cell>
          <cell r="L512" t="str">
            <v>DEVELOPMENT</v>
          </cell>
          <cell r="M512" t="str">
            <v>Manager, Tech Integration and PE</v>
          </cell>
          <cell r="N512" t="str">
            <v>Reservoir Engineering Discipline Lead</v>
          </cell>
          <cell r="O512" t="str">
            <v>ENONCHE, VANESSA</v>
          </cell>
          <cell r="P512" t="str">
            <v>NENGI.PEPPLE@SHELL.COM</v>
          </cell>
          <cell r="Q512" t="str">
            <v>OPEX</v>
          </cell>
          <cell r="R512" t="str">
            <v>OPEX</v>
          </cell>
          <cell r="S512" t="str">
            <v>NON SAL</v>
          </cell>
          <cell r="T512" t="str">
            <v>N/A</v>
          </cell>
          <cell r="U512" t="str">
            <v>N/A</v>
          </cell>
          <cell r="V512" t="str">
            <v>C_OPSE_OIL_Z11</v>
          </cell>
          <cell r="W512" t="str">
            <v>P236.01 Technical Support</v>
          </cell>
          <cell r="X512" t="str">
            <v>S7200 Services</v>
          </cell>
          <cell r="Y512" t="str">
            <v>A2180 Feasibility Expenses</v>
          </cell>
          <cell r="Z512">
            <v>29688.059999999998</v>
          </cell>
          <cell r="AA512">
            <v>17240.43</v>
          </cell>
          <cell r="AB512">
            <v>9277500</v>
          </cell>
          <cell r="AC512">
            <v>4500</v>
          </cell>
          <cell r="AD512">
            <v>34918.032786885247</v>
          </cell>
          <cell r="AG512">
            <v>0</v>
          </cell>
          <cell r="AH512">
            <v>-34918.032786885247</v>
          </cell>
        </row>
        <row r="513">
          <cell r="A513">
            <v>100398</v>
          </cell>
          <cell r="B513" t="str">
            <v xml:space="preserve">GENERAL OVERHEAD SWAMP 2                </v>
          </cell>
          <cell r="C513">
            <v>112963</v>
          </cell>
          <cell r="D513" t="str">
            <v>OVERHEADS, PN PEB ALLOWANCES AND GENERAL OVERHEADS (LAND TRANSPORT)</v>
          </cell>
          <cell r="E513" t="str">
            <v>IRETI OMOTOSO</v>
          </cell>
          <cell r="F513" t="str">
            <v>PRODUCTION</v>
          </cell>
          <cell r="G513">
            <v>415003</v>
          </cell>
          <cell r="H513">
            <v>4150</v>
          </cell>
          <cell r="I513" t="str">
            <v>PMM</v>
          </cell>
          <cell r="J513" t="str">
            <v>BASE JV</v>
          </cell>
          <cell r="K513" t="str">
            <v>PRODUCTION</v>
          </cell>
          <cell r="L513" t="str">
            <v>PRODUCTION</v>
          </cell>
          <cell r="M513" t="str">
            <v>Asset Manager, Swamp East Hub</v>
          </cell>
          <cell r="N513" t="str">
            <v>Asset Management Integration Lead</v>
          </cell>
          <cell r="O513" t="str">
            <v>AZUBUIKE, JOHN</v>
          </cell>
          <cell r="P513" t="str">
            <v>JULIUS.OHALLEM@SHELL.COM</v>
          </cell>
          <cell r="Q513" t="str">
            <v>OPEX</v>
          </cell>
          <cell r="R513" t="str">
            <v>OPEX</v>
          </cell>
          <cell r="S513" t="str">
            <v>NON SAL</v>
          </cell>
          <cell r="T513" t="str">
            <v>N/A</v>
          </cell>
          <cell r="U513" t="str">
            <v>N/A</v>
          </cell>
          <cell r="V513" t="str">
            <v>N/A</v>
          </cell>
          <cell r="W513" t="str">
            <v>P231 Production Operations</v>
          </cell>
          <cell r="X513" t="str">
            <v>S7200 Services</v>
          </cell>
          <cell r="Y513" t="str">
            <v>A2110 Production Operations</v>
          </cell>
          <cell r="Z513">
            <v>0</v>
          </cell>
          <cell r="AA513">
            <v>0</v>
          </cell>
          <cell r="AB513">
            <v>0</v>
          </cell>
          <cell r="AC513">
            <v>0</v>
          </cell>
          <cell r="AD513">
            <v>0</v>
          </cell>
          <cell r="AG513">
            <v>0</v>
          </cell>
          <cell r="AH513">
            <v>0</v>
          </cell>
        </row>
        <row r="514">
          <cell r="A514">
            <v>112902</v>
          </cell>
          <cell r="B514" t="str">
            <v>PEB POLLUTION CLEAN UP</v>
          </cell>
          <cell r="C514">
            <v>112902</v>
          </cell>
          <cell r="D514" t="str">
            <v>PBE POLLUTION CLEANUP - CLAMPS (SPILLAGE CLEAN-UP ACTIVITIES; REHABILITATION OF POLLUTED AREAS; POLLUTION COMPENSATION)</v>
          </cell>
          <cell r="E514" t="str">
            <v>IRETI OMOTOSO</v>
          </cell>
          <cell r="F514" t="str">
            <v>PRODUCTION</v>
          </cell>
          <cell r="G514">
            <v>415006</v>
          </cell>
          <cell r="H514">
            <v>4150</v>
          </cell>
          <cell r="I514" t="str">
            <v>HSE</v>
          </cell>
          <cell r="J514" t="str">
            <v>BASE JV</v>
          </cell>
          <cell r="K514" t="str">
            <v>PRODUCTION</v>
          </cell>
          <cell r="L514" t="str">
            <v>PRODUCTION</v>
          </cell>
          <cell r="M514" t="str">
            <v>Asset Manager, Swamp East Hub</v>
          </cell>
          <cell r="N514" t="str">
            <v>Asset Management Integration Lead</v>
          </cell>
          <cell r="O514" t="str">
            <v>AZUBUIKE, JOHN</v>
          </cell>
          <cell r="P514" t="str">
            <v>SUNDAY.OTUU@SHELL.COM</v>
          </cell>
          <cell r="Q514" t="str">
            <v>OPEX</v>
          </cell>
          <cell r="R514" t="str">
            <v>OPEX</v>
          </cell>
          <cell r="S514" t="str">
            <v>NON SAL</v>
          </cell>
          <cell r="T514" t="str">
            <v>N/A</v>
          </cell>
          <cell r="U514" t="str">
            <v>N/A</v>
          </cell>
          <cell r="V514" t="str">
            <v>N/A</v>
          </cell>
          <cell r="W514" t="str">
            <v>P244.01 Other Production Expenses</v>
          </cell>
          <cell r="X514" t="str">
            <v>S7200 Services</v>
          </cell>
          <cell r="Y514" t="str">
            <v>A2340 Overhead</v>
          </cell>
          <cell r="Z514">
            <v>0</v>
          </cell>
          <cell r="AA514">
            <v>0</v>
          </cell>
          <cell r="AB514">
            <v>0</v>
          </cell>
          <cell r="AC514">
            <v>0</v>
          </cell>
          <cell r="AD514">
            <v>0</v>
          </cell>
          <cell r="AG514">
            <v>0</v>
          </cell>
          <cell r="AH514">
            <v>0</v>
          </cell>
        </row>
        <row r="515">
          <cell r="A515">
            <v>112903</v>
          </cell>
          <cell r="B515" t="str">
            <v>PEC POLLUTION CLEAN UP</v>
          </cell>
          <cell r="C515">
            <v>112903</v>
          </cell>
          <cell r="D515" t="str">
            <v>PCE POLLUTION CLEANUP - LOGISTICS (MARINE)</v>
          </cell>
          <cell r="E515" t="str">
            <v>IRETI OMOTOSO</v>
          </cell>
          <cell r="F515" t="str">
            <v>PRODUCTION</v>
          </cell>
          <cell r="G515">
            <v>415003</v>
          </cell>
          <cell r="H515">
            <v>4150</v>
          </cell>
          <cell r="I515" t="str">
            <v>HSE</v>
          </cell>
          <cell r="J515" t="str">
            <v>BASE JV</v>
          </cell>
          <cell r="K515" t="str">
            <v>PRODUCTION</v>
          </cell>
          <cell r="L515" t="str">
            <v>PRODUCTION</v>
          </cell>
          <cell r="M515" t="str">
            <v>Asset Manager, Swamp East Hub</v>
          </cell>
          <cell r="N515" t="str">
            <v>Asset Management Integration Lead</v>
          </cell>
          <cell r="O515" t="str">
            <v>AZUBUIKE, JOHN</v>
          </cell>
          <cell r="P515" t="str">
            <v>JACOB.OGOGO@SHELL.COM</v>
          </cell>
          <cell r="Q515" t="str">
            <v>OPEX</v>
          </cell>
          <cell r="R515" t="str">
            <v>OPEX</v>
          </cell>
          <cell r="S515" t="str">
            <v>NON SAL</v>
          </cell>
          <cell r="T515" t="str">
            <v>N/A</v>
          </cell>
          <cell r="U515" t="str">
            <v>N/A</v>
          </cell>
          <cell r="V515" t="str">
            <v>C_OPSE_OIL_Z11</v>
          </cell>
          <cell r="W515" t="str">
            <v>P244.01 Other Production Expenses</v>
          </cell>
          <cell r="X515" t="str">
            <v>S7200 Services</v>
          </cell>
          <cell r="Y515" t="str">
            <v>A2340 Overhead</v>
          </cell>
          <cell r="Z515">
            <v>8142.4499999999989</v>
          </cell>
          <cell r="AA515">
            <v>0</v>
          </cell>
          <cell r="AB515">
            <v>359999.99999999994</v>
          </cell>
          <cell r="AC515">
            <v>4020</v>
          </cell>
          <cell r="AD515">
            <v>5200.3278688524588</v>
          </cell>
          <cell r="AG515">
            <v>0</v>
          </cell>
          <cell r="AH515">
            <v>-5200.3278688524588</v>
          </cell>
        </row>
        <row r="516">
          <cell r="A516">
            <v>112963</v>
          </cell>
          <cell r="B516" t="str">
            <v>OVERHEADS, PN PEB</v>
          </cell>
          <cell r="C516">
            <v>112963</v>
          </cell>
          <cell r="D516" t="str">
            <v>OVERHEADS, PN PEB ALLOWANCES AND GENERAL OVERHEADS (LAND TRANSPORT)</v>
          </cell>
          <cell r="E516" t="str">
            <v>IRETI OMOTOSO</v>
          </cell>
          <cell r="F516" t="str">
            <v>PRODUCTION</v>
          </cell>
          <cell r="G516">
            <v>415003</v>
          </cell>
          <cell r="H516">
            <v>4150</v>
          </cell>
          <cell r="I516" t="str">
            <v>PMM</v>
          </cell>
          <cell r="J516" t="str">
            <v>BASE JV</v>
          </cell>
          <cell r="K516" t="str">
            <v>PRODUCTION</v>
          </cell>
          <cell r="L516" t="str">
            <v>PRODUCTION</v>
          </cell>
          <cell r="M516" t="str">
            <v>Asset Manager, Swamp East Hub</v>
          </cell>
          <cell r="N516" t="str">
            <v>Asset Management Integration Lead</v>
          </cell>
          <cell r="O516" t="str">
            <v>AZUBUIKE, JOHN</v>
          </cell>
          <cell r="P516" t="str">
            <v>JULIUS.OHALLEM@SHELL.COM</v>
          </cell>
          <cell r="Q516" t="str">
            <v>OPEX</v>
          </cell>
          <cell r="R516" t="str">
            <v>OPEX</v>
          </cell>
          <cell r="S516" t="str">
            <v>NON SAL</v>
          </cell>
          <cell r="T516" t="str">
            <v>N/A</v>
          </cell>
          <cell r="U516" t="str">
            <v>N/A</v>
          </cell>
          <cell r="V516" t="str">
            <v>N/A</v>
          </cell>
          <cell r="W516" t="str">
            <v>P231 Production Operations</v>
          </cell>
          <cell r="X516" t="str">
            <v>S7200 Services</v>
          </cell>
          <cell r="Y516" t="str">
            <v>A2110 Production Operations</v>
          </cell>
          <cell r="Z516">
            <v>0</v>
          </cell>
          <cell r="AA516">
            <v>0</v>
          </cell>
          <cell r="AB516">
            <v>0</v>
          </cell>
          <cell r="AC516">
            <v>0</v>
          </cell>
          <cell r="AD516">
            <v>0</v>
          </cell>
          <cell r="AG516">
            <v>0</v>
          </cell>
          <cell r="AH516">
            <v>0</v>
          </cell>
        </row>
        <row r="517">
          <cell r="A517">
            <v>112907</v>
          </cell>
          <cell r="B517" t="str">
            <v xml:space="preserve">CX CRISIS MANAGEMENT </v>
          </cell>
          <cell r="C517">
            <v>112907</v>
          </cell>
          <cell r="D517" t="str">
            <v>CORPORATE COMMUNICATION_TRAVEL&amp; HOTEL</v>
          </cell>
          <cell r="E517" t="str">
            <v>CHIGBO ENENMO</v>
          </cell>
          <cell r="F517" t="str">
            <v>EXTERNAL RELATIONS</v>
          </cell>
          <cell r="G517">
            <v>415005</v>
          </cell>
          <cell r="H517">
            <v>4150</v>
          </cell>
          <cell r="I517" t="str">
            <v>CDPA</v>
          </cell>
          <cell r="J517" t="str">
            <v>BASE JV</v>
          </cell>
          <cell r="K517" t="str">
            <v>CC &amp; MD</v>
          </cell>
          <cell r="L517" t="str">
            <v>EXTERNAL RELATIONS</v>
          </cell>
          <cell r="M517" t="str">
            <v>External Relations Manager</v>
          </cell>
          <cell r="N517" t="str">
            <v>ER Nigeria Communications Manager</v>
          </cell>
          <cell r="O517" t="str">
            <v>SOKUNBI, ADEOLA</v>
          </cell>
          <cell r="P517" t="str">
            <v>JUDITH.OKAKURO@SHELL.COM</v>
          </cell>
          <cell r="Q517" t="str">
            <v>OPEX</v>
          </cell>
          <cell r="R517" t="str">
            <v>OPEX</v>
          </cell>
          <cell r="S517" t="str">
            <v>NON SAL</v>
          </cell>
          <cell r="T517" t="str">
            <v>N/A</v>
          </cell>
          <cell r="U517" t="str">
            <v>N/A</v>
          </cell>
          <cell r="V517" t="str">
            <v>C_OPSE_OIL_Z11</v>
          </cell>
          <cell r="W517" t="str">
            <v>P236.08 Corporate Affairs, PR, etc.</v>
          </cell>
          <cell r="X517" t="str">
            <v>S7200 Services</v>
          </cell>
          <cell r="Y517" t="str">
            <v>A2340 Overhead</v>
          </cell>
          <cell r="Z517">
            <v>19758.080000000002</v>
          </cell>
          <cell r="AA517">
            <v>20917.989999999998</v>
          </cell>
          <cell r="AB517">
            <v>17750000</v>
          </cell>
          <cell r="AC517">
            <v>17000</v>
          </cell>
          <cell r="AD517">
            <v>75196.721311475412</v>
          </cell>
          <cell r="AG517">
            <v>0</v>
          </cell>
          <cell r="AH517">
            <v>-75196.721311475412</v>
          </cell>
        </row>
        <row r="518">
          <cell r="A518">
            <v>104206</v>
          </cell>
          <cell r="B518" t="str">
            <v>FIRE EMERGENCY RESPONSE OPS - LAND AREA</v>
          </cell>
          <cell r="C518">
            <v>112965</v>
          </cell>
          <cell r="D518" t="str">
            <v>LAND AREA EAST ENVIRONMENTAL AFFAIRS (FIRE DRILLS/FIRE FIGHTING OPERATIONS)</v>
          </cell>
          <cell r="E518" t="str">
            <v>IRETI OMOTOSO</v>
          </cell>
          <cell r="F518" t="str">
            <v>PRODUCTION</v>
          </cell>
          <cell r="G518">
            <v>415006</v>
          </cell>
          <cell r="H518">
            <v>4150</v>
          </cell>
          <cell r="I518" t="str">
            <v>HSE</v>
          </cell>
          <cell r="J518" t="str">
            <v>BASE JV</v>
          </cell>
          <cell r="K518" t="str">
            <v>PRODUCTION</v>
          </cell>
          <cell r="L518" t="str">
            <v>PRODUCTION</v>
          </cell>
          <cell r="M518" t="str">
            <v>Asset Manager, Land East Hub</v>
          </cell>
          <cell r="N518" t="str">
            <v>Asset Management Integration Lead</v>
          </cell>
          <cell r="O518" t="str">
            <v>ADEDIRAN, ADEWALE</v>
          </cell>
          <cell r="P518" t="str">
            <v>OLADELE.LADAPO@SHELL.COM</v>
          </cell>
          <cell r="Q518" t="str">
            <v>OPEX</v>
          </cell>
          <cell r="R518" t="str">
            <v>OPEX</v>
          </cell>
          <cell r="S518" t="str">
            <v>NON SAL</v>
          </cell>
          <cell r="T518" t="str">
            <v>N/A</v>
          </cell>
          <cell r="U518" t="str">
            <v>N/A</v>
          </cell>
          <cell r="V518" t="str">
            <v>N/A</v>
          </cell>
          <cell r="W518" t="str">
            <v>P231 Production Operations</v>
          </cell>
          <cell r="X518" t="str">
            <v>S7200 Services</v>
          </cell>
          <cell r="Y518" t="str">
            <v>A2110 Production Operations</v>
          </cell>
          <cell r="Z518">
            <v>15440320.799999999</v>
          </cell>
          <cell r="AA518">
            <v>719289.2300000001</v>
          </cell>
          <cell r="AB518">
            <v>0</v>
          </cell>
          <cell r="AC518">
            <v>0</v>
          </cell>
          <cell r="AD518">
            <v>0</v>
          </cell>
          <cell r="AG518">
            <v>0</v>
          </cell>
          <cell r="AH518">
            <v>0</v>
          </cell>
        </row>
        <row r="519">
          <cell r="A519">
            <v>112910</v>
          </cell>
          <cell r="B519" t="str">
            <v>OVERHEADS, PN PEB</v>
          </cell>
          <cell r="C519">
            <v>112910</v>
          </cell>
          <cell r="D519" t="str">
            <v>OVERHEADS, PN PEB ALLOWANCES AND GENERAL OVERHEADS (ICT - INFRASTRUCTURE)</v>
          </cell>
          <cell r="E519" t="str">
            <v>IRETI OMOTOSO</v>
          </cell>
          <cell r="F519" t="str">
            <v>PRODUCTION</v>
          </cell>
          <cell r="G519">
            <v>415005</v>
          </cell>
          <cell r="H519">
            <v>4150</v>
          </cell>
          <cell r="I519" t="str">
            <v>OF-E&amp;M</v>
          </cell>
          <cell r="J519" t="str">
            <v>BASE JV</v>
          </cell>
          <cell r="K519" t="str">
            <v>PRODUCTION</v>
          </cell>
          <cell r="L519" t="str">
            <v>PRODUCTION</v>
          </cell>
          <cell r="M519" t="str">
            <v>Asset Manager, Swamp East Hub</v>
          </cell>
          <cell r="N519" t="str">
            <v>Asset Management Integration Lead</v>
          </cell>
          <cell r="O519" t="str">
            <v>AZUBUIKE, JOHN</v>
          </cell>
          <cell r="P519" t="str">
            <v>JULIUS.OHALLEM@SHELL.COM</v>
          </cell>
          <cell r="Q519" t="str">
            <v>OPEX</v>
          </cell>
          <cell r="R519" t="str">
            <v>OPEX</v>
          </cell>
          <cell r="S519" t="str">
            <v>NON SAL</v>
          </cell>
          <cell r="T519" t="str">
            <v>N/A</v>
          </cell>
          <cell r="U519" t="str">
            <v>N/A</v>
          </cell>
          <cell r="V519" t="str">
            <v>N/A</v>
          </cell>
          <cell r="W519" t="str">
            <v>P231 Production Operations</v>
          </cell>
          <cell r="X519" t="str">
            <v>S7200 Services</v>
          </cell>
          <cell r="Y519" t="str">
            <v>A2110 Production Operations</v>
          </cell>
          <cell r="Z519">
            <v>0</v>
          </cell>
          <cell r="AA519">
            <v>0</v>
          </cell>
          <cell r="AB519">
            <v>0</v>
          </cell>
          <cell r="AC519">
            <v>0</v>
          </cell>
          <cell r="AD519">
            <v>0</v>
          </cell>
          <cell r="AG519">
            <v>0</v>
          </cell>
          <cell r="AH519">
            <v>0</v>
          </cell>
        </row>
        <row r="520">
          <cell r="A520">
            <v>104554</v>
          </cell>
          <cell r="B520" t="str">
            <v>Ops and Mtce of ER Activities EAST</v>
          </cell>
          <cell r="C520">
            <v>112965</v>
          </cell>
          <cell r="D520" t="str">
            <v>LAND AREA EAST ENVIRONMENTAL AFFAIRS (FIRE DRILLS/FIRE FIGHTING OPERATIONS)</v>
          </cell>
          <cell r="E520" t="str">
            <v>IRETI OMOTOSO</v>
          </cell>
          <cell r="F520" t="str">
            <v>PRODUCTION</v>
          </cell>
          <cell r="G520">
            <v>415006</v>
          </cell>
          <cell r="H520">
            <v>4150</v>
          </cell>
          <cell r="I520" t="str">
            <v>HSE</v>
          </cell>
          <cell r="J520" t="str">
            <v>BASE JV</v>
          </cell>
          <cell r="K520" t="str">
            <v>PRODUCTION</v>
          </cell>
          <cell r="L520" t="str">
            <v>PRODUCTION</v>
          </cell>
          <cell r="M520" t="str">
            <v>Asset Manager, Land East Hub</v>
          </cell>
          <cell r="N520" t="str">
            <v>Asset Management Integration Lead</v>
          </cell>
          <cell r="O520" t="str">
            <v>ADEDIRAN, ADEWALE</v>
          </cell>
          <cell r="P520" t="str">
            <v>OLADELE.LADAPO@SHELL.COM</v>
          </cell>
          <cell r="Q520" t="str">
            <v>OPEX</v>
          </cell>
          <cell r="R520" t="str">
            <v>OPEX</v>
          </cell>
          <cell r="S520" t="str">
            <v>NON SAL</v>
          </cell>
          <cell r="T520" t="str">
            <v>N/A</v>
          </cell>
          <cell r="U520" t="str">
            <v>N/A</v>
          </cell>
          <cell r="V520" t="str">
            <v>N/A</v>
          </cell>
          <cell r="W520" t="str">
            <v>P231 Production Operations</v>
          </cell>
          <cell r="X520" t="str">
            <v>S7200 Services</v>
          </cell>
          <cell r="Y520" t="str">
            <v>A2110 Production Operations</v>
          </cell>
          <cell r="Z520">
            <v>0</v>
          </cell>
          <cell r="AA520">
            <v>18723.52</v>
          </cell>
          <cell r="AB520">
            <v>0</v>
          </cell>
          <cell r="AC520">
            <v>0</v>
          </cell>
          <cell r="AD520">
            <v>0</v>
          </cell>
          <cell r="AG520">
            <v>0</v>
          </cell>
          <cell r="AH520">
            <v>0</v>
          </cell>
        </row>
        <row r="521">
          <cell r="A521">
            <v>112912</v>
          </cell>
          <cell r="B521" t="str">
            <v>TECHNICAL ASSISTANTS (MPS)</v>
          </cell>
          <cell r="C521">
            <v>112912</v>
          </cell>
          <cell r="D521" t="str">
            <v>TECHNICAL ASSISTANTS (MPS)</v>
          </cell>
          <cell r="E521" t="str">
            <v>MOJEED OKUNADE</v>
          </cell>
          <cell r="F521" t="str">
            <v>DEVELOPMENT</v>
          </cell>
          <cell r="G521">
            <v>415004</v>
          </cell>
          <cell r="H521">
            <v>4150</v>
          </cell>
          <cell r="I521" t="str">
            <v>G&amp;A</v>
          </cell>
          <cell r="J521" t="str">
            <v>BASE JV</v>
          </cell>
          <cell r="K521" t="str">
            <v>DEVELOPMENT</v>
          </cell>
          <cell r="L521" t="str">
            <v>DEVELOPMENT</v>
          </cell>
          <cell r="M521" t="str">
            <v>Manager, Geosolutions &amp; Onshore Studies</v>
          </cell>
          <cell r="N521" t="str">
            <v>Development Tech Support and Info Mgr</v>
          </cell>
          <cell r="O521" t="str">
            <v>ENONCHE, VANESSA</v>
          </cell>
          <cell r="P521" t="str">
            <v>A.OBOMANU@SHELL.COM</v>
          </cell>
          <cell r="Q521" t="str">
            <v>OPEX</v>
          </cell>
          <cell r="R521" t="str">
            <v>OPEX</v>
          </cell>
          <cell r="S521" t="str">
            <v>NON SAL</v>
          </cell>
          <cell r="T521" t="str">
            <v>N/A</v>
          </cell>
          <cell r="U521" t="str">
            <v>N/A</v>
          </cell>
          <cell r="V521" t="str">
            <v>C_OPSE_OIL_Z11</v>
          </cell>
          <cell r="W521" t="str">
            <v>P236.01 Technical Support</v>
          </cell>
          <cell r="X521" t="str">
            <v>S7200 Services</v>
          </cell>
          <cell r="Y521" t="str">
            <v>A2340 Overhead</v>
          </cell>
          <cell r="Z521">
            <v>380956</v>
          </cell>
          <cell r="AA521">
            <v>256439.86</v>
          </cell>
          <cell r="AB521">
            <v>98591120</v>
          </cell>
          <cell r="AC521">
            <v>0</v>
          </cell>
          <cell r="AD521">
            <v>323249.57377049181</v>
          </cell>
          <cell r="AG521">
            <v>0</v>
          </cell>
          <cell r="AH521">
            <v>-323249.57377049181</v>
          </cell>
        </row>
        <row r="522">
          <cell r="A522">
            <v>112913</v>
          </cell>
          <cell r="B522" t="str">
            <v>CLEAN NIGERIA ASSOCIATES</v>
          </cell>
          <cell r="C522">
            <v>112913</v>
          </cell>
          <cell r="D522" t="str">
            <v>CLEAN NIGERIA ASSOCIATES (CLEAN NIGERIA ASSOCIATES)</v>
          </cell>
          <cell r="E522" t="str">
            <v>IRETI OMOTOSO</v>
          </cell>
          <cell r="F522" t="str">
            <v>PRODUCTION</v>
          </cell>
          <cell r="G522">
            <v>415006</v>
          </cell>
          <cell r="H522">
            <v>4150</v>
          </cell>
          <cell r="I522" t="str">
            <v>HSE</v>
          </cell>
          <cell r="J522" t="str">
            <v>BASE JV</v>
          </cell>
          <cell r="K522" t="str">
            <v>PRODUCTION</v>
          </cell>
          <cell r="L522" t="str">
            <v>PRODUCTION</v>
          </cell>
          <cell r="M522" t="str">
            <v>Pipeline Asset Manager</v>
          </cell>
          <cell r="N522" t="str">
            <v xml:space="preserve">	Production Support Manager                                                          </v>
          </cell>
          <cell r="O522" t="str">
            <v>AGUEGBOH, OBIORA</v>
          </cell>
          <cell r="P522" t="str">
            <v>DAMIAN-PAUL.AGUIYI@SHELL.COM</v>
          </cell>
          <cell r="Q522" t="str">
            <v>OPEX</v>
          </cell>
          <cell r="R522" t="str">
            <v>OPEX</v>
          </cell>
          <cell r="S522" t="str">
            <v>NON SAL</v>
          </cell>
          <cell r="T522" t="str">
            <v>N/A</v>
          </cell>
          <cell r="U522" t="str">
            <v>N/A</v>
          </cell>
          <cell r="V522" t="str">
            <v>C_OPSE_OIL_Z11</v>
          </cell>
          <cell r="W522" t="str">
            <v>P236.02 HSE</v>
          </cell>
          <cell r="X522" t="str">
            <v>S7200 Services</v>
          </cell>
          <cell r="Y522" t="str">
            <v>A2340 Overhead</v>
          </cell>
          <cell r="Z522">
            <v>0</v>
          </cell>
          <cell r="AA522">
            <v>270261.06</v>
          </cell>
          <cell r="AB522">
            <v>55906500</v>
          </cell>
          <cell r="AC522">
            <v>122200</v>
          </cell>
          <cell r="AD522">
            <v>305500</v>
          </cell>
          <cell r="AG522">
            <v>0</v>
          </cell>
          <cell r="AH522">
            <v>-305500</v>
          </cell>
        </row>
        <row r="523">
          <cell r="A523">
            <v>112914</v>
          </cell>
          <cell r="B523" t="str">
            <v>CO2 REDUCTION  INTEGRITY</v>
          </cell>
          <cell r="C523">
            <v>112914</v>
          </cell>
          <cell r="D523" t="str">
            <v>CO2 REDUCTION &amp; OPERATIONAL INTEGRITY (ENVIRONMENTAL SUSTAINABILITY)</v>
          </cell>
          <cell r="E523" t="str">
            <v>IRETI OMOTOSO</v>
          </cell>
          <cell r="F523" t="str">
            <v>PRODUCTION</v>
          </cell>
          <cell r="G523">
            <v>415002</v>
          </cell>
          <cell r="H523">
            <v>4150</v>
          </cell>
          <cell r="I523" t="str">
            <v>HSE</v>
          </cell>
          <cell r="J523" t="str">
            <v>BASE JV</v>
          </cell>
          <cell r="K523" t="str">
            <v>PRODUCTION</v>
          </cell>
          <cell r="L523" t="str">
            <v>PRODUCTION</v>
          </cell>
          <cell r="M523" t="str">
            <v>Production Services Manager</v>
          </cell>
          <cell r="N523" t="str">
            <v>Head, Ops Integrity/Excellence Assurance</v>
          </cell>
          <cell r="O523" t="str">
            <v>ADEPOJU, OPEYEMI</v>
          </cell>
          <cell r="P523" t="str">
            <v>SOTONYE.EDOHORE@SHELL.COM</v>
          </cell>
          <cell r="Q523" t="str">
            <v>OPEX</v>
          </cell>
          <cell r="R523" t="str">
            <v>OPEX</v>
          </cell>
          <cell r="S523" t="str">
            <v>NON SAL</v>
          </cell>
          <cell r="T523" t="str">
            <v>N/A</v>
          </cell>
          <cell r="U523" t="str">
            <v>N/A</v>
          </cell>
          <cell r="V523" t="str">
            <v>C_OPSE_OIL_Z11</v>
          </cell>
          <cell r="W523" t="str">
            <v>P236.02 HSE</v>
          </cell>
          <cell r="X523" t="str">
            <v>S7200 Services</v>
          </cell>
          <cell r="Y523" t="str">
            <v>A2170 Direct Mngt and Overheads</v>
          </cell>
          <cell r="Z523">
            <v>1192387.74</v>
          </cell>
          <cell r="AA523">
            <v>986352.22</v>
          </cell>
          <cell r="AB523">
            <v>296684979</v>
          </cell>
          <cell r="AC523">
            <v>144000</v>
          </cell>
          <cell r="AD523">
            <v>1116737.6360655739</v>
          </cell>
          <cell r="AG523">
            <v>0</v>
          </cell>
          <cell r="AH523">
            <v>-1116737.6360655739</v>
          </cell>
        </row>
        <row r="524">
          <cell r="A524">
            <v>112965</v>
          </cell>
          <cell r="B524" t="str">
            <v>PAE POLLUTION CLEAN UP</v>
          </cell>
          <cell r="C524">
            <v>112965</v>
          </cell>
          <cell r="D524" t="str">
            <v>LAND AREA EAST ENVIRONMENTAL AFFAIRS (FIRE DRILLS/FIRE FIGHTING OPERATIONS)</v>
          </cell>
          <cell r="E524" t="str">
            <v>IRETI OMOTOSO</v>
          </cell>
          <cell r="F524" t="str">
            <v>PRODUCTION</v>
          </cell>
          <cell r="G524">
            <v>415006</v>
          </cell>
          <cell r="H524">
            <v>4150</v>
          </cell>
          <cell r="I524" t="str">
            <v>HSE</v>
          </cell>
          <cell r="J524" t="str">
            <v>BASE JV</v>
          </cell>
          <cell r="K524" t="str">
            <v>PRODUCTION</v>
          </cell>
          <cell r="L524" t="str">
            <v>PRODUCTION</v>
          </cell>
          <cell r="M524" t="str">
            <v>Asset Manager, Land East Hub</v>
          </cell>
          <cell r="N524" t="str">
            <v>Asset Management Integration Lead</v>
          </cell>
          <cell r="O524" t="str">
            <v>ADEDIRAN, ADEWALE</v>
          </cell>
          <cell r="P524" t="str">
            <v>OLADELE.LADAPO@SHELL.COM</v>
          </cell>
          <cell r="Q524" t="str">
            <v>OPEX</v>
          </cell>
          <cell r="R524" t="str">
            <v>OPEX</v>
          </cell>
          <cell r="S524" t="str">
            <v>NON SAL</v>
          </cell>
          <cell r="T524" t="str">
            <v>N/A</v>
          </cell>
          <cell r="U524" t="str">
            <v>N/A</v>
          </cell>
          <cell r="V524" t="str">
            <v>C_OPSE_OIL_Z11</v>
          </cell>
          <cell r="W524" t="str">
            <v>P244.01 Other Production Expenses</v>
          </cell>
          <cell r="X524" t="str">
            <v>S7200 Services</v>
          </cell>
          <cell r="Y524" t="str">
            <v>A2110 Production Operations</v>
          </cell>
          <cell r="Z524">
            <v>676365.46000000008</v>
          </cell>
          <cell r="AA524">
            <v>20295.25</v>
          </cell>
          <cell r="AB524">
            <v>206255852</v>
          </cell>
          <cell r="AC524">
            <v>0</v>
          </cell>
          <cell r="AD524">
            <v>676248.69508196716</v>
          </cell>
          <cell r="AG524">
            <v>0</v>
          </cell>
          <cell r="AH524">
            <v>-676248.69508196716</v>
          </cell>
        </row>
        <row r="525">
          <cell r="A525">
            <v>101137</v>
          </cell>
          <cell r="B525" t="str">
            <v xml:space="preserve">PCE District General O/H                </v>
          </cell>
          <cell r="C525">
            <v>112967</v>
          </cell>
          <cell r="D525" t="str">
            <v>PEC GENERAL OVERHEAD - (LABOUR CONTRACTOR)</v>
          </cell>
          <cell r="E525" t="str">
            <v>IRETI OMOTOSO</v>
          </cell>
          <cell r="F525" t="str">
            <v>PRODUCTION</v>
          </cell>
          <cell r="G525">
            <v>415004</v>
          </cell>
          <cell r="H525">
            <v>4150</v>
          </cell>
          <cell r="I525" t="str">
            <v>G&amp;A</v>
          </cell>
          <cell r="J525" t="str">
            <v>BASE JV</v>
          </cell>
          <cell r="K525" t="str">
            <v>PRODUCTION</v>
          </cell>
          <cell r="L525" t="str">
            <v>PRODUCTION</v>
          </cell>
          <cell r="M525" t="str">
            <v>Asset Manager, Swamp East Hub</v>
          </cell>
          <cell r="N525" t="str">
            <v>Asset Management Integration Lead</v>
          </cell>
          <cell r="O525" t="str">
            <v>AZUBUIKE, JOHN</v>
          </cell>
          <cell r="P525" t="str">
            <v>CHIKEZIE.ODINAKA@SHELL.COM</v>
          </cell>
          <cell r="Q525" t="str">
            <v>OPEX</v>
          </cell>
          <cell r="R525" t="str">
            <v>OPEX</v>
          </cell>
          <cell r="S525" t="str">
            <v>NON SAL</v>
          </cell>
          <cell r="T525" t="str">
            <v>N/A</v>
          </cell>
          <cell r="U525" t="str">
            <v>N/A</v>
          </cell>
          <cell r="V525" t="str">
            <v>C_OPSE_OIL_Z11</v>
          </cell>
          <cell r="W525" t="str">
            <v>P231 Production Operations</v>
          </cell>
          <cell r="X525" t="str">
            <v>S7200 Services</v>
          </cell>
          <cell r="Z525">
            <v>0</v>
          </cell>
          <cell r="AA525">
            <v>127.08</v>
          </cell>
          <cell r="AB525">
            <v>0</v>
          </cell>
          <cell r="AC525">
            <v>0</v>
          </cell>
          <cell r="AD525">
            <v>0</v>
          </cell>
          <cell r="AG525">
            <v>0</v>
          </cell>
          <cell r="AH525">
            <v>0</v>
          </cell>
        </row>
        <row r="526">
          <cell r="A526">
            <v>112917</v>
          </cell>
          <cell r="B526" t="str">
            <v>PEB HSE COMPLIANCE</v>
          </cell>
          <cell r="C526">
            <v>112917</v>
          </cell>
          <cell r="D526" t="str">
            <v>PEB HSE COMPLIANCE (ENVIRONMENTAL STUDIES &amp; ESI (ENVIRONMENTAL SENSITIVITY INDEX) MAPPING )</v>
          </cell>
          <cell r="E526" t="str">
            <v>IRETI OMOTOSO</v>
          </cell>
          <cell r="F526" t="str">
            <v>PRODUCTION</v>
          </cell>
          <cell r="G526">
            <v>415006</v>
          </cell>
          <cell r="H526">
            <v>4150</v>
          </cell>
          <cell r="I526" t="str">
            <v>HSE</v>
          </cell>
          <cell r="J526" t="str">
            <v>BASE JV</v>
          </cell>
          <cell r="K526" t="str">
            <v>PRODUCTION</v>
          </cell>
          <cell r="L526" t="str">
            <v>PRODUCTION</v>
          </cell>
          <cell r="M526" t="str">
            <v>Asset Manager, Swamp East Hub</v>
          </cell>
          <cell r="N526" t="str">
            <v>Asset Management Integration Lead</v>
          </cell>
          <cell r="O526" t="str">
            <v>AZUBUIKE, JOHN</v>
          </cell>
          <cell r="P526" t="str">
            <v>SUNDAY.OTUU@SHELL.COM</v>
          </cell>
          <cell r="Q526" t="str">
            <v>OPEX</v>
          </cell>
          <cell r="R526" t="str">
            <v>OPEX</v>
          </cell>
          <cell r="S526" t="str">
            <v>NON SAL</v>
          </cell>
          <cell r="T526" t="str">
            <v>N/A</v>
          </cell>
          <cell r="U526" t="str">
            <v>N/A</v>
          </cell>
          <cell r="V526" t="str">
            <v>N/A</v>
          </cell>
          <cell r="W526" t="str">
            <v>P236.02 HSE</v>
          </cell>
          <cell r="X526" t="str">
            <v>S7200 Services</v>
          </cell>
          <cell r="Y526" t="str">
            <v>A2110 Production Operations</v>
          </cell>
          <cell r="Z526">
            <v>-17.670000000000002</v>
          </cell>
          <cell r="AA526">
            <v>0</v>
          </cell>
          <cell r="AB526">
            <v>0</v>
          </cell>
          <cell r="AC526">
            <v>0</v>
          </cell>
          <cell r="AD526">
            <v>0</v>
          </cell>
          <cell r="AG526">
            <v>0</v>
          </cell>
          <cell r="AH526">
            <v>0</v>
          </cell>
        </row>
        <row r="527">
          <cell r="A527">
            <v>112967</v>
          </cell>
          <cell r="B527" t="str">
            <v>PEC GENERAL OVERHEAD</v>
          </cell>
          <cell r="C527">
            <v>112967</v>
          </cell>
          <cell r="D527" t="str">
            <v>PEC GENERAL OVERHEAD - (LABOUR CONTRACTOR)</v>
          </cell>
          <cell r="E527" t="str">
            <v>IRETI OMOTOSO</v>
          </cell>
          <cell r="F527" t="str">
            <v>PRODUCTION</v>
          </cell>
          <cell r="G527">
            <v>415004</v>
          </cell>
          <cell r="H527">
            <v>4150</v>
          </cell>
          <cell r="I527" t="str">
            <v>G&amp;A</v>
          </cell>
          <cell r="J527" t="str">
            <v>BASE JV</v>
          </cell>
          <cell r="K527" t="str">
            <v>PRODUCTION</v>
          </cell>
          <cell r="L527" t="str">
            <v>PRODUCTION</v>
          </cell>
          <cell r="M527" t="str">
            <v>Asset Manager, Swamp East Hub</v>
          </cell>
          <cell r="N527" t="str">
            <v>Asset Management Integration Lead</v>
          </cell>
          <cell r="O527" t="str">
            <v>AZUBUIKE, JOHN</v>
          </cell>
          <cell r="P527" t="str">
            <v>CHIKEZIE.ODINAKA@SHELL.COM</v>
          </cell>
          <cell r="Q527" t="str">
            <v>OPEX</v>
          </cell>
          <cell r="R527" t="str">
            <v>OPEX</v>
          </cell>
          <cell r="S527" t="str">
            <v>NON SAL</v>
          </cell>
          <cell r="T527" t="str">
            <v>N/A</v>
          </cell>
          <cell r="U527" t="str">
            <v>N/A</v>
          </cell>
          <cell r="V527" t="str">
            <v>C_OPSE_OIL_Z11</v>
          </cell>
          <cell r="W527" t="str">
            <v>P231 Production Operations</v>
          </cell>
          <cell r="X527" t="str">
            <v>S7200 Services</v>
          </cell>
          <cell r="Y527" t="str">
            <v>A2110 Production Operations</v>
          </cell>
          <cell r="Z527">
            <v>38772.65</v>
          </cell>
          <cell r="AA527">
            <v>1335.17</v>
          </cell>
          <cell r="AB527">
            <v>57600000</v>
          </cell>
          <cell r="AC527">
            <v>0</v>
          </cell>
          <cell r="AD527">
            <v>188852.45901639343</v>
          </cell>
          <cell r="AG527">
            <v>0</v>
          </cell>
          <cell r="AH527">
            <v>-188852.45901639343</v>
          </cell>
        </row>
        <row r="528">
          <cell r="A528">
            <v>112920</v>
          </cell>
          <cell r="B528" t="str">
            <v>TECHNOLOGY/ SMART FIELDS</v>
          </cell>
          <cell r="C528">
            <v>112920</v>
          </cell>
          <cell r="D528" t="str">
            <v>TECHNOLOGY/ SMART FIELDS (PRODUCTION MAINTENANCE – OIL (ONSHORE))</v>
          </cell>
          <cell r="E528" t="str">
            <v>IRETI OMOTOSO</v>
          </cell>
          <cell r="F528" t="str">
            <v>PRODUCTION</v>
          </cell>
          <cell r="G528">
            <v>413001</v>
          </cell>
          <cell r="H528">
            <v>4130</v>
          </cell>
          <cell r="I528" t="str">
            <v>OF-MTCE</v>
          </cell>
          <cell r="J528" t="str">
            <v>BASE JV</v>
          </cell>
          <cell r="K528" t="str">
            <v>PRODUCTION</v>
          </cell>
          <cell r="L528" t="str">
            <v>PRODUCTION</v>
          </cell>
          <cell r="M528" t="str">
            <v>Production Services Manager</v>
          </cell>
          <cell r="N528" t="str">
            <v>Head, Ops Integrity/Excellence Assurance</v>
          </cell>
          <cell r="O528" t="str">
            <v>ADEPOJU, OPEYEMI</v>
          </cell>
          <cell r="P528" t="str">
            <v>MUKAILA.OJIKUTU@SHELL.COM</v>
          </cell>
          <cell r="Q528" t="str">
            <v>OPEX</v>
          </cell>
          <cell r="R528" t="str">
            <v>OPEX</v>
          </cell>
          <cell r="S528" t="str">
            <v>NON SAL</v>
          </cell>
          <cell r="T528" t="str">
            <v>N/A</v>
          </cell>
          <cell r="U528" t="str">
            <v>N/A</v>
          </cell>
          <cell r="V528" t="str">
            <v>N/A</v>
          </cell>
          <cell r="W528" t="str">
            <v>P235 Direct Management</v>
          </cell>
          <cell r="X528" t="str">
            <v>S7200 Services</v>
          </cell>
          <cell r="Y528" t="str">
            <v>A2170 Direct Mngt and Overheads</v>
          </cell>
          <cell r="Z528">
            <v>0</v>
          </cell>
          <cell r="AA528">
            <v>0</v>
          </cell>
          <cell r="AB528">
            <v>0</v>
          </cell>
          <cell r="AC528">
            <v>0</v>
          </cell>
          <cell r="AD528">
            <v>0</v>
          </cell>
          <cell r="AG528">
            <v>0</v>
          </cell>
          <cell r="AH528">
            <v>0</v>
          </cell>
        </row>
        <row r="529">
          <cell r="A529">
            <v>112921</v>
          </cell>
          <cell r="B529" t="str">
            <v>OVERHEAD FACILITIES &amp; LOGISTICS - GM DEV</v>
          </cell>
          <cell r="C529">
            <v>112921</v>
          </cell>
          <cell r="D529" t="str">
            <v xml:space="preserve">HOTEL AND TRAVEL -GM DEV </v>
          </cell>
          <cell r="E529" t="str">
            <v>MOJEED OKUNADE</v>
          </cell>
          <cell r="F529" t="str">
            <v>DEVELOPMENT</v>
          </cell>
          <cell r="G529">
            <v>415002</v>
          </cell>
          <cell r="H529">
            <v>4150</v>
          </cell>
          <cell r="I529" t="str">
            <v>G&amp;A</v>
          </cell>
          <cell r="J529" t="str">
            <v>BASE JV</v>
          </cell>
          <cell r="K529" t="str">
            <v>DEVELOPMENT</v>
          </cell>
          <cell r="L529" t="str">
            <v>DEVELOPMENT</v>
          </cell>
          <cell r="M529" t="str">
            <v>Development Manager, Onshore Assets</v>
          </cell>
          <cell r="N529" t="str">
            <v>Asset Development Manager Swamp East</v>
          </cell>
          <cell r="O529" t="str">
            <v>ENONCHE, VANESSA</v>
          </cell>
          <cell r="P529" t="str">
            <v>TUANIMA.PEPPLE@SHELL.COM</v>
          </cell>
          <cell r="Q529" t="str">
            <v>OPEX</v>
          </cell>
          <cell r="R529" t="str">
            <v>OPEX</v>
          </cell>
          <cell r="S529" t="str">
            <v>NON SAL</v>
          </cell>
          <cell r="T529" t="str">
            <v>N/A</v>
          </cell>
          <cell r="U529" t="str">
            <v>N/A</v>
          </cell>
          <cell r="V529" t="str">
            <v>C_OPSE_OIL_Z11</v>
          </cell>
          <cell r="W529" t="str">
            <v>P236.01 Technical Support</v>
          </cell>
          <cell r="X529" t="str">
            <v>S7200 Services</v>
          </cell>
          <cell r="Y529" t="str">
            <v>A2340 Overhead</v>
          </cell>
          <cell r="Z529">
            <v>78538.23000000001</v>
          </cell>
          <cell r="AA529">
            <v>72910.73</v>
          </cell>
          <cell r="AB529">
            <v>13177982</v>
          </cell>
          <cell r="AC529">
            <v>0</v>
          </cell>
          <cell r="AD529">
            <v>43206.498360655729</v>
          </cell>
          <cell r="AG529">
            <v>0</v>
          </cell>
          <cell r="AH529">
            <v>-43206.498360655729</v>
          </cell>
        </row>
        <row r="530">
          <cell r="A530">
            <v>112924</v>
          </cell>
          <cell r="B530" t="str">
            <v>OVERHEADS, ICT - SOFTWARE</v>
          </cell>
          <cell r="C530">
            <v>112924</v>
          </cell>
          <cell r="D530" t="str">
            <v>OVERHEADS, SOCIAL PERFORMANCE &amp; COMMUNITY AFFAIRS (ICT - SOFTWARE)</v>
          </cell>
          <cell r="E530" t="str">
            <v>CHIGBO ENENMO</v>
          </cell>
          <cell r="F530" t="str">
            <v>EXTERNAL RELATIONS</v>
          </cell>
          <cell r="G530">
            <v>415008</v>
          </cell>
          <cell r="H530">
            <v>4150</v>
          </cell>
          <cell r="I530" t="str">
            <v>OF-E&amp;M</v>
          </cell>
          <cell r="J530" t="str">
            <v>BASE JV</v>
          </cell>
          <cell r="K530" t="str">
            <v>CC &amp; MD</v>
          </cell>
          <cell r="L530" t="str">
            <v>EXTERNAL RELATIONS</v>
          </cell>
          <cell r="M530" t="str">
            <v>External Relations Manager</v>
          </cell>
          <cell r="N530" t="str">
            <v>ER Strategy &amp; Value Assurance Mgr</v>
          </cell>
          <cell r="O530" t="str">
            <v>SOKUNBI, ADEOLA</v>
          </cell>
          <cell r="P530" t="str">
            <v>O.SAMSON-OLAWALE@SHELL.COM</v>
          </cell>
          <cell r="Q530" t="str">
            <v>OPEX</v>
          </cell>
          <cell r="R530" t="str">
            <v>OPEX</v>
          </cell>
          <cell r="S530" t="str">
            <v>NON SAL</v>
          </cell>
          <cell r="T530" t="str">
            <v>N/A</v>
          </cell>
          <cell r="U530" t="str">
            <v>N/A</v>
          </cell>
          <cell r="V530" t="str">
            <v>N/A</v>
          </cell>
          <cell r="W530" t="str">
            <v>P231 Production Operations</v>
          </cell>
          <cell r="X530" t="str">
            <v>S7200 Services</v>
          </cell>
          <cell r="Y530" t="str">
            <v>A2340 Overhead</v>
          </cell>
          <cell r="Z530">
            <v>754.46</v>
          </cell>
          <cell r="AA530">
            <v>0</v>
          </cell>
          <cell r="AB530">
            <v>0</v>
          </cell>
          <cell r="AC530">
            <v>0</v>
          </cell>
          <cell r="AD530">
            <v>0</v>
          </cell>
          <cell r="AG530">
            <v>0</v>
          </cell>
          <cell r="AH530">
            <v>0</v>
          </cell>
        </row>
        <row r="531">
          <cell r="A531">
            <v>112979</v>
          </cell>
          <cell r="B531" t="str">
            <v xml:space="preserve">EIA FOR FES STUDIES </v>
          </cell>
          <cell r="C531">
            <v>112979</v>
          </cell>
          <cell r="D531" t="str">
            <v xml:space="preserve">EIA FOR FES STUDIES </v>
          </cell>
          <cell r="E531" t="str">
            <v>MOJEED OKUNADE</v>
          </cell>
          <cell r="F531" t="str">
            <v>DEVELOPMENT</v>
          </cell>
          <cell r="G531">
            <v>4150</v>
          </cell>
          <cell r="H531">
            <v>4150</v>
          </cell>
          <cell r="I531" t="str">
            <v>GAS</v>
          </cell>
          <cell r="J531" t="str">
            <v>DOMGAS/IPP</v>
          </cell>
          <cell r="K531" t="str">
            <v>DEVELOPMENT</v>
          </cell>
          <cell r="L531" t="str">
            <v>DEVELOPMENT</v>
          </cell>
          <cell r="M531" t="str">
            <v>Manager, Geosolutions &amp; Onshore Studies</v>
          </cell>
          <cell r="N531" t="str">
            <v>Subsurface Studies Mgr Onshore Oil</v>
          </cell>
          <cell r="O531" t="str">
            <v>ENONCHE, VANESSA</v>
          </cell>
          <cell r="P531" t="str">
            <v>REGGY.NDUKWE@SHELL.COM</v>
          </cell>
          <cell r="Q531" t="str">
            <v>OPEX</v>
          </cell>
          <cell r="R531" t="str">
            <v>OPEX</v>
          </cell>
          <cell r="S531" t="str">
            <v>NON SAL</v>
          </cell>
          <cell r="T531" t="str">
            <v>N/A</v>
          </cell>
          <cell r="U531" t="str">
            <v>N/A</v>
          </cell>
          <cell r="V531" t="str">
            <v>C_OPSE_OIL_Z11</v>
          </cell>
          <cell r="W531" t="str">
            <v>P236.01 Technical Support</v>
          </cell>
          <cell r="X531" t="str">
            <v>S7200 Services</v>
          </cell>
          <cell r="Y531" t="str">
            <v>A2340 Overhead</v>
          </cell>
          <cell r="Z531">
            <v>50916.600000000006</v>
          </cell>
          <cell r="AA531">
            <v>30456.159999999993</v>
          </cell>
          <cell r="AB531">
            <v>123556800</v>
          </cell>
          <cell r="AC531">
            <v>0</v>
          </cell>
          <cell r="AD531">
            <v>405104.26229508204</v>
          </cell>
          <cell r="AG531">
            <v>0</v>
          </cell>
          <cell r="AH531">
            <v>-405104.26229508204</v>
          </cell>
        </row>
        <row r="532">
          <cell r="A532">
            <v>112926</v>
          </cell>
          <cell r="B532" t="str">
            <v>PEB HSE COMPLIANCE</v>
          </cell>
          <cell r="C532">
            <v>112926</v>
          </cell>
          <cell r="D532" t="str">
            <v>PEB HSE COMPLIANCE (FIRE DRILLS/FIRE FIGHTING OPERATIONS)</v>
          </cell>
          <cell r="E532" t="str">
            <v>IRETI OMOTOSO</v>
          </cell>
          <cell r="F532" t="str">
            <v>PRODUCTION</v>
          </cell>
          <cell r="G532">
            <v>415006</v>
          </cell>
          <cell r="H532">
            <v>4150</v>
          </cell>
          <cell r="I532" t="str">
            <v>HSE</v>
          </cell>
          <cell r="J532" t="str">
            <v>BASE JV</v>
          </cell>
          <cell r="K532" t="str">
            <v>PRODUCTION</v>
          </cell>
          <cell r="L532" t="str">
            <v>PRODUCTION</v>
          </cell>
          <cell r="M532" t="str">
            <v>Asset Manager, Swamp East Hub</v>
          </cell>
          <cell r="N532" t="str">
            <v>Asset Management Integration Lead</v>
          </cell>
          <cell r="O532" t="str">
            <v>AZUBUIKE, JOHN</v>
          </cell>
          <cell r="P532" t="str">
            <v>SUNDAY.OTUU@SHELL.COM</v>
          </cell>
          <cell r="Q532" t="str">
            <v>OPEX</v>
          </cell>
          <cell r="R532" t="str">
            <v>OPEX</v>
          </cell>
          <cell r="S532" t="str">
            <v>NON SAL</v>
          </cell>
          <cell r="T532" t="str">
            <v>N/A</v>
          </cell>
          <cell r="U532" t="str">
            <v>N/A</v>
          </cell>
          <cell r="V532" t="str">
            <v>N/A</v>
          </cell>
          <cell r="W532" t="str">
            <v>P236.02 HSE</v>
          </cell>
          <cell r="X532" t="str">
            <v>S7200 Services</v>
          </cell>
          <cell r="Y532" t="str">
            <v>A2110 Production Operations</v>
          </cell>
          <cell r="Z532">
            <v>-0.03</v>
          </cell>
          <cell r="AA532">
            <v>0</v>
          </cell>
          <cell r="AB532">
            <v>0</v>
          </cell>
          <cell r="AC532">
            <v>0</v>
          </cell>
          <cell r="AD532">
            <v>0</v>
          </cell>
          <cell r="AG532">
            <v>0</v>
          </cell>
          <cell r="AH532">
            <v>0</v>
          </cell>
        </row>
        <row r="533">
          <cell r="A533">
            <v>112927</v>
          </cell>
          <cell r="B533" t="str">
            <v>PIPELINES REFERENCE GUIDE</v>
          </cell>
          <cell r="C533">
            <v>112927</v>
          </cell>
          <cell r="D533" t="str">
            <v>PIPELINES REFERENCE GUIDE (ADMIN SERVICES COST)</v>
          </cell>
          <cell r="E533" t="str">
            <v>IRETI OMOTOSO</v>
          </cell>
          <cell r="F533" t="str">
            <v>PRODUCTION</v>
          </cell>
          <cell r="G533">
            <v>414001</v>
          </cell>
          <cell r="H533">
            <v>4140</v>
          </cell>
          <cell r="I533" t="str">
            <v>OF-MTCE</v>
          </cell>
          <cell r="J533" t="str">
            <v>BASE JV</v>
          </cell>
          <cell r="K533" t="str">
            <v>PRODUCTION</v>
          </cell>
          <cell r="L533" t="str">
            <v>PRODUCTION</v>
          </cell>
          <cell r="M533" t="str">
            <v>Pipeline Asset Manager</v>
          </cell>
          <cell r="N533" t="str">
            <v xml:space="preserve">	Production Support Manager                                                          </v>
          </cell>
          <cell r="O533" t="str">
            <v>AGUEGBOH, OBIORA</v>
          </cell>
          <cell r="P533" t="str">
            <v>IKECHUKWU.ODINACHI@SHELL.COM</v>
          </cell>
          <cell r="Q533" t="str">
            <v>OPEX</v>
          </cell>
          <cell r="R533" t="str">
            <v>OPEX</v>
          </cell>
          <cell r="S533" t="str">
            <v>NON SAL</v>
          </cell>
          <cell r="T533" t="str">
            <v>N/A</v>
          </cell>
          <cell r="U533" t="str">
            <v>N/A</v>
          </cell>
          <cell r="V533" t="str">
            <v>C_OPSE_OIL_Z11</v>
          </cell>
          <cell r="W533" t="str">
            <v>P231 Production Operations</v>
          </cell>
          <cell r="X533" t="str">
            <v>S7200 Services</v>
          </cell>
          <cell r="Y533" t="str">
            <v>A2110 Production Operations</v>
          </cell>
          <cell r="Z533">
            <v>39840.280000000006</v>
          </cell>
          <cell r="AA533">
            <v>1997.92</v>
          </cell>
          <cell r="AB533">
            <v>0</v>
          </cell>
          <cell r="AC533">
            <v>119500</v>
          </cell>
          <cell r="AD533">
            <v>119500</v>
          </cell>
          <cell r="AG533">
            <v>0</v>
          </cell>
          <cell r="AH533">
            <v>-119500</v>
          </cell>
        </row>
        <row r="534">
          <cell r="A534" t="str">
            <v>112979D</v>
          </cell>
          <cell r="B534" t="str">
            <v xml:space="preserve">EIA FOR FES STUDIES </v>
          </cell>
          <cell r="C534">
            <v>112979</v>
          </cell>
          <cell r="D534" t="str">
            <v xml:space="preserve">EIA FOR FES STUDIES </v>
          </cell>
          <cell r="E534" t="str">
            <v>MOJEED OKUNADE</v>
          </cell>
          <cell r="F534" t="str">
            <v>DEVELOPMENT</v>
          </cell>
          <cell r="G534">
            <v>13301</v>
          </cell>
          <cell r="H534">
            <v>133</v>
          </cell>
          <cell r="I534" t="str">
            <v>GAS</v>
          </cell>
          <cell r="J534" t="str">
            <v>DOMGAS/IPP</v>
          </cell>
          <cell r="K534" t="str">
            <v>DEVELOPMENT</v>
          </cell>
          <cell r="L534" t="str">
            <v>DEVELOPMENT</v>
          </cell>
          <cell r="M534" t="str">
            <v>Manager, Geosolutions &amp; Onshore Studies</v>
          </cell>
          <cell r="N534" t="str">
            <v>Subsurface Studies Mgr Onshore Oil</v>
          </cell>
          <cell r="O534" t="str">
            <v>ENONCHE, VANESSA</v>
          </cell>
          <cell r="P534" t="str">
            <v>FESTUS.OZIEGBE@SHELL.COM</v>
          </cell>
          <cell r="Q534" t="str">
            <v>OPEX</v>
          </cell>
          <cell r="R534" t="str">
            <v>CAPEX</v>
          </cell>
          <cell r="U534" t="str">
            <v>N/A</v>
          </cell>
          <cell r="V534" t="str">
            <v>C_OPSE_OIL_Z11</v>
          </cell>
          <cell r="W534" t="str">
            <v>P236.01 Technical Support</v>
          </cell>
          <cell r="X534" t="str">
            <v>S7200 Services</v>
          </cell>
          <cell r="Y534" t="str">
            <v>A2340 Overhead</v>
          </cell>
          <cell r="Z534">
            <v>0</v>
          </cell>
          <cell r="AA534">
            <v>0</v>
          </cell>
          <cell r="AB534">
            <v>0</v>
          </cell>
          <cell r="AC534">
            <v>0</v>
          </cell>
          <cell r="AD534">
            <v>0</v>
          </cell>
          <cell r="AG534">
            <v>0</v>
          </cell>
          <cell r="AH534">
            <v>0</v>
          </cell>
        </row>
        <row r="535">
          <cell r="A535">
            <v>101426</v>
          </cell>
          <cell r="B535" t="str">
            <v>PNL  LEGAL</v>
          </cell>
          <cell r="C535">
            <v>112980</v>
          </cell>
          <cell r="D535" t="str">
            <v>OVERHEADS_LEGAL TRAVEL &amp; HOTEL</v>
          </cell>
          <cell r="E535" t="str">
            <v>CHIGBO ENENMO</v>
          </cell>
          <cell r="F535" t="str">
            <v>LEGAL</v>
          </cell>
          <cell r="G535">
            <v>415002</v>
          </cell>
          <cell r="H535">
            <v>4150</v>
          </cell>
          <cell r="I535" t="str">
            <v>G&amp;A</v>
          </cell>
          <cell r="J535" t="str">
            <v>BASE JV</v>
          </cell>
          <cell r="K535" t="str">
            <v>LEGAL/ BI</v>
          </cell>
          <cell r="L535" t="str">
            <v>LEGAL</v>
          </cell>
          <cell r="M535" t="str">
            <v>HoL Nigeria / Company Secretary</v>
          </cell>
          <cell r="N535" t="str">
            <v>Managing Counsel HSSE, Lands &amp;</v>
          </cell>
          <cell r="O535" t="str">
            <v>AJILIMA- ISAAC, HAWA</v>
          </cell>
          <cell r="P535" t="str">
            <v>KUMEN.AGHOMON@SHELL.COM</v>
          </cell>
          <cell r="Q535" t="str">
            <v>OPEX</v>
          </cell>
          <cell r="R535" t="str">
            <v>OPEX</v>
          </cell>
          <cell r="S535" t="str">
            <v>NON SAL</v>
          </cell>
          <cell r="T535" t="str">
            <v>N/A</v>
          </cell>
          <cell r="U535" t="str">
            <v>N/A</v>
          </cell>
          <cell r="V535" t="str">
            <v>C_OPSE_OIL_Z11</v>
          </cell>
          <cell r="W535" t="str">
            <v>P236.09 Legal</v>
          </cell>
          <cell r="X535" t="str">
            <v>S7200 Services</v>
          </cell>
          <cell r="Y535" t="str">
            <v>A2340 Overhead</v>
          </cell>
          <cell r="Z535">
            <v>76759.170000000042</v>
          </cell>
          <cell r="AA535">
            <v>121574.07</v>
          </cell>
          <cell r="AB535">
            <v>29003400</v>
          </cell>
          <cell r="AC535">
            <v>21372</v>
          </cell>
          <cell r="AD535">
            <v>116465.11475409837</v>
          </cell>
          <cell r="AG535">
            <v>0</v>
          </cell>
          <cell r="AH535">
            <v>-116465.11475409837</v>
          </cell>
        </row>
        <row r="536">
          <cell r="A536">
            <v>108999</v>
          </cell>
          <cell r="B536" t="str">
            <v>OVERHEAD TRAVEL &amp; HOTEL PROJECT &amp; TECHNO</v>
          </cell>
          <cell r="C536">
            <v>112980</v>
          </cell>
          <cell r="D536" t="str">
            <v>OVERHEADS_LEGAL TRAVEL &amp; HOTEL</v>
          </cell>
          <cell r="E536" t="str">
            <v>CHIGBO ENENMO</v>
          </cell>
          <cell r="F536" t="str">
            <v>LEGAL</v>
          </cell>
          <cell r="G536">
            <v>415002</v>
          </cell>
          <cell r="H536">
            <v>4150</v>
          </cell>
          <cell r="I536" t="str">
            <v>G&amp;A</v>
          </cell>
          <cell r="J536" t="str">
            <v>BASE JV</v>
          </cell>
          <cell r="K536" t="str">
            <v>LEGAL/ BI</v>
          </cell>
          <cell r="L536" t="str">
            <v>LEGAL</v>
          </cell>
          <cell r="M536" t="str">
            <v>HoL Nigeria / Company Secretary</v>
          </cell>
          <cell r="N536" t="str">
            <v>Managing Counsel HSSE, Lands &amp;</v>
          </cell>
          <cell r="O536" t="str">
            <v>AJILIMA- ISAAC, HAWA</v>
          </cell>
          <cell r="P536" t="str">
            <v>KUMEN.AGHOMON@SHELL.COM</v>
          </cell>
          <cell r="Q536" t="str">
            <v>OPEX</v>
          </cell>
          <cell r="R536" t="str">
            <v>OPEX</v>
          </cell>
          <cell r="S536" t="str">
            <v>NON SAL</v>
          </cell>
          <cell r="T536" t="str">
            <v>N/A</v>
          </cell>
          <cell r="U536" t="str">
            <v>N/A</v>
          </cell>
          <cell r="V536" t="str">
            <v>C_OPSE_OIL_Z11</v>
          </cell>
          <cell r="W536" t="str">
            <v>P235 Direct Management</v>
          </cell>
          <cell r="X536" t="str">
            <v>S7200 Services</v>
          </cell>
          <cell r="Y536" t="str">
            <v>A2170 Direct Mngt and Overheads</v>
          </cell>
          <cell r="Z536">
            <v>11764.09</v>
          </cell>
          <cell r="AA536">
            <v>12652.42</v>
          </cell>
          <cell r="AB536">
            <v>4947764</v>
          </cell>
          <cell r="AC536">
            <v>6701</v>
          </cell>
          <cell r="AD536">
            <v>22923.177049180325</v>
          </cell>
          <cell r="AG536">
            <v>0</v>
          </cell>
          <cell r="AH536">
            <v>-22923.177049180325</v>
          </cell>
        </row>
        <row r="537">
          <cell r="A537">
            <v>112980</v>
          </cell>
          <cell r="B537" t="str">
            <v>OVERHEADS_TRAVEL &amp; HOTEL</v>
          </cell>
          <cell r="C537">
            <v>112980</v>
          </cell>
          <cell r="D537" t="str">
            <v>OVERHEADS_LEGAL TRAVEL &amp; HOTEL</v>
          </cell>
          <cell r="E537" t="str">
            <v>CHIGBO ENENMO</v>
          </cell>
          <cell r="F537" t="str">
            <v>LEGAL</v>
          </cell>
          <cell r="G537">
            <v>415002</v>
          </cell>
          <cell r="H537">
            <v>4150</v>
          </cell>
          <cell r="I537" t="str">
            <v>G&amp;A</v>
          </cell>
          <cell r="J537" t="str">
            <v>BASE JV</v>
          </cell>
          <cell r="K537" t="str">
            <v>LEGAL/ BI</v>
          </cell>
          <cell r="L537" t="str">
            <v>LEGAL</v>
          </cell>
          <cell r="M537" t="str">
            <v>HoL Nigeria / Company Secretary</v>
          </cell>
          <cell r="N537" t="str">
            <v>Managing Counsel HSSE, Lands &amp;</v>
          </cell>
          <cell r="O537" t="str">
            <v>AJILIMA- ISAAC, HAWA</v>
          </cell>
          <cell r="P537" t="str">
            <v>KUMEN.AGHOMON@SHELL.COM</v>
          </cell>
          <cell r="Q537" t="str">
            <v>OPEX</v>
          </cell>
          <cell r="R537" t="str">
            <v>OPEX</v>
          </cell>
          <cell r="S537" t="str">
            <v>NON SAL</v>
          </cell>
          <cell r="T537" t="str">
            <v>N/A</v>
          </cell>
          <cell r="U537" t="str">
            <v>N/A</v>
          </cell>
          <cell r="V537" t="str">
            <v>C_OPSE_OIL_Z11</v>
          </cell>
          <cell r="W537" t="str">
            <v>P236.09 Legal</v>
          </cell>
          <cell r="X537" t="str">
            <v>S7200 Services</v>
          </cell>
          <cell r="Y537" t="str">
            <v>A2340 Overhead</v>
          </cell>
          <cell r="Z537">
            <v>92464.930000000008</v>
          </cell>
          <cell r="AA537">
            <v>50713.62999999999</v>
          </cell>
          <cell r="AB537">
            <v>25316180</v>
          </cell>
          <cell r="AC537">
            <v>28372</v>
          </cell>
          <cell r="AD537">
            <v>111375.86885245901</v>
          </cell>
          <cell r="AG537">
            <v>0</v>
          </cell>
          <cell r="AH537">
            <v>-111375.86885245901</v>
          </cell>
        </row>
        <row r="538">
          <cell r="A538">
            <v>112937</v>
          </cell>
          <cell r="B538" t="str">
            <v>PEC GENERAL OVERHEAD</v>
          </cell>
          <cell r="C538">
            <v>112937</v>
          </cell>
          <cell r="D538" t="str">
            <v>PEC GENERAL OVERHEAD -  (ICT - INFRASTRUCTURE)</v>
          </cell>
          <cell r="E538" t="str">
            <v>IRETI OMOTOSO</v>
          </cell>
          <cell r="F538" t="str">
            <v>PRODUCTION</v>
          </cell>
          <cell r="G538">
            <v>415005</v>
          </cell>
          <cell r="H538">
            <v>4150</v>
          </cell>
          <cell r="I538" t="str">
            <v>OF-E&amp;M</v>
          </cell>
          <cell r="J538" t="str">
            <v>BASE JV</v>
          </cell>
          <cell r="K538" t="str">
            <v>PRODUCTION</v>
          </cell>
          <cell r="L538" t="str">
            <v>PRODUCTION</v>
          </cell>
          <cell r="M538" t="str">
            <v>Asset Manager, Swamp East Hub</v>
          </cell>
          <cell r="N538" t="str">
            <v>Asset Management Integration Lead</v>
          </cell>
          <cell r="O538" t="str">
            <v>AZUBUIKE, JOHN</v>
          </cell>
          <cell r="P538" t="str">
            <v>CHIKEZIE.ODINAKA@SHELL.COM</v>
          </cell>
          <cell r="Q538" t="str">
            <v>OPEX</v>
          </cell>
          <cell r="R538" t="str">
            <v>OPEX</v>
          </cell>
          <cell r="S538" t="str">
            <v>NON SAL</v>
          </cell>
          <cell r="T538" t="str">
            <v>N/A</v>
          </cell>
          <cell r="U538" t="str">
            <v>N/A</v>
          </cell>
          <cell r="V538" t="str">
            <v>C_OPSE_OIL_Z11</v>
          </cell>
          <cell r="W538" t="str">
            <v>P231 Production Operations</v>
          </cell>
          <cell r="X538" t="str">
            <v>S7200 Services</v>
          </cell>
          <cell r="Y538" t="str">
            <v>A2110 Production Operations</v>
          </cell>
          <cell r="Z538">
            <v>0</v>
          </cell>
          <cell r="AA538">
            <v>13960.74</v>
          </cell>
          <cell r="AB538">
            <v>3396000</v>
          </cell>
          <cell r="AC538">
            <v>29150</v>
          </cell>
          <cell r="AD538">
            <v>40284.426229508201</v>
          </cell>
          <cell r="AG538">
            <v>0</v>
          </cell>
          <cell r="AH538">
            <v>-40284.426229508201</v>
          </cell>
        </row>
        <row r="539">
          <cell r="A539">
            <v>112938</v>
          </cell>
          <cell r="B539" t="str">
            <v>PTW CATERING/HOUSE KEEPING</v>
          </cell>
          <cell r="C539">
            <v>112938</v>
          </cell>
          <cell r="D539" t="str">
            <v>PTW CATERING/HOUSE KEEPING (CATERING)</v>
          </cell>
          <cell r="E539" t="str">
            <v>IRETI OMOTOSO</v>
          </cell>
          <cell r="F539" t="str">
            <v>PRODUCTION</v>
          </cell>
          <cell r="G539">
            <v>415003</v>
          </cell>
          <cell r="H539">
            <v>4150</v>
          </cell>
          <cell r="I539" t="str">
            <v>PMM</v>
          </cell>
          <cell r="J539" t="str">
            <v>BASE JV</v>
          </cell>
          <cell r="K539" t="str">
            <v>PRODUCTION</v>
          </cell>
          <cell r="L539" t="str">
            <v>PRODUCTION</v>
          </cell>
          <cell r="M539" t="str">
            <v>Asset Manager, Swamp West Hub</v>
          </cell>
          <cell r="N539" t="str">
            <v>Forcados Terminal Installation Manager</v>
          </cell>
          <cell r="O539" t="str">
            <v>MBANEFO, DUBEM</v>
          </cell>
          <cell r="P539" t="str">
            <v>CHIBUIKE.ATU@SHELL.COM</v>
          </cell>
          <cell r="Q539" t="str">
            <v>OPEX</v>
          </cell>
          <cell r="R539" t="str">
            <v>OPEX</v>
          </cell>
          <cell r="S539" t="str">
            <v>NON SAL</v>
          </cell>
          <cell r="T539" t="str">
            <v>N/A</v>
          </cell>
          <cell r="U539" t="str">
            <v>N/A</v>
          </cell>
          <cell r="V539" t="str">
            <v>C_OPSE_OIL_Z11</v>
          </cell>
          <cell r="W539" t="str">
            <v>P231 Production Operations</v>
          </cell>
          <cell r="X539" t="str">
            <v>S7200 Services</v>
          </cell>
          <cell r="Y539" t="str">
            <v>A2110 Production Operations</v>
          </cell>
          <cell r="Z539">
            <v>1394804.75</v>
          </cell>
          <cell r="AA539">
            <v>1437458.6400000001</v>
          </cell>
          <cell r="AB539">
            <v>453561150</v>
          </cell>
          <cell r="AC539">
            <v>0</v>
          </cell>
          <cell r="AD539">
            <v>1487085.737704918</v>
          </cell>
          <cell r="AG539">
            <v>0</v>
          </cell>
          <cell r="AH539">
            <v>-1487085.737704918</v>
          </cell>
        </row>
        <row r="540">
          <cell r="A540">
            <v>112939</v>
          </cell>
          <cell r="B540" t="str">
            <v>PWB GENERAL OVERHEAD</v>
          </cell>
          <cell r="C540">
            <v>112939</v>
          </cell>
          <cell r="D540" t="str">
            <v>PWB GENERAL OVERHEAD (ICT-INFRA)</v>
          </cell>
          <cell r="E540" t="str">
            <v>IRETI OMOTOSO</v>
          </cell>
          <cell r="F540" t="str">
            <v>PRODUCTION</v>
          </cell>
          <cell r="G540">
            <v>415005</v>
          </cell>
          <cell r="H540">
            <v>4150</v>
          </cell>
          <cell r="I540" t="str">
            <v>OF-E&amp;M</v>
          </cell>
          <cell r="J540" t="str">
            <v>BASE JV</v>
          </cell>
          <cell r="K540" t="str">
            <v>PRODUCTION</v>
          </cell>
          <cell r="L540" t="str">
            <v>PRODUCTION</v>
          </cell>
          <cell r="M540" t="str">
            <v>Asset Manager, Swamp West Hub</v>
          </cell>
          <cell r="N540" t="str">
            <v>Asset Management Integration Lead</v>
          </cell>
          <cell r="O540" t="str">
            <v>COOKEY, GABRIEL</v>
          </cell>
          <cell r="P540" t="str">
            <v>RICHARD.ITENE@SHELL.COM</v>
          </cell>
          <cell r="Q540" t="str">
            <v>OPEX</v>
          </cell>
          <cell r="R540" t="str">
            <v>OPEX</v>
          </cell>
          <cell r="S540" t="str">
            <v>NON SAL</v>
          </cell>
          <cell r="T540" t="str">
            <v>N/A</v>
          </cell>
          <cell r="U540" t="str">
            <v>N/A</v>
          </cell>
          <cell r="V540" t="str">
            <v>C_OPSE_OIL_Z11</v>
          </cell>
          <cell r="W540" t="str">
            <v>P231 Production Operations</v>
          </cell>
          <cell r="X540" t="str">
            <v>S7200 Services</v>
          </cell>
          <cell r="Y540" t="str">
            <v>A2110 Production Operations</v>
          </cell>
          <cell r="Z540">
            <v>-0.02</v>
          </cell>
          <cell r="AA540">
            <v>2257.92</v>
          </cell>
          <cell r="AB540">
            <v>201000</v>
          </cell>
          <cell r="AC540">
            <v>26460</v>
          </cell>
          <cell r="AD540">
            <v>27119.016393442624</v>
          </cell>
          <cell r="AG540">
            <v>0</v>
          </cell>
          <cell r="AH540">
            <v>-27119.016393442624</v>
          </cell>
        </row>
        <row r="541">
          <cell r="A541">
            <v>112940</v>
          </cell>
          <cell r="B541" t="str">
            <v>OVERHEAD HR SERVICES- LEAN TEAM</v>
          </cell>
          <cell r="C541">
            <v>112940</v>
          </cell>
          <cell r="D541" t="str">
            <v>PROFESSIONAL  SUBSCRIPTION/-DEV DIRECTORATE</v>
          </cell>
          <cell r="E541" t="str">
            <v>IRETI OMOTOSO</v>
          </cell>
          <cell r="F541" t="str">
            <v>PRODUCTION</v>
          </cell>
          <cell r="G541">
            <v>415004</v>
          </cell>
          <cell r="H541">
            <v>4150</v>
          </cell>
          <cell r="I541" t="str">
            <v>G&amp;A</v>
          </cell>
          <cell r="J541" t="str">
            <v>BASE JV</v>
          </cell>
          <cell r="K541" t="str">
            <v>PRODUCTION</v>
          </cell>
          <cell r="L541" t="str">
            <v>PRODUCTION</v>
          </cell>
          <cell r="M541" t="str">
            <v>Head CI/LEAN Implementation, Continuous Improvement/LEAN</v>
          </cell>
          <cell r="N541" t="str">
            <v xml:space="preserve">	CI/LEAN Implementation Lead                                                        </v>
          </cell>
          <cell r="O541" t="str">
            <v>ADEPOJU, OPEYEMI</v>
          </cell>
          <cell r="P541" t="str">
            <v>LASBERY.OGOFIA@SHELL.COM</v>
          </cell>
          <cell r="Q541" t="str">
            <v>OPEX</v>
          </cell>
          <cell r="R541" t="str">
            <v>OPEX</v>
          </cell>
          <cell r="S541" t="str">
            <v>NON SAL</v>
          </cell>
          <cell r="T541" t="str">
            <v>N/A</v>
          </cell>
          <cell r="U541" t="str">
            <v>N/A</v>
          </cell>
          <cell r="V541" t="str">
            <v>N/A</v>
          </cell>
          <cell r="W541" t="str">
            <v>P236.01 Technical Support</v>
          </cell>
          <cell r="X541" t="str">
            <v>S7200 Services</v>
          </cell>
          <cell r="Y541" t="str">
            <v>A2340 Overhead</v>
          </cell>
          <cell r="Z541">
            <v>8052.47</v>
          </cell>
          <cell r="AA541">
            <v>0</v>
          </cell>
          <cell r="AB541">
            <v>0</v>
          </cell>
          <cell r="AC541">
            <v>0</v>
          </cell>
          <cell r="AD541">
            <v>0</v>
          </cell>
          <cell r="AG541">
            <v>0</v>
          </cell>
          <cell r="AH541">
            <v>0</v>
          </cell>
        </row>
        <row r="542">
          <cell r="A542">
            <v>112942</v>
          </cell>
          <cell r="B542" t="str">
            <v>OVERHEADS EPG-PE</v>
          </cell>
          <cell r="C542">
            <v>112942</v>
          </cell>
          <cell r="D542" t="str">
            <v>OVERHEADS EPG-PE(AVIATION)</v>
          </cell>
          <cell r="E542" t="str">
            <v>IRETI OMOTOSO</v>
          </cell>
          <cell r="F542" t="str">
            <v>PRODUCTION</v>
          </cell>
          <cell r="G542">
            <v>415003</v>
          </cell>
          <cell r="H542">
            <v>4150</v>
          </cell>
          <cell r="I542" t="str">
            <v>PMM</v>
          </cell>
          <cell r="J542" t="str">
            <v>BASE JV</v>
          </cell>
          <cell r="K542" t="str">
            <v>PRODUCTION</v>
          </cell>
          <cell r="L542" t="str">
            <v>PRODUCTION</v>
          </cell>
          <cell r="M542" t="str">
            <v>Management Adjustment</v>
          </cell>
          <cell r="N542" t="str">
            <v>Management Adjustment</v>
          </cell>
          <cell r="O542" t="str">
            <v>ADEDIRAN, ADEWALE</v>
          </cell>
          <cell r="P542" t="str">
            <v>RUTH.OLUWOLE@SHELL.COM</v>
          </cell>
          <cell r="Q542" t="str">
            <v>OPEX</v>
          </cell>
          <cell r="R542" t="str">
            <v>OPEX</v>
          </cell>
          <cell r="S542" t="str">
            <v>NON SAL</v>
          </cell>
          <cell r="T542" t="str">
            <v>N/A</v>
          </cell>
          <cell r="U542" t="str">
            <v>N/A</v>
          </cell>
          <cell r="V542" t="str">
            <v>C_OPSE_OIL_Z11</v>
          </cell>
          <cell r="W542" t="str">
            <v>P231 Production Operations</v>
          </cell>
          <cell r="X542" t="str">
            <v>S7200 Services</v>
          </cell>
          <cell r="Y542" t="str">
            <v>A2110 Production Operations</v>
          </cell>
          <cell r="Z542">
            <v>-5171.32</v>
          </cell>
          <cell r="AA542">
            <v>0</v>
          </cell>
          <cell r="AB542">
            <v>0</v>
          </cell>
          <cell r="AC542">
            <v>25500000</v>
          </cell>
          <cell r="AD542">
            <v>25500000</v>
          </cell>
          <cell r="AG542">
            <v>0</v>
          </cell>
          <cell r="AH542">
            <v>-25500000</v>
          </cell>
        </row>
        <row r="543">
          <cell r="A543">
            <v>112943</v>
          </cell>
          <cell r="B543" t="str">
            <v>PEC HSE COMPLIANCE</v>
          </cell>
          <cell r="C543">
            <v>112943</v>
          </cell>
          <cell r="D543" t="str">
            <v>PEC HSE COMPLIANCE (SAFETY INSPECTION / YEARLY AUDIT)</v>
          </cell>
          <cell r="E543" t="str">
            <v>IRETI OMOTOSO</v>
          </cell>
          <cell r="F543" t="str">
            <v>PRODUCTION</v>
          </cell>
          <cell r="G543">
            <v>415006</v>
          </cell>
          <cell r="H543">
            <v>4150</v>
          </cell>
          <cell r="I543" t="str">
            <v>HSE</v>
          </cell>
          <cell r="J543" t="str">
            <v>BASE JV</v>
          </cell>
          <cell r="K543" t="str">
            <v>PRODUCTION</v>
          </cell>
          <cell r="L543" t="str">
            <v>PRODUCTION</v>
          </cell>
          <cell r="M543" t="str">
            <v>Asset Manager, Swamp East Hub</v>
          </cell>
          <cell r="N543" t="str">
            <v>Asset Management Integration Lead</v>
          </cell>
          <cell r="O543" t="str">
            <v>AZUBUIKE, JOHN</v>
          </cell>
          <cell r="P543" t="str">
            <v>JACOB.OGOGO@SHELL.COM</v>
          </cell>
          <cell r="Q543" t="str">
            <v>OPEX</v>
          </cell>
          <cell r="R543" t="str">
            <v>OPEX</v>
          </cell>
          <cell r="S543" t="str">
            <v>NON SAL</v>
          </cell>
          <cell r="T543" t="str">
            <v>N/A</v>
          </cell>
          <cell r="U543" t="str">
            <v>N/A</v>
          </cell>
          <cell r="V543" t="str">
            <v>C_OPSE_OIL_Z11</v>
          </cell>
          <cell r="W543" t="str">
            <v>P236.02 HSE</v>
          </cell>
          <cell r="X543" t="str">
            <v>S7200 Services</v>
          </cell>
          <cell r="Y543" t="str">
            <v>A2110 Production Operations</v>
          </cell>
          <cell r="Z543">
            <v>51885.75</v>
          </cell>
          <cell r="AA543">
            <v>455.3</v>
          </cell>
          <cell r="AB543">
            <v>24000000</v>
          </cell>
          <cell r="AC543">
            <v>0</v>
          </cell>
          <cell r="AD543">
            <v>78688.524590163928</v>
          </cell>
          <cell r="AG543">
            <v>0</v>
          </cell>
          <cell r="AH543">
            <v>-78688.524590163928</v>
          </cell>
        </row>
        <row r="544">
          <cell r="A544">
            <v>112944</v>
          </cell>
          <cell r="B544" t="str">
            <v>PNP RELIABILITY IMPROVEMENT</v>
          </cell>
          <cell r="C544">
            <v>112944</v>
          </cell>
          <cell r="D544" t="str">
            <v>RELIABILITY IMPROVEMENT (PRODUCTION MAINTENANCE – OIL (ONSHORE))</v>
          </cell>
          <cell r="E544" t="str">
            <v>IRETI OMOTOSO</v>
          </cell>
          <cell r="F544" t="str">
            <v>PRODUCTION</v>
          </cell>
          <cell r="G544">
            <v>413001</v>
          </cell>
          <cell r="H544">
            <v>4130</v>
          </cell>
          <cell r="I544" t="str">
            <v>OF-MTCE</v>
          </cell>
          <cell r="J544" t="str">
            <v>BASE JV</v>
          </cell>
          <cell r="K544" t="str">
            <v>PRODUCTION</v>
          </cell>
          <cell r="L544" t="str">
            <v>PRODUCTION</v>
          </cell>
          <cell r="M544" t="str">
            <v>Production Services Manager</v>
          </cell>
          <cell r="N544" t="str">
            <v>Manager, Turnaround &amp; Maintenance Execution</v>
          </cell>
          <cell r="O544" t="str">
            <v>OLALEYE, OLAYEMI</v>
          </cell>
          <cell r="P544" t="str">
            <v>FELIX.OWUNNE@SHELL.COM</v>
          </cell>
          <cell r="Q544" t="str">
            <v>OPEX</v>
          </cell>
          <cell r="R544" t="str">
            <v>OPEX</v>
          </cell>
          <cell r="S544" t="str">
            <v>NON SAL</v>
          </cell>
          <cell r="T544" t="str">
            <v>N/A</v>
          </cell>
          <cell r="U544" t="str">
            <v>N/A</v>
          </cell>
          <cell r="V544" t="str">
            <v>C_OPSE_OIL_Z11</v>
          </cell>
          <cell r="W544" t="str">
            <v>P233 Facilities Maintenance</v>
          </cell>
          <cell r="X544" t="str">
            <v>S7200 Services</v>
          </cell>
          <cell r="Y544" t="str">
            <v>A2170 Direct Mngt and Overheads</v>
          </cell>
          <cell r="Z544">
            <v>272662.63</v>
          </cell>
          <cell r="AA544">
            <v>212851.71000000002</v>
          </cell>
          <cell r="AB544">
            <v>39858000</v>
          </cell>
          <cell r="AC544">
            <v>133695</v>
          </cell>
          <cell r="AD544">
            <v>264376.96721311472</v>
          </cell>
          <cell r="AG544">
            <v>0</v>
          </cell>
          <cell r="AH544">
            <v>-264376.96721311472</v>
          </cell>
        </row>
        <row r="545">
          <cell r="A545">
            <v>112947</v>
          </cell>
          <cell r="B545" t="str">
            <v>GMW GENERAL OH - GM SERVICES WARRI</v>
          </cell>
          <cell r="C545">
            <v>112947</v>
          </cell>
          <cell r="D545" t="str">
            <v>GMW GENERAL OH - GM SERVICES WARRI</v>
          </cell>
          <cell r="E545" t="str">
            <v>IRETI OMOTOSO</v>
          </cell>
          <cell r="F545" t="str">
            <v>PRODUCTION</v>
          </cell>
          <cell r="G545">
            <v>415006</v>
          </cell>
          <cell r="H545">
            <v>4150</v>
          </cell>
          <cell r="I545" t="str">
            <v>G&amp;A</v>
          </cell>
          <cell r="J545" t="str">
            <v>BASE JV</v>
          </cell>
          <cell r="K545" t="str">
            <v>PRODUCTION</v>
          </cell>
          <cell r="L545" t="str">
            <v>PRODUCTION</v>
          </cell>
          <cell r="M545" t="str">
            <v>Asset Manager, Swamp West Hub</v>
          </cell>
          <cell r="N545" t="str">
            <v>Asset Management Integration Lead</v>
          </cell>
          <cell r="O545" t="str">
            <v>COOKEY, GABRIEL</v>
          </cell>
          <cell r="P545" t="str">
            <v>SONNY.OKOH@SHELL.COM</v>
          </cell>
          <cell r="Q545" t="str">
            <v>OPEX</v>
          </cell>
          <cell r="R545" t="str">
            <v>OPEX</v>
          </cell>
          <cell r="S545" t="str">
            <v>NON SAL</v>
          </cell>
          <cell r="T545" t="str">
            <v>N/A</v>
          </cell>
          <cell r="U545" t="str">
            <v>N/A</v>
          </cell>
          <cell r="V545" t="str">
            <v>N/A</v>
          </cell>
          <cell r="W545" t="str">
            <v>P235 Direct Management</v>
          </cell>
          <cell r="X545" t="str">
            <v>S7200 Services</v>
          </cell>
          <cell r="Y545" t="str">
            <v>A2170 Direct Mngt and Overheads</v>
          </cell>
          <cell r="Z545">
            <v>-3967.04</v>
          </cell>
          <cell r="AA545">
            <v>0</v>
          </cell>
          <cell r="AB545">
            <v>0</v>
          </cell>
          <cell r="AC545">
            <v>0</v>
          </cell>
          <cell r="AD545">
            <v>0</v>
          </cell>
          <cell r="AG545">
            <v>0</v>
          </cell>
          <cell r="AH545">
            <v>0</v>
          </cell>
        </row>
        <row r="546">
          <cell r="A546">
            <v>112948</v>
          </cell>
          <cell r="B546" t="str">
            <v>OVERHEADS EPG-PE</v>
          </cell>
          <cell r="C546">
            <v>112948</v>
          </cell>
          <cell r="D546" t="str">
            <v>OVERHEADS EPG-PE (LAND TRANSPORT)</v>
          </cell>
          <cell r="E546" t="str">
            <v>IRETI OMOTOSO</v>
          </cell>
          <cell r="F546" t="str">
            <v>PRODUCTION</v>
          </cell>
          <cell r="G546">
            <v>415003</v>
          </cell>
          <cell r="H546">
            <v>4150</v>
          </cell>
          <cell r="I546" t="str">
            <v>PMM</v>
          </cell>
          <cell r="J546" t="str">
            <v>BASE JV</v>
          </cell>
          <cell r="K546" t="str">
            <v>PRODUCTION</v>
          </cell>
          <cell r="L546" t="str">
            <v>PRODUCTION</v>
          </cell>
          <cell r="M546" t="str">
            <v>Asset Manager, Land East Hub</v>
          </cell>
          <cell r="N546" t="str">
            <v>Asset Management Integration Lead</v>
          </cell>
          <cell r="O546" t="str">
            <v>ADEDIRAN, ADEWALE</v>
          </cell>
          <cell r="P546" t="str">
            <v>RUTH.OLUWOLE@SHELL.COM</v>
          </cell>
          <cell r="Q546" t="str">
            <v>OPEX</v>
          </cell>
          <cell r="R546" t="str">
            <v>OPEX</v>
          </cell>
          <cell r="S546" t="str">
            <v>NON SAL</v>
          </cell>
          <cell r="T546" t="str">
            <v>N/A</v>
          </cell>
          <cell r="U546" t="str">
            <v>N/A</v>
          </cell>
          <cell r="V546" t="str">
            <v>C_OPSE_OIL_Z11</v>
          </cell>
          <cell r="W546" t="str">
            <v>P231 Production Operations</v>
          </cell>
          <cell r="X546" t="str">
            <v>S7200 Services</v>
          </cell>
          <cell r="Y546" t="str">
            <v>A2110 Production Operations</v>
          </cell>
          <cell r="Z546">
            <v>26118.62</v>
          </cell>
          <cell r="AA546">
            <v>0</v>
          </cell>
          <cell r="AB546">
            <v>1878900</v>
          </cell>
          <cell r="AC546">
            <v>1800</v>
          </cell>
          <cell r="AD546">
            <v>7960.3278688524588</v>
          </cell>
          <cell r="AG546">
            <v>0</v>
          </cell>
          <cell r="AH546">
            <v>-7960.3278688524588</v>
          </cell>
        </row>
        <row r="547">
          <cell r="A547">
            <v>112949</v>
          </cell>
          <cell r="B547" t="str">
            <v>SCD OVERHEADS, LABOUR CONTRACTOR</v>
          </cell>
          <cell r="C547">
            <v>112949</v>
          </cell>
          <cell r="D547" t="str">
            <v>OVERHEADS, SOCIAL PERFORMANCE &amp; COMMUNITY AFFAIRS (LABOUR CONTRACTOR)</v>
          </cell>
          <cell r="E547" t="str">
            <v>CHIGBO ENENMO</v>
          </cell>
          <cell r="F547" t="str">
            <v>EXTERNAL RELATIONS</v>
          </cell>
          <cell r="G547">
            <v>415008</v>
          </cell>
          <cell r="H547">
            <v>4150</v>
          </cell>
          <cell r="I547" t="str">
            <v>G&amp;A</v>
          </cell>
          <cell r="J547" t="str">
            <v>BASE JV</v>
          </cell>
          <cell r="K547" t="str">
            <v>CC &amp; MD</v>
          </cell>
          <cell r="L547" t="str">
            <v>EXTERNAL RELATIONS</v>
          </cell>
          <cell r="M547" t="str">
            <v>External Relations Manager</v>
          </cell>
          <cell r="N547" t="str">
            <v>ER Strategy &amp; Value Assurance Mgr</v>
          </cell>
          <cell r="O547" t="str">
            <v>SOKUNBI, ADEOLA</v>
          </cell>
          <cell r="P547" t="str">
            <v>O.SAMSON-OLAWALE@SHELL.COM</v>
          </cell>
          <cell r="Q547" t="str">
            <v>OPEX</v>
          </cell>
          <cell r="R547" t="str">
            <v>OPEX</v>
          </cell>
          <cell r="S547" t="str">
            <v>NON SAL</v>
          </cell>
          <cell r="T547" t="str">
            <v>N/A</v>
          </cell>
          <cell r="U547" t="str">
            <v>N/A</v>
          </cell>
          <cell r="V547" t="str">
            <v>C_OPSE_OIL_Z11</v>
          </cell>
          <cell r="W547" t="str">
            <v>P231 Production Operations</v>
          </cell>
          <cell r="X547" t="str">
            <v>S7200 Services</v>
          </cell>
          <cell r="Y547" t="str">
            <v>A2340 Overhead</v>
          </cell>
          <cell r="Z547">
            <v>1460096.01</v>
          </cell>
          <cell r="AA547">
            <v>1001343.6000000001</v>
          </cell>
          <cell r="AB547">
            <v>241244429.39999998</v>
          </cell>
          <cell r="AC547">
            <v>0</v>
          </cell>
          <cell r="AD547">
            <v>790965.34229508194</v>
          </cell>
          <cell r="AG547">
            <v>0</v>
          </cell>
          <cell r="AH547">
            <v>-790965.34229508194</v>
          </cell>
        </row>
        <row r="548">
          <cell r="A548">
            <v>112950</v>
          </cell>
          <cell r="B548" t="str">
            <v>PEB HSE COMPLIANCE</v>
          </cell>
          <cell r="C548">
            <v>112950</v>
          </cell>
          <cell r="D548" t="str">
            <v>PEB HSE COMPLIANCE (ENVIRONMENTAL LEGISLATION  &amp; SUBSCRIPTION )</v>
          </cell>
          <cell r="E548" t="str">
            <v>IRETI OMOTOSO</v>
          </cell>
          <cell r="F548" t="str">
            <v>PRODUCTION</v>
          </cell>
          <cell r="G548">
            <v>415006</v>
          </cell>
          <cell r="H548">
            <v>4150</v>
          </cell>
          <cell r="I548" t="str">
            <v>HSE</v>
          </cell>
          <cell r="J548" t="str">
            <v>BASE JV</v>
          </cell>
          <cell r="K548" t="str">
            <v>PRODUCTION</v>
          </cell>
          <cell r="L548" t="str">
            <v>PRODUCTION</v>
          </cell>
          <cell r="M548" t="str">
            <v>Asset Manager, Swamp East Hub</v>
          </cell>
          <cell r="N548" t="str">
            <v>Asset Management Integration Lead</v>
          </cell>
          <cell r="O548" t="str">
            <v>AZUBUIKE, JOHN</v>
          </cell>
          <cell r="P548" t="str">
            <v>SUNDAY.OTUU@SHELL.COM</v>
          </cell>
          <cell r="Q548" t="str">
            <v>OPEX</v>
          </cell>
          <cell r="R548" t="str">
            <v>OPEX</v>
          </cell>
          <cell r="S548" t="str">
            <v>NON SAL</v>
          </cell>
          <cell r="T548" t="str">
            <v>N/A</v>
          </cell>
          <cell r="U548" t="str">
            <v>N/A</v>
          </cell>
          <cell r="V548" t="str">
            <v>N/A</v>
          </cell>
          <cell r="W548" t="str">
            <v>P236.02 HSE</v>
          </cell>
          <cell r="X548" t="str">
            <v>S7200 Services</v>
          </cell>
          <cell r="Y548" t="str">
            <v>A2110 Production Operations</v>
          </cell>
          <cell r="Z548">
            <v>0</v>
          </cell>
          <cell r="AA548">
            <v>0</v>
          </cell>
          <cell r="AB548">
            <v>0</v>
          </cell>
          <cell r="AC548">
            <v>0</v>
          </cell>
          <cell r="AD548">
            <v>0</v>
          </cell>
          <cell r="AG548">
            <v>0</v>
          </cell>
          <cell r="AH548">
            <v>0</v>
          </cell>
        </row>
        <row r="549">
          <cell r="A549">
            <v>112951</v>
          </cell>
          <cell r="B549" t="str">
            <v>PEC HSE COMPLIANCE</v>
          </cell>
          <cell r="C549">
            <v>112951</v>
          </cell>
          <cell r="D549" t="str">
            <v>PEC HSE COMPLIANCE (ENVIRONMENTAL LEGISLATION  &amp; SUBSCRIPTION )</v>
          </cell>
          <cell r="E549" t="str">
            <v>IRETI OMOTOSO</v>
          </cell>
          <cell r="F549" t="str">
            <v>PRODUCTION</v>
          </cell>
          <cell r="G549">
            <v>415006</v>
          </cell>
          <cell r="H549">
            <v>4150</v>
          </cell>
          <cell r="I549" t="str">
            <v>HSE</v>
          </cell>
          <cell r="J549" t="str">
            <v>BASE JV</v>
          </cell>
          <cell r="K549" t="str">
            <v>PRODUCTION</v>
          </cell>
          <cell r="L549" t="str">
            <v>PRODUCTION</v>
          </cell>
          <cell r="M549" t="str">
            <v>Asset Manager, Swamp East Hub</v>
          </cell>
          <cell r="N549" t="str">
            <v>Asset Management Integration Lead</v>
          </cell>
          <cell r="O549" t="str">
            <v>AZUBUIKE, JOHN</v>
          </cell>
          <cell r="P549" t="str">
            <v>JACOB.OGOGO@SHELL.COM</v>
          </cell>
          <cell r="Q549" t="str">
            <v>OPEX</v>
          </cell>
          <cell r="R549" t="str">
            <v>OPEX</v>
          </cell>
          <cell r="S549" t="str">
            <v>NON SAL</v>
          </cell>
          <cell r="T549" t="str">
            <v>N/A</v>
          </cell>
          <cell r="U549" t="str">
            <v>N/A</v>
          </cell>
          <cell r="V549" t="str">
            <v>C_OPSE_OIL_Z11</v>
          </cell>
          <cell r="W549" t="str">
            <v>P236.02 HSE</v>
          </cell>
          <cell r="X549" t="str">
            <v>S7200 Services</v>
          </cell>
          <cell r="Y549" t="str">
            <v>A2110 Production Operations</v>
          </cell>
          <cell r="Z549">
            <v>13750.099999999999</v>
          </cell>
          <cell r="AA549">
            <v>5.35</v>
          </cell>
          <cell r="AB549">
            <v>6930000</v>
          </cell>
          <cell r="AC549">
            <v>0</v>
          </cell>
          <cell r="AD549">
            <v>22721.311475409835</v>
          </cell>
          <cell r="AG549">
            <v>0</v>
          </cell>
          <cell r="AH549">
            <v>-22721.311475409835</v>
          </cell>
        </row>
        <row r="550">
          <cell r="A550">
            <v>113152</v>
          </cell>
          <cell r="B550" t="str">
            <v>OVERHEADS, GRA / BCO_PROFESSIONAL FEE</v>
          </cell>
          <cell r="C550">
            <v>112980</v>
          </cell>
          <cell r="D550" t="str">
            <v>OVERHEADS_LEGAL TRAVEL &amp; HOTEL</v>
          </cell>
          <cell r="E550" t="str">
            <v>CHIGBO ENENMO</v>
          </cell>
          <cell r="F550" t="str">
            <v>LEGAL</v>
          </cell>
          <cell r="G550">
            <v>415002</v>
          </cell>
          <cell r="H550">
            <v>4150</v>
          </cell>
          <cell r="I550" t="str">
            <v>G&amp;A</v>
          </cell>
          <cell r="J550" t="str">
            <v>BASE JV</v>
          </cell>
          <cell r="K550" t="str">
            <v>LEGAL/ BI</v>
          </cell>
          <cell r="L550" t="str">
            <v>LEGAL</v>
          </cell>
          <cell r="M550" t="str">
            <v>HoL Nigeria / Company Secretary</v>
          </cell>
          <cell r="N550" t="str">
            <v>Managing Counsel HSSE, Lands &amp;</v>
          </cell>
          <cell r="O550" t="str">
            <v>AJILIMA- ISAAC, HAWA</v>
          </cell>
          <cell r="P550" t="str">
            <v>KUMEN.AGHOMON@SHELL.COM</v>
          </cell>
          <cell r="Q550" t="str">
            <v>OPEX</v>
          </cell>
          <cell r="R550" t="str">
            <v>OPEX</v>
          </cell>
          <cell r="S550" t="str">
            <v>NON SAL</v>
          </cell>
          <cell r="T550" t="str">
            <v>N/A</v>
          </cell>
          <cell r="U550" t="str">
            <v>N/A</v>
          </cell>
          <cell r="V550" t="str">
            <v>C_OPSE_OIL_Z11</v>
          </cell>
          <cell r="W550" t="str">
            <v>P236.06 Finance and Taxation</v>
          </cell>
          <cell r="X550" t="str">
            <v>S7200 Services</v>
          </cell>
          <cell r="Y550" t="str">
            <v>A2340 Overhead</v>
          </cell>
          <cell r="Z550">
            <v>6156.5499999999993</v>
          </cell>
          <cell r="AA550">
            <v>21553.46</v>
          </cell>
          <cell r="AB550">
            <v>2846728</v>
          </cell>
          <cell r="AC550">
            <v>8701</v>
          </cell>
          <cell r="AD550">
            <v>18034.534426229508</v>
          </cell>
          <cell r="AG550">
            <v>0</v>
          </cell>
          <cell r="AH550">
            <v>-18034.534426229508</v>
          </cell>
        </row>
        <row r="551">
          <cell r="A551">
            <v>112954</v>
          </cell>
          <cell r="B551" t="str">
            <v>PWB POLLUTION CLEAN UP</v>
          </cell>
          <cell r="C551">
            <v>112954</v>
          </cell>
          <cell r="D551" t="str">
            <v>PBW ENVIRONMENTAL AFFAIRS (ESI &amp; STUDIES MAPPING)</v>
          </cell>
          <cell r="E551" t="str">
            <v>IRETI OMOTOSO</v>
          </cell>
          <cell r="F551" t="str">
            <v>PRODUCTION</v>
          </cell>
          <cell r="G551">
            <v>415006</v>
          </cell>
          <cell r="H551">
            <v>4150</v>
          </cell>
          <cell r="I551" t="str">
            <v>HSE</v>
          </cell>
          <cell r="J551" t="str">
            <v>BASE JV</v>
          </cell>
          <cell r="K551" t="str">
            <v>PRODUCTION</v>
          </cell>
          <cell r="L551" t="str">
            <v>PRODUCTION</v>
          </cell>
          <cell r="M551" t="str">
            <v>Asset Manager, Swamp West Hub</v>
          </cell>
          <cell r="N551" t="str">
            <v>Asset Management Integration Lead</v>
          </cell>
          <cell r="O551" t="str">
            <v>COOKEY, GABRIEL</v>
          </cell>
          <cell r="P551" t="str">
            <v>MEZIE.ANABA@SHELL.COM</v>
          </cell>
          <cell r="Q551" t="str">
            <v>OPEX</v>
          </cell>
          <cell r="R551" t="str">
            <v>OPEX</v>
          </cell>
          <cell r="S551" t="str">
            <v>NON SAL</v>
          </cell>
          <cell r="T551" t="str">
            <v>N/A</v>
          </cell>
          <cell r="U551" t="str">
            <v>N/A</v>
          </cell>
          <cell r="V551" t="str">
            <v>C_OPSE_OIL_Z11</v>
          </cell>
          <cell r="W551" t="str">
            <v>P244.01 Other Production Expenses</v>
          </cell>
          <cell r="X551" t="str">
            <v>S7200 Services</v>
          </cell>
          <cell r="Y551" t="str">
            <v>A2110 Production Operations</v>
          </cell>
          <cell r="Z551">
            <v>39672.899999999987</v>
          </cell>
          <cell r="AA551">
            <v>427763.82</v>
          </cell>
          <cell r="AB551">
            <v>178913165.20538399</v>
          </cell>
          <cell r="AC551">
            <v>0</v>
          </cell>
          <cell r="AD551">
            <v>586600.54165699671</v>
          </cell>
          <cell r="AG551">
            <v>0</v>
          </cell>
          <cell r="AH551">
            <v>-586600.54165699671</v>
          </cell>
        </row>
        <row r="552">
          <cell r="A552">
            <v>112955</v>
          </cell>
          <cell r="B552" t="str">
            <v>OVERHEAD HR &amp; SERVICES-GEOSOLUTIONS</v>
          </cell>
          <cell r="C552">
            <v>112955</v>
          </cell>
          <cell r="D552" t="str">
            <v>ADMIN SERVICES COST -GEOSOLUTIONS</v>
          </cell>
          <cell r="E552" t="str">
            <v>MOJEED OKUNADE</v>
          </cell>
          <cell r="F552" t="str">
            <v>DEVELOPMENT</v>
          </cell>
          <cell r="G552">
            <v>415004</v>
          </cell>
          <cell r="H552">
            <v>4150</v>
          </cell>
          <cell r="I552" t="str">
            <v>G&amp;A</v>
          </cell>
          <cell r="J552" t="str">
            <v>BASE JV</v>
          </cell>
          <cell r="K552" t="str">
            <v>DEVELOPMENT</v>
          </cell>
          <cell r="L552" t="str">
            <v>DEVELOPMENT</v>
          </cell>
          <cell r="M552" t="str">
            <v>Manager, Geosolutions &amp; Onshore Studies</v>
          </cell>
          <cell r="N552" t="str">
            <v>Chief Geophysicist</v>
          </cell>
          <cell r="O552" t="str">
            <v>ENONCHE, VANESSA</v>
          </cell>
          <cell r="P552" t="str">
            <v>OLUFEMI.SEGUN@SHELL.COM</v>
          </cell>
          <cell r="Q552" t="str">
            <v>OPEX</v>
          </cell>
          <cell r="R552" t="str">
            <v>OPEX</v>
          </cell>
          <cell r="S552" t="str">
            <v>NON SAL</v>
          </cell>
          <cell r="T552" t="str">
            <v>N/A</v>
          </cell>
          <cell r="U552" t="str">
            <v>N/A</v>
          </cell>
          <cell r="V552" t="str">
            <v>C_OPSE_OIL_Z11</v>
          </cell>
          <cell r="W552" t="str">
            <v>P236.01 Technical Support</v>
          </cell>
          <cell r="X552" t="str">
            <v>S7200 Services</v>
          </cell>
          <cell r="Y552" t="str">
            <v>A2340 Overhead</v>
          </cell>
          <cell r="Z552">
            <v>33365.289999999994</v>
          </cell>
          <cell r="AA552">
            <v>33424.22</v>
          </cell>
          <cell r="AB552">
            <v>13200306</v>
          </cell>
          <cell r="AC552">
            <v>9470</v>
          </cell>
          <cell r="AD552">
            <v>52749.691803278693</v>
          </cell>
          <cell r="AG552">
            <v>0</v>
          </cell>
          <cell r="AH552">
            <v>-52749.691803278693</v>
          </cell>
        </row>
        <row r="553">
          <cell r="A553">
            <v>112957</v>
          </cell>
          <cell r="B553" t="str">
            <v>FLOWLINE INTEGRITY MANAGEMENT</v>
          </cell>
          <cell r="C553">
            <v>112957</v>
          </cell>
          <cell r="D553" t="str">
            <v>FLOWLINE INTEGRITY MANAGEMENT (MAINTENANCE OF PIPELINES, FLOWLINES AND RISERS - GAS )</v>
          </cell>
          <cell r="E553" t="str">
            <v>IRETI OMOTOSO</v>
          </cell>
          <cell r="F553" t="str">
            <v>PRODUCTION</v>
          </cell>
          <cell r="G553">
            <v>412003</v>
          </cell>
          <cell r="H553">
            <v>4120</v>
          </cell>
          <cell r="I553" t="str">
            <v>GAS</v>
          </cell>
          <cell r="J553" t="str">
            <v>BASE JV</v>
          </cell>
          <cell r="K553" t="str">
            <v>PRODUCTION</v>
          </cell>
          <cell r="L553" t="str">
            <v>PRODUCTION</v>
          </cell>
          <cell r="M553" t="str">
            <v>Pipeline Asset Manager</v>
          </cell>
          <cell r="N553" t="str">
            <v xml:space="preserve">	Production Support Manager                                                          </v>
          </cell>
          <cell r="O553" t="str">
            <v>AGUEGBOH, OBIORA</v>
          </cell>
          <cell r="P553" t="str">
            <v>IKECHUKWU.ODINACHI@SHELL.COM</v>
          </cell>
          <cell r="Q553" t="str">
            <v>OPEX</v>
          </cell>
          <cell r="R553" t="str">
            <v>OPEX</v>
          </cell>
          <cell r="S553" t="str">
            <v>NON SAL</v>
          </cell>
          <cell r="T553" t="str">
            <v>N/A</v>
          </cell>
          <cell r="U553" t="str">
            <v>N/A</v>
          </cell>
          <cell r="V553" t="str">
            <v>C_OPSE_OIL_Z11</v>
          </cell>
          <cell r="W553" t="str">
            <v>P231 Production Operations</v>
          </cell>
          <cell r="X553" t="str">
            <v>S7200 Services</v>
          </cell>
          <cell r="Y553" t="str">
            <v>A2110 Production Operations</v>
          </cell>
          <cell r="Z553">
            <v>282388.71999999997</v>
          </cell>
          <cell r="AA553">
            <v>227051.42000000007</v>
          </cell>
          <cell r="AB553">
            <v>82631600</v>
          </cell>
          <cell r="AC553">
            <v>346160</v>
          </cell>
          <cell r="AD553">
            <v>617083.27868852462</v>
          </cell>
          <cell r="AG553">
            <v>0</v>
          </cell>
          <cell r="AH553">
            <v>-617083.27868852462</v>
          </cell>
        </row>
        <row r="554">
          <cell r="A554">
            <v>112958</v>
          </cell>
          <cell r="B554" t="str">
            <v>FOURTH PARTY PROJECTS-TRAVELS</v>
          </cell>
          <cell r="C554">
            <v>112958</v>
          </cell>
          <cell r="D554" t="str">
            <v>FOURTH PARTY PROJECTS-TRAVELS</v>
          </cell>
          <cell r="E554" t="str">
            <v>IRETI OMOTOSO</v>
          </cell>
          <cell r="F554" t="str">
            <v>PRODUCTION</v>
          </cell>
          <cell r="G554">
            <v>415002</v>
          </cell>
          <cell r="H554">
            <v>4150</v>
          </cell>
          <cell r="I554" t="str">
            <v>G&amp;A</v>
          </cell>
          <cell r="J554" t="str">
            <v>BASE JV</v>
          </cell>
          <cell r="K554" t="str">
            <v>PRODUCTION</v>
          </cell>
          <cell r="L554" t="str">
            <v>PRODUCTION</v>
          </cell>
          <cell r="M554" t="str">
            <v>Production Services Manager</v>
          </cell>
          <cell r="N554" t="str">
            <v>Logistics Manager</v>
          </cell>
          <cell r="O554" t="str">
            <v>OKEKE, JULIUS</v>
          </cell>
          <cell r="P554" t="str">
            <v>PETER.AKPOKODJE@SHELL.COM</v>
          </cell>
          <cell r="Q554" t="str">
            <v>OPEX</v>
          </cell>
          <cell r="R554" t="str">
            <v>OPEX</v>
          </cell>
          <cell r="S554" t="str">
            <v>NON SAL</v>
          </cell>
          <cell r="T554" t="str">
            <v>N/A</v>
          </cell>
          <cell r="U554" t="str">
            <v>N/A</v>
          </cell>
          <cell r="V554" t="str">
            <v>C_OPSE_OIL_Z11</v>
          </cell>
          <cell r="W554" t="str">
            <v>P236.07 Procurement Management</v>
          </cell>
          <cell r="X554" t="str">
            <v>S7200 Services</v>
          </cell>
          <cell r="Y554" t="str">
            <v>A2340 Overhead</v>
          </cell>
          <cell r="Z554">
            <v>1976.73</v>
          </cell>
          <cell r="AA554">
            <v>0</v>
          </cell>
          <cell r="AB554">
            <v>2230000</v>
          </cell>
          <cell r="AC554">
            <v>2020</v>
          </cell>
          <cell r="AD554">
            <v>9331.4754098360645</v>
          </cell>
          <cell r="AE554">
            <v>2230000</v>
          </cell>
          <cell r="AF554">
            <v>2020</v>
          </cell>
          <cell r="AG554">
            <v>9331.4754098360645</v>
          </cell>
          <cell r="AH554">
            <v>0</v>
          </cell>
        </row>
        <row r="555">
          <cell r="A555">
            <v>112960</v>
          </cell>
          <cell r="B555" t="str">
            <v>GPO.GEN.CATERING</v>
          </cell>
          <cell r="C555">
            <v>112960</v>
          </cell>
          <cell r="D555" t="str">
            <v>STAFF WELFARE &amp; RECOGNITION</v>
          </cell>
          <cell r="E555" t="str">
            <v>IRETI OMOTOSO</v>
          </cell>
          <cell r="F555" t="str">
            <v>PRODUCTION</v>
          </cell>
          <cell r="G555">
            <v>415006</v>
          </cell>
          <cell r="H555">
            <v>4150</v>
          </cell>
          <cell r="I555" t="str">
            <v>HSE</v>
          </cell>
          <cell r="J555" t="str">
            <v>BASE JV</v>
          </cell>
          <cell r="K555" t="str">
            <v>PRODUCTION</v>
          </cell>
          <cell r="L555" t="str">
            <v>PRODUCTION</v>
          </cell>
          <cell r="M555" t="str">
            <v>Asset Manager, EA Hub</v>
          </cell>
          <cell r="N555" t="str">
            <v>Asset Management Integration Lead</v>
          </cell>
          <cell r="O555" t="str">
            <v>OLUMIDE, VICTORIA</v>
          </cell>
          <cell r="P555" t="str">
            <v>OGBONNA.NWACHI@SHELL.COM</v>
          </cell>
          <cell r="Q555" t="str">
            <v>OPEX</v>
          </cell>
          <cell r="R555" t="str">
            <v>OPEX</v>
          </cell>
          <cell r="S555" t="str">
            <v>NON SAL</v>
          </cell>
          <cell r="T555" t="str">
            <v>N/A</v>
          </cell>
          <cell r="U555" t="str">
            <v>N/A</v>
          </cell>
          <cell r="V555" t="str">
            <v>N_EAZZ_OFS_N01</v>
          </cell>
          <cell r="W555" t="str">
            <v>P231 Production Operations</v>
          </cell>
          <cell r="X555" t="str">
            <v>S7200 Services</v>
          </cell>
          <cell r="Y555" t="str">
            <v>A2110 Production Operations</v>
          </cell>
          <cell r="Z555">
            <v>262352.03999999998</v>
          </cell>
          <cell r="AA555">
            <v>76514.91</v>
          </cell>
          <cell r="AB555">
            <v>29422750</v>
          </cell>
          <cell r="AC555">
            <v>0</v>
          </cell>
          <cell r="AD555">
            <v>96468.032786885247</v>
          </cell>
          <cell r="AE555">
            <v>960000</v>
          </cell>
          <cell r="AF555">
            <v>20400</v>
          </cell>
          <cell r="AG555">
            <v>23547.540983606559</v>
          </cell>
          <cell r="AH555">
            <v>-72920.491803278681</v>
          </cell>
        </row>
        <row r="556">
          <cell r="A556">
            <v>112961</v>
          </cell>
          <cell r="B556" t="str">
            <v>OVERHEADS EPG-PE</v>
          </cell>
          <cell r="C556">
            <v>112961</v>
          </cell>
          <cell r="D556" t="str">
            <v>OVERHEADS EPG-PE (ADMIN SERVICES COST)</v>
          </cell>
          <cell r="E556" t="str">
            <v>IRETI OMOTOSO</v>
          </cell>
          <cell r="F556" t="str">
            <v>PRODUCTION</v>
          </cell>
          <cell r="G556">
            <v>415002</v>
          </cell>
          <cell r="H556">
            <v>4150</v>
          </cell>
          <cell r="I556" t="str">
            <v>G&amp;A</v>
          </cell>
          <cell r="J556" t="str">
            <v>BASE JV</v>
          </cell>
          <cell r="K556" t="str">
            <v>PRODUCTION</v>
          </cell>
          <cell r="L556" t="str">
            <v>PRODUCTION</v>
          </cell>
          <cell r="M556" t="str">
            <v>Asset Manager, Land East Hub</v>
          </cell>
          <cell r="N556" t="str">
            <v>Asset Management Integration Lead</v>
          </cell>
          <cell r="O556" t="str">
            <v>ADEDIRAN, ADEWALE</v>
          </cell>
          <cell r="P556" t="str">
            <v>RUTH.OLUWOLE@SHELL.COM</v>
          </cell>
          <cell r="Q556" t="str">
            <v>OPEX</v>
          </cell>
          <cell r="R556" t="str">
            <v>OPEX</v>
          </cell>
          <cell r="S556" t="str">
            <v>NON SAL</v>
          </cell>
          <cell r="T556" t="str">
            <v>N/A</v>
          </cell>
          <cell r="U556" t="str">
            <v>N/A</v>
          </cell>
          <cell r="V556" t="str">
            <v>C_OPSE_OIL_Z11</v>
          </cell>
          <cell r="W556" t="str">
            <v>P231 Production Operations</v>
          </cell>
          <cell r="X556" t="str">
            <v>S7200 Services</v>
          </cell>
          <cell r="Y556" t="str">
            <v>A2110 Production Operations</v>
          </cell>
          <cell r="Z556">
            <v>13383.9</v>
          </cell>
          <cell r="AA556">
            <v>277.52999999999997</v>
          </cell>
          <cell r="AB556">
            <v>2820000</v>
          </cell>
          <cell r="AC556">
            <v>2344</v>
          </cell>
          <cell r="AD556">
            <v>11589.901639344262</v>
          </cell>
          <cell r="AG556">
            <v>0</v>
          </cell>
          <cell r="AH556">
            <v>-11589.901639344262</v>
          </cell>
        </row>
        <row r="557">
          <cell r="A557">
            <v>102744</v>
          </cell>
          <cell r="B557" t="str">
            <v>COMMRELATIONSLANDAREA</v>
          </cell>
          <cell r="C557">
            <v>112997</v>
          </cell>
          <cell r="D557" t="str">
            <v>OVERHEADS, SOCIAL PERFORMANCE &amp; COMMUNITY AFFAIRS (HOTELS AND TRAVEL)</v>
          </cell>
          <cell r="E557" t="str">
            <v>CHIGBO ENENMO</v>
          </cell>
          <cell r="F557" t="str">
            <v>EXTERNAL RELATIONS</v>
          </cell>
          <cell r="G557">
            <v>415008</v>
          </cell>
          <cell r="H557">
            <v>4150</v>
          </cell>
          <cell r="I557" t="str">
            <v>G&amp;A</v>
          </cell>
          <cell r="J557" t="str">
            <v>BASE JV</v>
          </cell>
          <cell r="K557" t="str">
            <v>CC &amp; MD</v>
          </cell>
          <cell r="L557" t="str">
            <v>EXTERNAL RELATIONS</v>
          </cell>
          <cell r="M557" t="str">
            <v>External Relations Manager</v>
          </cell>
          <cell r="N557" t="str">
            <v>Stakeholder Relations Manager</v>
          </cell>
          <cell r="O557" t="str">
            <v>SOKUNBI, ADEOLA</v>
          </cell>
          <cell r="P557" t="str">
            <v>O.SAMSON-OLAWALE@SHELL.COM</v>
          </cell>
          <cell r="Q557" t="str">
            <v>OPEX</v>
          </cell>
          <cell r="R557" t="str">
            <v>OPEX</v>
          </cell>
          <cell r="S557" t="str">
            <v>NON SAL</v>
          </cell>
          <cell r="T557" t="str">
            <v>N/A</v>
          </cell>
          <cell r="U557" t="str">
            <v>N/A</v>
          </cell>
          <cell r="V557" t="str">
            <v>N/A</v>
          </cell>
          <cell r="W557" t="str">
            <v>P236.08 Overhead (SCD)</v>
          </cell>
          <cell r="X557" t="str">
            <v>S7200 Services</v>
          </cell>
          <cell r="Y557" t="str">
            <v>A2340 Overhead</v>
          </cell>
          <cell r="Z557">
            <v>-348.06</v>
          </cell>
          <cell r="AA557">
            <v>0</v>
          </cell>
          <cell r="AB557">
            <v>0</v>
          </cell>
          <cell r="AC557">
            <v>0</v>
          </cell>
          <cell r="AD557">
            <v>0</v>
          </cell>
          <cell r="AG557">
            <v>0</v>
          </cell>
          <cell r="AH557">
            <v>0</v>
          </cell>
        </row>
        <row r="558">
          <cell r="A558">
            <v>104228</v>
          </cell>
          <cell r="B558" t="str">
            <v>OVERHEADSCOMMUNITYRELATIONS</v>
          </cell>
          <cell r="C558">
            <v>112997</v>
          </cell>
          <cell r="D558" t="str">
            <v>OVERHEADS, SOCIAL PERFORMANCE &amp; COMMUNITY AFFAIRS (HOTELS AND TRAVEL)</v>
          </cell>
          <cell r="E558" t="str">
            <v>CHIGBO ENENMO</v>
          </cell>
          <cell r="F558" t="str">
            <v>EXTERNAL RELATIONS</v>
          </cell>
          <cell r="G558">
            <v>415008</v>
          </cell>
          <cell r="H558">
            <v>4150</v>
          </cell>
          <cell r="I558" t="str">
            <v>G&amp;A</v>
          </cell>
          <cell r="J558" t="str">
            <v>BASE JV</v>
          </cell>
          <cell r="K558" t="str">
            <v>CC &amp; MD</v>
          </cell>
          <cell r="L558" t="str">
            <v>EXTERNAL RELATIONS</v>
          </cell>
          <cell r="M558" t="str">
            <v>External Relations Manager</v>
          </cell>
          <cell r="N558" t="str">
            <v>Stakeholder Relations Manager</v>
          </cell>
          <cell r="O558" t="str">
            <v>SOKUNBI, ADEOLA</v>
          </cell>
          <cell r="P558" t="str">
            <v>O.SAMSON-OLAWALE@SHELL.COM</v>
          </cell>
          <cell r="Q558" t="str">
            <v>OPEX</v>
          </cell>
          <cell r="R558" t="str">
            <v>OPEX</v>
          </cell>
          <cell r="S558" t="str">
            <v>NON SAL</v>
          </cell>
          <cell r="T558" t="str">
            <v>N/A</v>
          </cell>
          <cell r="U558" t="str">
            <v>N/A</v>
          </cell>
          <cell r="V558" t="str">
            <v>N/A</v>
          </cell>
          <cell r="W558" t="str">
            <v>P236.08 Overhead (SCD)</v>
          </cell>
          <cell r="X558" t="str">
            <v>S7200 Services</v>
          </cell>
          <cell r="Y558" t="str">
            <v>A2340 Overhead</v>
          </cell>
          <cell r="Z558">
            <v>0</v>
          </cell>
          <cell r="AA558">
            <v>0</v>
          </cell>
          <cell r="AB558">
            <v>0</v>
          </cell>
          <cell r="AC558">
            <v>0</v>
          </cell>
          <cell r="AD558">
            <v>0</v>
          </cell>
          <cell r="AG558">
            <v>0</v>
          </cell>
          <cell r="AH558">
            <v>0</v>
          </cell>
        </row>
        <row r="559">
          <cell r="A559">
            <v>112997</v>
          </cell>
          <cell r="B559" t="str">
            <v>SCD OVERHEADS, HOTELS &amp; TRAVEL</v>
          </cell>
          <cell r="C559">
            <v>112997</v>
          </cell>
          <cell r="D559" t="str">
            <v>OVERHEADS, SOCIAL PERFORMANCE &amp; COMMUNITY AFFAIRS (HOTELS AND TRAVEL)</v>
          </cell>
          <cell r="E559" t="str">
            <v>CHIGBO ENENMO</v>
          </cell>
          <cell r="F559" t="str">
            <v>EXTERNAL RELATIONS</v>
          </cell>
          <cell r="G559">
            <v>415008</v>
          </cell>
          <cell r="H559">
            <v>4150</v>
          </cell>
          <cell r="I559" t="str">
            <v>G&amp;A</v>
          </cell>
          <cell r="J559" t="str">
            <v>BASE JV</v>
          </cell>
          <cell r="K559" t="str">
            <v>CC &amp; MD</v>
          </cell>
          <cell r="L559" t="str">
            <v>EXTERNAL RELATIONS</v>
          </cell>
          <cell r="M559" t="str">
            <v>External Relations Manager</v>
          </cell>
          <cell r="N559" t="str">
            <v>ER Strategy &amp; Value Assurance Mgr</v>
          </cell>
          <cell r="O559" t="str">
            <v>SOKUNBI, ADEOLA</v>
          </cell>
          <cell r="P559" t="str">
            <v>O.SAMSON-OLAWALE@SHELL.COM</v>
          </cell>
          <cell r="Q559" t="str">
            <v>OPEX</v>
          </cell>
          <cell r="R559" t="str">
            <v>OPEX</v>
          </cell>
          <cell r="S559" t="str">
            <v>NON SAL</v>
          </cell>
          <cell r="T559" t="str">
            <v>N/A</v>
          </cell>
          <cell r="U559" t="str">
            <v>N/A</v>
          </cell>
          <cell r="V559" t="str">
            <v>C_OPSE_OIL_Z11</v>
          </cell>
          <cell r="W559" t="str">
            <v>P231 Production Operations</v>
          </cell>
          <cell r="X559" t="str">
            <v>S7200 Services</v>
          </cell>
          <cell r="Y559" t="str">
            <v>A2340 Overhead</v>
          </cell>
          <cell r="Z559">
            <v>517397.42999999988</v>
          </cell>
          <cell r="AA559">
            <v>508816.74999999994</v>
          </cell>
          <cell r="AB559">
            <v>47180000</v>
          </cell>
          <cell r="AC559">
            <v>62300</v>
          </cell>
          <cell r="AD559">
            <v>216988.52459016393</v>
          </cell>
          <cell r="AG559">
            <v>0</v>
          </cell>
          <cell r="AH559">
            <v>-216988.52459016393</v>
          </cell>
        </row>
        <row r="560">
          <cell r="A560">
            <v>113014</v>
          </cell>
          <cell r="B560" t="str">
            <v>PEC COMMUNITY RELATIONS</v>
          </cell>
          <cell r="C560">
            <v>113014</v>
          </cell>
          <cell r="D560" t="str">
            <v>COMMUNITY RELATIONS SWAMP 1 - CR STAFF (CAPACITY BUILDING )</v>
          </cell>
          <cell r="E560" t="str">
            <v>IRETI OMOTOSO</v>
          </cell>
          <cell r="F560" t="str">
            <v>PRODUCTION</v>
          </cell>
          <cell r="G560">
            <v>415008</v>
          </cell>
          <cell r="H560">
            <v>4150</v>
          </cell>
          <cell r="I560" t="str">
            <v>CDPA</v>
          </cell>
          <cell r="J560" t="str">
            <v>BASE JV</v>
          </cell>
          <cell r="K560" t="str">
            <v>PRODUCTION</v>
          </cell>
          <cell r="L560" t="str">
            <v>PRODUCTION</v>
          </cell>
          <cell r="M560" t="str">
            <v>Asset Manager, Swamp East Hub</v>
          </cell>
          <cell r="N560" t="str">
            <v>Asset Management Integration Lead</v>
          </cell>
          <cell r="O560" t="str">
            <v>AZUBUIKE, JOHN</v>
          </cell>
          <cell r="P560" t="str">
            <v>APOLLOS.NALE@SHELL.COM</v>
          </cell>
          <cell r="Q560" t="str">
            <v>OPEX</v>
          </cell>
          <cell r="R560" t="str">
            <v>OPEX</v>
          </cell>
          <cell r="S560" t="str">
            <v>NON SAL</v>
          </cell>
          <cell r="T560" t="str">
            <v>N/A</v>
          </cell>
          <cell r="U560" t="str">
            <v>N/A</v>
          </cell>
          <cell r="V560" t="str">
            <v>N/A</v>
          </cell>
          <cell r="W560" t="str">
            <v>P231 Production Operations</v>
          </cell>
          <cell r="X560" t="str">
            <v>S7200 Services</v>
          </cell>
          <cell r="Y560" t="str">
            <v>A2110 Production Operations</v>
          </cell>
          <cell r="Z560">
            <v>0</v>
          </cell>
          <cell r="AA560">
            <v>0</v>
          </cell>
          <cell r="AB560">
            <v>0</v>
          </cell>
          <cell r="AC560">
            <v>0</v>
          </cell>
          <cell r="AD560">
            <v>0</v>
          </cell>
          <cell r="AG560">
            <v>0</v>
          </cell>
          <cell r="AH560">
            <v>0</v>
          </cell>
        </row>
        <row r="561">
          <cell r="A561" t="str">
            <v>O.NG.PCE.BNF.CRC.71300T</v>
          </cell>
          <cell r="B561" t="str">
            <v>BONNY COMMUNITY RELATIONS TRAINING/DEV</v>
          </cell>
          <cell r="C561">
            <v>113014</v>
          </cell>
          <cell r="D561" t="str">
            <v>COMMUNITY RELATIONS SWAMP 1 - CR STAFF (CAPACITY BUILDING )</v>
          </cell>
          <cell r="E561" t="str">
            <v>IRETI OMOTOSO</v>
          </cell>
          <cell r="F561" t="str">
            <v>PRODUCTION</v>
          </cell>
          <cell r="G561">
            <v>415008</v>
          </cell>
          <cell r="H561">
            <v>4150</v>
          </cell>
          <cell r="I561" t="str">
            <v>CDPA</v>
          </cell>
          <cell r="J561" t="str">
            <v>BASE JV</v>
          </cell>
          <cell r="K561" t="str">
            <v>PRODUCTION</v>
          </cell>
          <cell r="L561" t="str">
            <v>PRODUCTION</v>
          </cell>
          <cell r="M561" t="str">
            <v>Asset Manager, Swamp East Hub</v>
          </cell>
          <cell r="N561" t="str">
            <v>Asset Management Integration Lead</v>
          </cell>
          <cell r="O561" t="str">
            <v>AZUBUIKE, JOHN</v>
          </cell>
          <cell r="P561" t="str">
            <v>APOLLOS.NALE@SHELL.COM</v>
          </cell>
          <cell r="Q561" t="str">
            <v>OPEX</v>
          </cell>
          <cell r="R561" t="str">
            <v>OPEX</v>
          </cell>
          <cell r="S561" t="str">
            <v>NON SAL</v>
          </cell>
          <cell r="T561" t="str">
            <v>N/A</v>
          </cell>
          <cell r="U561" t="str">
            <v>N/A</v>
          </cell>
          <cell r="V561" t="str">
            <v>N/A</v>
          </cell>
          <cell r="W561" t="str">
            <v>P231 Production Operations</v>
          </cell>
          <cell r="X561" t="str">
            <v>S7200 Services</v>
          </cell>
          <cell r="Y561" t="str">
            <v>A2110 Production Operations</v>
          </cell>
          <cell r="Z561">
            <v>0</v>
          </cell>
          <cell r="AA561">
            <v>0</v>
          </cell>
          <cell r="AB561">
            <v>0</v>
          </cell>
          <cell r="AC561">
            <v>0</v>
          </cell>
          <cell r="AD561">
            <v>0</v>
          </cell>
          <cell r="AG561">
            <v>0</v>
          </cell>
          <cell r="AH561">
            <v>0</v>
          </cell>
        </row>
        <row r="562">
          <cell r="A562">
            <v>113022</v>
          </cell>
          <cell r="B562" t="str">
            <v xml:space="preserve">PWB COMMUNITY GENERATOR OPERATE </v>
          </cell>
          <cell r="C562">
            <v>113022</v>
          </cell>
          <cell r="D562" t="str">
            <v>PWB COMMUNITY GENERATOR OPERATE  (CD - ELECTRIFICATION)</v>
          </cell>
          <cell r="E562" t="str">
            <v>IRETI OMOTOSO</v>
          </cell>
          <cell r="F562" t="str">
            <v>PRODUCTION</v>
          </cell>
          <cell r="G562">
            <v>415008</v>
          </cell>
          <cell r="H562">
            <v>4150</v>
          </cell>
          <cell r="I562" t="str">
            <v>CDPA</v>
          </cell>
          <cell r="J562" t="str">
            <v>BASE JV</v>
          </cell>
          <cell r="K562" t="str">
            <v>PRODUCTION</v>
          </cell>
          <cell r="L562" t="str">
            <v>PRODUCTION</v>
          </cell>
          <cell r="M562" t="str">
            <v>Asset Manager, Swamp West Hub</v>
          </cell>
          <cell r="N562" t="str">
            <v>Asset Management Integration Lead</v>
          </cell>
          <cell r="O562" t="str">
            <v>COOKEY, GABRIEL</v>
          </cell>
          <cell r="P562" t="str">
            <v>OLALEKAN.L.DANIEL@SHELL.COM</v>
          </cell>
          <cell r="Q562" t="str">
            <v>OPEX</v>
          </cell>
          <cell r="R562" t="str">
            <v>OPEX</v>
          </cell>
          <cell r="S562" t="str">
            <v>NON SAL</v>
          </cell>
          <cell r="T562" t="str">
            <v>N/A</v>
          </cell>
          <cell r="U562" t="str">
            <v>N/A</v>
          </cell>
          <cell r="V562" t="str">
            <v>C_OPSE_OIL_Z11</v>
          </cell>
          <cell r="W562" t="str">
            <v>P231 Production Operations</v>
          </cell>
          <cell r="X562" t="str">
            <v>S7200 Services</v>
          </cell>
          <cell r="Y562" t="str">
            <v>A2110 Production Operations</v>
          </cell>
          <cell r="Z562">
            <v>109336.31</v>
          </cell>
          <cell r="AA562">
            <v>4433.2999999999984</v>
          </cell>
          <cell r="AB562">
            <v>328111699.92000002</v>
          </cell>
          <cell r="AC562">
            <v>0</v>
          </cell>
          <cell r="AD562">
            <v>1075776.0653114754</v>
          </cell>
          <cell r="AG562">
            <v>0</v>
          </cell>
          <cell r="AH562">
            <v>-1075776.0653114754</v>
          </cell>
        </row>
        <row r="563">
          <cell r="A563">
            <v>112969</v>
          </cell>
          <cell r="B563" t="str">
            <v>PNP PRODUCTION OPS EXCELLENCE</v>
          </cell>
          <cell r="C563">
            <v>112969</v>
          </cell>
          <cell r="D563" t="str">
            <v>P&amp;T PRODUCTION OPS EXCELLENCE</v>
          </cell>
          <cell r="E563" t="str">
            <v>IRETI OMOTOSO</v>
          </cell>
          <cell r="F563" t="str">
            <v>PRODUCTION</v>
          </cell>
          <cell r="G563">
            <v>413001</v>
          </cell>
          <cell r="H563">
            <v>4130</v>
          </cell>
          <cell r="I563" t="str">
            <v>OF-MTCE</v>
          </cell>
          <cell r="J563" t="str">
            <v>BASE JV</v>
          </cell>
          <cell r="K563" t="str">
            <v>PRODUCTION</v>
          </cell>
          <cell r="L563" t="str">
            <v>PRODUCTION</v>
          </cell>
          <cell r="M563" t="str">
            <v>Production Services Manager</v>
          </cell>
          <cell r="N563" t="str">
            <v>WRFM &amp; Smartfield Manager</v>
          </cell>
          <cell r="O563" t="str">
            <v>ADEPOJU, OPEYEMI</v>
          </cell>
          <cell r="P563" t="str">
            <v>MARTINS.AMOS@SHELL.COM</v>
          </cell>
          <cell r="Q563" t="str">
            <v>OPEX</v>
          </cell>
          <cell r="R563" t="str">
            <v>OPEX</v>
          </cell>
          <cell r="S563" t="str">
            <v>NON SAL</v>
          </cell>
          <cell r="T563" t="str">
            <v>N/A</v>
          </cell>
          <cell r="U563" t="str">
            <v>N/A</v>
          </cell>
          <cell r="V563" t="str">
            <v>C_OPSE_OIL_Z11</v>
          </cell>
          <cell r="W563" t="str">
            <v>P231 Production Operations</v>
          </cell>
          <cell r="X563" t="str">
            <v>S7200 Services</v>
          </cell>
          <cell r="Y563" t="str">
            <v>A2170 Direct Mngt and Overheads</v>
          </cell>
          <cell r="Z563">
            <v>330867.20000000001</v>
          </cell>
          <cell r="AA563">
            <v>248332.71000000002</v>
          </cell>
          <cell r="AB563">
            <v>57000000</v>
          </cell>
          <cell r="AC563">
            <v>25000</v>
          </cell>
          <cell r="AD563">
            <v>211885.24590163934</v>
          </cell>
          <cell r="AG563">
            <v>0</v>
          </cell>
          <cell r="AH563">
            <v>-211885.24590163934</v>
          </cell>
        </row>
        <row r="564">
          <cell r="A564">
            <v>112971</v>
          </cell>
          <cell r="B564" t="str">
            <v xml:space="preserve">PWB COMMUNITY RELATIONS -FUEL           </v>
          </cell>
          <cell r="C564">
            <v>112971</v>
          </cell>
          <cell r="D564" t="str">
            <v xml:space="preserve">PWB COMMUNITY RELATIONS -FUEL           </v>
          </cell>
          <cell r="E564" t="str">
            <v>IRETI OMOTOSO</v>
          </cell>
          <cell r="F564" t="str">
            <v>PRODUCTION</v>
          </cell>
          <cell r="G564">
            <v>415008</v>
          </cell>
          <cell r="H564">
            <v>4150</v>
          </cell>
          <cell r="I564" t="str">
            <v>CDPA</v>
          </cell>
          <cell r="J564" t="str">
            <v>BASE JV</v>
          </cell>
          <cell r="K564" t="str">
            <v>PRODUCTION</v>
          </cell>
          <cell r="L564" t="str">
            <v>PRODUCTION</v>
          </cell>
          <cell r="M564" t="str">
            <v>Asset Manager, Swamp West Hub</v>
          </cell>
          <cell r="N564" t="str">
            <v>Asset Management Integration Lead</v>
          </cell>
          <cell r="O564" t="str">
            <v>COOKEY, GABRIEL</v>
          </cell>
          <cell r="P564" t="str">
            <v>OGBONNA.ONUGHA@SHELL.COM</v>
          </cell>
          <cell r="Q564" t="str">
            <v>OPEX</v>
          </cell>
          <cell r="R564" t="str">
            <v>OPEX</v>
          </cell>
          <cell r="S564" t="str">
            <v>NON SAL</v>
          </cell>
          <cell r="T564" t="str">
            <v>N/A</v>
          </cell>
          <cell r="U564" t="str">
            <v>N/A</v>
          </cell>
          <cell r="V564" t="str">
            <v>N/A</v>
          </cell>
          <cell r="W564" t="str">
            <v>P236.08 Overhead (SCD)</v>
          </cell>
          <cell r="X564" t="str">
            <v>S7200 Services</v>
          </cell>
          <cell r="Y564" t="str">
            <v>A2340 Overhead</v>
          </cell>
          <cell r="Z564">
            <v>246515.95</v>
          </cell>
          <cell r="AA564">
            <v>279739.32</v>
          </cell>
          <cell r="AB564">
            <v>0</v>
          </cell>
          <cell r="AC564">
            <v>0</v>
          </cell>
          <cell r="AD564">
            <v>0</v>
          </cell>
          <cell r="AG564">
            <v>0</v>
          </cell>
          <cell r="AH564">
            <v>0</v>
          </cell>
        </row>
        <row r="565">
          <cell r="A565">
            <v>112972</v>
          </cell>
          <cell r="B565" t="str">
            <v>PWB GENERAL OVERHEAD</v>
          </cell>
          <cell r="C565">
            <v>112972</v>
          </cell>
          <cell r="D565" t="str">
            <v>PWB GENERAL OVERHEAD (LABOUR CONTRACT)</v>
          </cell>
          <cell r="E565" t="str">
            <v>IRETI OMOTOSO</v>
          </cell>
          <cell r="F565" t="str">
            <v>PRODUCTION</v>
          </cell>
          <cell r="G565">
            <v>415004</v>
          </cell>
          <cell r="H565">
            <v>4150</v>
          </cell>
          <cell r="I565" t="str">
            <v>G&amp;A</v>
          </cell>
          <cell r="J565" t="str">
            <v>BASE JV</v>
          </cell>
          <cell r="K565" t="str">
            <v>PRODUCTION</v>
          </cell>
          <cell r="L565" t="str">
            <v>PRODUCTION</v>
          </cell>
          <cell r="M565" t="str">
            <v>Asset Manager, Swamp West Hub</v>
          </cell>
          <cell r="N565" t="str">
            <v>Asset Management Integration Lead</v>
          </cell>
          <cell r="O565" t="str">
            <v>COOKEY, GABRIEL</v>
          </cell>
          <cell r="P565" t="str">
            <v>RICHARD.ITENE@SHELL.COM</v>
          </cell>
          <cell r="Q565" t="str">
            <v>OPEX</v>
          </cell>
          <cell r="R565" t="str">
            <v>OPEX</v>
          </cell>
          <cell r="S565" t="str">
            <v>NON SAL</v>
          </cell>
          <cell r="T565" t="str">
            <v>N/A</v>
          </cell>
          <cell r="U565" t="str">
            <v>N/A</v>
          </cell>
          <cell r="V565" t="str">
            <v>C_OPSE_OIL_Z11</v>
          </cell>
          <cell r="W565" t="str">
            <v>P231 Production Operations</v>
          </cell>
          <cell r="X565" t="str">
            <v>S7200 Services</v>
          </cell>
          <cell r="Y565" t="str">
            <v>A2110 Production Operations</v>
          </cell>
          <cell r="Z565">
            <v>104436.67</v>
          </cell>
          <cell r="AA565">
            <v>168042.32</v>
          </cell>
          <cell r="AB565">
            <v>24110708.414694004</v>
          </cell>
          <cell r="AC565">
            <v>0</v>
          </cell>
          <cell r="AD565">
            <v>79051.50299899673</v>
          </cell>
          <cell r="AG565">
            <v>0</v>
          </cell>
          <cell r="AH565">
            <v>-79051.50299899673</v>
          </cell>
        </row>
        <row r="566">
          <cell r="A566">
            <v>112973</v>
          </cell>
          <cell r="B566" t="str">
            <v>PWB POLLUTION CLEAN UP</v>
          </cell>
          <cell r="C566">
            <v>112973</v>
          </cell>
          <cell r="D566" t="str">
            <v>PBW ENVIRONMENTAL AFFAIRS (FIRE DRILLS &amp; OPERATIONS)</v>
          </cell>
          <cell r="E566" t="str">
            <v>IRETI OMOTOSO</v>
          </cell>
          <cell r="F566" t="str">
            <v>PRODUCTION</v>
          </cell>
          <cell r="G566">
            <v>415006</v>
          </cell>
          <cell r="H566">
            <v>4150</v>
          </cell>
          <cell r="I566" t="str">
            <v>HSE</v>
          </cell>
          <cell r="J566" t="str">
            <v>BASE JV</v>
          </cell>
          <cell r="K566" t="str">
            <v>PRODUCTION</v>
          </cell>
          <cell r="L566" t="str">
            <v>PRODUCTION</v>
          </cell>
          <cell r="M566" t="str">
            <v>Asset Manager, Swamp West Hub</v>
          </cell>
          <cell r="N566" t="str">
            <v>Asset Management Integration Lead</v>
          </cell>
          <cell r="O566" t="str">
            <v>COOKEY, GABRIEL</v>
          </cell>
          <cell r="P566" t="str">
            <v>MEZIE.ANABA@SHELL.COM</v>
          </cell>
          <cell r="Q566" t="str">
            <v>OPEX</v>
          </cell>
          <cell r="R566" t="str">
            <v>OPEX</v>
          </cell>
          <cell r="S566" t="str">
            <v>NON SAL</v>
          </cell>
          <cell r="T566" t="str">
            <v>N/A</v>
          </cell>
          <cell r="U566" t="str">
            <v>N/A</v>
          </cell>
          <cell r="V566" t="str">
            <v>C_OPSE_OIL_Z11</v>
          </cell>
          <cell r="W566" t="str">
            <v>P244.01 Other Production Expenses</v>
          </cell>
          <cell r="X566" t="str">
            <v>S7200 Services</v>
          </cell>
          <cell r="Y566" t="str">
            <v>A2110 Production Operations</v>
          </cell>
          <cell r="Z566">
            <v>29695.97</v>
          </cell>
          <cell r="AA566">
            <v>28819.53</v>
          </cell>
          <cell r="AB566">
            <v>4000000</v>
          </cell>
          <cell r="AC566">
            <v>49375.649999999994</v>
          </cell>
          <cell r="AD566">
            <v>62490.404098360654</v>
          </cell>
          <cell r="AG566">
            <v>0</v>
          </cell>
          <cell r="AH566">
            <v>-62490.404098360654</v>
          </cell>
        </row>
        <row r="567">
          <cell r="A567">
            <v>112974</v>
          </cell>
          <cell r="B567" t="str">
            <v>PWC GENERAL OVERHEAD</v>
          </cell>
          <cell r="C567">
            <v>112974</v>
          </cell>
          <cell r="D567" t="str">
            <v>PWC GENERAL OVERHEAD (LABOUR CONTRACT)</v>
          </cell>
          <cell r="E567" t="str">
            <v>IRETI OMOTOSO</v>
          </cell>
          <cell r="F567" t="str">
            <v>PRODUCTION</v>
          </cell>
          <cell r="G567">
            <v>415002</v>
          </cell>
          <cell r="H567">
            <v>4150</v>
          </cell>
          <cell r="I567" t="str">
            <v>G&amp;A</v>
          </cell>
          <cell r="J567" t="str">
            <v>BASE JV</v>
          </cell>
          <cell r="K567" t="str">
            <v>PRODUCTION</v>
          </cell>
          <cell r="L567" t="str">
            <v>PRODUCTION</v>
          </cell>
          <cell r="M567" t="str">
            <v>Asset Manager, Swamp West Hub</v>
          </cell>
          <cell r="N567" t="str">
            <v>Asset Management Integration Lead</v>
          </cell>
          <cell r="O567" t="str">
            <v>COOKEY, GABRIEL</v>
          </cell>
          <cell r="P567" t="str">
            <v>RICHARD.ITENE@SHELL.COM</v>
          </cell>
          <cell r="Q567" t="str">
            <v>OPEX</v>
          </cell>
          <cell r="R567" t="str">
            <v>OPEX</v>
          </cell>
          <cell r="S567" t="str">
            <v>NON SAL</v>
          </cell>
          <cell r="T567" t="str">
            <v>N/A</v>
          </cell>
          <cell r="U567" t="str">
            <v>N/A</v>
          </cell>
          <cell r="V567" t="str">
            <v>C_OPSE_OIL_Z11</v>
          </cell>
          <cell r="W567" t="str">
            <v>P231 Production Operations</v>
          </cell>
          <cell r="X567" t="str">
            <v>S7200 Services</v>
          </cell>
          <cell r="Y567" t="str">
            <v>A2110 Production Operations</v>
          </cell>
          <cell r="Z567">
            <v>271893.46999999997</v>
          </cell>
          <cell r="AA567">
            <v>210833.15999999997</v>
          </cell>
          <cell r="AB567">
            <v>74993883.357152745</v>
          </cell>
          <cell r="AC567">
            <v>0</v>
          </cell>
          <cell r="AD567">
            <v>245881.58477754999</v>
          </cell>
          <cell r="AG567">
            <v>0</v>
          </cell>
          <cell r="AH567">
            <v>-245881.58477754999</v>
          </cell>
        </row>
        <row r="568">
          <cell r="A568">
            <v>112978</v>
          </cell>
          <cell r="B568" t="str">
            <v>OVERHEAD FACILITIES &amp; LOGISTICS - ONSHORE STUDIES</v>
          </cell>
          <cell r="C568">
            <v>112978</v>
          </cell>
          <cell r="D568" t="str">
            <v>HOTEL AND TRAVEL - ODC MANAGER</v>
          </cell>
          <cell r="E568" t="str">
            <v>MOJEED OKUNADE</v>
          </cell>
          <cell r="F568" t="str">
            <v>DEVELOPMENT</v>
          </cell>
          <cell r="G568">
            <v>415002</v>
          </cell>
          <cell r="H568">
            <v>4150</v>
          </cell>
          <cell r="I568" t="str">
            <v>G&amp;A</v>
          </cell>
          <cell r="J568" t="str">
            <v>BASE JV</v>
          </cell>
          <cell r="K568" t="str">
            <v>DEVELOPMENT</v>
          </cell>
          <cell r="L568" t="str">
            <v>DEVELOPMENT</v>
          </cell>
          <cell r="M568" t="str">
            <v>Manager, Geosolutions &amp; Onshore Studies</v>
          </cell>
          <cell r="N568" t="str">
            <v>Subsurface Studies Mgr Onshore Oil</v>
          </cell>
          <cell r="O568" t="str">
            <v>ENONCHE, VANESSA</v>
          </cell>
          <cell r="P568" t="str">
            <v>REGGY.NDUKWE@SHELL.COM</v>
          </cell>
          <cell r="Q568" t="str">
            <v>OPEX</v>
          </cell>
          <cell r="R568" t="str">
            <v>OPEX</v>
          </cell>
          <cell r="S568" t="str">
            <v>NON SAL</v>
          </cell>
          <cell r="T568" t="str">
            <v>N/A</v>
          </cell>
          <cell r="U568" t="str">
            <v>N/A</v>
          </cell>
          <cell r="V568" t="str">
            <v>C_OPSE_OIL_Z11</v>
          </cell>
          <cell r="W568" t="str">
            <v>P236.01 Technical Support</v>
          </cell>
          <cell r="X568" t="str">
            <v>S7200 Services</v>
          </cell>
          <cell r="Y568" t="str">
            <v>A2340 Overhead</v>
          </cell>
          <cell r="Z568">
            <v>57452.74</v>
          </cell>
          <cell r="AA568">
            <v>34971.94</v>
          </cell>
          <cell r="AB568">
            <v>12033024</v>
          </cell>
          <cell r="AC568">
            <v>0</v>
          </cell>
          <cell r="AD568">
            <v>39452.537704918032</v>
          </cell>
          <cell r="AG568">
            <v>0</v>
          </cell>
          <cell r="AH568">
            <v>-39452.537704918032</v>
          </cell>
        </row>
        <row r="569">
          <cell r="A569" t="str">
            <v>O.NG.PBW.ECF.CGC.71300</v>
          </cell>
          <cell r="B569" t="str">
            <v>PBW ESCRAVOS BEACH F/S FACIL  COMMUNITY GENERATOR OPERATE</v>
          </cell>
          <cell r="C569">
            <v>113022</v>
          </cell>
          <cell r="D569" t="str">
            <v>PWB COMMUNITY GENERATOR OPERATE  (CD - ELECTRIFICATION)</v>
          </cell>
          <cell r="E569" t="str">
            <v>IRETI OMOTOSO</v>
          </cell>
          <cell r="F569" t="str">
            <v>PRODUCTION</v>
          </cell>
          <cell r="G569">
            <v>415008</v>
          </cell>
          <cell r="H569">
            <v>4150</v>
          </cell>
          <cell r="I569" t="str">
            <v>CDPA</v>
          </cell>
          <cell r="J569" t="str">
            <v>BASE JV</v>
          </cell>
          <cell r="K569" t="str">
            <v>PRODUCTION</v>
          </cell>
          <cell r="L569" t="str">
            <v>PRODUCTION</v>
          </cell>
          <cell r="M569" t="str">
            <v>Asset Manager, Swamp West Hub</v>
          </cell>
          <cell r="N569" t="str">
            <v>Asset Management Integration Lead</v>
          </cell>
          <cell r="O569" t="str">
            <v>COOKEY, GABRIEL</v>
          </cell>
          <cell r="P569" t="str">
            <v>OLALEKAN.L.DANIEL@SHELL.COM</v>
          </cell>
          <cell r="Q569" t="str">
            <v>OPEX</v>
          </cell>
          <cell r="R569" t="str">
            <v>OPEX</v>
          </cell>
          <cell r="S569" t="str">
            <v>NON SAL</v>
          </cell>
          <cell r="T569" t="str">
            <v>N/A</v>
          </cell>
          <cell r="U569" t="str">
            <v>N/A</v>
          </cell>
          <cell r="V569" t="str">
            <v>N/A</v>
          </cell>
          <cell r="W569" t="str">
            <v>P231 Production Operations</v>
          </cell>
          <cell r="X569" t="str">
            <v>S7200 Services</v>
          </cell>
          <cell r="Y569" t="str">
            <v>A2110 Production Operations</v>
          </cell>
          <cell r="Z569">
            <v>32881.569999999992</v>
          </cell>
          <cell r="AA569">
            <v>325423.66000000003</v>
          </cell>
          <cell r="AB569">
            <v>0</v>
          </cell>
          <cell r="AC569">
            <v>0</v>
          </cell>
          <cell r="AD569">
            <v>0</v>
          </cell>
          <cell r="AG569">
            <v>0</v>
          </cell>
          <cell r="AH569">
            <v>0</v>
          </cell>
        </row>
        <row r="570">
          <cell r="A570" t="str">
            <v>O.NG.PBW.OTF.CGC.71300</v>
          </cell>
          <cell r="B570" t="str">
            <v>PBW OTUMARA F/S FACIL COMMUNITY GENERATOR OPERATE</v>
          </cell>
          <cell r="C570">
            <v>113022</v>
          </cell>
          <cell r="D570" t="str">
            <v>PWB COMMUNITY GENERATOR OPERATE  (CD - ELECTRIFICATION)</v>
          </cell>
          <cell r="E570" t="str">
            <v>IRETI OMOTOSO</v>
          </cell>
          <cell r="F570" t="str">
            <v>PRODUCTION</v>
          </cell>
          <cell r="G570">
            <v>415008</v>
          </cell>
          <cell r="H570">
            <v>4150</v>
          </cell>
          <cell r="I570" t="str">
            <v>CDPA</v>
          </cell>
          <cell r="J570" t="str">
            <v>BASE JV</v>
          </cell>
          <cell r="K570" t="str">
            <v>PRODUCTION</v>
          </cell>
          <cell r="L570" t="str">
            <v>PRODUCTION</v>
          </cell>
          <cell r="M570" t="str">
            <v>Asset Manager, Swamp West Hub</v>
          </cell>
          <cell r="N570" t="str">
            <v>Asset Management Integration Lead</v>
          </cell>
          <cell r="O570" t="str">
            <v>COOKEY, GABRIEL</v>
          </cell>
          <cell r="P570" t="str">
            <v>OLALEKAN.L.DANIEL@SHELL.COM</v>
          </cell>
          <cell r="Q570" t="str">
            <v>OPEX</v>
          </cell>
          <cell r="R570" t="str">
            <v>OPEX</v>
          </cell>
          <cell r="S570" t="str">
            <v>NON SAL</v>
          </cell>
          <cell r="T570" t="str">
            <v>N/A</v>
          </cell>
          <cell r="U570" t="str">
            <v>N/A</v>
          </cell>
          <cell r="V570" t="str">
            <v>N/A</v>
          </cell>
          <cell r="W570" t="str">
            <v>P231 Production Operations</v>
          </cell>
          <cell r="X570" t="str">
            <v>S7200 Services</v>
          </cell>
          <cell r="Y570" t="str">
            <v>A2110 Production Operations</v>
          </cell>
          <cell r="Z570">
            <v>49307.569999999992</v>
          </cell>
          <cell r="AA570">
            <v>519905.10000000003</v>
          </cell>
          <cell r="AB570">
            <v>0</v>
          </cell>
          <cell r="AC570">
            <v>0</v>
          </cell>
          <cell r="AD570">
            <v>0</v>
          </cell>
          <cell r="AG570">
            <v>0</v>
          </cell>
          <cell r="AH570">
            <v>0</v>
          </cell>
        </row>
        <row r="571">
          <cell r="A571" t="str">
            <v>O.NG.PBW.SHF.CGC.71300</v>
          </cell>
          <cell r="B571" t="str">
            <v>PBW SAGHARA F/S FACIL  COMMUNITY GENERATOR OPERATE</v>
          </cell>
          <cell r="C571">
            <v>113022</v>
          </cell>
          <cell r="D571" t="str">
            <v>PWB COMMUNITY GENERATOR OPERATE  (CD - ELECTRIFICATION)</v>
          </cell>
          <cell r="E571" t="str">
            <v>IRETI OMOTOSO</v>
          </cell>
          <cell r="F571" t="str">
            <v>PRODUCTION</v>
          </cell>
          <cell r="G571">
            <v>415008</v>
          </cell>
          <cell r="H571">
            <v>4150</v>
          </cell>
          <cell r="I571" t="str">
            <v>CDPA</v>
          </cell>
          <cell r="J571" t="str">
            <v>BASE JV</v>
          </cell>
          <cell r="K571" t="str">
            <v>PRODUCTION</v>
          </cell>
          <cell r="L571" t="str">
            <v>PRODUCTION</v>
          </cell>
          <cell r="M571" t="str">
            <v>Asset Manager, Swamp West Hub</v>
          </cell>
          <cell r="N571" t="str">
            <v>Asset Management Integration Lead</v>
          </cell>
          <cell r="O571" t="str">
            <v>COOKEY, GABRIEL</v>
          </cell>
          <cell r="P571" t="str">
            <v>OLALEKAN.L.DANIEL@SHELL.COM</v>
          </cell>
          <cell r="Q571" t="str">
            <v>OPEX</v>
          </cell>
          <cell r="R571" t="str">
            <v>OPEX</v>
          </cell>
          <cell r="S571" t="str">
            <v>NON SAL</v>
          </cell>
          <cell r="T571" t="str">
            <v>N/A</v>
          </cell>
          <cell r="U571" t="str">
            <v>N/A</v>
          </cell>
          <cell r="V571" t="str">
            <v>N/A</v>
          </cell>
          <cell r="W571" t="str">
            <v>P231 Production Operations</v>
          </cell>
          <cell r="X571" t="str">
            <v>S7200 Services</v>
          </cell>
          <cell r="Y571" t="str">
            <v>A2110 Production Operations</v>
          </cell>
          <cell r="Z571">
            <v>-6054.44</v>
          </cell>
          <cell r="AA571">
            <v>88432.950000000012</v>
          </cell>
          <cell r="AB571">
            <v>0</v>
          </cell>
          <cell r="AC571">
            <v>0</v>
          </cell>
          <cell r="AD571">
            <v>0</v>
          </cell>
          <cell r="AG571">
            <v>0</v>
          </cell>
          <cell r="AH571">
            <v>0</v>
          </cell>
        </row>
        <row r="572">
          <cell r="A572">
            <v>112982</v>
          </cell>
          <cell r="B572" t="str">
            <v>OVERHEADS PNL LEGAL_ADMIN COST</v>
          </cell>
          <cell r="C572">
            <v>112982</v>
          </cell>
          <cell r="D572" t="str">
            <v>OVERHEADS PNL LEGAL_ADMIN COST</v>
          </cell>
          <cell r="E572" t="str">
            <v>CHIGBO ENENMO</v>
          </cell>
          <cell r="F572" t="str">
            <v>LEGAL</v>
          </cell>
          <cell r="G572">
            <v>415002</v>
          </cell>
          <cell r="H572">
            <v>4150</v>
          </cell>
          <cell r="I572" t="str">
            <v>G&amp;A</v>
          </cell>
          <cell r="J572" t="str">
            <v>BASE JV</v>
          </cell>
          <cell r="K572" t="str">
            <v>LEGAL/ BI</v>
          </cell>
          <cell r="L572" t="str">
            <v>LEGAL</v>
          </cell>
          <cell r="M572" t="str">
            <v>HoL Nigeria / Company Secretary</v>
          </cell>
          <cell r="N572" t="str">
            <v>Managing Counsel HSSE, Lands &amp;</v>
          </cell>
          <cell r="O572" t="str">
            <v>AJILIMA- ISAAC, HAWA</v>
          </cell>
          <cell r="P572" t="str">
            <v>KUMEN.AGHOMON@SHELL.COM</v>
          </cell>
          <cell r="Q572" t="str">
            <v>OPEX</v>
          </cell>
          <cell r="R572" t="str">
            <v>OPEX</v>
          </cell>
          <cell r="S572" t="str">
            <v>NON SAL</v>
          </cell>
          <cell r="T572" t="str">
            <v>N/A</v>
          </cell>
          <cell r="U572" t="str">
            <v>N/A</v>
          </cell>
          <cell r="V572" t="str">
            <v>C_OPSE_OIL_Z11</v>
          </cell>
          <cell r="W572" t="str">
            <v>P236.09 Legal</v>
          </cell>
          <cell r="X572" t="str">
            <v>S7200 Services</v>
          </cell>
          <cell r="Y572" t="str">
            <v>A2340 Overhead</v>
          </cell>
          <cell r="Z572">
            <v>84638.709999999977</v>
          </cell>
          <cell r="AA572">
            <v>43232.65</v>
          </cell>
          <cell r="AB572">
            <v>31326630</v>
          </cell>
          <cell r="AC572">
            <v>12750</v>
          </cell>
          <cell r="AD572">
            <v>115460.26229508196</v>
          </cell>
          <cell r="AG572">
            <v>0</v>
          </cell>
          <cell r="AH572">
            <v>-115460.26229508196</v>
          </cell>
        </row>
        <row r="573">
          <cell r="A573">
            <v>112983</v>
          </cell>
          <cell r="B573" t="str">
            <v>OVERHEADS, PN PEB</v>
          </cell>
          <cell r="C573">
            <v>112983</v>
          </cell>
          <cell r="D573" t="str">
            <v>OVERHEADS, PN PEB ALLOWANCES AND GENERAL OVERHEADS (ADMIN SERVICES COST)</v>
          </cell>
          <cell r="E573" t="str">
            <v>IRETI OMOTOSO</v>
          </cell>
          <cell r="F573" t="str">
            <v>PRODUCTION</v>
          </cell>
          <cell r="G573">
            <v>415002</v>
          </cell>
          <cell r="H573">
            <v>4150</v>
          </cell>
          <cell r="I573" t="str">
            <v>G&amp;A</v>
          </cell>
          <cell r="J573" t="str">
            <v>BASE JV</v>
          </cell>
          <cell r="K573" t="str">
            <v>PRODUCTION</v>
          </cell>
          <cell r="L573" t="str">
            <v>PRODUCTION</v>
          </cell>
          <cell r="M573" t="str">
            <v>Asset Manager, Swamp East Hub</v>
          </cell>
          <cell r="N573" t="str">
            <v>Asset Management Integration Lead</v>
          </cell>
          <cell r="O573" t="str">
            <v>AZUBUIKE, JOHN</v>
          </cell>
          <cell r="P573" t="str">
            <v>JULIUS.OHALLEM@SHELL.COM</v>
          </cell>
          <cell r="Q573" t="str">
            <v>OPEX</v>
          </cell>
          <cell r="R573" t="str">
            <v>OPEX</v>
          </cell>
          <cell r="S573" t="str">
            <v>NON SAL</v>
          </cell>
          <cell r="T573" t="str">
            <v>N/A</v>
          </cell>
          <cell r="U573" t="str">
            <v>N/A</v>
          </cell>
          <cell r="V573" t="str">
            <v>N/A</v>
          </cell>
          <cell r="W573" t="str">
            <v>P231 Production Operations</v>
          </cell>
          <cell r="X573" t="str">
            <v>S7200 Services</v>
          </cell>
          <cell r="Y573" t="str">
            <v>A2110 Production Operations</v>
          </cell>
          <cell r="Z573">
            <v>-2.5999999999999996</v>
          </cell>
          <cell r="AA573">
            <v>0</v>
          </cell>
          <cell r="AB573">
            <v>0</v>
          </cell>
          <cell r="AC573">
            <v>0</v>
          </cell>
          <cell r="AD573">
            <v>0</v>
          </cell>
          <cell r="AG573">
            <v>0</v>
          </cell>
          <cell r="AH573">
            <v>0</v>
          </cell>
        </row>
        <row r="574">
          <cell r="A574">
            <v>100260</v>
          </cell>
          <cell r="B574" t="str">
            <v>GENERALOVERHEADSWAMP1WEST</v>
          </cell>
          <cell r="C574">
            <v>113025</v>
          </cell>
          <cell r="D574" t="str">
            <v>PWB GENERAL OVERHEAD (ADMIN SERVICES)</v>
          </cell>
          <cell r="E574" t="str">
            <v>IRETI OMOTOSO</v>
          </cell>
          <cell r="F574" t="str">
            <v>PRODUCTION</v>
          </cell>
          <cell r="G574">
            <v>415002</v>
          </cell>
          <cell r="H574">
            <v>4150</v>
          </cell>
          <cell r="I574" t="str">
            <v>G&amp;A</v>
          </cell>
          <cell r="J574" t="str">
            <v>BASE JV</v>
          </cell>
          <cell r="K574" t="str">
            <v>PRODUCTION</v>
          </cell>
          <cell r="L574" t="str">
            <v>PRODUCTION</v>
          </cell>
          <cell r="M574" t="str">
            <v>Asset Manager, Swamp West Hub</v>
          </cell>
          <cell r="N574" t="str">
            <v>Asset Management Integration Lead</v>
          </cell>
          <cell r="O574" t="str">
            <v>COOKEY, GABRIEL</v>
          </cell>
          <cell r="P574" t="str">
            <v>RICHARD.ITENE@SHELL.COM</v>
          </cell>
          <cell r="Q574" t="str">
            <v>OPEX</v>
          </cell>
          <cell r="R574" t="str">
            <v>OPEX</v>
          </cell>
          <cell r="S574" t="str">
            <v>NON SAL</v>
          </cell>
          <cell r="T574" t="str">
            <v>N/A</v>
          </cell>
          <cell r="U574" t="str">
            <v>N/A</v>
          </cell>
          <cell r="V574" t="str">
            <v>N/A</v>
          </cell>
          <cell r="W574" t="str">
            <v>P231 Production Operations</v>
          </cell>
          <cell r="X574" t="str">
            <v>S7200 Services</v>
          </cell>
          <cell r="Y574" t="str">
            <v>A2110 Production Operations</v>
          </cell>
          <cell r="Z574">
            <v>-0.02</v>
          </cell>
          <cell r="AA574">
            <v>586.22</v>
          </cell>
          <cell r="AB574">
            <v>0</v>
          </cell>
          <cell r="AC574">
            <v>0</v>
          </cell>
          <cell r="AD574">
            <v>0</v>
          </cell>
          <cell r="AG574">
            <v>0</v>
          </cell>
          <cell r="AH574">
            <v>0</v>
          </cell>
        </row>
        <row r="575">
          <cell r="A575">
            <v>112985</v>
          </cell>
          <cell r="B575" t="str">
            <v>PEB HSE COMPLIANCE</v>
          </cell>
          <cell r="C575">
            <v>112985</v>
          </cell>
          <cell r="D575" t="str">
            <v>PEB HSE COMPLIANCE (WASTE MANAGEMENT )</v>
          </cell>
          <cell r="E575" t="str">
            <v>IRETI OMOTOSO</v>
          </cell>
          <cell r="F575" t="str">
            <v>PRODUCTION</v>
          </cell>
          <cell r="G575">
            <v>415006</v>
          </cell>
          <cell r="H575">
            <v>4150</v>
          </cell>
          <cell r="I575" t="str">
            <v>HSE</v>
          </cell>
          <cell r="J575" t="str">
            <v>BASE JV</v>
          </cell>
          <cell r="K575" t="str">
            <v>PRODUCTION</v>
          </cell>
          <cell r="L575" t="str">
            <v>PRODUCTION</v>
          </cell>
          <cell r="M575" t="str">
            <v>Asset Manager, Swamp East Hub</v>
          </cell>
          <cell r="N575" t="str">
            <v>Asset Management Integration Lead</v>
          </cell>
          <cell r="O575" t="str">
            <v>AZUBUIKE, JOHN</v>
          </cell>
          <cell r="P575" t="str">
            <v>SUNDAY.OTUU@SHELL.COM</v>
          </cell>
          <cell r="Q575" t="str">
            <v>OPEX</v>
          </cell>
          <cell r="R575" t="str">
            <v>OPEX</v>
          </cell>
          <cell r="S575" t="str">
            <v>NON SAL</v>
          </cell>
          <cell r="T575" t="str">
            <v>N/A</v>
          </cell>
          <cell r="U575" t="str">
            <v>N/A</v>
          </cell>
          <cell r="V575" t="str">
            <v>N/A</v>
          </cell>
          <cell r="W575" t="str">
            <v>P236.02 HSE</v>
          </cell>
          <cell r="X575" t="str">
            <v>S7200 Services</v>
          </cell>
          <cell r="Y575" t="str">
            <v>A2110 Production Operations</v>
          </cell>
          <cell r="Z575">
            <v>0</v>
          </cell>
          <cell r="AA575">
            <v>0</v>
          </cell>
          <cell r="AB575">
            <v>0</v>
          </cell>
          <cell r="AC575">
            <v>0</v>
          </cell>
          <cell r="AD575">
            <v>0</v>
          </cell>
          <cell r="AG575">
            <v>0</v>
          </cell>
          <cell r="AH575">
            <v>0</v>
          </cell>
        </row>
        <row r="576">
          <cell r="A576">
            <v>112986</v>
          </cell>
          <cell r="B576" t="str">
            <v>PEC HSE COMPLIANCE</v>
          </cell>
          <cell r="C576">
            <v>112986</v>
          </cell>
          <cell r="D576" t="str">
            <v>PEC HSE COMPLIANCE (WASTE MANAGEMENT )</v>
          </cell>
          <cell r="E576" t="str">
            <v>IRETI OMOTOSO</v>
          </cell>
          <cell r="F576" t="str">
            <v>PRODUCTION</v>
          </cell>
          <cell r="G576">
            <v>415006</v>
          </cell>
          <cell r="H576">
            <v>4150</v>
          </cell>
          <cell r="I576" t="str">
            <v>HSE</v>
          </cell>
          <cell r="J576" t="str">
            <v>BASE JV</v>
          </cell>
          <cell r="K576" t="str">
            <v>PRODUCTION</v>
          </cell>
          <cell r="L576" t="str">
            <v>PRODUCTION</v>
          </cell>
          <cell r="M576" t="str">
            <v>Asset Manager, Swamp East Hub</v>
          </cell>
          <cell r="N576" t="str">
            <v>Asset Management Integration Lead</v>
          </cell>
          <cell r="O576" t="str">
            <v>AZUBUIKE, JOHN</v>
          </cell>
          <cell r="P576" t="str">
            <v>JACOB.OGOGO@SHELL.COM</v>
          </cell>
          <cell r="Q576" t="str">
            <v>OPEX</v>
          </cell>
          <cell r="R576" t="str">
            <v>OPEX</v>
          </cell>
          <cell r="S576" t="str">
            <v>NON SAL</v>
          </cell>
          <cell r="T576" t="str">
            <v>N/A</v>
          </cell>
          <cell r="U576" t="str">
            <v>N/A</v>
          </cell>
          <cell r="V576" t="str">
            <v>C_OPSE_OIL_Z11</v>
          </cell>
          <cell r="W576" t="str">
            <v>P236.02 HSE</v>
          </cell>
          <cell r="X576" t="str">
            <v>S7200 Services</v>
          </cell>
          <cell r="Y576" t="str">
            <v>A2110 Production Operations</v>
          </cell>
          <cell r="Z576">
            <v>76152.319999999992</v>
          </cell>
          <cell r="AA576">
            <v>203408.65000000002</v>
          </cell>
          <cell r="AB576">
            <v>12263999.999999998</v>
          </cell>
          <cell r="AC576">
            <v>18000</v>
          </cell>
          <cell r="AD576">
            <v>58209.836065573763</v>
          </cell>
          <cell r="AG576">
            <v>0</v>
          </cell>
          <cell r="AH576">
            <v>-58209.836065573763</v>
          </cell>
        </row>
        <row r="577">
          <cell r="A577">
            <v>101623</v>
          </cell>
          <cell r="B577" t="str">
            <v xml:space="preserve">PWB GENERAL SALARY &amp; WAGES              </v>
          </cell>
          <cell r="C577">
            <v>113025</v>
          </cell>
          <cell r="D577" t="str">
            <v>PWB GENERAL OVERHEAD (ADMIN SERVICES)</v>
          </cell>
          <cell r="E577" t="str">
            <v>IRETI OMOTOSO</v>
          </cell>
          <cell r="F577" t="str">
            <v>PRODUCTION</v>
          </cell>
          <cell r="G577">
            <v>415002</v>
          </cell>
          <cell r="H577">
            <v>4150</v>
          </cell>
          <cell r="I577" t="str">
            <v>G&amp;A</v>
          </cell>
          <cell r="J577" t="str">
            <v>BASE JV</v>
          </cell>
          <cell r="K577" t="str">
            <v>PRODUCTION</v>
          </cell>
          <cell r="L577" t="str">
            <v>PRODUCTION</v>
          </cell>
          <cell r="M577" t="str">
            <v>Asset Manager, Swamp West Hub</v>
          </cell>
          <cell r="N577" t="str">
            <v>Asset Management Integration Lead</v>
          </cell>
          <cell r="O577" t="str">
            <v>COOKEY, GABRIEL</v>
          </cell>
          <cell r="P577" t="str">
            <v>RICHARD.ITENE@SHELL.COM</v>
          </cell>
          <cell r="Q577" t="str">
            <v>OPEX</v>
          </cell>
          <cell r="R577" t="str">
            <v>OPEX</v>
          </cell>
          <cell r="S577" t="str">
            <v>NON SAL</v>
          </cell>
          <cell r="T577" t="str">
            <v>N/A</v>
          </cell>
          <cell r="U577" t="str">
            <v>N/A</v>
          </cell>
          <cell r="V577" t="str">
            <v>N/A</v>
          </cell>
          <cell r="W577" t="str">
            <v>P231 Production Operations</v>
          </cell>
          <cell r="X577" t="str">
            <v>S7200 Services</v>
          </cell>
          <cell r="Y577" t="str">
            <v>A2110 Production Operations</v>
          </cell>
          <cell r="Z577">
            <v>850.32</v>
          </cell>
          <cell r="AA577">
            <v>0</v>
          </cell>
          <cell r="AB577">
            <v>0</v>
          </cell>
          <cell r="AC577">
            <v>0</v>
          </cell>
          <cell r="AD577">
            <v>0</v>
          </cell>
          <cell r="AG577">
            <v>0</v>
          </cell>
          <cell r="AH577">
            <v>0</v>
          </cell>
        </row>
        <row r="578">
          <cell r="A578">
            <v>112988</v>
          </cell>
          <cell r="B578" t="str">
            <v>CX VIDEO SERVICES</v>
          </cell>
          <cell r="C578">
            <v>112988</v>
          </cell>
          <cell r="D578" t="str">
            <v>CORPORATE COMMUNICATION AND MEDIA_PROFESSIONAL FEE</v>
          </cell>
          <cell r="E578" t="str">
            <v>CHIGBO ENENMO</v>
          </cell>
          <cell r="F578" t="str">
            <v>EXTERNAL RELATIONS</v>
          </cell>
          <cell r="G578">
            <v>415002</v>
          </cell>
          <cell r="H578">
            <v>4150</v>
          </cell>
          <cell r="I578" t="str">
            <v>CDPA</v>
          </cell>
          <cell r="J578" t="str">
            <v>BASE JV</v>
          </cell>
          <cell r="K578" t="str">
            <v>CC &amp; MD</v>
          </cell>
          <cell r="L578" t="str">
            <v>EXTERNAL RELATIONS</v>
          </cell>
          <cell r="M578" t="str">
            <v>External Relations Manager</v>
          </cell>
          <cell r="N578" t="str">
            <v>ER Nigeria Communications Manager</v>
          </cell>
          <cell r="O578" t="str">
            <v>SOKUNBI, ADEOLA</v>
          </cell>
          <cell r="P578" t="str">
            <v>ANDREW.EJENEHA@SHELL.COM</v>
          </cell>
          <cell r="Q578" t="str">
            <v>OPEX</v>
          </cell>
          <cell r="R578" t="str">
            <v>OPEX</v>
          </cell>
          <cell r="S578" t="str">
            <v>NON SAL</v>
          </cell>
          <cell r="T578" t="str">
            <v>N/A</v>
          </cell>
          <cell r="U578" t="str">
            <v>N/A</v>
          </cell>
          <cell r="V578" t="str">
            <v>C_OPSE_OIL_Z11</v>
          </cell>
          <cell r="W578" t="str">
            <v>P236.08 Corporate Affairs, PR, etc.</v>
          </cell>
          <cell r="X578" t="str">
            <v>S7200 Services</v>
          </cell>
          <cell r="Y578" t="str">
            <v>A2340 Overhead</v>
          </cell>
          <cell r="Z578">
            <v>-14010.25</v>
          </cell>
          <cell r="AA578">
            <v>9027.6200000000008</v>
          </cell>
          <cell r="AB578">
            <v>2442995</v>
          </cell>
          <cell r="AC578">
            <v>0</v>
          </cell>
          <cell r="AD578">
            <v>8009.8196721311479</v>
          </cell>
          <cell r="AG578">
            <v>0</v>
          </cell>
          <cell r="AH578">
            <v>-8009.8196721311479</v>
          </cell>
        </row>
        <row r="579">
          <cell r="A579">
            <v>112991</v>
          </cell>
          <cell r="B579" t="str">
            <v>GENERAL OVERHEADS OKOLOMA</v>
          </cell>
          <cell r="C579">
            <v>112991</v>
          </cell>
          <cell r="D579" t="str">
            <v>AFAM GRF OPERATION OVERHEADS (ICT - INFRASTRUCTURE)</v>
          </cell>
          <cell r="E579" t="str">
            <v>IRETI OMOTOSO</v>
          </cell>
          <cell r="F579" t="str">
            <v>PRODUCTION</v>
          </cell>
          <cell r="G579">
            <v>414003</v>
          </cell>
          <cell r="H579">
            <v>4140</v>
          </cell>
          <cell r="I579" t="str">
            <v>GAS</v>
          </cell>
          <cell r="J579" t="str">
            <v>DOMGAS/IPP</v>
          </cell>
          <cell r="K579" t="str">
            <v>PRODUCTION</v>
          </cell>
          <cell r="L579" t="str">
            <v>PRODUCTION</v>
          </cell>
          <cell r="M579" t="str">
            <v>Asset Manager, Land East Hub</v>
          </cell>
          <cell r="N579" t="str">
            <v>Asset Management Integration Lead</v>
          </cell>
          <cell r="O579" t="str">
            <v>ADEDIRAN, ADEWALE</v>
          </cell>
          <cell r="P579" t="str">
            <v>DENNIS.ONYEBUCHIE@SHELL.COM</v>
          </cell>
          <cell r="Q579" t="str">
            <v>OPEX</v>
          </cell>
          <cell r="R579" t="str">
            <v>OPEX</v>
          </cell>
          <cell r="S579" t="str">
            <v>NON SAL</v>
          </cell>
          <cell r="T579" t="str">
            <v>N/A</v>
          </cell>
          <cell r="U579" t="str">
            <v>N/A</v>
          </cell>
          <cell r="V579" t="str">
            <v>C_OPSE_OIL_Z11</v>
          </cell>
          <cell r="W579" t="str">
            <v>P234 Power Operations</v>
          </cell>
          <cell r="X579" t="str">
            <v>S7200 Services</v>
          </cell>
          <cell r="Y579" t="str">
            <v>A2110 Production Operations</v>
          </cell>
          <cell r="Z579">
            <v>7968.4500000000007</v>
          </cell>
          <cell r="AA579">
            <v>110</v>
          </cell>
          <cell r="AB579">
            <v>2832000</v>
          </cell>
          <cell r="AC579">
            <v>9000</v>
          </cell>
          <cell r="AD579">
            <v>18285.245901639344</v>
          </cell>
          <cell r="AG579">
            <v>0</v>
          </cell>
          <cell r="AH579">
            <v>-18285.245901639344</v>
          </cell>
        </row>
        <row r="580">
          <cell r="A580">
            <v>112993</v>
          </cell>
          <cell r="B580" t="str">
            <v>OVERHEAD FACILITIES &amp; LOGISTICS - GEOSOLUTIONS</v>
          </cell>
          <cell r="C580">
            <v>112993</v>
          </cell>
          <cell r="D580" t="str">
            <v>HOTEL AND TRAVEL - GEOSOLUTIONS</v>
          </cell>
          <cell r="E580" t="str">
            <v>MOJEED OKUNADE</v>
          </cell>
          <cell r="F580" t="str">
            <v>DEVELOPMENT</v>
          </cell>
          <cell r="G580">
            <v>415002</v>
          </cell>
          <cell r="H580">
            <v>4150</v>
          </cell>
          <cell r="I580" t="str">
            <v>G&amp;A</v>
          </cell>
          <cell r="J580" t="str">
            <v>BASE JV</v>
          </cell>
          <cell r="K580" t="str">
            <v>DEVELOPMENT</v>
          </cell>
          <cell r="L580" t="str">
            <v>DEVELOPMENT</v>
          </cell>
          <cell r="M580" t="str">
            <v>Manager, Geosolutions &amp; Onshore Studies</v>
          </cell>
          <cell r="N580" t="str">
            <v>Chief Geophysicist</v>
          </cell>
          <cell r="O580" t="str">
            <v>ENONCHE, VANESSA</v>
          </cell>
          <cell r="P580" t="str">
            <v>OLUFEMI.SEGUN@SHELL.COM</v>
          </cell>
          <cell r="Q580" t="str">
            <v>OPEX</v>
          </cell>
          <cell r="R580" t="str">
            <v>OPEX</v>
          </cell>
          <cell r="S580" t="str">
            <v>NON SAL</v>
          </cell>
          <cell r="T580" t="str">
            <v>N/A</v>
          </cell>
          <cell r="U580" t="str">
            <v>N/A</v>
          </cell>
          <cell r="V580" t="str">
            <v>C_OPSE_OIL_Z11</v>
          </cell>
          <cell r="W580" t="str">
            <v>P236.01 Technical Support</v>
          </cell>
          <cell r="X580" t="str">
            <v>S7200 Services</v>
          </cell>
          <cell r="Y580" t="str">
            <v>A2340 Overhead</v>
          </cell>
          <cell r="Z580">
            <v>62842.59</v>
          </cell>
          <cell r="AA580">
            <v>60359.930000000008</v>
          </cell>
          <cell r="AB580">
            <v>12530600</v>
          </cell>
          <cell r="AC580">
            <v>9800</v>
          </cell>
          <cell r="AD580">
            <v>50883.934426229505</v>
          </cell>
          <cell r="AG580">
            <v>0</v>
          </cell>
          <cell r="AH580">
            <v>-50883.934426229505</v>
          </cell>
        </row>
        <row r="581">
          <cell r="A581">
            <v>113025</v>
          </cell>
          <cell r="B581" t="str">
            <v>PWB GENERAL OVERHEAD</v>
          </cell>
          <cell r="C581">
            <v>113025</v>
          </cell>
          <cell r="D581" t="str">
            <v>PWB GENERAL OVERHEAD (ADMIN SERVICES)</v>
          </cell>
          <cell r="E581" t="str">
            <v>IRETI OMOTOSO</v>
          </cell>
          <cell r="F581" t="str">
            <v>PRODUCTION</v>
          </cell>
          <cell r="G581">
            <v>415002</v>
          </cell>
          <cell r="H581">
            <v>4150</v>
          </cell>
          <cell r="I581" t="str">
            <v>G&amp;A</v>
          </cell>
          <cell r="J581" t="str">
            <v>BASE JV</v>
          </cell>
          <cell r="K581" t="str">
            <v>PRODUCTION</v>
          </cell>
          <cell r="L581" t="str">
            <v>PRODUCTION</v>
          </cell>
          <cell r="M581" t="str">
            <v>Asset Manager, Swamp West Hub</v>
          </cell>
          <cell r="N581" t="str">
            <v>Asset Management Integration Lead</v>
          </cell>
          <cell r="O581" t="str">
            <v>COOKEY, GABRIEL</v>
          </cell>
          <cell r="P581" t="str">
            <v>RICHARD.ITENE@SHELL.COM</v>
          </cell>
          <cell r="Q581" t="str">
            <v>OPEX</v>
          </cell>
          <cell r="R581" t="str">
            <v>OPEX</v>
          </cell>
          <cell r="S581" t="str">
            <v>NON SAL</v>
          </cell>
          <cell r="T581" t="str">
            <v>N/A</v>
          </cell>
          <cell r="U581" t="str">
            <v>N/A</v>
          </cell>
          <cell r="V581" t="str">
            <v>C_OPSE_OIL_Z11</v>
          </cell>
          <cell r="W581" t="str">
            <v>P231 Production Operations</v>
          </cell>
          <cell r="X581" t="str">
            <v>S7200 Services</v>
          </cell>
          <cell r="Y581" t="str">
            <v>A2110 Production Operations</v>
          </cell>
          <cell r="Z581">
            <v>52572.49</v>
          </cell>
          <cell r="AA581">
            <v>38296.230000000003</v>
          </cell>
          <cell r="AB581">
            <v>9811640</v>
          </cell>
          <cell r="AC581">
            <v>0</v>
          </cell>
          <cell r="AD581">
            <v>32169.311475409835</v>
          </cell>
          <cell r="AG581">
            <v>0</v>
          </cell>
          <cell r="AH581">
            <v>-32169.311475409835</v>
          </cell>
        </row>
        <row r="582">
          <cell r="A582">
            <v>112995</v>
          </cell>
          <cell r="B582" t="str">
            <v>OVERHEADS, GRA / BCO_ADMIN COST</v>
          </cell>
          <cell r="C582">
            <v>112995</v>
          </cell>
          <cell r="D582" t="str">
            <v>OVERHEADS, GRA / BCO_ADMIN COST</v>
          </cell>
          <cell r="E582" t="str">
            <v>CHIGBO ENENMO</v>
          </cell>
          <cell r="F582" t="str">
            <v>FINANCE</v>
          </cell>
          <cell r="G582">
            <v>415002</v>
          </cell>
          <cell r="H582">
            <v>4150</v>
          </cell>
          <cell r="I582" t="str">
            <v>G&amp;A</v>
          </cell>
          <cell r="J582" t="str">
            <v>BASE JV</v>
          </cell>
          <cell r="K582" t="str">
            <v>FINANCE</v>
          </cell>
          <cell r="L582" t="str">
            <v>FINANCE</v>
          </cell>
          <cell r="M582" t="str">
            <v>Controller Africa</v>
          </cell>
          <cell r="N582" t="str">
            <v>GRA Manager</v>
          </cell>
          <cell r="O582" t="str">
            <v>AJILIMA- ISAAC, HAWA</v>
          </cell>
          <cell r="P582" t="str">
            <v>MOSAIC.ADEJI@SHELL.COM</v>
          </cell>
          <cell r="Q582" t="str">
            <v>OPEX</v>
          </cell>
          <cell r="R582" t="str">
            <v>OPEX</v>
          </cell>
          <cell r="S582" t="str">
            <v>NON SAL</v>
          </cell>
          <cell r="T582" t="str">
            <v>N/A</v>
          </cell>
          <cell r="U582" t="str">
            <v>N/A</v>
          </cell>
          <cell r="V582" t="str">
            <v>C_OPSE_OIL_Z11</v>
          </cell>
          <cell r="W582" t="str">
            <v>P236.06 Finance and Taxation</v>
          </cell>
          <cell r="X582" t="str">
            <v>S7200 Services</v>
          </cell>
          <cell r="Y582" t="str">
            <v>A2340 Overhead</v>
          </cell>
          <cell r="Z582">
            <v>329.99999999999994</v>
          </cell>
          <cell r="AA582">
            <v>0</v>
          </cell>
          <cell r="AB582">
            <v>473990.54723186744</v>
          </cell>
          <cell r="AC582">
            <v>400</v>
          </cell>
          <cell r="AD582">
            <v>1954.0673679733359</v>
          </cell>
          <cell r="AG582">
            <v>0</v>
          </cell>
          <cell r="AH582">
            <v>-1954.0673679733359</v>
          </cell>
        </row>
        <row r="583">
          <cell r="A583">
            <v>112996</v>
          </cell>
          <cell r="B583" t="str">
            <v>SCD OVERHEADS, ICT - INFRASTRUCTURE</v>
          </cell>
          <cell r="C583">
            <v>112996</v>
          </cell>
          <cell r="D583" t="str">
            <v>OVERHEADS, SOCIAL PERFORMANCE &amp; COMMUNITY AFFAIRS (ICT - INFRASTRUCTURE)</v>
          </cell>
          <cell r="E583" t="str">
            <v>CHIGBO ENENMO</v>
          </cell>
          <cell r="F583" t="str">
            <v>EXTERNAL RELATIONS</v>
          </cell>
          <cell r="G583">
            <v>415008</v>
          </cell>
          <cell r="H583">
            <v>4150</v>
          </cell>
          <cell r="I583" t="str">
            <v>G&amp;A</v>
          </cell>
          <cell r="J583" t="str">
            <v>BASE JV</v>
          </cell>
          <cell r="K583" t="str">
            <v>CC &amp; MD</v>
          </cell>
          <cell r="L583" t="str">
            <v>EXTERNAL RELATIONS</v>
          </cell>
          <cell r="M583" t="str">
            <v>External Relations Manager</v>
          </cell>
          <cell r="N583" t="str">
            <v>ER Strategy &amp; Value Assurance Mgr</v>
          </cell>
          <cell r="O583" t="str">
            <v>SOKUNBI, ADEOLA</v>
          </cell>
          <cell r="P583" t="str">
            <v>O.SAMSON-OLAWALE@SHELL.COM</v>
          </cell>
          <cell r="Q583" t="str">
            <v>OPEX</v>
          </cell>
          <cell r="R583" t="str">
            <v>OPEX</v>
          </cell>
          <cell r="S583" t="str">
            <v>NON SAL</v>
          </cell>
          <cell r="T583" t="str">
            <v>N/A</v>
          </cell>
          <cell r="U583" t="str">
            <v>N/A</v>
          </cell>
          <cell r="V583" t="str">
            <v>C_OPSE_OIL_Z11</v>
          </cell>
          <cell r="W583" t="str">
            <v>P231 Production Operations</v>
          </cell>
          <cell r="X583" t="str">
            <v>S7200 Services</v>
          </cell>
          <cell r="Y583" t="str">
            <v>A2340 Overhead</v>
          </cell>
          <cell r="Z583">
            <v>35867.21</v>
          </cell>
          <cell r="AA583">
            <v>14533.339999999998</v>
          </cell>
          <cell r="AB583">
            <v>288685</v>
          </cell>
          <cell r="AC583">
            <v>0</v>
          </cell>
          <cell r="AD583">
            <v>946.50819672131149</v>
          </cell>
          <cell r="AG583">
            <v>0</v>
          </cell>
          <cell r="AH583">
            <v>-946.50819672131149</v>
          </cell>
        </row>
        <row r="584">
          <cell r="A584">
            <v>113026</v>
          </cell>
          <cell r="B584" t="str">
            <v xml:space="preserve">PWC COMMUNITY GENERATOR OPERATE </v>
          </cell>
          <cell r="C584">
            <v>113026</v>
          </cell>
          <cell r="D584" t="str">
            <v>PWC COMMUNITY GENERATOR OPERATE  (CD - ELECTRIFICATION)</v>
          </cell>
          <cell r="E584" t="str">
            <v>IRETI OMOTOSO</v>
          </cell>
          <cell r="F584" t="str">
            <v>PRODUCTION</v>
          </cell>
          <cell r="G584">
            <v>415008</v>
          </cell>
          <cell r="H584">
            <v>4150</v>
          </cell>
          <cell r="I584" t="str">
            <v>CDPA</v>
          </cell>
          <cell r="J584" t="str">
            <v>BASE JV</v>
          </cell>
          <cell r="K584" t="str">
            <v>PRODUCTION</v>
          </cell>
          <cell r="L584" t="str">
            <v>PRODUCTION</v>
          </cell>
          <cell r="M584" t="str">
            <v>Asset Manager, Swamp West Hub</v>
          </cell>
          <cell r="N584" t="str">
            <v>Asset Management Integration Lead</v>
          </cell>
          <cell r="O584" t="str">
            <v>COOKEY, GABRIEL</v>
          </cell>
          <cell r="P584" t="str">
            <v>GODWIN.IKPEFURAN@SHELL.COM</v>
          </cell>
          <cell r="Q584" t="str">
            <v>OPEX</v>
          </cell>
          <cell r="R584" t="str">
            <v>OPEX</v>
          </cell>
          <cell r="S584" t="str">
            <v>NON SAL</v>
          </cell>
          <cell r="T584" t="str">
            <v>N/A</v>
          </cell>
          <cell r="U584" t="str">
            <v>N/A</v>
          </cell>
          <cell r="V584" t="str">
            <v>C_OPSE_OIL_Z11</v>
          </cell>
          <cell r="W584" t="str">
            <v>P231 Production Operations</v>
          </cell>
          <cell r="X584" t="str">
            <v>S7200 Services</v>
          </cell>
          <cell r="Y584" t="str">
            <v>A2110 Production Operations</v>
          </cell>
          <cell r="Z584">
            <v>375146.3</v>
          </cell>
          <cell r="AA584">
            <v>-77552.679999999993</v>
          </cell>
          <cell r="AB584">
            <v>391330232.48400009</v>
          </cell>
          <cell r="AC584">
            <v>0</v>
          </cell>
          <cell r="AD584">
            <v>1283049.9425704922</v>
          </cell>
          <cell r="AG584">
            <v>0</v>
          </cell>
          <cell r="AH584">
            <v>-1283049.9425704922</v>
          </cell>
        </row>
        <row r="585">
          <cell r="A585">
            <v>112998</v>
          </cell>
          <cell r="B585" t="str">
            <v>PEC GENERAL OVERHEAD</v>
          </cell>
          <cell r="C585">
            <v>112998</v>
          </cell>
          <cell r="D585" t="str">
            <v>PEC GENERAL OVERHEAD -  (AVIATION)</v>
          </cell>
          <cell r="E585" t="str">
            <v>IRETI OMOTOSO</v>
          </cell>
          <cell r="F585" t="str">
            <v>PRODUCTION</v>
          </cell>
          <cell r="G585">
            <v>415003</v>
          </cell>
          <cell r="H585">
            <v>4150</v>
          </cell>
          <cell r="I585" t="str">
            <v>G&amp;A</v>
          </cell>
          <cell r="J585" t="str">
            <v>BASE JV</v>
          </cell>
          <cell r="K585" t="str">
            <v>PRODUCTION</v>
          </cell>
          <cell r="L585" t="str">
            <v>PRODUCTION</v>
          </cell>
          <cell r="M585" t="str">
            <v>Asset Manager, Swamp East Hub</v>
          </cell>
          <cell r="N585" t="str">
            <v>Asset Management Integration Lead</v>
          </cell>
          <cell r="O585" t="str">
            <v>AZUBUIKE, JOHN</v>
          </cell>
          <cell r="P585" t="str">
            <v>CHIKEZIE.ODINAKA@SHELL.COM</v>
          </cell>
          <cell r="Q585" t="str">
            <v>OPEX</v>
          </cell>
          <cell r="R585" t="str">
            <v>OPEX</v>
          </cell>
          <cell r="S585" t="str">
            <v>NON SAL</v>
          </cell>
          <cell r="T585" t="str">
            <v>N/A</v>
          </cell>
          <cell r="U585" t="str">
            <v>N/A</v>
          </cell>
          <cell r="V585" t="str">
            <v>C_OPSE_OIL_Z11</v>
          </cell>
          <cell r="W585" t="str">
            <v>P231 Production Operations</v>
          </cell>
          <cell r="X585" t="str">
            <v>S7200 Services</v>
          </cell>
          <cell r="Y585" t="str">
            <v>A2110 Production Operations</v>
          </cell>
          <cell r="Z585">
            <v>3725.31</v>
          </cell>
          <cell r="AA585">
            <v>11738.49</v>
          </cell>
          <cell r="AB585">
            <v>2880000</v>
          </cell>
          <cell r="AC585">
            <v>60000</v>
          </cell>
          <cell r="AD585">
            <v>69442.62295081967</v>
          </cell>
          <cell r="AG585">
            <v>0</v>
          </cell>
          <cell r="AH585">
            <v>-69442.62295081967</v>
          </cell>
        </row>
        <row r="586">
          <cell r="A586">
            <v>113000</v>
          </cell>
          <cell r="B586" t="str">
            <v>PWC GENERAL OVERHEAD</v>
          </cell>
          <cell r="C586">
            <v>113000</v>
          </cell>
          <cell r="D586" t="str">
            <v>PWC GENERAL OVERHEAD (AVIATION)</v>
          </cell>
          <cell r="E586" t="str">
            <v>IRETI OMOTOSO</v>
          </cell>
          <cell r="F586" t="str">
            <v>PRODUCTION</v>
          </cell>
          <cell r="G586">
            <v>415002</v>
          </cell>
          <cell r="H586">
            <v>4150</v>
          </cell>
          <cell r="I586" t="str">
            <v>PMM</v>
          </cell>
          <cell r="J586" t="str">
            <v>BASE JV</v>
          </cell>
          <cell r="K586" t="str">
            <v>PRODUCTION</v>
          </cell>
          <cell r="L586" t="str">
            <v>PRODUCTION</v>
          </cell>
          <cell r="M586" t="str">
            <v>Asset Manager, Swamp West Hub</v>
          </cell>
          <cell r="N586" t="str">
            <v>Asset Management Integration Lead</v>
          </cell>
          <cell r="O586" t="str">
            <v>COOKEY, GABRIEL</v>
          </cell>
          <cell r="P586" t="str">
            <v>RICHARD.ITENE@SHELL.COM</v>
          </cell>
          <cell r="Q586" t="str">
            <v>OPEX</v>
          </cell>
          <cell r="R586" t="str">
            <v>OPEX</v>
          </cell>
          <cell r="S586" t="str">
            <v>NON SAL</v>
          </cell>
          <cell r="T586" t="str">
            <v>N/A</v>
          </cell>
          <cell r="U586" t="str">
            <v>N/A</v>
          </cell>
          <cell r="V586" t="str">
            <v>C_OPSE_OIL_Z11</v>
          </cell>
          <cell r="W586" t="str">
            <v>P231 Production Operations</v>
          </cell>
          <cell r="X586" t="str">
            <v>S7200 Services</v>
          </cell>
          <cell r="Y586" t="str">
            <v>A2110 Production Operations</v>
          </cell>
          <cell r="Z586">
            <v>2933.6</v>
          </cell>
          <cell r="AA586">
            <v>58005</v>
          </cell>
          <cell r="AB586">
            <v>4560000</v>
          </cell>
          <cell r="AC586">
            <v>0</v>
          </cell>
          <cell r="AD586">
            <v>14950.819672131147</v>
          </cell>
          <cell r="AG586">
            <v>0</v>
          </cell>
          <cell r="AH586">
            <v>-14950.819672131147</v>
          </cell>
        </row>
        <row r="587">
          <cell r="A587">
            <v>113002</v>
          </cell>
          <cell r="B587" t="str">
            <v>GENERAL OVERHEADS OKOLOMA</v>
          </cell>
          <cell r="C587">
            <v>113002</v>
          </cell>
          <cell r="D587" t="str">
            <v>AFAM GRF OPERATION OVERHEADS (ACCIDENT PREVENTION &amp; INVESTIGATION)</v>
          </cell>
          <cell r="E587" t="str">
            <v>IRETI OMOTOSO</v>
          </cell>
          <cell r="F587" t="str">
            <v>PRODUCTION</v>
          </cell>
          <cell r="G587">
            <v>414003</v>
          </cell>
          <cell r="H587">
            <v>4140</v>
          </cell>
          <cell r="I587" t="str">
            <v>GAS</v>
          </cell>
          <cell r="J587" t="str">
            <v>DOMGAS/IPP</v>
          </cell>
          <cell r="K587" t="str">
            <v>PRODUCTION</v>
          </cell>
          <cell r="L587" t="str">
            <v>PRODUCTION</v>
          </cell>
          <cell r="M587" t="str">
            <v>Asset Manager, Land East Hub</v>
          </cell>
          <cell r="N587" t="str">
            <v>Asset Management Integration Lead</v>
          </cell>
          <cell r="O587" t="str">
            <v>ADEDIRAN, ADEWALE</v>
          </cell>
          <cell r="P587" t="str">
            <v>DENNIS.ONYEBUCHIE@SHELL.COM</v>
          </cell>
          <cell r="Q587" t="str">
            <v>OPEX</v>
          </cell>
          <cell r="R587" t="str">
            <v>OPEX</v>
          </cell>
          <cell r="S587" t="str">
            <v>NON SAL</v>
          </cell>
          <cell r="T587" t="str">
            <v>N/A</v>
          </cell>
          <cell r="U587" t="str">
            <v>N/A</v>
          </cell>
          <cell r="V587" t="str">
            <v>C_OPSE_OIL_Z11</v>
          </cell>
          <cell r="W587" t="str">
            <v>P234 Power Operations</v>
          </cell>
          <cell r="X587" t="str">
            <v>S7200 Services</v>
          </cell>
          <cell r="Y587" t="str">
            <v>A2110 Production Operations</v>
          </cell>
          <cell r="Z587">
            <v>16255.970000000001</v>
          </cell>
          <cell r="AA587">
            <v>-3.0000000000001137E-2</v>
          </cell>
          <cell r="AB587">
            <v>126000</v>
          </cell>
          <cell r="AC587">
            <v>60660</v>
          </cell>
          <cell r="AD587">
            <v>61073.114754098358</v>
          </cell>
          <cell r="AG587">
            <v>0</v>
          </cell>
          <cell r="AH587">
            <v>-61073.114754098358</v>
          </cell>
        </row>
        <row r="588">
          <cell r="A588">
            <v>113003</v>
          </cell>
          <cell r="B588" t="str">
            <v>PNP CORPORATE MTCE SYSTEMS MANAGEMENT</v>
          </cell>
          <cell r="C588">
            <v>113003</v>
          </cell>
          <cell r="D588" t="str">
            <v>OVERHEADS, PNPM MAINTENANCE SYSTEMS (LABOUR CONTRACTOR)</v>
          </cell>
          <cell r="E588" t="str">
            <v>IRETI OMOTOSO</v>
          </cell>
          <cell r="F588" t="str">
            <v>PRODUCTION</v>
          </cell>
          <cell r="G588">
            <v>415004</v>
          </cell>
          <cell r="H588">
            <v>4150</v>
          </cell>
          <cell r="I588" t="str">
            <v>G&amp;A</v>
          </cell>
          <cell r="J588" t="str">
            <v>BASE JV</v>
          </cell>
          <cell r="K588" t="str">
            <v>PRODUCTION</v>
          </cell>
          <cell r="L588" t="str">
            <v>PRODUCTION</v>
          </cell>
          <cell r="M588" t="str">
            <v>Production Services Manager</v>
          </cell>
          <cell r="N588" t="str">
            <v>Manager, Turnaround &amp; Maintenance Execution</v>
          </cell>
          <cell r="O588" t="str">
            <v>OLALEYE, OLAYEMI</v>
          </cell>
          <cell r="P588" t="str">
            <v>OLAKUNLE.AJAYI@SHELL.COM</v>
          </cell>
          <cell r="Q588" t="str">
            <v>OPEX</v>
          </cell>
          <cell r="R588" t="str">
            <v>OPEX</v>
          </cell>
          <cell r="S588" t="str">
            <v>NON SAL</v>
          </cell>
          <cell r="T588" t="str">
            <v>N/A</v>
          </cell>
          <cell r="U588" t="str">
            <v>N/A</v>
          </cell>
          <cell r="V588" t="str">
            <v>C_OPSE_OIL_Z11</v>
          </cell>
          <cell r="W588" t="str">
            <v>P233 Facilities Maintenance</v>
          </cell>
          <cell r="X588" t="str">
            <v>S7200 Services</v>
          </cell>
          <cell r="Y588" t="str">
            <v>A2170 Direct Mngt and Overheads</v>
          </cell>
          <cell r="Z588">
            <v>882370.07000000007</v>
          </cell>
          <cell r="AA588">
            <v>621564.29999999993</v>
          </cell>
          <cell r="AB588">
            <v>404640000</v>
          </cell>
          <cell r="AC588">
            <v>0</v>
          </cell>
          <cell r="AD588">
            <v>1326688.524590164</v>
          </cell>
          <cell r="AG588">
            <v>0</v>
          </cell>
          <cell r="AH588">
            <v>-1326688.524590164</v>
          </cell>
        </row>
        <row r="589">
          <cell r="A589" t="str">
            <v>O.NG.PCW.TNF.CGC.71300</v>
          </cell>
          <cell r="B589" t="str">
            <v>PCW TUNU F/S FACIL COMMUNITY GENERATOR OPERATE</v>
          </cell>
          <cell r="C589">
            <v>113026</v>
          </cell>
          <cell r="D589" t="str">
            <v>PWC COMMUNITY GENERATOR OPERATE  (CD - ELECTRIFICATION)</v>
          </cell>
          <cell r="E589" t="str">
            <v>IRETI OMOTOSO</v>
          </cell>
          <cell r="F589" t="str">
            <v>PRODUCTION</v>
          </cell>
          <cell r="G589">
            <v>415008</v>
          </cell>
          <cell r="H589">
            <v>4150</v>
          </cell>
          <cell r="I589" t="str">
            <v>CDPA</v>
          </cell>
          <cell r="J589" t="str">
            <v>BASE JV</v>
          </cell>
          <cell r="K589" t="str">
            <v>PRODUCTION</v>
          </cell>
          <cell r="L589" t="str">
            <v>PRODUCTION</v>
          </cell>
          <cell r="M589" t="str">
            <v>Asset Manager, Swamp West Hub</v>
          </cell>
          <cell r="N589" t="str">
            <v>Asset Management Integration Lead</v>
          </cell>
          <cell r="O589" t="str">
            <v>COOKEY, GABRIEL</v>
          </cell>
          <cell r="P589" t="str">
            <v>GODWIN.IKPEFURAN@SHELL.COM</v>
          </cell>
          <cell r="Q589" t="str">
            <v>OPEX</v>
          </cell>
          <cell r="R589" t="str">
            <v>OPEX</v>
          </cell>
          <cell r="S589" t="str">
            <v>NON SAL</v>
          </cell>
          <cell r="T589" t="str">
            <v>N/A</v>
          </cell>
          <cell r="U589" t="str">
            <v>N/A</v>
          </cell>
          <cell r="V589" t="str">
            <v>N/A</v>
          </cell>
          <cell r="W589" t="str">
            <v>P231 Production Operations</v>
          </cell>
          <cell r="X589" t="str">
            <v>S7200 Services</v>
          </cell>
          <cell r="Y589" t="str">
            <v>A2110 Production Operations</v>
          </cell>
          <cell r="Z589">
            <v>-144670.96999999997</v>
          </cell>
          <cell r="AA589">
            <v>1544838.38</v>
          </cell>
          <cell r="AB589">
            <v>0</v>
          </cell>
          <cell r="AC589">
            <v>0</v>
          </cell>
          <cell r="AD589">
            <v>0</v>
          </cell>
          <cell r="AG589">
            <v>0</v>
          </cell>
          <cell r="AH589">
            <v>0</v>
          </cell>
        </row>
        <row r="590">
          <cell r="A590">
            <v>113006</v>
          </cell>
          <cell r="B590" t="str">
            <v>MD MANAGE COMPANY BUSINESS</v>
          </cell>
          <cell r="C590">
            <v>113006</v>
          </cell>
          <cell r="D590" t="str">
            <v>OVERHEADS, PN MANAGING DIRECTOR - SERVICES MGT (ICT - INFRASTRUCTURE)</v>
          </cell>
          <cell r="E590" t="str">
            <v>CHIGBO ENENMO</v>
          </cell>
          <cell r="F590" t="str">
            <v>CCH/MD</v>
          </cell>
          <cell r="G590">
            <v>415005</v>
          </cell>
          <cell r="H590">
            <v>4150</v>
          </cell>
          <cell r="I590" t="str">
            <v>OF-E&amp;M</v>
          </cell>
          <cell r="J590" t="str">
            <v>BASE JV</v>
          </cell>
          <cell r="K590" t="str">
            <v>CC &amp; MD</v>
          </cell>
          <cell r="L590" t="str">
            <v>BGR</v>
          </cell>
          <cell r="M590" t="str">
            <v>Country Chair &amp; MD SPDC</v>
          </cell>
          <cell r="N590" t="str">
            <v>Country Chair &amp; MD SPDC</v>
          </cell>
          <cell r="O590" t="str">
            <v>SOKUNBI, ADEOLA</v>
          </cell>
          <cell r="P590" t="str">
            <v>DANIEL.SAGBE@SHELL.COM</v>
          </cell>
          <cell r="Q590" t="str">
            <v>OPEX</v>
          </cell>
          <cell r="R590" t="str">
            <v>OPEX</v>
          </cell>
          <cell r="S590" t="str">
            <v>NON SAL</v>
          </cell>
          <cell r="T590" t="str">
            <v>N/A</v>
          </cell>
          <cell r="U590" t="str">
            <v>N/A</v>
          </cell>
          <cell r="V590" t="str">
            <v>C_OPSE_OIL_Z11</v>
          </cell>
          <cell r="W590" t="str">
            <v>P235 Direct Management</v>
          </cell>
          <cell r="X590" t="str">
            <v>S7200 Services</v>
          </cell>
          <cell r="Y590" t="str">
            <v>A2170 Direct Mngt and Overheads</v>
          </cell>
          <cell r="Z590">
            <v>190.84</v>
          </cell>
          <cell r="AA590">
            <v>775.98</v>
          </cell>
          <cell r="AB590">
            <v>1260000</v>
          </cell>
          <cell r="AC590">
            <v>0</v>
          </cell>
          <cell r="AD590">
            <v>4131.1475409836066</v>
          </cell>
          <cell r="AG590">
            <v>0</v>
          </cell>
          <cell r="AH590">
            <v>-4131.1475409836066</v>
          </cell>
        </row>
        <row r="591">
          <cell r="A591">
            <v>113007</v>
          </cell>
          <cell r="B591" t="str">
            <v>OVERHEADS EPG-PE</v>
          </cell>
          <cell r="C591">
            <v>113007</v>
          </cell>
          <cell r="D591" t="str">
            <v>OVERHEADS EPG-PE (ACCIDENT PREV) (ACCIDENT PREVENTION &amp; INVESTIGATION)</v>
          </cell>
          <cell r="E591" t="str">
            <v>IRETI OMOTOSO</v>
          </cell>
          <cell r="F591" t="str">
            <v>PRODUCTION</v>
          </cell>
          <cell r="G591">
            <v>415006</v>
          </cell>
          <cell r="H591">
            <v>4150</v>
          </cell>
          <cell r="I591" t="str">
            <v>HSE</v>
          </cell>
          <cell r="J591" t="str">
            <v>BASE JV</v>
          </cell>
          <cell r="K591" t="str">
            <v>PRODUCTION</v>
          </cell>
          <cell r="L591" t="str">
            <v>PRODUCTION</v>
          </cell>
          <cell r="M591" t="str">
            <v>Asset Manager, Land East Hub</v>
          </cell>
          <cell r="N591" t="str">
            <v>Asset Management Integration Lead</v>
          </cell>
          <cell r="O591" t="str">
            <v>ADEDIRAN, ADEWALE</v>
          </cell>
          <cell r="P591" t="str">
            <v>OLADELE.LADAPO@SHELL.COM</v>
          </cell>
          <cell r="Q591" t="str">
            <v>OPEX</v>
          </cell>
          <cell r="R591" t="str">
            <v>OPEX</v>
          </cell>
          <cell r="S591" t="str">
            <v>NON SAL</v>
          </cell>
          <cell r="T591" t="str">
            <v>N/A</v>
          </cell>
          <cell r="U591" t="str">
            <v>N/A</v>
          </cell>
          <cell r="V591" t="str">
            <v>C_OPSE_OIL_Z11</v>
          </cell>
          <cell r="W591" t="str">
            <v>P231 Production Operations</v>
          </cell>
          <cell r="X591" t="str">
            <v>S7200 Services</v>
          </cell>
          <cell r="Y591" t="str">
            <v>A2110 Production Operations</v>
          </cell>
          <cell r="Z591">
            <v>0</v>
          </cell>
          <cell r="AA591">
            <v>20.52</v>
          </cell>
          <cell r="AB591">
            <v>179399.99999999997</v>
          </cell>
          <cell r="AC591">
            <v>0</v>
          </cell>
          <cell r="AD591">
            <v>588.19672131147536</v>
          </cell>
          <cell r="AG591">
            <v>0</v>
          </cell>
          <cell r="AH591">
            <v>-588.19672131147536</v>
          </cell>
        </row>
        <row r="592">
          <cell r="A592">
            <v>113029</v>
          </cell>
          <cell r="B592" t="str">
            <v>PWC GENERAL OVERHEAD</v>
          </cell>
          <cell r="C592">
            <v>113029</v>
          </cell>
          <cell r="D592" t="str">
            <v>PWC GENERAL OVERHEAD (INDIRECT FIELD COSTS)</v>
          </cell>
          <cell r="E592" t="str">
            <v>IRETI OMOTOSO</v>
          </cell>
          <cell r="F592" t="str">
            <v>PRODUCTION</v>
          </cell>
          <cell r="G592">
            <v>414001</v>
          </cell>
          <cell r="H592">
            <v>4140</v>
          </cell>
          <cell r="I592" t="str">
            <v>G&amp;A</v>
          </cell>
          <cell r="J592" t="str">
            <v>BASE JV</v>
          </cell>
          <cell r="K592" t="str">
            <v>PRODUCTION</v>
          </cell>
          <cell r="L592" t="str">
            <v>PRODUCTION</v>
          </cell>
          <cell r="M592" t="str">
            <v>Asset Manager, Swamp West Hub</v>
          </cell>
          <cell r="N592" t="str">
            <v>Asset Management Integration Lead</v>
          </cell>
          <cell r="O592" t="str">
            <v>COOKEY, GABRIEL</v>
          </cell>
          <cell r="P592" t="str">
            <v>RICHARD.ITENE@SHELL.COM</v>
          </cell>
          <cell r="Q592" t="str">
            <v>OPEX</v>
          </cell>
          <cell r="R592" t="str">
            <v>OPEX</v>
          </cell>
          <cell r="S592" t="str">
            <v>NON SAL</v>
          </cell>
          <cell r="T592" t="str">
            <v>N/A</v>
          </cell>
          <cell r="U592" t="str">
            <v>N/A</v>
          </cell>
          <cell r="V592" t="str">
            <v>C_OPSE_OIL_Z11</v>
          </cell>
          <cell r="W592" t="str">
            <v>P231 Production Operations</v>
          </cell>
          <cell r="X592" t="str">
            <v>S7200 Services</v>
          </cell>
          <cell r="Y592" t="str">
            <v>A2110 Production Operations</v>
          </cell>
          <cell r="Z592">
            <v>10030.58</v>
          </cell>
          <cell r="AA592">
            <v>6152.73</v>
          </cell>
          <cell r="AB592">
            <v>2740000</v>
          </cell>
          <cell r="AC592">
            <v>6780</v>
          </cell>
          <cell r="AD592">
            <v>15763.606557377048</v>
          </cell>
          <cell r="AG592">
            <v>0</v>
          </cell>
          <cell r="AH592">
            <v>-15763.606557377048</v>
          </cell>
        </row>
        <row r="593">
          <cell r="A593">
            <v>113009</v>
          </cell>
          <cell r="B593" t="str">
            <v>OVERHEADS - M&amp;A AND COMMERCIAL FINANCE</v>
          </cell>
          <cell r="C593">
            <v>113009</v>
          </cell>
          <cell r="D593" t="str">
            <v>OVERHEADS - M&amp;A AND COMMERCIAL FINANCE</v>
          </cell>
          <cell r="E593" t="str">
            <v>CHIGBO ENENMO</v>
          </cell>
          <cell r="F593" t="str">
            <v>FINANCE</v>
          </cell>
          <cell r="G593">
            <v>415003</v>
          </cell>
          <cell r="H593">
            <v>4150</v>
          </cell>
          <cell r="I593" t="str">
            <v>G&amp;A</v>
          </cell>
          <cell r="J593" t="str">
            <v>BASE JV</v>
          </cell>
          <cell r="K593" t="str">
            <v>FINANCE</v>
          </cell>
          <cell r="L593" t="str">
            <v>FINANCE</v>
          </cell>
          <cell r="M593" t="str">
            <v>M&amp;A &amp; Commercial Finance</v>
          </cell>
          <cell r="N593" t="str">
            <v>Manager M&amp;A and Commercial Finance</v>
          </cell>
          <cell r="O593" t="str">
            <v>AJILIMA- ISAAC, HAWA</v>
          </cell>
          <cell r="P593" t="str">
            <v>O.BELO-OSAGIE@SHELL.COM</v>
          </cell>
          <cell r="Q593" t="str">
            <v>OPEX</v>
          </cell>
          <cell r="R593" t="str">
            <v>OPEX</v>
          </cell>
          <cell r="S593" t="str">
            <v>NON SAL</v>
          </cell>
          <cell r="T593" t="str">
            <v>N/A</v>
          </cell>
          <cell r="U593" t="str">
            <v>N/A</v>
          </cell>
          <cell r="V593" t="str">
            <v>C_OPSE_OIL_Z11</v>
          </cell>
          <cell r="W593" t="str">
            <v>P236.06 Finance and Taxation</v>
          </cell>
          <cell r="X593" t="str">
            <v>S7200 Services</v>
          </cell>
          <cell r="Y593" t="str">
            <v>A2340 Overhead</v>
          </cell>
          <cell r="Z593">
            <v>46609.270000000004</v>
          </cell>
          <cell r="AA593">
            <v>75526.58</v>
          </cell>
          <cell r="AB593">
            <v>16985750</v>
          </cell>
          <cell r="AC593">
            <v>41000</v>
          </cell>
          <cell r="AD593">
            <v>96690.983606557376</v>
          </cell>
          <cell r="AG593">
            <v>0</v>
          </cell>
          <cell r="AH593">
            <v>-96690.983606557376</v>
          </cell>
        </row>
        <row r="594">
          <cell r="A594">
            <v>113064</v>
          </cell>
          <cell r="B594" t="str">
            <v>PWA - GENERAL OVERHEAD - FIELD O/H</v>
          </cell>
          <cell r="C594">
            <v>113029</v>
          </cell>
          <cell r="D594" t="str">
            <v>PWC GENERAL OVERHEAD (INDIRECT FIELD COSTS)</v>
          </cell>
          <cell r="E594" t="str">
            <v>IRETI OMOTOSO</v>
          </cell>
          <cell r="F594" t="str">
            <v>PRODUCTION</v>
          </cell>
          <cell r="G594">
            <v>414001</v>
          </cell>
          <cell r="H594">
            <v>4140</v>
          </cell>
          <cell r="I594" t="str">
            <v>G&amp;A</v>
          </cell>
          <cell r="J594" t="str">
            <v>BASE JV</v>
          </cell>
          <cell r="K594" t="str">
            <v>PRODUCTION</v>
          </cell>
          <cell r="L594" t="str">
            <v>PRODUCTION</v>
          </cell>
          <cell r="M594" t="str">
            <v>Asset Manager, Swamp West Hub</v>
          </cell>
          <cell r="N594" t="str">
            <v>Asset Management Integration Lead</v>
          </cell>
          <cell r="O594" t="str">
            <v>COOKEY, GABRIEL</v>
          </cell>
          <cell r="P594" t="str">
            <v>RICHARD.ITENE@SHELL.COM</v>
          </cell>
          <cell r="Q594" t="str">
            <v>OPEX</v>
          </cell>
          <cell r="R594" t="str">
            <v>OPEX</v>
          </cell>
          <cell r="S594" t="str">
            <v>NON SAL</v>
          </cell>
          <cell r="T594" t="str">
            <v>N/A</v>
          </cell>
          <cell r="U594" t="str">
            <v>N/A</v>
          </cell>
          <cell r="V594" t="str">
            <v>N/A</v>
          </cell>
          <cell r="W594" t="str">
            <v>P231 Production Operations</v>
          </cell>
          <cell r="X594" t="str">
            <v>S7200 Services</v>
          </cell>
          <cell r="Y594" t="str">
            <v>A2110 Production Operations</v>
          </cell>
          <cell r="Z594">
            <v>0</v>
          </cell>
          <cell r="AA594">
            <v>0</v>
          </cell>
          <cell r="AB594">
            <v>0</v>
          </cell>
          <cell r="AC594">
            <v>0</v>
          </cell>
          <cell r="AD594">
            <v>0</v>
          </cell>
          <cell r="AG594">
            <v>0</v>
          </cell>
          <cell r="AH594">
            <v>0</v>
          </cell>
        </row>
        <row r="595">
          <cell r="A595">
            <v>113011</v>
          </cell>
          <cell r="B595" t="str">
            <v>OVERHEADS PNL LEGAL_ICT SOFTWARE</v>
          </cell>
          <cell r="C595">
            <v>113011</v>
          </cell>
          <cell r="D595" t="str">
            <v>OVERHEADS PNL LEGAL_ICT SOFTWARE</v>
          </cell>
          <cell r="E595" t="str">
            <v>CHIGBO ENENMO</v>
          </cell>
          <cell r="F595" t="str">
            <v>LEGAL</v>
          </cell>
          <cell r="G595">
            <v>415002</v>
          </cell>
          <cell r="H595">
            <v>4150</v>
          </cell>
          <cell r="I595" t="str">
            <v>OF-E&amp;M</v>
          </cell>
          <cell r="J595" t="str">
            <v>BASE JV</v>
          </cell>
          <cell r="K595" t="str">
            <v>LEGAL/ BI</v>
          </cell>
          <cell r="L595" t="str">
            <v>LEGAL</v>
          </cell>
          <cell r="M595" t="str">
            <v>HoL Nigeria / Company Secretary</v>
          </cell>
          <cell r="N595" t="str">
            <v>Managing Counsel HSSE, Lands &amp;</v>
          </cell>
          <cell r="O595" t="str">
            <v>AJILIMA- ISAAC, HAWA</v>
          </cell>
          <cell r="P595" t="str">
            <v>KUMEN.AGHOMON@SHELL.COM</v>
          </cell>
          <cell r="Q595" t="str">
            <v>OPEX</v>
          </cell>
          <cell r="R595" t="str">
            <v>OPEX</v>
          </cell>
          <cell r="S595" t="str">
            <v>NON SAL</v>
          </cell>
          <cell r="T595" t="str">
            <v>N/A</v>
          </cell>
          <cell r="U595" t="str">
            <v>N/A</v>
          </cell>
          <cell r="V595" t="str">
            <v>N/A</v>
          </cell>
          <cell r="W595" t="str">
            <v>P236.09 Legal</v>
          </cell>
          <cell r="X595" t="str">
            <v>S7200 Services</v>
          </cell>
          <cell r="Y595" t="str">
            <v>A2340 Overhead</v>
          </cell>
          <cell r="Z595">
            <v>0</v>
          </cell>
          <cell r="AA595">
            <v>0</v>
          </cell>
          <cell r="AB595">
            <v>0</v>
          </cell>
          <cell r="AC595">
            <v>0</v>
          </cell>
          <cell r="AD595">
            <v>0</v>
          </cell>
          <cell r="AG595">
            <v>0</v>
          </cell>
          <cell r="AH595">
            <v>0</v>
          </cell>
        </row>
        <row r="596">
          <cell r="A596">
            <v>100830</v>
          </cell>
          <cell r="B596" t="str">
            <v xml:space="preserve">GENERAL OVERHEAD S2                     </v>
          </cell>
          <cell r="C596">
            <v>113037</v>
          </cell>
          <cell r="D596" t="str">
            <v>OVERHEADS, PN PEB ALLOWANCES AND GENERAL OVERHEADS (HOTELS AND TRAVEL)</v>
          </cell>
          <cell r="E596" t="str">
            <v>IRETI OMOTOSO</v>
          </cell>
          <cell r="F596" t="str">
            <v>PRODUCTION</v>
          </cell>
          <cell r="G596">
            <v>415002</v>
          </cell>
          <cell r="H596">
            <v>4150</v>
          </cell>
          <cell r="I596" t="str">
            <v>G&amp;A</v>
          </cell>
          <cell r="J596" t="str">
            <v>BASE JV</v>
          </cell>
          <cell r="K596" t="str">
            <v>PRODUCTION</v>
          </cell>
          <cell r="L596" t="str">
            <v>PRODUCTION</v>
          </cell>
          <cell r="M596" t="str">
            <v>Asset Manager, Swamp East Hub</v>
          </cell>
          <cell r="N596" t="str">
            <v>Asset Management Integration Lead</v>
          </cell>
          <cell r="O596" t="str">
            <v>AZUBUIKE, JOHN</v>
          </cell>
          <cell r="P596" t="str">
            <v>CHIKEZIE.ODINAKA@SHELL.COM</v>
          </cell>
          <cell r="Q596" t="str">
            <v>OPEX</v>
          </cell>
          <cell r="R596" t="str">
            <v>OPEX</v>
          </cell>
          <cell r="S596" t="str">
            <v>NON SAL</v>
          </cell>
          <cell r="T596" t="str">
            <v>N/A</v>
          </cell>
          <cell r="U596" t="str">
            <v>N/A</v>
          </cell>
          <cell r="V596" t="str">
            <v>N/A</v>
          </cell>
          <cell r="W596" t="str">
            <v>P231 Production Operations</v>
          </cell>
          <cell r="X596" t="str">
            <v>S7200 Services</v>
          </cell>
          <cell r="Y596" t="str">
            <v>A2110 Production Operations</v>
          </cell>
          <cell r="Z596">
            <v>0.02</v>
          </cell>
          <cell r="AA596">
            <v>0</v>
          </cell>
          <cell r="AB596">
            <v>0</v>
          </cell>
          <cell r="AC596">
            <v>0</v>
          </cell>
          <cell r="AD596">
            <v>0</v>
          </cell>
          <cell r="AG596">
            <v>0</v>
          </cell>
          <cell r="AH596">
            <v>0</v>
          </cell>
        </row>
        <row r="597">
          <cell r="A597">
            <v>101633</v>
          </cell>
          <cell r="B597" t="str">
            <v>SWAMP2GENERALOVERHEADSEAST</v>
          </cell>
          <cell r="C597">
            <v>113037</v>
          </cell>
          <cell r="D597" t="str">
            <v>OVERHEADS, PN PEB ALLOWANCES AND GENERAL OVERHEADS (HOTELS AND TRAVEL)</v>
          </cell>
          <cell r="E597" t="str">
            <v>IRETI OMOTOSO</v>
          </cell>
          <cell r="F597" t="str">
            <v>PRODUCTION</v>
          </cell>
          <cell r="G597">
            <v>415002</v>
          </cell>
          <cell r="H597">
            <v>4150</v>
          </cell>
          <cell r="I597" t="str">
            <v>G&amp;A</v>
          </cell>
          <cell r="J597" t="str">
            <v>BASE JV</v>
          </cell>
          <cell r="K597" t="str">
            <v>PRODUCTION</v>
          </cell>
          <cell r="L597" t="str">
            <v>PRODUCTION</v>
          </cell>
          <cell r="M597" t="str">
            <v>Asset Manager, Swamp East Hub</v>
          </cell>
          <cell r="N597" t="str">
            <v>Asset Management Integration Lead</v>
          </cell>
          <cell r="O597" t="str">
            <v>AZUBUIKE, JOHN</v>
          </cell>
          <cell r="P597" t="str">
            <v>CHIKEZIE.ODINAKA@SHELL.COM</v>
          </cell>
          <cell r="Q597" t="str">
            <v>OPEX</v>
          </cell>
          <cell r="R597" t="str">
            <v>OPEX</v>
          </cell>
          <cell r="S597" t="str">
            <v>NON SAL</v>
          </cell>
          <cell r="T597" t="str">
            <v>N/A</v>
          </cell>
          <cell r="U597" t="str">
            <v>N/A</v>
          </cell>
          <cell r="V597" t="str">
            <v>N/A</v>
          </cell>
          <cell r="W597" t="str">
            <v>P231 Production Operations</v>
          </cell>
          <cell r="X597" t="str">
            <v>S7200 Services</v>
          </cell>
          <cell r="Y597" t="str">
            <v>A2110 Production Operations</v>
          </cell>
          <cell r="Z597">
            <v>-7811.93</v>
          </cell>
          <cell r="AA597">
            <v>3456.39</v>
          </cell>
          <cell r="AB597">
            <v>0</v>
          </cell>
          <cell r="AC597">
            <v>0</v>
          </cell>
          <cell r="AD597">
            <v>0</v>
          </cell>
          <cell r="AG597">
            <v>0</v>
          </cell>
          <cell r="AH597">
            <v>0</v>
          </cell>
        </row>
        <row r="598">
          <cell r="A598">
            <v>113015</v>
          </cell>
          <cell r="B598" t="str">
            <v>PEC GENERAL OVERHEAD</v>
          </cell>
          <cell r="C598">
            <v>113015</v>
          </cell>
          <cell r="D598" t="str">
            <v>PEC GENERAL OVERHEAD -  (INDIRECT PRODUCTION &amp; FIELD OVERHEAD – OIL (ONSHORE))</v>
          </cell>
          <cell r="E598" t="str">
            <v>IRETI OMOTOSO</v>
          </cell>
          <cell r="F598" t="str">
            <v>PRODUCTION</v>
          </cell>
          <cell r="G598">
            <v>414001</v>
          </cell>
          <cell r="H598">
            <v>4140</v>
          </cell>
          <cell r="I598" t="str">
            <v>G&amp;A</v>
          </cell>
          <cell r="J598" t="str">
            <v>BASE JV</v>
          </cell>
          <cell r="K598" t="str">
            <v>PRODUCTION</v>
          </cell>
          <cell r="L598" t="str">
            <v>PRODUCTION</v>
          </cell>
          <cell r="M598" t="str">
            <v>Asset Manager, Swamp East Hub</v>
          </cell>
          <cell r="N598" t="str">
            <v>Asset Management Integration Lead</v>
          </cell>
          <cell r="O598" t="str">
            <v>AZUBUIKE, JOHN</v>
          </cell>
          <cell r="P598" t="str">
            <v>CHIKEZIE.ODINAKA@SHELL.COM</v>
          </cell>
          <cell r="Q598" t="str">
            <v>OPEX</v>
          </cell>
          <cell r="R598" t="str">
            <v>OPEX</v>
          </cell>
          <cell r="S598" t="str">
            <v>NON SAL</v>
          </cell>
          <cell r="T598" t="str">
            <v>N/A</v>
          </cell>
          <cell r="U598" t="str">
            <v>N/A</v>
          </cell>
          <cell r="V598" t="str">
            <v>C_OPSE_OIL_Z11</v>
          </cell>
          <cell r="W598" t="str">
            <v>P231 Production Operations</v>
          </cell>
          <cell r="X598" t="str">
            <v>S7200 Services</v>
          </cell>
          <cell r="Y598" t="str">
            <v>A2110 Production Operations</v>
          </cell>
          <cell r="Z598">
            <v>15.35</v>
          </cell>
          <cell r="AA598">
            <v>0</v>
          </cell>
          <cell r="AB598">
            <v>6919999.9999999991</v>
          </cell>
          <cell r="AC598">
            <v>5000</v>
          </cell>
          <cell r="AD598">
            <v>27688.524590163932</v>
          </cell>
          <cell r="AG598">
            <v>0</v>
          </cell>
          <cell r="AH598">
            <v>-27688.524590163932</v>
          </cell>
        </row>
        <row r="599">
          <cell r="A599">
            <v>113016</v>
          </cell>
          <cell r="B599" t="str">
            <v>PEC GENERAL OVERHEAD</v>
          </cell>
          <cell r="C599">
            <v>113016</v>
          </cell>
          <cell r="D599" t="str">
            <v>PEC GENERAL OVERHEAD - (LAND TRANSPORT)</v>
          </cell>
          <cell r="E599" t="str">
            <v>IRETI OMOTOSO</v>
          </cell>
          <cell r="F599" t="str">
            <v>PRODUCTION</v>
          </cell>
          <cell r="G599">
            <v>415003</v>
          </cell>
          <cell r="H599">
            <v>4150</v>
          </cell>
          <cell r="I599" t="str">
            <v>PMM</v>
          </cell>
          <cell r="J599" t="str">
            <v>BASE JV</v>
          </cell>
          <cell r="K599" t="str">
            <v>PRODUCTION</v>
          </cell>
          <cell r="L599" t="str">
            <v>PRODUCTION</v>
          </cell>
          <cell r="M599" t="str">
            <v>Asset Manager, Swamp East Hub</v>
          </cell>
          <cell r="N599" t="str">
            <v>Asset Management Integration Lead</v>
          </cell>
          <cell r="O599" t="str">
            <v>AZUBUIKE, JOHN</v>
          </cell>
          <cell r="P599" t="str">
            <v>CHIKEZIE.ODINAKA@SHELL.COM</v>
          </cell>
          <cell r="Q599" t="str">
            <v>OPEX</v>
          </cell>
          <cell r="R599" t="str">
            <v>OPEX</v>
          </cell>
          <cell r="S599" t="str">
            <v>NON SAL</v>
          </cell>
          <cell r="T599" t="str">
            <v>N/A</v>
          </cell>
          <cell r="U599" t="str">
            <v>N/A</v>
          </cell>
          <cell r="V599" t="str">
            <v>C_OPSE_OIL_Z11</v>
          </cell>
          <cell r="W599" t="str">
            <v>P231 Production Operations</v>
          </cell>
          <cell r="X599" t="str">
            <v>S7200 Services</v>
          </cell>
          <cell r="Y599" t="str">
            <v>A2110 Production Operations</v>
          </cell>
          <cell r="Z599">
            <v>58557.049999999996</v>
          </cell>
          <cell r="AA599">
            <v>43462.29</v>
          </cell>
          <cell r="AB599">
            <v>14966533</v>
          </cell>
          <cell r="AC599">
            <v>0</v>
          </cell>
          <cell r="AD599">
            <v>49070.6</v>
          </cell>
          <cell r="AG599">
            <v>0</v>
          </cell>
          <cell r="AH599">
            <v>-49070.6</v>
          </cell>
        </row>
        <row r="600">
          <cell r="A600">
            <v>113017</v>
          </cell>
          <cell r="B600" t="str">
            <v>PNPP GENERAL OVERHEAD</v>
          </cell>
          <cell r="C600">
            <v>113017</v>
          </cell>
          <cell r="D600" t="str">
            <v>PNPP GENERAL OVERHEAD (AVIATION)</v>
          </cell>
          <cell r="E600" t="str">
            <v>IRETI OMOTOSO</v>
          </cell>
          <cell r="F600" t="str">
            <v>PRODUCTION</v>
          </cell>
          <cell r="G600">
            <v>415003</v>
          </cell>
          <cell r="H600">
            <v>4150</v>
          </cell>
          <cell r="I600" t="str">
            <v>G&amp;A</v>
          </cell>
          <cell r="J600" t="str">
            <v>BASE JV</v>
          </cell>
          <cell r="K600" t="str">
            <v>PRODUCTION</v>
          </cell>
          <cell r="L600" t="str">
            <v>PRODUCTION</v>
          </cell>
          <cell r="M600" t="str">
            <v>Pipeline Asset Manager</v>
          </cell>
          <cell r="N600" t="str">
            <v xml:space="preserve">	Production Support Manager                                                          </v>
          </cell>
          <cell r="O600" t="str">
            <v>AGUEGBOH, OBIORA</v>
          </cell>
          <cell r="P600" t="str">
            <v>JOHN.OKOJIE@SHELL.COM</v>
          </cell>
          <cell r="Q600" t="str">
            <v>OPEX</v>
          </cell>
          <cell r="R600" t="str">
            <v>OPEX</v>
          </cell>
          <cell r="S600" t="str">
            <v>NON SAL</v>
          </cell>
          <cell r="T600" t="str">
            <v>N/A</v>
          </cell>
          <cell r="U600" t="str">
            <v>N/A</v>
          </cell>
          <cell r="V600" t="str">
            <v>N/A</v>
          </cell>
          <cell r="W600" t="str">
            <v>P231 Production Operations</v>
          </cell>
          <cell r="X600" t="str">
            <v>S7200 Services</v>
          </cell>
          <cell r="Y600" t="str">
            <v>A2110 Production Operations</v>
          </cell>
          <cell r="Z600">
            <v>84775.43</v>
          </cell>
          <cell r="AA600">
            <v>0</v>
          </cell>
          <cell r="AB600">
            <v>0</v>
          </cell>
          <cell r="AC600">
            <v>0</v>
          </cell>
          <cell r="AD600">
            <v>0</v>
          </cell>
          <cell r="AG600">
            <v>0</v>
          </cell>
          <cell r="AH600">
            <v>0</v>
          </cell>
        </row>
        <row r="601">
          <cell r="A601">
            <v>113018</v>
          </cell>
          <cell r="B601" t="str">
            <v>PN PP PIPELINE SYSTEMS</v>
          </cell>
          <cell r="C601">
            <v>113018</v>
          </cell>
          <cell r="D601" t="str">
            <v>PN PP PIPELINE SYSTEMS (ADMIN SERVICES COST)</v>
          </cell>
          <cell r="E601" t="str">
            <v>IRETI OMOTOSO</v>
          </cell>
          <cell r="F601" t="str">
            <v>PRODUCTION</v>
          </cell>
          <cell r="G601">
            <v>415002</v>
          </cell>
          <cell r="H601">
            <v>4150</v>
          </cell>
          <cell r="I601" t="str">
            <v>G&amp;A</v>
          </cell>
          <cell r="J601" t="str">
            <v>BASE JV</v>
          </cell>
          <cell r="K601" t="str">
            <v>PRODUCTION</v>
          </cell>
          <cell r="L601" t="str">
            <v>PRODUCTION</v>
          </cell>
          <cell r="M601" t="str">
            <v>Pipeline Asset Manager</v>
          </cell>
          <cell r="N601" t="str">
            <v xml:space="preserve">	Production Support Manager                                                          </v>
          </cell>
          <cell r="O601" t="str">
            <v>AGUEGBOH, OBIORA</v>
          </cell>
          <cell r="P601" t="str">
            <v>JOHN.OKOJIE@SHELL.COM</v>
          </cell>
          <cell r="Q601" t="str">
            <v>OPEX</v>
          </cell>
          <cell r="R601" t="str">
            <v>OPEX</v>
          </cell>
          <cell r="S601" t="str">
            <v>NON SAL</v>
          </cell>
          <cell r="T601" t="str">
            <v>N/A</v>
          </cell>
          <cell r="U601" t="str">
            <v>N/A</v>
          </cell>
          <cell r="V601" t="str">
            <v>N/A</v>
          </cell>
          <cell r="W601" t="str">
            <v>P231 Production Operations</v>
          </cell>
          <cell r="X601" t="str">
            <v>S7200 Services</v>
          </cell>
          <cell r="Y601" t="str">
            <v>A2110 Production Operations</v>
          </cell>
          <cell r="Z601">
            <v>35103.65</v>
          </cell>
          <cell r="AA601">
            <v>1106.6000000000001</v>
          </cell>
          <cell r="AB601">
            <v>0</v>
          </cell>
          <cell r="AC601">
            <v>0</v>
          </cell>
          <cell r="AD601">
            <v>0</v>
          </cell>
          <cell r="AG601">
            <v>0</v>
          </cell>
          <cell r="AH601">
            <v>0</v>
          </cell>
        </row>
        <row r="602">
          <cell r="A602">
            <v>113019</v>
          </cell>
          <cell r="B602" t="str">
            <v>PNPT GENERAL OVERHEAD</v>
          </cell>
          <cell r="C602">
            <v>113019</v>
          </cell>
          <cell r="D602" t="str">
            <v>PNPT GENERAL OVERHEAD (AVIATION)</v>
          </cell>
          <cell r="E602" t="str">
            <v>IRETI OMOTOSO</v>
          </cell>
          <cell r="F602" t="str">
            <v>PRODUCTION</v>
          </cell>
          <cell r="G602">
            <v>415003</v>
          </cell>
          <cell r="H602">
            <v>4150</v>
          </cell>
          <cell r="I602" t="str">
            <v>PMM</v>
          </cell>
          <cell r="J602" t="str">
            <v>BASE JV</v>
          </cell>
          <cell r="K602" t="str">
            <v>PRODUCTION</v>
          </cell>
          <cell r="L602" t="str">
            <v>PRODUCTION</v>
          </cell>
          <cell r="M602" t="str">
            <v>Asset Manager, Swamp East Hub</v>
          </cell>
          <cell r="N602" t="str">
            <v>Bonny Terminal Installation Manager </v>
          </cell>
          <cell r="O602" t="str">
            <v>MBANEFO, DUBEM</v>
          </cell>
          <cell r="P602" t="str">
            <v>ANTHONY.I.OBI@SHELL.COM</v>
          </cell>
          <cell r="Q602" t="str">
            <v>OPEX</v>
          </cell>
          <cell r="R602" t="str">
            <v>OPEX</v>
          </cell>
          <cell r="S602" t="str">
            <v>NON SAL</v>
          </cell>
          <cell r="T602" t="str">
            <v>N/A</v>
          </cell>
          <cell r="U602" t="str">
            <v>N/A</v>
          </cell>
          <cell r="V602" t="str">
            <v>C_OPSE_OIL_Z11</v>
          </cell>
          <cell r="W602" t="str">
            <v>P231 Production Operations</v>
          </cell>
          <cell r="X602" t="str">
            <v>S7200 Services</v>
          </cell>
          <cell r="Y602" t="str">
            <v>A2110 Production Operations</v>
          </cell>
          <cell r="Z602">
            <v>104441.95999999999</v>
          </cell>
          <cell r="AA602">
            <v>94844.72</v>
          </cell>
          <cell r="AB602">
            <v>19380000</v>
          </cell>
          <cell r="AC602">
            <v>109920</v>
          </cell>
          <cell r="AD602">
            <v>173460.98360655736</v>
          </cell>
          <cell r="AG602">
            <v>0</v>
          </cell>
          <cell r="AH602">
            <v>-173460.98360655736</v>
          </cell>
        </row>
        <row r="603">
          <cell r="A603">
            <v>113020</v>
          </cell>
          <cell r="B603" t="str">
            <v>PNPT GENERAL OVERHEAD</v>
          </cell>
          <cell r="C603">
            <v>113020</v>
          </cell>
          <cell r="D603" t="str">
            <v>PNPT GENERAL OVERHEAD (TRAINING)</v>
          </cell>
          <cell r="E603" t="str">
            <v>IRETI OMOTOSO</v>
          </cell>
          <cell r="F603" t="str">
            <v>PRODUCTION</v>
          </cell>
          <cell r="G603">
            <v>415004</v>
          </cell>
          <cell r="H603">
            <v>4150</v>
          </cell>
          <cell r="I603" t="str">
            <v>G&amp;A</v>
          </cell>
          <cell r="J603" t="str">
            <v>BASE JV</v>
          </cell>
          <cell r="K603" t="str">
            <v>PRODUCTION</v>
          </cell>
          <cell r="L603" t="str">
            <v>PRODUCTION</v>
          </cell>
          <cell r="M603" t="str">
            <v>Asset Manager, Swamp East Hub</v>
          </cell>
          <cell r="N603" t="str">
            <v>Bonny Terminal Installation Manager </v>
          </cell>
          <cell r="O603" t="str">
            <v>MBANEFO, DUBEM</v>
          </cell>
          <cell r="P603" t="str">
            <v>ANTHONY.I.OBI@SHELL.COM</v>
          </cell>
          <cell r="Q603" t="str">
            <v>OPEX</v>
          </cell>
          <cell r="R603" t="str">
            <v>OPEX</v>
          </cell>
          <cell r="S603" t="str">
            <v>NON SAL</v>
          </cell>
          <cell r="T603" t="str">
            <v>N/A</v>
          </cell>
          <cell r="U603" t="str">
            <v>N/A</v>
          </cell>
          <cell r="V603" t="str">
            <v>C_OPSE_OIL_Z11</v>
          </cell>
          <cell r="W603" t="str">
            <v>P231 Production Operations</v>
          </cell>
          <cell r="X603" t="str">
            <v>S7200 Services</v>
          </cell>
          <cell r="Y603" t="str">
            <v>A2110 Production Operations</v>
          </cell>
          <cell r="Z603">
            <v>12553.360000000002</v>
          </cell>
          <cell r="AA603">
            <v>16458.97</v>
          </cell>
          <cell r="AB603">
            <v>7115000.0000000009</v>
          </cell>
          <cell r="AC603">
            <v>30000</v>
          </cell>
          <cell r="AD603">
            <v>53327.868852459018</v>
          </cell>
          <cell r="AG603">
            <v>0</v>
          </cell>
          <cell r="AH603">
            <v>-53327.868852459018</v>
          </cell>
        </row>
        <row r="604">
          <cell r="A604">
            <v>113021</v>
          </cell>
          <cell r="B604" t="str">
            <v>PTE COMMUNITY RELATIONS</v>
          </cell>
          <cell r="C604">
            <v>113021</v>
          </cell>
          <cell r="D604" t="str">
            <v>PTE COMMUNITY RELATIONS (CD - SPORTS )</v>
          </cell>
          <cell r="E604" t="str">
            <v>IRETI OMOTOSO</v>
          </cell>
          <cell r="F604" t="str">
            <v>PRODUCTION</v>
          </cell>
          <cell r="G604">
            <v>415008</v>
          </cell>
          <cell r="H604">
            <v>4150</v>
          </cell>
          <cell r="I604" t="str">
            <v>CDPA</v>
          </cell>
          <cell r="J604" t="str">
            <v>BASE JV</v>
          </cell>
          <cell r="K604" t="str">
            <v>PRODUCTION</v>
          </cell>
          <cell r="L604" t="str">
            <v>PRODUCTION</v>
          </cell>
          <cell r="M604" t="str">
            <v>Asset Manager, Swamp East Hub</v>
          </cell>
          <cell r="N604" t="str">
            <v>Bonny Terminal Installation Manager </v>
          </cell>
          <cell r="O604" t="str">
            <v>MBANEFO, DUBEM</v>
          </cell>
          <cell r="P604" t="str">
            <v>KESSINGTON.OKORIE@SHELL.COM</v>
          </cell>
          <cell r="Q604" t="str">
            <v>OPEX</v>
          </cell>
          <cell r="R604" t="str">
            <v>OPEX</v>
          </cell>
          <cell r="S604" t="str">
            <v>NON SAL</v>
          </cell>
          <cell r="T604" t="str">
            <v>N/A</v>
          </cell>
          <cell r="U604" t="str">
            <v>N/A</v>
          </cell>
          <cell r="V604" t="str">
            <v>C_OPSE_OIL_Z11</v>
          </cell>
          <cell r="W604" t="str">
            <v>P231 Production Operations</v>
          </cell>
          <cell r="X604" t="str">
            <v>S7200 Services</v>
          </cell>
          <cell r="Y604" t="str">
            <v>A2110 Production Operations</v>
          </cell>
          <cell r="Z604">
            <v>0</v>
          </cell>
          <cell r="AA604">
            <v>0</v>
          </cell>
          <cell r="AB604">
            <v>2330000</v>
          </cell>
          <cell r="AC604">
            <v>0</v>
          </cell>
          <cell r="AD604">
            <v>7639.3442622950815</v>
          </cell>
          <cell r="AG604">
            <v>0</v>
          </cell>
          <cell r="AH604">
            <v>-7639.3442622950815</v>
          </cell>
        </row>
        <row r="605">
          <cell r="A605">
            <v>113037</v>
          </cell>
          <cell r="B605" t="str">
            <v>OVERHEADS, PN PEB</v>
          </cell>
          <cell r="C605">
            <v>113037</v>
          </cell>
          <cell r="D605" t="str">
            <v>OVERHEADS, PN PEB ALLOWANCES AND GENERAL OVERHEADS (HOTELS AND TRAVEL)</v>
          </cell>
          <cell r="E605" t="str">
            <v>IRETI OMOTOSO</v>
          </cell>
          <cell r="F605" t="str">
            <v>PRODUCTION</v>
          </cell>
          <cell r="G605">
            <v>415002</v>
          </cell>
          <cell r="H605">
            <v>4150</v>
          </cell>
          <cell r="I605" t="str">
            <v>G&amp;A</v>
          </cell>
          <cell r="J605" t="str">
            <v>BASE JV</v>
          </cell>
          <cell r="K605" t="str">
            <v>PRODUCTION</v>
          </cell>
          <cell r="L605" t="str">
            <v>PRODUCTION</v>
          </cell>
          <cell r="M605" t="str">
            <v>Asset Manager, Swamp East Hub</v>
          </cell>
          <cell r="N605" t="str">
            <v>Asset Management Integration Lead</v>
          </cell>
          <cell r="O605" t="str">
            <v>AZUBUIKE, JOHN</v>
          </cell>
          <cell r="P605" t="str">
            <v>CHIKEZIE.ODINAKA@SHELL.COM</v>
          </cell>
          <cell r="Q605" t="str">
            <v>OPEX</v>
          </cell>
          <cell r="R605" t="str">
            <v>OPEX</v>
          </cell>
          <cell r="S605" t="str">
            <v>NON SAL</v>
          </cell>
          <cell r="T605" t="str">
            <v>N/A</v>
          </cell>
          <cell r="U605" t="str">
            <v>N/A</v>
          </cell>
          <cell r="V605" t="str">
            <v>N/A</v>
          </cell>
          <cell r="W605" t="str">
            <v>P231 Production Operations</v>
          </cell>
          <cell r="X605" t="str">
            <v>S7200 Services</v>
          </cell>
          <cell r="Y605" t="str">
            <v>A2110 Production Operations</v>
          </cell>
          <cell r="Z605">
            <v>0</v>
          </cell>
          <cell r="AA605">
            <v>159.1</v>
          </cell>
          <cell r="AB605">
            <v>0</v>
          </cell>
          <cell r="AC605">
            <v>0</v>
          </cell>
          <cell r="AD605">
            <v>0</v>
          </cell>
          <cell r="AG605">
            <v>0</v>
          </cell>
          <cell r="AH605">
            <v>0</v>
          </cell>
        </row>
        <row r="606">
          <cell r="A606">
            <v>113023</v>
          </cell>
          <cell r="B606" t="str">
            <v>PWB GENERAL OVERHEAD</v>
          </cell>
          <cell r="C606">
            <v>113023</v>
          </cell>
          <cell r="D606" t="str">
            <v>PWB GENERAL OVERHEAD (INDIRECT FIELD COSTS)</v>
          </cell>
          <cell r="E606" t="str">
            <v>IRETI OMOTOSO</v>
          </cell>
          <cell r="F606" t="str">
            <v>PRODUCTION</v>
          </cell>
          <cell r="G606">
            <v>414001</v>
          </cell>
          <cell r="H606">
            <v>4140</v>
          </cell>
          <cell r="I606" t="str">
            <v>G&amp;A</v>
          </cell>
          <cell r="J606" t="str">
            <v>BASE JV</v>
          </cell>
          <cell r="K606" t="str">
            <v>PRODUCTION</v>
          </cell>
          <cell r="L606" t="str">
            <v>PRODUCTION</v>
          </cell>
          <cell r="M606" t="str">
            <v>Asset Manager, Swamp West Hub</v>
          </cell>
          <cell r="N606" t="str">
            <v>Asset Management Integration Lead</v>
          </cell>
          <cell r="O606" t="str">
            <v>COOKEY, GABRIEL</v>
          </cell>
          <cell r="P606" t="str">
            <v>RICHARD.ITENE@SHELL.COM</v>
          </cell>
          <cell r="Q606" t="str">
            <v>OPEX</v>
          </cell>
          <cell r="R606" t="str">
            <v>OPEX</v>
          </cell>
          <cell r="S606" t="str">
            <v>NON SAL</v>
          </cell>
          <cell r="T606" t="str">
            <v>N/A</v>
          </cell>
          <cell r="U606" t="str">
            <v>N/A</v>
          </cell>
          <cell r="V606" t="str">
            <v>C_OPSE_OIL_Z11</v>
          </cell>
          <cell r="W606" t="str">
            <v>P231 Production Operations</v>
          </cell>
          <cell r="X606" t="str">
            <v>S7200 Services</v>
          </cell>
          <cell r="Y606" t="str">
            <v>A2110 Production Operations</v>
          </cell>
          <cell r="Z606">
            <v>19022.330000000002</v>
          </cell>
          <cell r="AA606">
            <v>-1878.45</v>
          </cell>
          <cell r="AB606">
            <v>7971200</v>
          </cell>
          <cell r="AC606">
            <v>8000</v>
          </cell>
          <cell r="AD606">
            <v>34135.081967213118</v>
          </cell>
          <cell r="AG606">
            <v>0</v>
          </cell>
          <cell r="AH606">
            <v>-34135.081967213118</v>
          </cell>
        </row>
        <row r="607">
          <cell r="A607">
            <v>113024</v>
          </cell>
          <cell r="B607" t="str">
            <v>PWB GENERAL OVERHEAD</v>
          </cell>
          <cell r="C607">
            <v>113024</v>
          </cell>
          <cell r="D607" t="str">
            <v>PWB GENERAL OVERHEAD (LAND TRANSPORT)</v>
          </cell>
          <cell r="E607" t="str">
            <v>IRETI OMOTOSO</v>
          </cell>
          <cell r="F607" t="str">
            <v>PRODUCTION</v>
          </cell>
          <cell r="G607">
            <v>415003</v>
          </cell>
          <cell r="H607">
            <v>4150</v>
          </cell>
          <cell r="I607" t="str">
            <v>PMM</v>
          </cell>
          <cell r="J607" t="str">
            <v>BASE JV</v>
          </cell>
          <cell r="K607" t="str">
            <v>PRODUCTION</v>
          </cell>
          <cell r="L607" t="str">
            <v>PRODUCTION</v>
          </cell>
          <cell r="M607" t="str">
            <v>Asset Manager, Swamp West Hub</v>
          </cell>
          <cell r="N607" t="str">
            <v>Asset Management Integration Lead</v>
          </cell>
          <cell r="O607" t="str">
            <v>COOKEY, GABRIEL</v>
          </cell>
          <cell r="P607" t="str">
            <v>RICHARD.ITENE@SHELL.COM</v>
          </cell>
          <cell r="Q607" t="str">
            <v>OPEX</v>
          </cell>
          <cell r="R607" t="str">
            <v>OPEX</v>
          </cell>
          <cell r="S607" t="str">
            <v>NON SAL</v>
          </cell>
          <cell r="T607" t="str">
            <v>N/A</v>
          </cell>
          <cell r="U607" t="str">
            <v>N/A</v>
          </cell>
          <cell r="V607" t="str">
            <v>C_OPSE_OIL_Z11</v>
          </cell>
          <cell r="W607" t="str">
            <v>P231 Production Operations</v>
          </cell>
          <cell r="X607" t="str">
            <v>S7200 Services</v>
          </cell>
          <cell r="Y607" t="str">
            <v>A2110 Production Operations</v>
          </cell>
          <cell r="Z607">
            <v>11238.52</v>
          </cell>
          <cell r="AA607">
            <v>6633.3</v>
          </cell>
          <cell r="AB607">
            <v>5506025.0000000009</v>
          </cell>
          <cell r="AC607">
            <v>0</v>
          </cell>
          <cell r="AD607">
            <v>18052.540983606559</v>
          </cell>
          <cell r="AG607">
            <v>0</v>
          </cell>
          <cell r="AH607">
            <v>-18052.540983606559</v>
          </cell>
        </row>
        <row r="608">
          <cell r="A608">
            <v>102170</v>
          </cell>
          <cell r="B608" t="str">
            <v>SWAMP2HSECOMPLIANCEEAST</v>
          </cell>
          <cell r="C608">
            <v>113059</v>
          </cell>
          <cell r="D608" t="str">
            <v>PEB HSE COMPLIANCE (ACCIDENT PREVENTION &amp; INVESTIGATION)</v>
          </cell>
          <cell r="E608" t="str">
            <v>IRETI OMOTOSO</v>
          </cell>
          <cell r="F608" t="str">
            <v>PRODUCTION</v>
          </cell>
          <cell r="G608">
            <v>415006</v>
          </cell>
          <cell r="H608">
            <v>4150</v>
          </cell>
          <cell r="I608" t="str">
            <v>HSE</v>
          </cell>
          <cell r="J608" t="str">
            <v>BASE JV</v>
          </cell>
          <cell r="K608" t="str">
            <v>PRODUCTION</v>
          </cell>
          <cell r="L608" t="str">
            <v>PRODUCTION</v>
          </cell>
          <cell r="M608" t="str">
            <v>Asset Manager, Swamp East Hub</v>
          </cell>
          <cell r="N608" t="str">
            <v>Asset Management Integration Lead</v>
          </cell>
          <cell r="O608" t="str">
            <v>AZUBUIKE, JOHN</v>
          </cell>
          <cell r="P608" t="str">
            <v>SUNDAY.OTUU@SHELL.COM</v>
          </cell>
          <cell r="Q608" t="str">
            <v>OPEX</v>
          </cell>
          <cell r="R608" t="str">
            <v>OPEX</v>
          </cell>
          <cell r="S608" t="str">
            <v>NON SAL</v>
          </cell>
          <cell r="T608" t="str">
            <v>N/A</v>
          </cell>
          <cell r="U608" t="str">
            <v>N/A</v>
          </cell>
          <cell r="V608" t="str">
            <v>N/A</v>
          </cell>
          <cell r="W608" t="str">
            <v>P231 Production Operations</v>
          </cell>
          <cell r="X608" t="str">
            <v>S7200 Services</v>
          </cell>
          <cell r="Y608" t="str">
            <v>A2110 Production Operations</v>
          </cell>
          <cell r="Z608">
            <v>0</v>
          </cell>
          <cell r="AA608">
            <v>0</v>
          </cell>
          <cell r="AB608">
            <v>0</v>
          </cell>
          <cell r="AC608">
            <v>0</v>
          </cell>
          <cell r="AD608">
            <v>0</v>
          </cell>
          <cell r="AG608">
            <v>0</v>
          </cell>
          <cell r="AH608">
            <v>0</v>
          </cell>
        </row>
        <row r="609">
          <cell r="A609">
            <v>113059</v>
          </cell>
          <cell r="B609" t="str">
            <v>PEB HSE COMPLIANCE</v>
          </cell>
          <cell r="C609">
            <v>113059</v>
          </cell>
          <cell r="D609" t="str">
            <v>PEB HSE COMPLIANCE (ACCIDENT PREVENTION &amp; INVESTIGATION)</v>
          </cell>
          <cell r="E609" t="str">
            <v>IRETI OMOTOSO</v>
          </cell>
          <cell r="F609" t="str">
            <v>PRODUCTION</v>
          </cell>
          <cell r="G609">
            <v>415006</v>
          </cell>
          <cell r="H609">
            <v>4150</v>
          </cell>
          <cell r="I609" t="str">
            <v>HSE</v>
          </cell>
          <cell r="J609" t="str">
            <v>BASE JV</v>
          </cell>
          <cell r="K609" t="str">
            <v>PRODUCTION</v>
          </cell>
          <cell r="L609" t="str">
            <v>PRODUCTION</v>
          </cell>
          <cell r="M609" t="str">
            <v>Asset Manager, Swamp East Hub</v>
          </cell>
          <cell r="N609" t="str">
            <v>Asset Management Integration Lead</v>
          </cell>
          <cell r="O609" t="str">
            <v>AZUBUIKE, JOHN</v>
          </cell>
          <cell r="P609" t="str">
            <v>SUNDAY.OTUU@SHELL.COM</v>
          </cell>
          <cell r="Q609" t="str">
            <v>OPEX</v>
          </cell>
          <cell r="R609" t="str">
            <v>OPEX</v>
          </cell>
          <cell r="S609" t="str">
            <v>NON SAL</v>
          </cell>
          <cell r="T609" t="str">
            <v>N/A</v>
          </cell>
          <cell r="U609" t="str">
            <v>N/A</v>
          </cell>
          <cell r="V609" t="str">
            <v>N/A</v>
          </cell>
          <cell r="W609" t="str">
            <v>P236.02 HSE</v>
          </cell>
          <cell r="X609" t="str">
            <v>S7200 Services</v>
          </cell>
          <cell r="Y609" t="str">
            <v>A2110 Production Operations</v>
          </cell>
          <cell r="Z609">
            <v>0</v>
          </cell>
          <cell r="AA609">
            <v>0</v>
          </cell>
          <cell r="AB609">
            <v>0</v>
          </cell>
          <cell r="AC609">
            <v>0</v>
          </cell>
          <cell r="AD609">
            <v>0</v>
          </cell>
          <cell r="AG609">
            <v>0</v>
          </cell>
          <cell r="AH609">
            <v>0</v>
          </cell>
        </row>
        <row r="610">
          <cell r="A610">
            <v>113027</v>
          </cell>
          <cell r="B610" t="str">
            <v>PWC COMMUNITY RELATIONS</v>
          </cell>
          <cell r="C610">
            <v>113027</v>
          </cell>
          <cell r="D610" t="str">
            <v>PWB COMMUNITY RELATIONS - LOGISTICS (MARINE)</v>
          </cell>
          <cell r="E610" t="str">
            <v>IRETI OMOTOSO</v>
          </cell>
          <cell r="F610" t="str">
            <v>PRODUCTION</v>
          </cell>
          <cell r="G610">
            <v>415008</v>
          </cell>
          <cell r="H610">
            <v>4150</v>
          </cell>
          <cell r="I610" t="str">
            <v>CDPA</v>
          </cell>
          <cell r="J610" t="str">
            <v>BASE JV</v>
          </cell>
          <cell r="K610" t="str">
            <v>PRODUCTION</v>
          </cell>
          <cell r="L610" t="str">
            <v>PRODUCTION</v>
          </cell>
          <cell r="M610" t="str">
            <v>Asset Manager, Swamp West Hub</v>
          </cell>
          <cell r="N610" t="str">
            <v>Asset Management Integration Lead</v>
          </cell>
          <cell r="O610" t="str">
            <v>COOKEY, GABRIEL</v>
          </cell>
          <cell r="P610" t="str">
            <v>SAMUEL.ETUK@SHELL.COM</v>
          </cell>
          <cell r="Q610" t="str">
            <v>OPEX</v>
          </cell>
          <cell r="R610" t="str">
            <v>OPEX</v>
          </cell>
          <cell r="S610" t="str">
            <v>NON SAL</v>
          </cell>
          <cell r="T610" t="str">
            <v>N/A</v>
          </cell>
          <cell r="U610" t="str">
            <v>N/A</v>
          </cell>
          <cell r="V610" t="str">
            <v>C_OPSE_OIL_Z11</v>
          </cell>
          <cell r="W610" t="str">
            <v>P231 Production Operations</v>
          </cell>
          <cell r="X610" t="str">
            <v>S7200 Services</v>
          </cell>
          <cell r="Y610" t="str">
            <v>A2110 Production Operations</v>
          </cell>
          <cell r="Z610">
            <v>3537.3499999999995</v>
          </cell>
          <cell r="AA610">
            <v>0</v>
          </cell>
          <cell r="AB610">
            <v>9066720</v>
          </cell>
          <cell r="AC610">
            <v>0</v>
          </cell>
          <cell r="AD610">
            <v>29726.950819672133</v>
          </cell>
          <cell r="AG610">
            <v>0</v>
          </cell>
          <cell r="AH610">
            <v>-29726.950819672133</v>
          </cell>
        </row>
        <row r="611">
          <cell r="A611">
            <v>113028</v>
          </cell>
          <cell r="B611" t="str">
            <v>PWC ENVIRONMENTAL AFFAIRS</v>
          </cell>
          <cell r="C611">
            <v>113028</v>
          </cell>
          <cell r="D611" t="str">
            <v>PCW ENVIRONMENTAL AFFAIRS (FIRE DRILLS &amp; OPS)</v>
          </cell>
          <cell r="E611" t="str">
            <v>IRETI OMOTOSO</v>
          </cell>
          <cell r="F611" t="str">
            <v>PRODUCTION</v>
          </cell>
          <cell r="G611">
            <v>415006</v>
          </cell>
          <cell r="H611">
            <v>4150</v>
          </cell>
          <cell r="I611" t="str">
            <v>HSE</v>
          </cell>
          <cell r="J611" t="str">
            <v>BASE JV</v>
          </cell>
          <cell r="K611" t="str">
            <v>PRODUCTION</v>
          </cell>
          <cell r="L611" t="str">
            <v>PRODUCTION</v>
          </cell>
          <cell r="M611" t="str">
            <v>Asset Manager, Swamp West Hub</v>
          </cell>
          <cell r="N611" t="str">
            <v>Asset Management Integration Lead</v>
          </cell>
          <cell r="O611" t="str">
            <v>COOKEY, GABRIEL</v>
          </cell>
          <cell r="P611" t="str">
            <v>MEZIE.ANABA@SHELL.COM</v>
          </cell>
          <cell r="Q611" t="str">
            <v>OPEX</v>
          </cell>
          <cell r="R611" t="str">
            <v>OPEX</v>
          </cell>
          <cell r="S611" t="str">
            <v>NON SAL</v>
          </cell>
          <cell r="T611" t="str">
            <v>N/A</v>
          </cell>
          <cell r="U611" t="str">
            <v>N/A</v>
          </cell>
          <cell r="V611" t="str">
            <v>C_OPSE_OIL_Z11</v>
          </cell>
          <cell r="W611" t="str">
            <v>P231 Production Operations</v>
          </cell>
          <cell r="X611" t="str">
            <v>S7200 Services</v>
          </cell>
          <cell r="Y611" t="str">
            <v>A2110 Production Operations</v>
          </cell>
          <cell r="Z611">
            <v>311.82</v>
          </cell>
          <cell r="AA611">
            <v>16682.740000000002</v>
          </cell>
          <cell r="AB611">
            <v>821550.00000000012</v>
          </cell>
          <cell r="AC611">
            <v>82415.709999999992</v>
          </cell>
          <cell r="AD611">
            <v>85109.316557377038</v>
          </cell>
          <cell r="AG611">
            <v>0</v>
          </cell>
          <cell r="AH611">
            <v>-85109.316557377038</v>
          </cell>
        </row>
        <row r="612">
          <cell r="A612">
            <v>101147</v>
          </cell>
          <cell r="B612" t="str">
            <v>GENERALO/HBONNYTERMINAL</v>
          </cell>
          <cell r="C612">
            <v>113063</v>
          </cell>
          <cell r="D612" t="str">
            <v>PNPT GENERAL OVERHEAD (ADMIN SERVICES)</v>
          </cell>
          <cell r="E612" t="str">
            <v>IRETI OMOTOSO</v>
          </cell>
          <cell r="F612" t="str">
            <v>PRODUCTION</v>
          </cell>
          <cell r="G612">
            <v>415002</v>
          </cell>
          <cell r="H612">
            <v>4150</v>
          </cell>
          <cell r="I612" t="str">
            <v>G&amp;A</v>
          </cell>
          <cell r="J612" t="str">
            <v>BASE JV</v>
          </cell>
          <cell r="K612" t="str">
            <v>PRODUCTION</v>
          </cell>
          <cell r="L612" t="str">
            <v>PRODUCTION</v>
          </cell>
          <cell r="M612" t="str">
            <v>Asset Manager, Swamp East Hub</v>
          </cell>
          <cell r="N612" t="str">
            <v>Bonny Terminal Installation Manager </v>
          </cell>
          <cell r="O612" t="str">
            <v>MBANEFO, DUBEM</v>
          </cell>
          <cell r="P612" t="str">
            <v>ANTHONY.I.OBI@SHELL.COM</v>
          </cell>
          <cell r="Q612" t="str">
            <v>OPEX</v>
          </cell>
          <cell r="R612" t="str">
            <v>OPEX</v>
          </cell>
          <cell r="S612" t="str">
            <v>NON SAL</v>
          </cell>
          <cell r="T612" t="str">
            <v>N/A</v>
          </cell>
          <cell r="U612" t="str">
            <v>N/A</v>
          </cell>
          <cell r="V612" t="str">
            <v>N/A</v>
          </cell>
          <cell r="W612" t="str">
            <v>P231 Production Operations</v>
          </cell>
          <cell r="X612" t="str">
            <v>S7200 Services</v>
          </cell>
          <cell r="Y612" t="str">
            <v>A2110 Production Operations</v>
          </cell>
          <cell r="Z612">
            <v>0</v>
          </cell>
          <cell r="AA612">
            <v>0</v>
          </cell>
          <cell r="AB612">
            <v>0</v>
          </cell>
          <cell r="AC612">
            <v>0</v>
          </cell>
          <cell r="AD612">
            <v>0</v>
          </cell>
          <cell r="AG612">
            <v>0</v>
          </cell>
          <cell r="AH612">
            <v>0</v>
          </cell>
        </row>
        <row r="613">
          <cell r="A613">
            <v>113030</v>
          </cell>
          <cell r="B613" t="str">
            <v>PWC GENERAL OVERHEAD</v>
          </cell>
          <cell r="C613">
            <v>113030</v>
          </cell>
          <cell r="D613" t="str">
            <v>PWC GENERAL OVERHEAD (LAND TRANSPORT)</v>
          </cell>
          <cell r="E613" t="str">
            <v>IRETI OMOTOSO</v>
          </cell>
          <cell r="F613" t="str">
            <v>PRODUCTION</v>
          </cell>
          <cell r="G613">
            <v>415003</v>
          </cell>
          <cell r="H613">
            <v>4150</v>
          </cell>
          <cell r="I613" t="str">
            <v>PMM</v>
          </cell>
          <cell r="J613" t="str">
            <v>BASE JV</v>
          </cell>
          <cell r="K613" t="str">
            <v>PRODUCTION</v>
          </cell>
          <cell r="L613" t="str">
            <v>PRODUCTION</v>
          </cell>
          <cell r="M613" t="str">
            <v>Asset Manager, Swamp West Hub</v>
          </cell>
          <cell r="N613" t="str">
            <v>Asset Management Integration Lead</v>
          </cell>
          <cell r="O613" t="str">
            <v>COOKEY, GABRIEL</v>
          </cell>
          <cell r="P613" t="str">
            <v>RICHARD.ITENE@SHELL.COM</v>
          </cell>
          <cell r="Q613" t="str">
            <v>OPEX</v>
          </cell>
          <cell r="R613" t="str">
            <v>OPEX</v>
          </cell>
          <cell r="S613" t="str">
            <v>NON SAL</v>
          </cell>
          <cell r="T613" t="str">
            <v>N/A</v>
          </cell>
          <cell r="U613" t="str">
            <v>N/A</v>
          </cell>
          <cell r="V613" t="str">
            <v>C_OPSE_OIL_Z11</v>
          </cell>
          <cell r="W613" t="str">
            <v>P231 Production Operations</v>
          </cell>
          <cell r="X613" t="str">
            <v>S7200 Services</v>
          </cell>
          <cell r="Y613" t="str">
            <v>A2110 Production Operations</v>
          </cell>
          <cell r="Z613">
            <v>5797.33</v>
          </cell>
          <cell r="AA613">
            <v>43486.82</v>
          </cell>
          <cell r="AB613">
            <v>7662785.0000000009</v>
          </cell>
          <cell r="AC613">
            <v>0</v>
          </cell>
          <cell r="AD613">
            <v>25123.885245901642</v>
          </cell>
          <cell r="AG613">
            <v>0</v>
          </cell>
          <cell r="AH613">
            <v>-25123.885245901642</v>
          </cell>
        </row>
        <row r="614">
          <cell r="A614">
            <v>113031</v>
          </cell>
          <cell r="B614" t="str">
            <v>AFAM POWER GENERAL O/H - CATERING</v>
          </cell>
          <cell r="C614">
            <v>113031</v>
          </cell>
          <cell r="D614" t="str">
            <v>AFAM OVERHEAD - LOGISTICS (CATERING)</v>
          </cell>
          <cell r="E614" t="str">
            <v>IRETI OMOTOSO</v>
          </cell>
          <cell r="F614" t="str">
            <v>PRODUCTION</v>
          </cell>
          <cell r="G614">
            <v>414003</v>
          </cell>
          <cell r="H614">
            <v>4140</v>
          </cell>
          <cell r="I614" t="str">
            <v>GAS</v>
          </cell>
          <cell r="J614" t="str">
            <v>DOMGAS/IPP</v>
          </cell>
          <cell r="K614" t="str">
            <v>PRODUCTION</v>
          </cell>
          <cell r="L614" t="str">
            <v>PRODUCTION</v>
          </cell>
          <cell r="M614" t="str">
            <v>Asset Manager, Land East Hub (AFAM)</v>
          </cell>
          <cell r="N614" t="str">
            <v>Operations Manager Afam Power Plant</v>
          </cell>
          <cell r="O614" t="str">
            <v>AZUBUIKE, JOHN</v>
          </cell>
          <cell r="P614" t="str">
            <v>ALPHONS.ALAGALA@SHELL.COM</v>
          </cell>
          <cell r="Q614" t="str">
            <v>OPEX</v>
          </cell>
          <cell r="R614" t="str">
            <v>OPEX</v>
          </cell>
          <cell r="S614" t="str">
            <v>NON SAL</v>
          </cell>
          <cell r="T614" t="str">
            <v>N/A</v>
          </cell>
          <cell r="U614" t="str">
            <v>N/A</v>
          </cell>
          <cell r="V614" t="str">
            <v>N_AFAM_EL1_G01</v>
          </cell>
          <cell r="W614" t="str">
            <v>P234 Power Operations</v>
          </cell>
          <cell r="X614" t="str">
            <v>S7200 Services</v>
          </cell>
          <cell r="Y614" t="str">
            <v>A2170 Direct Mngt and Overheads</v>
          </cell>
          <cell r="Z614">
            <v>16910.100000000002</v>
          </cell>
          <cell r="AA614">
            <v>21231.91</v>
          </cell>
          <cell r="AB614">
            <v>3771600</v>
          </cell>
          <cell r="AC614">
            <v>0</v>
          </cell>
          <cell r="AD614">
            <v>12365.901639344262</v>
          </cell>
          <cell r="AG614">
            <v>0</v>
          </cell>
          <cell r="AH614">
            <v>-12365.901639344262</v>
          </cell>
        </row>
        <row r="615">
          <cell r="A615">
            <v>109421</v>
          </cell>
          <cell r="B615" t="str">
            <v xml:space="preserve">BONNY NAG ULTI-RATE TESTING             </v>
          </cell>
          <cell r="C615">
            <v>113063</v>
          </cell>
          <cell r="D615" t="str">
            <v>PNPT GENERAL OVERHEAD (ADMIN SERVICES)</v>
          </cell>
          <cell r="E615" t="str">
            <v>IRETI OMOTOSO</v>
          </cell>
          <cell r="F615" t="str">
            <v>PRODUCTION</v>
          </cell>
          <cell r="G615">
            <v>415002</v>
          </cell>
          <cell r="H615">
            <v>4150</v>
          </cell>
          <cell r="I615" t="str">
            <v>G&amp;A</v>
          </cell>
          <cell r="J615" t="str">
            <v>BASE JV</v>
          </cell>
          <cell r="K615" t="str">
            <v>PRODUCTION</v>
          </cell>
          <cell r="L615" t="str">
            <v>PRODUCTION</v>
          </cell>
          <cell r="M615" t="str">
            <v>Asset Manager, Swamp East Hub</v>
          </cell>
          <cell r="N615" t="str">
            <v>Bonny Terminal Installation Manager </v>
          </cell>
          <cell r="O615" t="str">
            <v>MBANEFO, DUBEM</v>
          </cell>
          <cell r="P615" t="str">
            <v>ANTHONY.I.OBI@SHELL.COM</v>
          </cell>
          <cell r="Q615" t="str">
            <v>OPEX</v>
          </cell>
          <cell r="R615" t="str">
            <v>OPEX</v>
          </cell>
          <cell r="S615" t="str">
            <v>NON SAL</v>
          </cell>
          <cell r="T615" t="str">
            <v>N/A</v>
          </cell>
          <cell r="U615" t="str">
            <v>N/A</v>
          </cell>
          <cell r="V615" t="str">
            <v>N/A</v>
          </cell>
          <cell r="W615" t="str">
            <v>P231 Production Operations</v>
          </cell>
          <cell r="X615" t="str">
            <v>S7200 Services</v>
          </cell>
          <cell r="Y615" t="str">
            <v>A2110 Production Operations</v>
          </cell>
          <cell r="Z615">
            <v>0</v>
          </cell>
          <cell r="AA615">
            <v>0</v>
          </cell>
          <cell r="AB615">
            <v>0</v>
          </cell>
          <cell r="AC615">
            <v>0</v>
          </cell>
          <cell r="AD615">
            <v>0</v>
          </cell>
          <cell r="AG615">
            <v>0</v>
          </cell>
          <cell r="AH615">
            <v>0</v>
          </cell>
        </row>
        <row r="616">
          <cell r="A616">
            <v>113033</v>
          </cell>
          <cell r="B616" t="str">
            <v>FOURTH PARTY PROJECTS-CONSULTANCY</v>
          </cell>
          <cell r="C616">
            <v>113033</v>
          </cell>
          <cell r="D616" t="str">
            <v>FOURTH PARTY PROJECTS-CONSULTANCY</v>
          </cell>
          <cell r="E616" t="str">
            <v>IRETI OMOTOSO</v>
          </cell>
          <cell r="F616" t="str">
            <v>PRODUCTION</v>
          </cell>
          <cell r="G616">
            <v>415002</v>
          </cell>
          <cell r="H616">
            <v>4150</v>
          </cell>
          <cell r="I616" t="str">
            <v>G&amp;A</v>
          </cell>
          <cell r="J616" t="str">
            <v>BASE JV</v>
          </cell>
          <cell r="K616" t="str">
            <v>PRODUCTION</v>
          </cell>
          <cell r="L616" t="str">
            <v>PRODUCTION</v>
          </cell>
          <cell r="M616" t="str">
            <v>Production Services Manager</v>
          </cell>
          <cell r="N616" t="str">
            <v>Logistics Manager</v>
          </cell>
          <cell r="O616" t="str">
            <v>OKEKE, JULIUS</v>
          </cell>
          <cell r="P616" t="str">
            <v>PETER.AKPOKODJE@SHELL.COM</v>
          </cell>
          <cell r="Q616" t="str">
            <v>OPEX</v>
          </cell>
          <cell r="R616" t="str">
            <v>OPEX</v>
          </cell>
          <cell r="S616" t="str">
            <v>NON SAL</v>
          </cell>
          <cell r="T616" t="str">
            <v>N/A</v>
          </cell>
          <cell r="U616" t="str">
            <v>N/A</v>
          </cell>
          <cell r="V616" t="str">
            <v>C_OPSE_OIL_Z11</v>
          </cell>
          <cell r="W616" t="str">
            <v>P236.07 Procurement Management</v>
          </cell>
          <cell r="X616" t="str">
            <v>S7200 Services</v>
          </cell>
          <cell r="Y616" t="str">
            <v>A2340 Overhead</v>
          </cell>
          <cell r="Z616">
            <v>799.99</v>
          </cell>
          <cell r="AA616">
            <v>0</v>
          </cell>
          <cell r="AB616">
            <v>960000</v>
          </cell>
          <cell r="AC616">
            <v>20400</v>
          </cell>
          <cell r="AD616">
            <v>23547.540983606559</v>
          </cell>
          <cell r="AE616">
            <v>960000</v>
          </cell>
          <cell r="AF616">
            <v>20400</v>
          </cell>
          <cell r="AG616">
            <v>23547.540983606559</v>
          </cell>
          <cell r="AH616">
            <v>0</v>
          </cell>
        </row>
        <row r="617">
          <cell r="A617">
            <v>113063</v>
          </cell>
          <cell r="B617" t="str">
            <v>PNPT GENERAL OVERHEAD</v>
          </cell>
          <cell r="C617">
            <v>113063</v>
          </cell>
          <cell r="D617" t="str">
            <v>PNPT GENERAL OVERHEAD (ADMIN SERVICES)</v>
          </cell>
          <cell r="E617" t="str">
            <v>IRETI OMOTOSO</v>
          </cell>
          <cell r="F617" t="str">
            <v>PRODUCTION</v>
          </cell>
          <cell r="G617">
            <v>415002</v>
          </cell>
          <cell r="H617">
            <v>4150</v>
          </cell>
          <cell r="I617" t="str">
            <v>G&amp;A</v>
          </cell>
          <cell r="J617" t="str">
            <v>BASE JV</v>
          </cell>
          <cell r="K617" t="str">
            <v>PRODUCTION</v>
          </cell>
          <cell r="L617" t="str">
            <v>PRODUCTION</v>
          </cell>
          <cell r="M617" t="str">
            <v>Asset Manager, Swamp East Hub</v>
          </cell>
          <cell r="N617" t="str">
            <v>Bonny Terminal Installation Manager </v>
          </cell>
          <cell r="O617" t="str">
            <v>MBANEFO, DUBEM</v>
          </cell>
          <cell r="P617" t="str">
            <v>ANTHONY.I.OBI@SHELL.COM</v>
          </cell>
          <cell r="Q617" t="str">
            <v>OPEX</v>
          </cell>
          <cell r="R617" t="str">
            <v>OPEX</v>
          </cell>
          <cell r="S617" t="str">
            <v>NON SAL</v>
          </cell>
          <cell r="T617" t="str">
            <v>N/A</v>
          </cell>
          <cell r="U617" t="str">
            <v>N/A</v>
          </cell>
          <cell r="V617" t="str">
            <v>C_OPSE_OIL_Z11</v>
          </cell>
          <cell r="W617" t="str">
            <v>P231 Production Operations</v>
          </cell>
          <cell r="X617" t="str">
            <v>S7200 Services</v>
          </cell>
          <cell r="Y617" t="str">
            <v>A2110 Production Operations</v>
          </cell>
          <cell r="Z617">
            <v>47604.829999999994</v>
          </cell>
          <cell r="AA617">
            <v>-881.80000000000507</v>
          </cell>
          <cell r="AB617">
            <v>12049281</v>
          </cell>
          <cell r="AC617">
            <v>0</v>
          </cell>
          <cell r="AD617">
            <v>39505.839344262298</v>
          </cell>
          <cell r="AG617">
            <v>0</v>
          </cell>
          <cell r="AH617">
            <v>-39505.839344262298</v>
          </cell>
        </row>
        <row r="618">
          <cell r="A618">
            <v>113036</v>
          </cell>
          <cell r="B618" t="str">
            <v>OVERHEADS, PN PEB</v>
          </cell>
          <cell r="C618">
            <v>113036</v>
          </cell>
          <cell r="D618" t="str">
            <v>OVERHEADS, PN PEB ALLOWANCES AND GENERAL OVERHEADS (ACCIDENT PREVENTION &amp; INVESTIGATION)</v>
          </cell>
          <cell r="E618" t="str">
            <v>IRETI OMOTOSO</v>
          </cell>
          <cell r="F618" t="str">
            <v>PRODUCTION</v>
          </cell>
          <cell r="G618">
            <v>415006</v>
          </cell>
          <cell r="H618">
            <v>4150</v>
          </cell>
          <cell r="I618" t="str">
            <v>HSE</v>
          </cell>
          <cell r="J618" t="str">
            <v>BASE JV</v>
          </cell>
          <cell r="K618" t="str">
            <v>PRODUCTION</v>
          </cell>
          <cell r="L618" t="str">
            <v>PRODUCTION</v>
          </cell>
          <cell r="M618" t="str">
            <v>Asset Manager, Swamp East Hub</v>
          </cell>
          <cell r="N618" t="str">
            <v>Asset Management Integration Lead</v>
          </cell>
          <cell r="O618" t="str">
            <v>AZUBUIKE, JOHN</v>
          </cell>
          <cell r="P618" t="str">
            <v>JULIUS.OHALLEM@SHELL.COM</v>
          </cell>
          <cell r="Q618" t="str">
            <v>OPEX</v>
          </cell>
          <cell r="R618" t="str">
            <v>OPEX</v>
          </cell>
          <cell r="S618" t="str">
            <v>NON SAL</v>
          </cell>
          <cell r="T618" t="str">
            <v>N/A</v>
          </cell>
          <cell r="U618" t="str">
            <v>N/A</v>
          </cell>
          <cell r="V618" t="str">
            <v>N/A</v>
          </cell>
          <cell r="W618" t="str">
            <v>P231 Production Operations</v>
          </cell>
          <cell r="X618" t="str">
            <v>S7200 Services</v>
          </cell>
          <cell r="Y618" t="str">
            <v>A2110 Production Operations</v>
          </cell>
          <cell r="Z618">
            <v>0</v>
          </cell>
          <cell r="AA618">
            <v>0</v>
          </cell>
          <cell r="AB618">
            <v>0</v>
          </cell>
          <cell r="AC618">
            <v>0</v>
          </cell>
          <cell r="AD618">
            <v>0</v>
          </cell>
          <cell r="AG618">
            <v>0</v>
          </cell>
          <cell r="AH618">
            <v>0</v>
          </cell>
        </row>
        <row r="619">
          <cell r="A619">
            <v>108142</v>
          </cell>
          <cell r="B619" t="str">
            <v>FPT/P Fin P&amp;T- Finance Projects NG01</v>
          </cell>
          <cell r="C619">
            <v>113074</v>
          </cell>
          <cell r="D619" t="str">
            <v>ADMIN SERVICES COST - ASSET ENGINEERING</v>
          </cell>
          <cell r="E619" t="str">
            <v>MOJEED OKUNADE</v>
          </cell>
          <cell r="F619" t="str">
            <v>ENGINEERING</v>
          </cell>
          <cell r="G619">
            <v>415002</v>
          </cell>
          <cell r="H619">
            <v>4150</v>
          </cell>
          <cell r="I619" t="str">
            <v>GAS</v>
          </cell>
          <cell r="J619" t="str">
            <v>BASE JV</v>
          </cell>
          <cell r="K619" t="str">
            <v>P&amp;T</v>
          </cell>
          <cell r="L619" t="str">
            <v>GM Nigeria, Operated</v>
          </cell>
          <cell r="M619" t="str">
            <v>GM Nigeria, Operated</v>
          </cell>
          <cell r="N619" t="str">
            <v>Manager, Asset Engineering</v>
          </cell>
          <cell r="O619" t="str">
            <v>EBEM, MARCEL</v>
          </cell>
          <cell r="P619" t="str">
            <v>JOHN.UGBELASE@SHELL.COM</v>
          </cell>
          <cell r="Q619" t="str">
            <v>OPEX</v>
          </cell>
          <cell r="R619" t="str">
            <v>OPEX</v>
          </cell>
          <cell r="S619" t="str">
            <v>NON SAL</v>
          </cell>
          <cell r="T619" t="str">
            <v>N/A</v>
          </cell>
          <cell r="U619" t="str">
            <v>N/A</v>
          </cell>
          <cell r="V619" t="str">
            <v>C_OPSE_OIL_Z11</v>
          </cell>
          <cell r="W619" t="str">
            <v>P236.01 Technical Support</v>
          </cell>
          <cell r="X619" t="str">
            <v>S7200 Services</v>
          </cell>
          <cell r="Y619" t="str">
            <v>A2340 Overhead</v>
          </cell>
          <cell r="Z619">
            <v>0</v>
          </cell>
          <cell r="AA619">
            <v>0</v>
          </cell>
          <cell r="AB619">
            <v>0</v>
          </cell>
          <cell r="AC619">
            <v>0</v>
          </cell>
          <cell r="AD619">
            <v>0</v>
          </cell>
          <cell r="AG619">
            <v>0</v>
          </cell>
          <cell r="AH619">
            <v>0</v>
          </cell>
        </row>
        <row r="620">
          <cell r="A620">
            <v>113038</v>
          </cell>
          <cell r="B620" t="str">
            <v xml:space="preserve">PAE GEN OVERHEADS </v>
          </cell>
          <cell r="C620">
            <v>113038</v>
          </cell>
          <cell r="D620" t="str">
            <v>LAND AREA EAST OVERHEADS_SERVICES MGT (HOTELS AND TRAVEL)</v>
          </cell>
          <cell r="E620" t="str">
            <v>IRETI OMOTOSO</v>
          </cell>
          <cell r="F620" t="str">
            <v>PRODUCTION</v>
          </cell>
          <cell r="G620">
            <v>415002</v>
          </cell>
          <cell r="H620">
            <v>4150</v>
          </cell>
          <cell r="I620" t="str">
            <v>G&amp;A</v>
          </cell>
          <cell r="J620" t="str">
            <v>BASE JV</v>
          </cell>
          <cell r="K620" t="str">
            <v>PRODUCTION</v>
          </cell>
          <cell r="L620" t="str">
            <v>PRODUCTION</v>
          </cell>
          <cell r="M620" t="str">
            <v>Asset Manager, Land East Hub</v>
          </cell>
          <cell r="N620" t="str">
            <v>Asset Management Integration Lead</v>
          </cell>
          <cell r="O620" t="str">
            <v>ADEDIRAN, ADEWALE</v>
          </cell>
          <cell r="P620" t="str">
            <v>RUTH.OLUWOLE@SHELL.COM</v>
          </cell>
          <cell r="Q620" t="str">
            <v>OPEX</v>
          </cell>
          <cell r="R620" t="str">
            <v>OPEX</v>
          </cell>
          <cell r="S620" t="str">
            <v>NON SAL</v>
          </cell>
          <cell r="T620" t="str">
            <v>N/A</v>
          </cell>
          <cell r="U620" t="str">
            <v>N/A</v>
          </cell>
          <cell r="V620" t="str">
            <v>C_OPSE_OIL_Z11</v>
          </cell>
          <cell r="W620" t="str">
            <v>P231 Production Operations</v>
          </cell>
          <cell r="X620" t="str">
            <v>S7200 Services</v>
          </cell>
          <cell r="Y620" t="str">
            <v>A2110 Production Operations</v>
          </cell>
          <cell r="Z620">
            <v>228465.55</v>
          </cell>
          <cell r="AA620">
            <v>277961.17</v>
          </cell>
          <cell r="AB620">
            <v>38619000</v>
          </cell>
          <cell r="AC620">
            <v>0</v>
          </cell>
          <cell r="AD620">
            <v>126619.67213114754</v>
          </cell>
          <cell r="AG620">
            <v>0</v>
          </cell>
          <cell r="AH620">
            <v>-126619.67213114754</v>
          </cell>
        </row>
        <row r="621">
          <cell r="A621">
            <v>113039</v>
          </cell>
          <cell r="B621" t="str">
            <v>PAE POLLUTION CLEAN UP</v>
          </cell>
          <cell r="C621">
            <v>113039</v>
          </cell>
          <cell r="D621" t="str">
            <v>LAND AREA EAST OVERHEADS_HSE (ENVIRONMENTAL SUSTAINABILITY; SAFETY INSPECTION / YEARLY AUDIT)</v>
          </cell>
          <cell r="E621" t="str">
            <v>IRETI OMOTOSO</v>
          </cell>
          <cell r="F621" t="str">
            <v>PRODUCTION</v>
          </cell>
          <cell r="G621">
            <v>415006</v>
          </cell>
          <cell r="H621">
            <v>4150</v>
          </cell>
          <cell r="I621" t="str">
            <v>HSE</v>
          </cell>
          <cell r="J621" t="str">
            <v>BASE JV</v>
          </cell>
          <cell r="K621" t="str">
            <v>PRODUCTION</v>
          </cell>
          <cell r="L621" t="str">
            <v>PRODUCTION</v>
          </cell>
          <cell r="M621" t="str">
            <v>Asset Manager, Land East Hub</v>
          </cell>
          <cell r="N621" t="str">
            <v>Asset Management Integration Lead</v>
          </cell>
          <cell r="O621" t="str">
            <v>ADEDIRAN, ADEWALE</v>
          </cell>
          <cell r="P621" t="str">
            <v>JAMES.ANYANWU@SHELL.COM</v>
          </cell>
          <cell r="Q621" t="str">
            <v>OPEX</v>
          </cell>
          <cell r="R621" t="str">
            <v>OPEX</v>
          </cell>
          <cell r="S621" t="str">
            <v>NON SAL</v>
          </cell>
          <cell r="T621" t="str">
            <v>N/A</v>
          </cell>
          <cell r="U621" t="str">
            <v>N/A</v>
          </cell>
          <cell r="V621" t="str">
            <v>C_OPSE_OIL_Z11</v>
          </cell>
          <cell r="W621" t="str">
            <v>P244.01 Other Production Expenses</v>
          </cell>
          <cell r="X621" t="str">
            <v>S7200 Services</v>
          </cell>
          <cell r="Y621" t="str">
            <v>A2110 Production Operations</v>
          </cell>
          <cell r="Z621">
            <v>421792.67</v>
          </cell>
          <cell r="AA621">
            <v>323053.47000000003</v>
          </cell>
          <cell r="AB621">
            <v>103604345.68000001</v>
          </cell>
          <cell r="AC621">
            <v>115619.51000000001</v>
          </cell>
          <cell r="AD621">
            <v>455305.88927868858</v>
          </cell>
          <cell r="AG621">
            <v>0</v>
          </cell>
          <cell r="AH621">
            <v>-455305.88927868858</v>
          </cell>
        </row>
        <row r="622">
          <cell r="A622">
            <v>113040</v>
          </cell>
          <cell r="B622" t="str">
            <v>PEB POLLUTION CLEAN UP</v>
          </cell>
          <cell r="C622">
            <v>113040</v>
          </cell>
          <cell r="D622" t="str">
            <v>PBE POLLUTION CLEANUP - CLAMPS (AVIATION)</v>
          </cell>
          <cell r="E622" t="str">
            <v>IRETI OMOTOSO</v>
          </cell>
          <cell r="F622" t="str">
            <v>PRODUCTION</v>
          </cell>
          <cell r="G622">
            <v>415003</v>
          </cell>
          <cell r="H622">
            <v>4150</v>
          </cell>
          <cell r="I622" t="str">
            <v>HSE</v>
          </cell>
          <cell r="J622" t="str">
            <v>BASE JV</v>
          </cell>
          <cell r="K622" t="str">
            <v>PRODUCTION</v>
          </cell>
          <cell r="L622" t="str">
            <v>PRODUCTION</v>
          </cell>
          <cell r="M622" t="str">
            <v>Asset Manager, Swamp East Hub</v>
          </cell>
          <cell r="N622" t="str">
            <v>Asset Management Integration Lead</v>
          </cell>
          <cell r="O622" t="str">
            <v>AZUBUIKE, JOHN</v>
          </cell>
          <cell r="P622" t="str">
            <v>SUNDAY.OTUU@SHELL.COM</v>
          </cell>
          <cell r="Q622" t="str">
            <v>OPEX</v>
          </cell>
          <cell r="R622" t="str">
            <v>OPEX</v>
          </cell>
          <cell r="S622" t="str">
            <v>NON SAL</v>
          </cell>
          <cell r="T622" t="str">
            <v>N/A</v>
          </cell>
          <cell r="U622" t="str">
            <v>N/A</v>
          </cell>
          <cell r="V622" t="str">
            <v>N/A</v>
          </cell>
          <cell r="W622" t="str">
            <v>P244.01 Other Production Expenses</v>
          </cell>
          <cell r="X622" t="str">
            <v>S7200 Services</v>
          </cell>
          <cell r="Y622" t="str">
            <v>A2340 Overhead</v>
          </cell>
          <cell r="Z622">
            <v>0</v>
          </cell>
          <cell r="AA622">
            <v>0</v>
          </cell>
          <cell r="AB622">
            <v>0</v>
          </cell>
          <cell r="AC622">
            <v>0</v>
          </cell>
          <cell r="AD622">
            <v>0</v>
          </cell>
          <cell r="AG622">
            <v>0</v>
          </cell>
          <cell r="AH622">
            <v>0</v>
          </cell>
        </row>
        <row r="623">
          <cell r="A623">
            <v>113041</v>
          </cell>
          <cell r="B623" t="str">
            <v>PEC GENERAL OVERHEAD</v>
          </cell>
          <cell r="C623">
            <v>113041</v>
          </cell>
          <cell r="D623" t="str">
            <v>PEC GENERAL OVERHEAD -  (ADMIN SERVICES COST)</v>
          </cell>
          <cell r="E623" t="str">
            <v>IRETI OMOTOSO</v>
          </cell>
          <cell r="F623" t="str">
            <v>PRODUCTION</v>
          </cell>
          <cell r="G623">
            <v>415002</v>
          </cell>
          <cell r="H623">
            <v>4150</v>
          </cell>
          <cell r="I623" t="str">
            <v>G&amp;A</v>
          </cell>
          <cell r="J623" t="str">
            <v>BASE JV</v>
          </cell>
          <cell r="K623" t="str">
            <v>PRODUCTION</v>
          </cell>
          <cell r="L623" t="str">
            <v>PRODUCTION</v>
          </cell>
          <cell r="M623" t="str">
            <v>Asset Manager, Swamp East Hub</v>
          </cell>
          <cell r="N623" t="str">
            <v>Asset Management Integration Lead</v>
          </cell>
          <cell r="O623" t="str">
            <v>AZUBUIKE, JOHN</v>
          </cell>
          <cell r="P623" t="str">
            <v>CHIKEZIE.ODINAKA@SHELL.COM</v>
          </cell>
          <cell r="Q623" t="str">
            <v>OPEX</v>
          </cell>
          <cell r="R623" t="str">
            <v>OPEX</v>
          </cell>
          <cell r="S623" t="str">
            <v>NON SAL</v>
          </cell>
          <cell r="T623" t="str">
            <v>N/A</v>
          </cell>
          <cell r="U623" t="str">
            <v>N/A</v>
          </cell>
          <cell r="V623" t="str">
            <v>C_OPSE_OIL_Z11</v>
          </cell>
          <cell r="W623" t="str">
            <v>P231 Production Operations</v>
          </cell>
          <cell r="X623" t="str">
            <v>S7200 Services</v>
          </cell>
          <cell r="Y623" t="str">
            <v>A2110 Production Operations</v>
          </cell>
          <cell r="Z623">
            <v>589.33000000000004</v>
          </cell>
          <cell r="AA623">
            <v>464.53999999999996</v>
          </cell>
          <cell r="AB623">
            <v>10236000</v>
          </cell>
          <cell r="AC623">
            <v>0</v>
          </cell>
          <cell r="AD623">
            <v>33560.655737704918</v>
          </cell>
          <cell r="AG623">
            <v>0</v>
          </cell>
          <cell r="AH623">
            <v>-33560.655737704918</v>
          </cell>
        </row>
        <row r="624">
          <cell r="A624">
            <v>113042</v>
          </cell>
          <cell r="B624" t="str">
            <v>PEC POLLUTION CLEAN UP</v>
          </cell>
          <cell r="C624">
            <v>113042</v>
          </cell>
          <cell r="D624" t="str">
            <v>PCE POLLUTION CLEANUP - LOGISTICS (AVIATION)</v>
          </cell>
          <cell r="E624" t="str">
            <v>IRETI OMOTOSO</v>
          </cell>
          <cell r="F624" t="str">
            <v>PRODUCTION</v>
          </cell>
          <cell r="G624">
            <v>415003</v>
          </cell>
          <cell r="H624">
            <v>4150</v>
          </cell>
          <cell r="I624" t="str">
            <v>HSE</v>
          </cell>
          <cell r="J624" t="str">
            <v>BASE JV</v>
          </cell>
          <cell r="K624" t="str">
            <v>PRODUCTION</v>
          </cell>
          <cell r="L624" t="str">
            <v>PRODUCTION</v>
          </cell>
          <cell r="M624" t="str">
            <v>Asset Manager, Swamp East Hub</v>
          </cell>
          <cell r="N624" t="str">
            <v>Asset Management Integration Lead</v>
          </cell>
          <cell r="O624" t="str">
            <v>AZUBUIKE, JOHN</v>
          </cell>
          <cell r="P624" t="str">
            <v>JACOB.OGOGO@SHELL.COM</v>
          </cell>
          <cell r="Q624" t="str">
            <v>OPEX</v>
          </cell>
          <cell r="R624" t="str">
            <v>OPEX</v>
          </cell>
          <cell r="S624" t="str">
            <v>NON SAL</v>
          </cell>
          <cell r="T624" t="str">
            <v>N/A</v>
          </cell>
          <cell r="U624" t="str">
            <v>N/A</v>
          </cell>
          <cell r="V624" t="str">
            <v>C_OPSE_OIL_Z11</v>
          </cell>
          <cell r="W624" t="str">
            <v>P244.01 Other Production Expenses</v>
          </cell>
          <cell r="X624" t="str">
            <v>S7200 Services</v>
          </cell>
          <cell r="Y624" t="str">
            <v>A2340 Overhead</v>
          </cell>
          <cell r="Z624">
            <v>72723.91</v>
          </cell>
          <cell r="AA624">
            <v>14.129999999999995</v>
          </cell>
          <cell r="AB624">
            <v>0</v>
          </cell>
          <cell r="AC624">
            <v>10000</v>
          </cell>
          <cell r="AD624">
            <v>10000</v>
          </cell>
          <cell r="AG624">
            <v>0</v>
          </cell>
          <cell r="AH624">
            <v>-10000</v>
          </cell>
        </row>
        <row r="625">
          <cell r="A625">
            <v>113043</v>
          </cell>
          <cell r="B625" t="str">
            <v>PWC GENERAL OVERHEAD</v>
          </cell>
          <cell r="C625">
            <v>113043</v>
          </cell>
          <cell r="D625" t="str">
            <v>PWC GENERAL OVERHEAD (ADMIN SERVICES)</v>
          </cell>
          <cell r="E625" t="str">
            <v>IRETI OMOTOSO</v>
          </cell>
          <cell r="F625" t="str">
            <v>PRODUCTION</v>
          </cell>
          <cell r="G625">
            <v>415002</v>
          </cell>
          <cell r="H625">
            <v>4150</v>
          </cell>
          <cell r="I625" t="str">
            <v>G&amp;A</v>
          </cell>
          <cell r="J625" t="str">
            <v>BASE JV</v>
          </cell>
          <cell r="K625" t="str">
            <v>PRODUCTION</v>
          </cell>
          <cell r="L625" t="str">
            <v>PRODUCTION</v>
          </cell>
          <cell r="M625" t="str">
            <v>Asset Manager, Swamp West Hub</v>
          </cell>
          <cell r="N625" t="str">
            <v>Asset Management Integration Lead</v>
          </cell>
          <cell r="O625" t="str">
            <v>COOKEY, GABRIEL</v>
          </cell>
          <cell r="P625" t="str">
            <v>RICHARD.ITENE@SHELL.COM</v>
          </cell>
          <cell r="Q625" t="str">
            <v>OPEX</v>
          </cell>
          <cell r="R625" t="str">
            <v>OPEX</v>
          </cell>
          <cell r="S625" t="str">
            <v>NON SAL</v>
          </cell>
          <cell r="T625" t="str">
            <v>N/A</v>
          </cell>
          <cell r="U625" t="str">
            <v>N/A</v>
          </cell>
          <cell r="V625" t="str">
            <v>C_OPSE_OIL_Z11</v>
          </cell>
          <cell r="W625" t="str">
            <v>P231 Production Operations</v>
          </cell>
          <cell r="X625" t="str">
            <v>S7200 Services</v>
          </cell>
          <cell r="Y625" t="str">
            <v>A2110 Production Operations</v>
          </cell>
          <cell r="Z625">
            <v>7076.91</v>
          </cell>
          <cell r="AA625">
            <v>38341.31</v>
          </cell>
          <cell r="AB625">
            <v>7825820</v>
          </cell>
          <cell r="AC625">
            <v>0</v>
          </cell>
          <cell r="AD625">
            <v>25658.426229508197</v>
          </cell>
          <cell r="AG625">
            <v>0</v>
          </cell>
          <cell r="AH625">
            <v>-25658.426229508197</v>
          </cell>
        </row>
        <row r="626">
          <cell r="A626">
            <v>113045</v>
          </cell>
          <cell r="B626" t="str">
            <v>GENERAL OVERHEADS OKOLOMA</v>
          </cell>
          <cell r="C626">
            <v>113045</v>
          </cell>
          <cell r="D626" t="str">
            <v>AFAM GRF OPERATION OVERHEADS (HOTELS AND TRAVEL)</v>
          </cell>
          <cell r="E626" t="str">
            <v>IRETI OMOTOSO</v>
          </cell>
          <cell r="F626" t="str">
            <v>PRODUCTION</v>
          </cell>
          <cell r="G626">
            <v>414003</v>
          </cell>
          <cell r="H626">
            <v>4140</v>
          </cell>
          <cell r="I626" t="str">
            <v>GAS</v>
          </cell>
          <cell r="J626" t="str">
            <v>DOMGAS/IPP</v>
          </cell>
          <cell r="K626" t="str">
            <v>PRODUCTION</v>
          </cell>
          <cell r="L626" t="str">
            <v>PRODUCTION</v>
          </cell>
          <cell r="M626" t="str">
            <v>Asset Manager, Land East Hub</v>
          </cell>
          <cell r="N626" t="str">
            <v>Asset Management Integration Lead</v>
          </cell>
          <cell r="O626" t="str">
            <v>ADEDIRAN, ADEWALE</v>
          </cell>
          <cell r="P626" t="str">
            <v>DENNIS.ONYEBUCHIE@SHELL.COM</v>
          </cell>
          <cell r="Q626" t="str">
            <v>OPEX</v>
          </cell>
          <cell r="R626" t="str">
            <v>OPEX</v>
          </cell>
          <cell r="S626" t="str">
            <v>NON SAL</v>
          </cell>
          <cell r="T626" t="str">
            <v>N/A</v>
          </cell>
          <cell r="U626" t="str">
            <v>N/A</v>
          </cell>
          <cell r="V626" t="str">
            <v>C_OPSE_OIL_Z11</v>
          </cell>
          <cell r="W626" t="str">
            <v>P231 Production Operations</v>
          </cell>
          <cell r="X626" t="str">
            <v>S7200 Services</v>
          </cell>
          <cell r="Y626" t="str">
            <v>A2110 Production Operations</v>
          </cell>
          <cell r="Z626">
            <v>8019.2100000000009</v>
          </cell>
          <cell r="AA626">
            <v>3168.08</v>
          </cell>
          <cell r="AB626">
            <v>7174000</v>
          </cell>
          <cell r="AC626">
            <v>0</v>
          </cell>
          <cell r="AD626">
            <v>23521.311475409835</v>
          </cell>
          <cell r="AG626">
            <v>0</v>
          </cell>
          <cell r="AH626">
            <v>-23521.311475409835</v>
          </cell>
        </row>
        <row r="627">
          <cell r="A627">
            <v>113046</v>
          </cell>
          <cell r="B627" t="str">
            <v>GPO GENERAL OH - MANAGE COMPANY BUSINESS</v>
          </cell>
          <cell r="C627">
            <v>113046</v>
          </cell>
          <cell r="D627" t="str">
            <v>TELEPHONE &amp; PRINTING - EA</v>
          </cell>
          <cell r="E627" t="str">
            <v>IRETI OMOTOSO</v>
          </cell>
          <cell r="F627" t="str">
            <v>PRODUCTION</v>
          </cell>
          <cell r="G627">
            <v>415005</v>
          </cell>
          <cell r="H627">
            <v>4150</v>
          </cell>
          <cell r="I627" t="str">
            <v>OF-E&amp;M</v>
          </cell>
          <cell r="J627" t="str">
            <v>BASE JV</v>
          </cell>
          <cell r="K627" t="str">
            <v>PRODUCTION</v>
          </cell>
          <cell r="L627" t="str">
            <v>PRODUCTION</v>
          </cell>
          <cell r="M627" t="str">
            <v>Asset Manager, EA Hub</v>
          </cell>
          <cell r="N627" t="str">
            <v>Asset Management Integration Lead</v>
          </cell>
          <cell r="O627" t="str">
            <v>OLUMIDE, VICTORIA</v>
          </cell>
          <cell r="P627" t="str">
            <v>OGBONNA.NWACHI@SHELL.COM</v>
          </cell>
          <cell r="Q627" t="str">
            <v>OPEX</v>
          </cell>
          <cell r="R627" t="str">
            <v>OPEX</v>
          </cell>
          <cell r="S627" t="str">
            <v>NON SAL</v>
          </cell>
          <cell r="T627" t="str">
            <v>N/A</v>
          </cell>
          <cell r="U627" t="str">
            <v>N/A</v>
          </cell>
          <cell r="V627" t="str">
            <v>N_EAZZ_OFS_N01</v>
          </cell>
          <cell r="W627" t="str">
            <v>P231 Production Operations</v>
          </cell>
          <cell r="X627" t="str">
            <v>S7200 Services</v>
          </cell>
          <cell r="Y627" t="str">
            <v>A2110 Production Operations</v>
          </cell>
          <cell r="Z627">
            <v>41393.810000000005</v>
          </cell>
          <cell r="AA627">
            <v>38314.69</v>
          </cell>
          <cell r="AB627">
            <v>12417963.750000004</v>
          </cell>
          <cell r="AC627">
            <v>0</v>
          </cell>
          <cell r="AD627">
            <v>40714.635245901649</v>
          </cell>
          <cell r="AG627">
            <v>0</v>
          </cell>
          <cell r="AH627">
            <v>-40714.635245901649</v>
          </cell>
        </row>
        <row r="628">
          <cell r="A628">
            <v>113047</v>
          </cell>
          <cell r="B628" t="str">
            <v>PNP CORPORATE MTCE SYSTEMS MANAGEMENT</v>
          </cell>
          <cell r="C628">
            <v>113047</v>
          </cell>
          <cell r="D628" t="str">
            <v>OVERHEADS, PNPM MAINTENANCE SYSTEMS (CATERING)</v>
          </cell>
          <cell r="E628" t="str">
            <v>IRETI OMOTOSO</v>
          </cell>
          <cell r="F628" t="str">
            <v>PRODUCTION</v>
          </cell>
          <cell r="G628">
            <v>415003</v>
          </cell>
          <cell r="H628">
            <v>4150</v>
          </cell>
          <cell r="I628" t="str">
            <v>PMM</v>
          </cell>
          <cell r="J628" t="str">
            <v>BASE JV</v>
          </cell>
          <cell r="K628" t="str">
            <v>PRODUCTION</v>
          </cell>
          <cell r="L628" t="str">
            <v>PRODUCTION</v>
          </cell>
          <cell r="M628" t="str">
            <v>Production Services Manager</v>
          </cell>
          <cell r="N628" t="str">
            <v>Manager, Turnaround &amp; Maintenance Execution</v>
          </cell>
          <cell r="O628" t="str">
            <v>OLALEYE, OLAYEMI</v>
          </cell>
          <cell r="P628" t="str">
            <v>OLAKUNLE.AJAYI@SHELL.COM</v>
          </cell>
          <cell r="Q628" t="str">
            <v>OPEX</v>
          </cell>
          <cell r="R628" t="str">
            <v>OPEX</v>
          </cell>
          <cell r="S628" t="str">
            <v>NON SAL</v>
          </cell>
          <cell r="T628" t="str">
            <v>N/A</v>
          </cell>
          <cell r="U628" t="str">
            <v>N/A</v>
          </cell>
          <cell r="V628" t="str">
            <v>C_OPSE_OIL_Z11</v>
          </cell>
          <cell r="W628" t="str">
            <v>P233 Facilities Maintenance</v>
          </cell>
          <cell r="X628" t="str">
            <v>S7200 Services</v>
          </cell>
          <cell r="Y628" t="str">
            <v>A2170 Direct Mngt and Overheads</v>
          </cell>
          <cell r="Z628">
            <v>18313.88</v>
          </cell>
          <cell r="AA628">
            <v>11758.51</v>
          </cell>
          <cell r="AB628">
            <v>4508640</v>
          </cell>
          <cell r="AC628">
            <v>0</v>
          </cell>
          <cell r="AD628">
            <v>14782.426229508197</v>
          </cell>
          <cell r="AG628">
            <v>0</v>
          </cell>
          <cell r="AH628">
            <v>-14782.426229508197</v>
          </cell>
        </row>
        <row r="629">
          <cell r="A629">
            <v>113048</v>
          </cell>
          <cell r="B629" t="str">
            <v>PTW - GENERAL DEPARTMENTAL O/H</v>
          </cell>
          <cell r="C629">
            <v>113048</v>
          </cell>
          <cell r="D629" t="str">
            <v>PTW - GENERAL DEPARTMENTAL O/H - SERVICES MGT (PROFESSIONAL SUBSCRIPTION)</v>
          </cell>
          <cell r="E629" t="str">
            <v>IRETI OMOTOSO</v>
          </cell>
          <cell r="F629" t="str">
            <v>PRODUCTION</v>
          </cell>
          <cell r="G629">
            <v>415004</v>
          </cell>
          <cell r="H629">
            <v>4150</v>
          </cell>
          <cell r="I629" t="str">
            <v>G&amp;A</v>
          </cell>
          <cell r="J629" t="str">
            <v>BASE JV</v>
          </cell>
          <cell r="K629" t="str">
            <v>PRODUCTION</v>
          </cell>
          <cell r="L629" t="str">
            <v>PRODUCTION</v>
          </cell>
          <cell r="M629" t="str">
            <v>Asset Manager, Swamp West Hub</v>
          </cell>
          <cell r="N629" t="str">
            <v>Forcados Terminal Installation Manager</v>
          </cell>
          <cell r="O629" t="str">
            <v>MBANEFO, DUBEM</v>
          </cell>
          <cell r="P629" t="str">
            <v>MAXWELL.OGHOLOH@SHELL.COM</v>
          </cell>
          <cell r="Q629" t="str">
            <v>OPEX</v>
          </cell>
          <cell r="R629" t="str">
            <v>OPEX</v>
          </cell>
          <cell r="S629" t="str">
            <v>NON SAL</v>
          </cell>
          <cell r="T629" t="str">
            <v>N/A</v>
          </cell>
          <cell r="U629" t="str">
            <v>N/A</v>
          </cell>
          <cell r="V629" t="str">
            <v>C_OPSE_OIL_Z11</v>
          </cell>
          <cell r="W629" t="str">
            <v>P231 Production Operations</v>
          </cell>
          <cell r="X629" t="str">
            <v>S7200 Services</v>
          </cell>
          <cell r="Y629" t="str">
            <v>A2110 Production Operations</v>
          </cell>
          <cell r="Z629">
            <v>2783.89</v>
          </cell>
          <cell r="AA629">
            <v>10452.83</v>
          </cell>
          <cell r="AB629">
            <v>800000</v>
          </cell>
          <cell r="AC629">
            <v>0</v>
          </cell>
          <cell r="AD629">
            <v>2622.9508196721313</v>
          </cell>
          <cell r="AG629">
            <v>0</v>
          </cell>
          <cell r="AH629">
            <v>-2622.9508196721313</v>
          </cell>
        </row>
        <row r="630">
          <cell r="A630">
            <v>113049</v>
          </cell>
          <cell r="B630" t="str">
            <v>PTW - ENVIRONMENTAL AFFAIRS</v>
          </cell>
          <cell r="C630">
            <v>113049</v>
          </cell>
          <cell r="D630" t="str">
            <v>PTW - ENVIRONMENTAL AFFAIRS (ACCIDENT PREVENTION &amp; INVESTIGATION)</v>
          </cell>
          <cell r="E630" t="str">
            <v>IRETI OMOTOSO</v>
          </cell>
          <cell r="F630" t="str">
            <v>PRODUCTION</v>
          </cell>
          <cell r="G630">
            <v>415006</v>
          </cell>
          <cell r="H630">
            <v>4150</v>
          </cell>
          <cell r="I630" t="str">
            <v>HSE</v>
          </cell>
          <cell r="J630" t="str">
            <v>BASE JV</v>
          </cell>
          <cell r="K630" t="str">
            <v>PRODUCTION</v>
          </cell>
          <cell r="L630" t="str">
            <v>PRODUCTION</v>
          </cell>
          <cell r="M630" t="str">
            <v>Asset Manager, Swamp West Hub</v>
          </cell>
          <cell r="N630" t="str">
            <v>Forcados Terminal Installation Manager</v>
          </cell>
          <cell r="O630" t="str">
            <v>MBANEFO, DUBEM</v>
          </cell>
          <cell r="P630" t="str">
            <v>CHARLES.AKHIDENO@SHELL.COM</v>
          </cell>
          <cell r="Q630" t="str">
            <v>OPEX</v>
          </cell>
          <cell r="R630" t="str">
            <v>OPEX</v>
          </cell>
          <cell r="S630" t="str">
            <v>NON SAL</v>
          </cell>
          <cell r="T630" t="str">
            <v>N/A</v>
          </cell>
          <cell r="U630" t="str">
            <v>N/A</v>
          </cell>
          <cell r="V630" t="str">
            <v>C_OPSE_OIL_Z11</v>
          </cell>
          <cell r="W630" t="str">
            <v>P231 Production Operations</v>
          </cell>
          <cell r="X630" t="str">
            <v>S7200 Services</v>
          </cell>
          <cell r="Y630" t="str">
            <v>A2110 Production Operations</v>
          </cell>
          <cell r="Z630">
            <v>5150.55</v>
          </cell>
          <cell r="AA630">
            <v>39736.86</v>
          </cell>
          <cell r="AB630">
            <v>6400000</v>
          </cell>
          <cell r="AC630">
            <v>10100</v>
          </cell>
          <cell r="AD630">
            <v>31083.60655737705</v>
          </cell>
          <cell r="AG630">
            <v>0</v>
          </cell>
          <cell r="AH630">
            <v>-31083.60655737705</v>
          </cell>
        </row>
        <row r="631">
          <cell r="A631">
            <v>113050</v>
          </cell>
          <cell r="B631" t="str">
            <v>OVERHEAD HR &amp; SERVICES-ASSET DEV</v>
          </cell>
          <cell r="C631">
            <v>113050</v>
          </cell>
          <cell r="D631" t="str">
            <v>ADMIN SERVICES COST -ASSET DEVELOPMENT</v>
          </cell>
          <cell r="E631" t="str">
            <v>MOJEED OKUNADE</v>
          </cell>
          <cell r="F631" t="str">
            <v>DEVELOPMENT</v>
          </cell>
          <cell r="G631">
            <v>415004</v>
          </cell>
          <cell r="H631">
            <v>4150</v>
          </cell>
          <cell r="I631" t="str">
            <v>G&amp;A</v>
          </cell>
          <cell r="J631" t="str">
            <v>BASE JV</v>
          </cell>
          <cell r="K631" t="str">
            <v>DEVELOPMENT</v>
          </cell>
          <cell r="L631" t="str">
            <v>DEVELOPMENT</v>
          </cell>
          <cell r="M631" t="str">
            <v>Development Manager, Onshore Assets</v>
          </cell>
          <cell r="N631" t="str">
            <v>Asset Development Manager Swamp East</v>
          </cell>
          <cell r="O631" t="str">
            <v>ENONCHE, VANESSA</v>
          </cell>
          <cell r="P631" t="str">
            <v>TUANIMA.PEPPLE@SHELL.COM</v>
          </cell>
          <cell r="Q631" t="str">
            <v>OPEX</v>
          </cell>
          <cell r="R631" t="str">
            <v>OPEX</v>
          </cell>
          <cell r="S631" t="str">
            <v>NON SAL</v>
          </cell>
          <cell r="T631" t="str">
            <v>N/A</v>
          </cell>
          <cell r="U631" t="str">
            <v>N/A</v>
          </cell>
          <cell r="V631" t="str">
            <v>C_OPSE_OIL_Z11</v>
          </cell>
          <cell r="W631" t="str">
            <v>P236.01 Technical Support</v>
          </cell>
          <cell r="X631" t="str">
            <v>S7200 Services</v>
          </cell>
          <cell r="Y631" t="str">
            <v>A2340 Overhead</v>
          </cell>
          <cell r="Z631">
            <v>28491.32</v>
          </cell>
          <cell r="AA631">
            <v>11765.28</v>
          </cell>
          <cell r="AB631">
            <v>7740200</v>
          </cell>
          <cell r="AC631">
            <v>27280</v>
          </cell>
          <cell r="AD631">
            <v>52657.704918032789</v>
          </cell>
          <cell r="AG631">
            <v>0</v>
          </cell>
          <cell r="AH631">
            <v>-52657.704918032789</v>
          </cell>
        </row>
        <row r="632">
          <cell r="A632">
            <v>113074</v>
          </cell>
          <cell r="B632" t="str">
            <v>ADMIN SERVICES COST - ASSET ENGINEERING</v>
          </cell>
          <cell r="C632">
            <v>113074</v>
          </cell>
          <cell r="D632" t="str">
            <v>ADMIN SERVICES COST - ASSET ENGINEERING</v>
          </cell>
          <cell r="E632" t="str">
            <v>MOJEED OKUNADE</v>
          </cell>
          <cell r="F632" t="str">
            <v>ENGINEERING</v>
          </cell>
          <cell r="G632">
            <v>415002</v>
          </cell>
          <cell r="H632">
            <v>4150</v>
          </cell>
          <cell r="I632" t="str">
            <v>G&amp;A</v>
          </cell>
          <cell r="J632" t="str">
            <v>BASE JV</v>
          </cell>
          <cell r="K632" t="str">
            <v>P&amp;T</v>
          </cell>
          <cell r="L632" t="str">
            <v>GM Nigeria, Operated</v>
          </cell>
          <cell r="M632" t="str">
            <v>GM Nigeria, Operated</v>
          </cell>
          <cell r="N632" t="str">
            <v>Manager, Asset Engineering</v>
          </cell>
          <cell r="O632" t="str">
            <v>EBEM, MARCEL</v>
          </cell>
          <cell r="P632" t="str">
            <v>JOHN.UGBELASE@SHELL.COM</v>
          </cell>
          <cell r="Q632" t="str">
            <v>OPEX</v>
          </cell>
          <cell r="R632" t="str">
            <v>OPEX</v>
          </cell>
          <cell r="S632" t="str">
            <v>NON SAL</v>
          </cell>
          <cell r="T632" t="str">
            <v>N/A</v>
          </cell>
          <cell r="U632" t="str">
            <v>N/A</v>
          </cell>
          <cell r="V632" t="str">
            <v>C_OPSE_OIL_Z11</v>
          </cell>
          <cell r="W632" t="str">
            <v>P236.01 Technical Support</v>
          </cell>
          <cell r="X632" t="str">
            <v>S7200 Services</v>
          </cell>
          <cell r="Y632" t="str">
            <v>A2340 Overhead</v>
          </cell>
          <cell r="Z632">
            <v>7952.7100000000009</v>
          </cell>
          <cell r="AA632">
            <v>6929.2399999999989</v>
          </cell>
          <cell r="AB632">
            <v>10391145.6</v>
          </cell>
          <cell r="AC632">
            <v>0</v>
          </cell>
          <cell r="AD632">
            <v>34069.329836065575</v>
          </cell>
          <cell r="AG632">
            <v>0</v>
          </cell>
          <cell r="AH632">
            <v>-34069.329836065575</v>
          </cell>
        </row>
        <row r="633">
          <cell r="A633">
            <v>101425</v>
          </cell>
          <cell r="B633" t="str">
            <v xml:space="preserve">JV AUDIT SERVICES                       </v>
          </cell>
          <cell r="C633">
            <v>113080</v>
          </cell>
          <cell r="D633" t="str">
            <v>OVERHEADS IAEG JV AUDIT _ADMIN COST</v>
          </cell>
          <cell r="E633" t="str">
            <v>CHIGBO ENENMO</v>
          </cell>
          <cell r="F633" t="str">
            <v>FINANCE</v>
          </cell>
          <cell r="G633">
            <v>415002</v>
          </cell>
          <cell r="H633">
            <v>4150</v>
          </cell>
          <cell r="I633" t="str">
            <v>G&amp;A</v>
          </cell>
          <cell r="J633" t="str">
            <v>BASE JV</v>
          </cell>
          <cell r="K633" t="str">
            <v>FINANCE</v>
          </cell>
          <cell r="L633" t="str">
            <v>FINANCE</v>
          </cell>
          <cell r="M633" t="str">
            <v>Audit Manager Nigeria &amp; Gabon</v>
          </cell>
          <cell r="N633" t="str">
            <v>Head NCD, SPDC</v>
          </cell>
          <cell r="O633" t="str">
            <v>AJILIMA- ISAAC, HAWA</v>
          </cell>
          <cell r="P633" t="str">
            <v>CATHERINE.EZENWANI@SHELL.COM</v>
          </cell>
          <cell r="Q633" t="str">
            <v>OPEX</v>
          </cell>
          <cell r="R633" t="str">
            <v>OPEX</v>
          </cell>
          <cell r="S633" t="str">
            <v>NON SAL</v>
          </cell>
          <cell r="T633" t="str">
            <v>N/A</v>
          </cell>
          <cell r="U633" t="str">
            <v>N/A</v>
          </cell>
          <cell r="V633" t="str">
            <v>N/A</v>
          </cell>
          <cell r="W633" t="str">
            <v>P236.06 Finance and Taxation</v>
          </cell>
          <cell r="X633" t="str">
            <v>S7200 Services</v>
          </cell>
          <cell r="Y633" t="str">
            <v>A2340 Overhead</v>
          </cell>
          <cell r="Z633">
            <v>-175.30000000000081</v>
          </cell>
          <cell r="AA633">
            <v>2.2737367544323206E-13</v>
          </cell>
          <cell r="AB633">
            <v>0</v>
          </cell>
          <cell r="AC633">
            <v>0</v>
          </cell>
          <cell r="AD633">
            <v>0</v>
          </cell>
          <cell r="AG633">
            <v>0</v>
          </cell>
          <cell r="AH633">
            <v>0</v>
          </cell>
        </row>
        <row r="634">
          <cell r="A634">
            <v>113053</v>
          </cell>
          <cell r="B634" t="str">
            <v>GPO.GEN.TRANSPORT</v>
          </cell>
          <cell r="C634">
            <v>113053</v>
          </cell>
          <cell r="D634" t="str">
            <v>VESSEL SERVICES - EA</v>
          </cell>
          <cell r="E634" t="str">
            <v>IRETI OMOTOSO</v>
          </cell>
          <cell r="F634" t="str">
            <v>PRODUCTION</v>
          </cell>
          <cell r="G634">
            <v>415003</v>
          </cell>
          <cell r="H634">
            <v>4150</v>
          </cell>
          <cell r="I634" t="str">
            <v>PMM</v>
          </cell>
          <cell r="J634" t="str">
            <v>BASE JV</v>
          </cell>
          <cell r="K634" t="str">
            <v>PRODUCTION</v>
          </cell>
          <cell r="L634" t="str">
            <v>PRODUCTION</v>
          </cell>
          <cell r="M634" t="str">
            <v>Asset Manager, EA Hub</v>
          </cell>
          <cell r="N634" t="str">
            <v>Asset Management Integration Lead</v>
          </cell>
          <cell r="O634" t="str">
            <v>OLUMIDE, VICTORIA</v>
          </cell>
          <cell r="P634" t="str">
            <v>OGBONNA.NWACHI@SHELL.COM</v>
          </cell>
          <cell r="Q634" t="str">
            <v>OPEX</v>
          </cell>
          <cell r="R634" t="str">
            <v>OPEX</v>
          </cell>
          <cell r="S634" t="str">
            <v>NON SAL</v>
          </cell>
          <cell r="T634" t="str">
            <v>N/A</v>
          </cell>
          <cell r="U634" t="str">
            <v>N/A</v>
          </cell>
          <cell r="V634" t="str">
            <v>N_EAZZ_OFS_N01</v>
          </cell>
          <cell r="W634" t="str">
            <v>P231 Production Operations</v>
          </cell>
          <cell r="X634" t="str">
            <v>S7200 Services</v>
          </cell>
          <cell r="Y634" t="str">
            <v>A2110 Production Operations</v>
          </cell>
          <cell r="Z634">
            <v>14047580.390000001</v>
          </cell>
          <cell r="AA634">
            <v>11580272.880000001</v>
          </cell>
          <cell r="AB634">
            <v>1045457308.4</v>
          </cell>
          <cell r="AC634">
            <v>8747147.3699999992</v>
          </cell>
          <cell r="AD634">
            <v>12174876.25</v>
          </cell>
          <cell r="AG634">
            <v>0</v>
          </cell>
          <cell r="AH634">
            <v>-12174876.25</v>
          </cell>
        </row>
        <row r="635">
          <cell r="A635">
            <v>113055</v>
          </cell>
          <cell r="B635" t="str">
            <v>OVERHEADS EPG-PE</v>
          </cell>
          <cell r="C635">
            <v>113055</v>
          </cell>
          <cell r="D635" t="str">
            <v>OVERHEADS EPG-PE (HOTELS AND TRAVEL)</v>
          </cell>
          <cell r="E635" t="str">
            <v>IRETI OMOTOSO</v>
          </cell>
          <cell r="F635" t="str">
            <v>PRODUCTION</v>
          </cell>
          <cell r="G635">
            <v>415002</v>
          </cell>
          <cell r="H635">
            <v>4150</v>
          </cell>
          <cell r="I635" t="str">
            <v>G&amp;A</v>
          </cell>
          <cell r="J635" t="str">
            <v>BASE JV</v>
          </cell>
          <cell r="K635" t="str">
            <v>PRODUCTION</v>
          </cell>
          <cell r="L635" t="str">
            <v>PRODUCTION</v>
          </cell>
          <cell r="M635" t="str">
            <v>Asset Manager, Land East Hub</v>
          </cell>
          <cell r="N635" t="str">
            <v>Asset Management Integration Lead</v>
          </cell>
          <cell r="O635" t="str">
            <v>ADEDIRAN, ADEWALE</v>
          </cell>
          <cell r="P635" t="str">
            <v>RUTH.OLUWOLE@SHELL.COM</v>
          </cell>
          <cell r="Q635" t="str">
            <v>OPEX</v>
          </cell>
          <cell r="R635" t="str">
            <v>OPEX</v>
          </cell>
          <cell r="S635" t="str">
            <v>NON SAL</v>
          </cell>
          <cell r="T635" t="str">
            <v>N/A</v>
          </cell>
          <cell r="U635" t="str">
            <v>N/A</v>
          </cell>
          <cell r="V635" t="str">
            <v>C_OPSE_OIL_Z11</v>
          </cell>
          <cell r="W635" t="str">
            <v>P231 Production Operations</v>
          </cell>
          <cell r="X635" t="str">
            <v>S7200 Services</v>
          </cell>
          <cell r="Y635" t="str">
            <v>A2110 Production Operations</v>
          </cell>
          <cell r="Z635">
            <v>59815.710000000006</v>
          </cell>
          <cell r="AA635">
            <v>0</v>
          </cell>
          <cell r="AB635">
            <v>3571250</v>
          </cell>
          <cell r="AC635">
            <v>0</v>
          </cell>
          <cell r="AD635">
            <v>11709.016393442624</v>
          </cell>
          <cell r="AG635">
            <v>0</v>
          </cell>
          <cell r="AH635">
            <v>-11709.016393442624</v>
          </cell>
        </row>
        <row r="636">
          <cell r="A636">
            <v>113057</v>
          </cell>
          <cell r="B636" t="str">
            <v>BAYELSA OFFICE RENT, UTILITIES AND OFFICE SERVICES</v>
          </cell>
          <cell r="C636">
            <v>113057</v>
          </cell>
          <cell r="D636" t="str">
            <v>OVERHEADS, SOCIAL PERFORMANCE &amp; COMMUNITY AFFAIRS (RENTS, RATES &amp; UTILITIES)</v>
          </cell>
          <cell r="E636" t="str">
            <v>CHIGBO ENENMO</v>
          </cell>
          <cell r="F636" t="str">
            <v>EXTERNAL RELATIONS</v>
          </cell>
          <cell r="G636">
            <v>415008</v>
          </cell>
          <cell r="H636">
            <v>4150</v>
          </cell>
          <cell r="I636" t="str">
            <v>PMM</v>
          </cell>
          <cell r="J636" t="str">
            <v>BASE JV</v>
          </cell>
          <cell r="K636" t="str">
            <v>CC &amp; MD</v>
          </cell>
          <cell r="L636" t="str">
            <v>EXTERNAL RELATIONS</v>
          </cell>
          <cell r="M636" t="str">
            <v>External Relations Manager</v>
          </cell>
          <cell r="N636" t="str">
            <v>ER Strategy &amp; Value Assurance Mgr</v>
          </cell>
          <cell r="O636" t="str">
            <v>SOKUNBI, ADEOLA</v>
          </cell>
          <cell r="P636" t="str">
            <v>TOLULOPE.ADEDEJI@SHELL.COM</v>
          </cell>
          <cell r="Q636" t="str">
            <v>OPEX</v>
          </cell>
          <cell r="R636" t="str">
            <v>OPEX</v>
          </cell>
          <cell r="S636" t="str">
            <v>NON SAL</v>
          </cell>
          <cell r="T636" t="str">
            <v>N/A</v>
          </cell>
          <cell r="U636" t="str">
            <v>N/A</v>
          </cell>
          <cell r="V636" t="str">
            <v>C_OPSE_OIL_Z11</v>
          </cell>
          <cell r="W636" t="str">
            <v>P231 Production Operations</v>
          </cell>
          <cell r="X636" t="str">
            <v>S7200 Services</v>
          </cell>
          <cell r="Y636" t="str">
            <v>A2340 Overhead</v>
          </cell>
          <cell r="Z636">
            <v>524.04000000000008</v>
          </cell>
          <cell r="AA636">
            <v>20490.09</v>
          </cell>
          <cell r="AB636">
            <v>6204414</v>
          </cell>
          <cell r="AC636">
            <v>0</v>
          </cell>
          <cell r="AD636">
            <v>20342.340983606558</v>
          </cell>
          <cell r="AG636">
            <v>0</v>
          </cell>
          <cell r="AH636">
            <v>-20342.340983606558</v>
          </cell>
        </row>
        <row r="637">
          <cell r="A637">
            <v>113058</v>
          </cell>
          <cell r="B637" t="str">
            <v>PEB COMMUNITY RELATIONS</v>
          </cell>
          <cell r="C637">
            <v>113058</v>
          </cell>
          <cell r="D637" t="str">
            <v>COMMUNITY RELATIONS SWAMP 2 - MARINE LOGISTICS (TRAINING)</v>
          </cell>
          <cell r="E637" t="str">
            <v>IRETI OMOTOSO</v>
          </cell>
          <cell r="F637" t="str">
            <v>PRODUCTION</v>
          </cell>
          <cell r="G637">
            <v>415004</v>
          </cell>
          <cell r="H637">
            <v>4150</v>
          </cell>
          <cell r="I637" t="str">
            <v>CDPA</v>
          </cell>
          <cell r="J637" t="str">
            <v>BASE JV</v>
          </cell>
          <cell r="K637" t="str">
            <v>PRODUCTION</v>
          </cell>
          <cell r="L637" t="str">
            <v>PRODUCTION</v>
          </cell>
          <cell r="M637" t="str">
            <v>Asset Manager, Swamp East Hub</v>
          </cell>
          <cell r="N637" t="str">
            <v>Asset Management Integration Lead</v>
          </cell>
          <cell r="O637" t="str">
            <v>AZUBUIKE, JOHN</v>
          </cell>
          <cell r="P637" t="str">
            <v>AYO.ROWLAND@SHELL.COM</v>
          </cell>
          <cell r="Q637" t="str">
            <v>OPEX</v>
          </cell>
          <cell r="R637" t="str">
            <v>OPEX</v>
          </cell>
          <cell r="S637" t="str">
            <v>NON SAL</v>
          </cell>
          <cell r="T637" t="str">
            <v>N/A</v>
          </cell>
          <cell r="U637" t="str">
            <v>N/A</v>
          </cell>
          <cell r="V637" t="str">
            <v>N/A</v>
          </cell>
          <cell r="W637" t="str">
            <v>P231 Production Operations</v>
          </cell>
          <cell r="X637" t="str">
            <v>S7200 Services</v>
          </cell>
          <cell r="Y637" t="str">
            <v>A2110 Production Operations</v>
          </cell>
          <cell r="Z637">
            <v>0</v>
          </cell>
          <cell r="AA637">
            <v>0</v>
          </cell>
          <cell r="AB637">
            <v>0</v>
          </cell>
          <cell r="AC637">
            <v>0</v>
          </cell>
          <cell r="AD637">
            <v>0</v>
          </cell>
          <cell r="AG637">
            <v>0</v>
          </cell>
          <cell r="AH637">
            <v>0</v>
          </cell>
        </row>
        <row r="638">
          <cell r="A638">
            <v>113080</v>
          </cell>
          <cell r="B638" t="str">
            <v>OVERHEADS IAEG JV AUDIT _ADMIN COST</v>
          </cell>
          <cell r="C638">
            <v>113080</v>
          </cell>
          <cell r="D638" t="str">
            <v>OVERHEADS IAEG JV AUDIT _ADMIN COST</v>
          </cell>
          <cell r="E638" t="str">
            <v>CHIGBO ENENMO</v>
          </cell>
          <cell r="F638" t="str">
            <v>FINANCE</v>
          </cell>
          <cell r="G638">
            <v>415002</v>
          </cell>
          <cell r="H638">
            <v>4150</v>
          </cell>
          <cell r="I638" t="str">
            <v>G&amp;A</v>
          </cell>
          <cell r="J638" t="str">
            <v>BASE JV</v>
          </cell>
          <cell r="K638" t="str">
            <v>FINANCE</v>
          </cell>
          <cell r="L638" t="str">
            <v>FINANCE</v>
          </cell>
          <cell r="M638" t="str">
            <v>Audit Manager Nigeria &amp; Gabon</v>
          </cell>
          <cell r="N638" t="str">
            <v>Head NCD, SPDC</v>
          </cell>
          <cell r="O638" t="str">
            <v>AJILIMA- ISAAC, HAWA</v>
          </cell>
          <cell r="P638" t="str">
            <v>CATHERINE.EZENWANI@SHELL.COM</v>
          </cell>
          <cell r="Q638" t="str">
            <v>OPEX</v>
          </cell>
          <cell r="R638" t="str">
            <v>OPEX</v>
          </cell>
          <cell r="S638" t="str">
            <v>NON SAL</v>
          </cell>
          <cell r="T638" t="str">
            <v>N/A</v>
          </cell>
          <cell r="U638" t="str">
            <v>N/A</v>
          </cell>
          <cell r="V638" t="str">
            <v>C_OPSE_OIL_Z11</v>
          </cell>
          <cell r="W638" t="str">
            <v>P236.06 Finance and Taxation</v>
          </cell>
          <cell r="X638" t="str">
            <v>S7200 Services</v>
          </cell>
          <cell r="Y638" t="str">
            <v>A2340 Overhead</v>
          </cell>
          <cell r="Z638">
            <v>15685.499999999998</v>
          </cell>
          <cell r="AA638">
            <v>12667.810000000001</v>
          </cell>
          <cell r="AB638">
            <v>7068000</v>
          </cell>
          <cell r="AC638">
            <v>0</v>
          </cell>
          <cell r="AD638">
            <v>23173.77049180328</v>
          </cell>
          <cell r="AG638">
            <v>0</v>
          </cell>
          <cell r="AH638">
            <v>-23173.77049180328</v>
          </cell>
        </row>
        <row r="639">
          <cell r="A639">
            <v>113060</v>
          </cell>
          <cell r="B639" t="str">
            <v>PEB POLLUTION CLEAN UP</v>
          </cell>
          <cell r="C639">
            <v>113060</v>
          </cell>
          <cell r="D639" t="str">
            <v>PBE POLLUTION CLEANUP - CLAMPS (INDIRECT PRODUCTION &amp; FIELD OVERHEAD – OIL (ONSHORE))</v>
          </cell>
          <cell r="E639" t="str">
            <v>IRETI OMOTOSO</v>
          </cell>
          <cell r="F639" t="str">
            <v>PRODUCTION</v>
          </cell>
          <cell r="G639">
            <v>414001</v>
          </cell>
          <cell r="H639">
            <v>4140</v>
          </cell>
          <cell r="I639" t="str">
            <v>HSE</v>
          </cell>
          <cell r="J639" t="str">
            <v>BASE JV</v>
          </cell>
          <cell r="K639" t="str">
            <v>PRODUCTION</v>
          </cell>
          <cell r="L639" t="str">
            <v>PRODUCTION</v>
          </cell>
          <cell r="M639" t="str">
            <v>Asset Manager, Swamp East Hub</v>
          </cell>
          <cell r="N639" t="str">
            <v>Asset Management Integration Lead</v>
          </cell>
          <cell r="O639" t="str">
            <v>AZUBUIKE, JOHN</v>
          </cell>
          <cell r="P639" t="str">
            <v>SUNDAY.OTUU@SHELL.COM</v>
          </cell>
          <cell r="Q639" t="str">
            <v>OPEX</v>
          </cell>
          <cell r="R639" t="str">
            <v>OPEX</v>
          </cell>
          <cell r="S639" t="str">
            <v>NON SAL</v>
          </cell>
          <cell r="T639" t="str">
            <v>N/A</v>
          </cell>
          <cell r="U639" t="str">
            <v>N/A</v>
          </cell>
          <cell r="V639" t="str">
            <v>N/A</v>
          </cell>
          <cell r="W639" t="str">
            <v>P244.01 Other Production Expenses</v>
          </cell>
          <cell r="X639" t="str">
            <v>S7200 Services</v>
          </cell>
          <cell r="Y639" t="str">
            <v>A2340 Overhead</v>
          </cell>
          <cell r="Z639">
            <v>0</v>
          </cell>
          <cell r="AA639">
            <v>0</v>
          </cell>
          <cell r="AB639">
            <v>0</v>
          </cell>
          <cell r="AC639">
            <v>0</v>
          </cell>
          <cell r="AD639">
            <v>0</v>
          </cell>
          <cell r="AG639">
            <v>0</v>
          </cell>
          <cell r="AH639">
            <v>0</v>
          </cell>
        </row>
        <row r="640">
          <cell r="A640">
            <v>113061</v>
          </cell>
          <cell r="B640" t="str">
            <v>PEC HSE COMPLIANCE</v>
          </cell>
          <cell r="C640">
            <v>113061</v>
          </cell>
          <cell r="D640" t="str">
            <v>PEC HSE COMPLIANCE (ACCIDENT PREVENTION &amp; INVESTIGATION)</v>
          </cell>
          <cell r="E640" t="str">
            <v>IRETI OMOTOSO</v>
          </cell>
          <cell r="F640" t="str">
            <v>PRODUCTION</v>
          </cell>
          <cell r="G640">
            <v>415006</v>
          </cell>
          <cell r="H640">
            <v>4150</v>
          </cell>
          <cell r="I640" t="str">
            <v>HSE</v>
          </cell>
          <cell r="J640" t="str">
            <v>BASE JV</v>
          </cell>
          <cell r="K640" t="str">
            <v>PRODUCTION</v>
          </cell>
          <cell r="L640" t="str">
            <v>PRODUCTION</v>
          </cell>
          <cell r="M640" t="str">
            <v>Asset Manager, Swamp East Hub</v>
          </cell>
          <cell r="N640" t="str">
            <v>Asset Management Integration Lead</v>
          </cell>
          <cell r="O640" t="str">
            <v>AZUBUIKE, JOHN</v>
          </cell>
          <cell r="P640" t="str">
            <v>JACOB.OGOGO@SHELL.COM</v>
          </cell>
          <cell r="Q640" t="str">
            <v>OPEX</v>
          </cell>
          <cell r="R640" t="str">
            <v>OPEX</v>
          </cell>
          <cell r="S640" t="str">
            <v>NON SAL</v>
          </cell>
          <cell r="T640" t="str">
            <v>N/A</v>
          </cell>
          <cell r="U640" t="str">
            <v>N/A</v>
          </cell>
          <cell r="V640" t="str">
            <v>C_OPSE_OIL_Z11</v>
          </cell>
          <cell r="W640" t="str">
            <v>P236.02 HSE</v>
          </cell>
          <cell r="X640" t="str">
            <v>S7200 Services</v>
          </cell>
          <cell r="Y640" t="str">
            <v>A2110 Production Operations</v>
          </cell>
          <cell r="Z640">
            <v>990.58</v>
          </cell>
          <cell r="AA640">
            <v>8917.8700000000008</v>
          </cell>
          <cell r="AB640">
            <v>8000000</v>
          </cell>
          <cell r="AC640">
            <v>0</v>
          </cell>
          <cell r="AD640">
            <v>26229.508196721312</v>
          </cell>
          <cell r="AG640">
            <v>0</v>
          </cell>
          <cell r="AH640">
            <v>-26229.508196721312</v>
          </cell>
        </row>
        <row r="641">
          <cell r="A641">
            <v>101141</v>
          </cell>
          <cell r="B641" t="str">
            <v>GENERALO/HEADPIPELINES</v>
          </cell>
          <cell r="C641">
            <v>113084</v>
          </cell>
          <cell r="D641" t="str">
            <v>PNPP GENERAL OVERHEAD (ADMIN SERVICES COST)</v>
          </cell>
          <cell r="E641" t="str">
            <v>IRETI OMOTOSO</v>
          </cell>
          <cell r="F641" t="str">
            <v>PRODUCTION</v>
          </cell>
          <cell r="G641">
            <v>415002</v>
          </cell>
          <cell r="H641">
            <v>4150</v>
          </cell>
          <cell r="I641" t="str">
            <v>G&amp;A</v>
          </cell>
          <cell r="J641" t="str">
            <v>BASE JV</v>
          </cell>
          <cell r="K641" t="str">
            <v>PRODUCTION</v>
          </cell>
          <cell r="L641" t="str">
            <v>PRODUCTION</v>
          </cell>
          <cell r="M641" t="str">
            <v>Pipeline Asset Manager</v>
          </cell>
          <cell r="N641" t="str">
            <v xml:space="preserve">	Asset Holder &amp; Pipeline Support T/Leader                                     </v>
          </cell>
          <cell r="O641" t="str">
            <v>AGUEGBOH, OBIORA</v>
          </cell>
          <cell r="P641" t="str">
            <v>JOHN.OKOJIE@SHELL.COM</v>
          </cell>
          <cell r="Q641" t="str">
            <v>OPEX</v>
          </cell>
          <cell r="R641" t="str">
            <v>OPEX</v>
          </cell>
          <cell r="S641" t="str">
            <v>NON SAL</v>
          </cell>
          <cell r="T641" t="str">
            <v>N/A</v>
          </cell>
          <cell r="U641" t="str">
            <v>N/A</v>
          </cell>
          <cell r="V641" t="str">
            <v>N/A</v>
          </cell>
          <cell r="W641" t="str">
            <v>P231 Production Operations</v>
          </cell>
          <cell r="X641" t="str">
            <v>S7200 Services</v>
          </cell>
          <cell r="Y641" t="str">
            <v>A2110 Production Operations</v>
          </cell>
          <cell r="Z641">
            <v>394.96</v>
          </cell>
          <cell r="AA641">
            <v>1932.8</v>
          </cell>
          <cell r="AB641">
            <v>0</v>
          </cell>
          <cell r="AC641">
            <v>0</v>
          </cell>
          <cell r="AD641">
            <v>0</v>
          </cell>
          <cell r="AG641">
            <v>0</v>
          </cell>
          <cell r="AH641">
            <v>0</v>
          </cell>
        </row>
        <row r="642">
          <cell r="A642">
            <v>101637</v>
          </cell>
          <cell r="B642" t="str">
            <v>Sals &amp; Wages Pipelines</v>
          </cell>
          <cell r="C642">
            <v>113084</v>
          </cell>
          <cell r="D642" t="str">
            <v>PNPP GENERAL OVERHEAD (ADMIN SERVICES COST)</v>
          </cell>
          <cell r="E642" t="str">
            <v>IRETI OMOTOSO</v>
          </cell>
          <cell r="F642" t="str">
            <v>PRODUCTION</v>
          </cell>
          <cell r="G642">
            <v>415002</v>
          </cell>
          <cell r="H642">
            <v>4150</v>
          </cell>
          <cell r="I642" t="str">
            <v>G&amp;A</v>
          </cell>
          <cell r="J642" t="str">
            <v>BASE JV</v>
          </cell>
          <cell r="K642" t="str">
            <v>PRODUCTION</v>
          </cell>
          <cell r="L642" t="str">
            <v>PRODUCTION</v>
          </cell>
          <cell r="M642" t="str">
            <v>Pipeline Asset Manager</v>
          </cell>
          <cell r="N642" t="str">
            <v xml:space="preserve">	Asset Holder &amp; Pipeline Support T/Leader                                     </v>
          </cell>
          <cell r="O642" t="str">
            <v>AGUEGBOH, OBIORA</v>
          </cell>
          <cell r="P642" t="str">
            <v>JOHN.OKOJIE@SHELL.COM</v>
          </cell>
          <cell r="Q642" t="str">
            <v>OPEX</v>
          </cell>
          <cell r="R642" t="str">
            <v>OPEX</v>
          </cell>
          <cell r="S642" t="str">
            <v>NON SAL</v>
          </cell>
          <cell r="T642" t="str">
            <v>N/A</v>
          </cell>
          <cell r="U642" t="str">
            <v>N/A</v>
          </cell>
          <cell r="V642" t="str">
            <v>N/A</v>
          </cell>
          <cell r="W642" t="str">
            <v>P231 Production Operations</v>
          </cell>
          <cell r="X642" t="str">
            <v>S7200 Services</v>
          </cell>
          <cell r="Y642" t="str">
            <v>A2110 Production Operations</v>
          </cell>
          <cell r="Z642">
            <v>0</v>
          </cell>
          <cell r="AA642">
            <v>40000.559999999998</v>
          </cell>
          <cell r="AB642">
            <v>0</v>
          </cell>
          <cell r="AC642">
            <v>0</v>
          </cell>
          <cell r="AD642">
            <v>0</v>
          </cell>
          <cell r="AG642">
            <v>0</v>
          </cell>
          <cell r="AH642">
            <v>0</v>
          </cell>
        </row>
        <row r="643">
          <cell r="A643">
            <v>113084</v>
          </cell>
          <cell r="B643" t="str">
            <v>PNPP GENERAL OVERHEAD</v>
          </cell>
          <cell r="C643">
            <v>113084</v>
          </cell>
          <cell r="D643" t="str">
            <v>PNPP GENERAL OVERHEAD (ADMIN SERVICES COST)</v>
          </cell>
          <cell r="E643" t="str">
            <v>IRETI OMOTOSO</v>
          </cell>
          <cell r="F643" t="str">
            <v>PRODUCTION</v>
          </cell>
          <cell r="G643">
            <v>415002</v>
          </cell>
          <cell r="H643">
            <v>4150</v>
          </cell>
          <cell r="I643" t="str">
            <v>G&amp;A</v>
          </cell>
          <cell r="J643" t="str">
            <v>BASE JV</v>
          </cell>
          <cell r="K643" t="str">
            <v>PRODUCTION</v>
          </cell>
          <cell r="L643" t="str">
            <v>PRODUCTION</v>
          </cell>
          <cell r="M643" t="str">
            <v>Pipeline Asset Manager</v>
          </cell>
          <cell r="N643" t="str">
            <v xml:space="preserve">	Production Support Manager                                                          </v>
          </cell>
          <cell r="O643" t="str">
            <v>AGUEGBOH, OBIORA</v>
          </cell>
          <cell r="P643" t="str">
            <v>JOHN.OKOJIE@SHELL.COM</v>
          </cell>
          <cell r="Q643" t="str">
            <v>OPEX</v>
          </cell>
          <cell r="R643" t="str">
            <v>OPEX</v>
          </cell>
          <cell r="S643" t="str">
            <v>NON SAL</v>
          </cell>
          <cell r="T643" t="str">
            <v>N/A</v>
          </cell>
          <cell r="U643" t="str">
            <v>N/A</v>
          </cell>
          <cell r="V643" t="str">
            <v>C_OPSE_OIL_Z11</v>
          </cell>
          <cell r="W643" t="str">
            <v>P231 Production Operations</v>
          </cell>
          <cell r="X643" t="str">
            <v>S7200 Services</v>
          </cell>
          <cell r="Y643" t="str">
            <v>A2110 Production Operations</v>
          </cell>
          <cell r="Z643">
            <v>256655.74999999997</v>
          </cell>
          <cell r="AA643">
            <v>268693.88000000006</v>
          </cell>
          <cell r="AB643">
            <v>40691508.60942097</v>
          </cell>
          <cell r="AC643">
            <v>25000</v>
          </cell>
          <cell r="AD643">
            <v>158414.78232597039</v>
          </cell>
          <cell r="AG643">
            <v>0</v>
          </cell>
          <cell r="AH643">
            <v>-158414.78232597039</v>
          </cell>
        </row>
        <row r="644">
          <cell r="A644">
            <v>113066</v>
          </cell>
          <cell r="B644" t="str">
            <v>PWB POLLUTION CLEAN UP</v>
          </cell>
          <cell r="C644">
            <v>113066</v>
          </cell>
          <cell r="D644" t="str">
            <v>PBW ENVIRONMENTAL AFFAIRS (WASTE MGT)</v>
          </cell>
          <cell r="E644" t="str">
            <v>IRETI OMOTOSO</v>
          </cell>
          <cell r="F644" t="str">
            <v>PRODUCTION</v>
          </cell>
          <cell r="G644">
            <v>415006</v>
          </cell>
          <cell r="H644">
            <v>4150</v>
          </cell>
          <cell r="I644" t="str">
            <v>HSE</v>
          </cell>
          <cell r="J644" t="str">
            <v>BASE JV</v>
          </cell>
          <cell r="K644" t="str">
            <v>PRODUCTION</v>
          </cell>
          <cell r="L644" t="str">
            <v>PRODUCTION</v>
          </cell>
          <cell r="M644" t="str">
            <v>Asset Manager, Swamp West Hub</v>
          </cell>
          <cell r="N644" t="str">
            <v>Asset Management Integration Lead</v>
          </cell>
          <cell r="O644" t="str">
            <v>COOKEY, GABRIEL</v>
          </cell>
          <cell r="P644" t="str">
            <v>MEZIE.ANABA@SHELL.COM</v>
          </cell>
          <cell r="Q644" t="str">
            <v>OPEX</v>
          </cell>
          <cell r="R644" t="str">
            <v>OPEX</v>
          </cell>
          <cell r="S644" t="str">
            <v>NON SAL</v>
          </cell>
          <cell r="T644" t="str">
            <v>N/A</v>
          </cell>
          <cell r="U644" t="str">
            <v>N/A</v>
          </cell>
          <cell r="V644" t="str">
            <v>C_OPSE_OIL_Z11</v>
          </cell>
          <cell r="W644" t="str">
            <v>P244.01 Other Production Expenses</v>
          </cell>
          <cell r="X644" t="str">
            <v>S7200 Services</v>
          </cell>
          <cell r="Y644" t="str">
            <v>A2110 Production Operations</v>
          </cell>
          <cell r="Z644">
            <v>612867.07999999996</v>
          </cell>
          <cell r="AA644">
            <v>484940.41</v>
          </cell>
          <cell r="AB644">
            <v>110027610</v>
          </cell>
          <cell r="AC644">
            <v>69793.200000000012</v>
          </cell>
          <cell r="AD644">
            <v>430539.46229508199</v>
          </cell>
          <cell r="AG644">
            <v>0</v>
          </cell>
          <cell r="AH644">
            <v>-430539.46229508199</v>
          </cell>
        </row>
        <row r="645">
          <cell r="A645">
            <v>113067</v>
          </cell>
          <cell r="B645" t="str">
            <v>PWC ENVIRONMENTAL AFFAIRS</v>
          </cell>
          <cell r="C645">
            <v>113067</v>
          </cell>
          <cell r="D645" t="str">
            <v>PCW ENVIRONMENTAL AFFAIRS (SAFETY INSPECTION &amp; AUDIT)</v>
          </cell>
          <cell r="E645" t="str">
            <v>IRETI OMOTOSO</v>
          </cell>
          <cell r="F645" t="str">
            <v>PRODUCTION</v>
          </cell>
          <cell r="G645">
            <v>415006</v>
          </cell>
          <cell r="H645">
            <v>4150</v>
          </cell>
          <cell r="I645" t="str">
            <v>HSE</v>
          </cell>
          <cell r="J645" t="str">
            <v>BASE JV</v>
          </cell>
          <cell r="K645" t="str">
            <v>PRODUCTION</v>
          </cell>
          <cell r="L645" t="str">
            <v>PRODUCTION</v>
          </cell>
          <cell r="M645" t="str">
            <v>Asset Manager, Swamp West Hub</v>
          </cell>
          <cell r="N645" t="str">
            <v>Asset Management Integration Lead</v>
          </cell>
          <cell r="O645" t="str">
            <v>COOKEY, GABRIEL</v>
          </cell>
          <cell r="P645" t="str">
            <v>MEZIE.ANABA@SHELL.COM</v>
          </cell>
          <cell r="Q645" t="str">
            <v>OPEX</v>
          </cell>
          <cell r="R645" t="str">
            <v>OPEX</v>
          </cell>
          <cell r="S645" t="str">
            <v>NON SAL</v>
          </cell>
          <cell r="T645" t="str">
            <v>N/A</v>
          </cell>
          <cell r="U645" t="str">
            <v>N/A</v>
          </cell>
          <cell r="V645" t="str">
            <v>C_OPSE_OIL_Z11</v>
          </cell>
          <cell r="W645" t="str">
            <v>P231 Production Operations</v>
          </cell>
          <cell r="X645" t="str">
            <v>S7200 Services</v>
          </cell>
          <cell r="Y645" t="str">
            <v>A2110 Production Operations</v>
          </cell>
          <cell r="Z645">
            <v>279388.32</v>
          </cell>
          <cell r="AA645">
            <v>291853.90000000002</v>
          </cell>
          <cell r="AB645">
            <v>78126511.596587986</v>
          </cell>
          <cell r="AC645">
            <v>0</v>
          </cell>
          <cell r="AD645">
            <v>256152.49703799339</v>
          </cell>
          <cell r="AG645">
            <v>0</v>
          </cell>
          <cell r="AH645">
            <v>-256152.49703799339</v>
          </cell>
        </row>
        <row r="646">
          <cell r="A646">
            <v>113068</v>
          </cell>
          <cell r="B646" t="str">
            <v>PRODUCTN OPERATION SYSTEMS OVERHEAD</v>
          </cell>
          <cell r="C646">
            <v>113068</v>
          </cell>
          <cell r="D646" t="str">
            <v>PRODUCTION OPERATION SYSTEMS MANAGEMENT (ICT - INFRASTRUCTURE)</v>
          </cell>
          <cell r="E646" t="str">
            <v>IRETI OMOTOSO</v>
          </cell>
          <cell r="F646" t="str">
            <v>PRODUCTION</v>
          </cell>
          <cell r="G646">
            <v>415005</v>
          </cell>
          <cell r="H646">
            <v>4150</v>
          </cell>
          <cell r="I646" t="str">
            <v>G&amp;A</v>
          </cell>
          <cell r="J646" t="str">
            <v>BASE JV</v>
          </cell>
          <cell r="K646" t="str">
            <v>PRODUCTION</v>
          </cell>
          <cell r="L646" t="str">
            <v>PRODUCTION</v>
          </cell>
          <cell r="M646" t="str">
            <v>Production Services Manager</v>
          </cell>
          <cell r="N646" t="str">
            <v xml:space="preserve">	Head Oil &amp; Gas Planning and Performance Mgmt                         </v>
          </cell>
          <cell r="O646" t="str">
            <v>ADEPOJU, OPEYEMI</v>
          </cell>
          <cell r="P646" t="str">
            <v>ABIODUN.BUSARI@SHELL.COM</v>
          </cell>
          <cell r="Q646" t="str">
            <v>OPEX</v>
          </cell>
          <cell r="R646" t="str">
            <v>OPEX</v>
          </cell>
          <cell r="S646" t="str">
            <v>NON SAL</v>
          </cell>
          <cell r="T646" t="str">
            <v>N/A</v>
          </cell>
          <cell r="U646" t="str">
            <v>N/A</v>
          </cell>
          <cell r="V646" t="str">
            <v>C_OPSE_OIL_Z11</v>
          </cell>
          <cell r="W646" t="str">
            <v>P235 Direct Management</v>
          </cell>
          <cell r="X646" t="str">
            <v>S7200 Services</v>
          </cell>
          <cell r="Y646" t="str">
            <v>A2170 Direct Mngt and Overheads</v>
          </cell>
          <cell r="Z646">
            <v>112.7</v>
          </cell>
          <cell r="AA646">
            <v>914.86999999999989</v>
          </cell>
          <cell r="AB646">
            <v>2940000</v>
          </cell>
          <cell r="AC646">
            <v>0</v>
          </cell>
          <cell r="AD646">
            <v>9639.3442622950824</v>
          </cell>
          <cell r="AG646">
            <v>0</v>
          </cell>
          <cell r="AH646">
            <v>-9639.3442622950824</v>
          </cell>
        </row>
        <row r="647">
          <cell r="A647">
            <v>113069</v>
          </cell>
          <cell r="B647" t="str">
            <v>CX MEDIA SEMINARS &amp; ENGAGEMENTS</v>
          </cell>
          <cell r="C647">
            <v>113069</v>
          </cell>
          <cell r="D647" t="str">
            <v>CORPORATE COMMUNICATION AND MEDIA_CD EDUCATION</v>
          </cell>
          <cell r="E647" t="str">
            <v>CHIGBO ENENMO</v>
          </cell>
          <cell r="F647" t="str">
            <v>EXTERNAL RELATIONS</v>
          </cell>
          <cell r="G647">
            <v>415002</v>
          </cell>
          <cell r="H647">
            <v>4150</v>
          </cell>
          <cell r="I647" t="str">
            <v>CDPA</v>
          </cell>
          <cell r="J647" t="str">
            <v>BASE JV</v>
          </cell>
          <cell r="K647" t="str">
            <v>CC &amp; MD</v>
          </cell>
          <cell r="L647" t="str">
            <v>EXTERNAL RELATIONS</v>
          </cell>
          <cell r="M647" t="str">
            <v>External Relations Manager</v>
          </cell>
          <cell r="N647" t="str">
            <v>ER Nigeria Communications Manager</v>
          </cell>
          <cell r="O647" t="str">
            <v>SOKUNBI, ADEOLA</v>
          </cell>
          <cell r="P647" t="str">
            <v>JOSEPH.OBARI@SHELL.COM</v>
          </cell>
          <cell r="Q647" t="str">
            <v>OPEX</v>
          </cell>
          <cell r="R647" t="str">
            <v>OPEX</v>
          </cell>
          <cell r="S647" t="str">
            <v>NON SAL</v>
          </cell>
          <cell r="T647" t="str">
            <v>N/A</v>
          </cell>
          <cell r="U647" t="str">
            <v>N/A</v>
          </cell>
          <cell r="V647" t="str">
            <v>C_OPSE_OIL_Z11</v>
          </cell>
          <cell r="W647" t="str">
            <v>P236.08 Corporate Affairs, PR, etc.</v>
          </cell>
          <cell r="X647" t="str">
            <v>S7200 Services</v>
          </cell>
          <cell r="Y647" t="str">
            <v>A2340 Overhead</v>
          </cell>
          <cell r="Z647">
            <v>16335.7</v>
          </cell>
          <cell r="AA647">
            <v>2544.1800000000003</v>
          </cell>
          <cell r="AB647">
            <v>5508000</v>
          </cell>
          <cell r="AC647">
            <v>0</v>
          </cell>
          <cell r="AD647">
            <v>18059.016393442624</v>
          </cell>
          <cell r="AG647">
            <v>0</v>
          </cell>
          <cell r="AH647">
            <v>-18059.016393442624</v>
          </cell>
        </row>
        <row r="648">
          <cell r="A648">
            <v>113070</v>
          </cell>
          <cell r="B648" t="str">
            <v>PNP CORPORATE MTCE SYSTEMS MANAGEMENT</v>
          </cell>
          <cell r="C648">
            <v>113070</v>
          </cell>
          <cell r="D648" t="str">
            <v>OVERHEADS, PNPM MAINTENANCE SYSTEMS (RENTS, RATES &amp; UTILITIES)</v>
          </cell>
          <cell r="E648" t="str">
            <v>IRETI OMOTOSO</v>
          </cell>
          <cell r="F648" t="str">
            <v>PRODUCTION</v>
          </cell>
          <cell r="G648">
            <v>415001</v>
          </cell>
          <cell r="H648">
            <v>4150</v>
          </cell>
          <cell r="I648" t="str">
            <v>OF-E&amp;M</v>
          </cell>
          <cell r="J648" t="str">
            <v>BASE JV</v>
          </cell>
          <cell r="K648" t="str">
            <v>PRODUCTION</v>
          </cell>
          <cell r="L648" t="str">
            <v>PRODUCTION</v>
          </cell>
          <cell r="M648" t="str">
            <v>Production Services Manager</v>
          </cell>
          <cell r="N648" t="str">
            <v>Manager, Turnaround &amp; Maintenance Execution</v>
          </cell>
          <cell r="O648" t="str">
            <v>OLALEYE, OLAYEMI</v>
          </cell>
          <cell r="P648" t="str">
            <v>OLAKUNLE.AJAYI@SHELL.COM</v>
          </cell>
          <cell r="Q648" t="str">
            <v>OPEX</v>
          </cell>
          <cell r="R648" t="str">
            <v>OPEX</v>
          </cell>
          <cell r="S648" t="str">
            <v>NON SAL</v>
          </cell>
          <cell r="T648" t="str">
            <v>N/A</v>
          </cell>
          <cell r="U648" t="str">
            <v>N/A</v>
          </cell>
          <cell r="V648" t="str">
            <v>C_OPSE_OIL_Z11</v>
          </cell>
          <cell r="W648" t="str">
            <v>P233 Facilities Maintenance</v>
          </cell>
          <cell r="X648" t="str">
            <v>S7200 Services</v>
          </cell>
          <cell r="Y648" t="str">
            <v>A2170 Direct Mngt and Overheads</v>
          </cell>
          <cell r="Z648">
            <v>14575.14</v>
          </cell>
          <cell r="AA648">
            <v>1190.81</v>
          </cell>
          <cell r="AB648">
            <v>0</v>
          </cell>
          <cell r="AC648">
            <v>0</v>
          </cell>
          <cell r="AD648">
            <v>0</v>
          </cell>
          <cell r="AG648">
            <v>0</v>
          </cell>
          <cell r="AH648">
            <v>0</v>
          </cell>
        </row>
        <row r="649">
          <cell r="A649">
            <v>113072</v>
          </cell>
          <cell r="B649" t="str">
            <v>PTW - GENERAL DEPARTMENTAL O/H</v>
          </cell>
          <cell r="C649">
            <v>113072</v>
          </cell>
          <cell r="D649" t="str">
            <v>PTW - GENERAL DEPARTMENTAL O/H - SERVICES MGT (ACCIDENT PREVENTION &amp; INVESTIGATION)</v>
          </cell>
          <cell r="E649" t="str">
            <v>IRETI OMOTOSO</v>
          </cell>
          <cell r="F649" t="str">
            <v>PRODUCTION</v>
          </cell>
          <cell r="G649">
            <v>415006</v>
          </cell>
          <cell r="H649">
            <v>4150</v>
          </cell>
          <cell r="I649" t="str">
            <v>HSE</v>
          </cell>
          <cell r="J649" t="str">
            <v>BASE JV</v>
          </cell>
          <cell r="K649" t="str">
            <v>PRODUCTION</v>
          </cell>
          <cell r="L649" t="str">
            <v>PRODUCTION</v>
          </cell>
          <cell r="M649" t="str">
            <v>Asset Manager, Swamp West Hub</v>
          </cell>
          <cell r="N649" t="str">
            <v>Forcados Terminal Installation Manager</v>
          </cell>
          <cell r="O649" t="str">
            <v>MBANEFO, DUBEM</v>
          </cell>
          <cell r="P649" t="str">
            <v>MAXWELL.OGHOLOH@SHELL.COM</v>
          </cell>
          <cell r="Q649" t="str">
            <v>OPEX</v>
          </cell>
          <cell r="R649" t="str">
            <v>OPEX</v>
          </cell>
          <cell r="S649" t="str">
            <v>NON SAL</v>
          </cell>
          <cell r="T649" t="str">
            <v>N/A</v>
          </cell>
          <cell r="U649" t="str">
            <v>N/A</v>
          </cell>
          <cell r="V649" t="str">
            <v>C_OPSE_OIL_Z11</v>
          </cell>
          <cell r="W649" t="str">
            <v>P231 Production Operations</v>
          </cell>
          <cell r="X649" t="str">
            <v>S7200 Services</v>
          </cell>
          <cell r="Y649" t="str">
            <v>A2110 Production Operations</v>
          </cell>
          <cell r="Z649">
            <v>99184.29</v>
          </cell>
          <cell r="AA649">
            <v>61932.450000000004</v>
          </cell>
          <cell r="AB649">
            <v>0</v>
          </cell>
          <cell r="AC649">
            <v>81000</v>
          </cell>
          <cell r="AD649">
            <v>81000</v>
          </cell>
          <cell r="AG649">
            <v>0</v>
          </cell>
          <cell r="AH649">
            <v>-81000</v>
          </cell>
        </row>
        <row r="650">
          <cell r="A650">
            <v>113073</v>
          </cell>
          <cell r="B650" t="str">
            <v>PTW - GENERAL DEPARTMENTAL O/H</v>
          </cell>
          <cell r="C650">
            <v>113073</v>
          </cell>
          <cell r="D650" t="str">
            <v>PTW - GENERAL DEPARTMENTAL O/H - SERVICES MGT (HOTELS AND TRAVEL)</v>
          </cell>
          <cell r="E650" t="str">
            <v>IRETI OMOTOSO</v>
          </cell>
          <cell r="F650" t="str">
            <v>PRODUCTION</v>
          </cell>
          <cell r="G650">
            <v>415002</v>
          </cell>
          <cell r="H650">
            <v>4150</v>
          </cell>
          <cell r="I650" t="str">
            <v>G&amp;A</v>
          </cell>
          <cell r="J650" t="str">
            <v>BASE JV</v>
          </cell>
          <cell r="K650" t="str">
            <v>PRODUCTION</v>
          </cell>
          <cell r="L650" t="str">
            <v>PRODUCTION</v>
          </cell>
          <cell r="M650" t="str">
            <v>Asset Manager, Swamp West Hub</v>
          </cell>
          <cell r="N650" t="str">
            <v>Forcados Terminal Installation Manager</v>
          </cell>
          <cell r="O650" t="str">
            <v>MBANEFO, DUBEM</v>
          </cell>
          <cell r="P650" t="str">
            <v>MAXWELL.OGHOLOH@SHELL.COM</v>
          </cell>
          <cell r="Q650" t="str">
            <v>OPEX</v>
          </cell>
          <cell r="R650" t="str">
            <v>OPEX</v>
          </cell>
          <cell r="S650" t="str">
            <v>NON SAL</v>
          </cell>
          <cell r="T650" t="str">
            <v>N/A</v>
          </cell>
          <cell r="U650" t="str">
            <v>N/A</v>
          </cell>
          <cell r="V650" t="str">
            <v>C_OPSE_OIL_Z11</v>
          </cell>
          <cell r="W650" t="str">
            <v>P231 Production Operations</v>
          </cell>
          <cell r="X650" t="str">
            <v>S7200 Services</v>
          </cell>
          <cell r="Y650" t="str">
            <v>A2110 Production Operations</v>
          </cell>
          <cell r="Z650">
            <v>39885.42</v>
          </cell>
          <cell r="AA650">
            <v>442986.92000000004</v>
          </cell>
          <cell r="AB650">
            <v>13420000</v>
          </cell>
          <cell r="AC650">
            <v>0</v>
          </cell>
          <cell r="AD650">
            <v>44000</v>
          </cell>
          <cell r="AG650">
            <v>0</v>
          </cell>
          <cell r="AH650">
            <v>-44000</v>
          </cell>
        </row>
        <row r="651">
          <cell r="A651">
            <v>101430</v>
          </cell>
          <cell r="B651" t="str">
            <v>FSCQ SUPPLY CHAIN MGR</v>
          </cell>
          <cell r="C651">
            <v>113091</v>
          </cell>
          <cell r="D651" t="str">
            <v>OVERHEADS SUPPLY CHAIN MANAGER_ADMIN COST</v>
          </cell>
          <cell r="E651" t="str">
            <v>CHIGBO ENENMO</v>
          </cell>
          <cell r="F651" t="str">
            <v>FINANCE/CP</v>
          </cell>
          <cell r="G651">
            <v>415002</v>
          </cell>
          <cell r="H651">
            <v>4150</v>
          </cell>
          <cell r="I651" t="str">
            <v>G&amp;A</v>
          </cell>
          <cell r="J651" t="str">
            <v>BASE JV</v>
          </cell>
          <cell r="K651" t="str">
            <v>FINANCE</v>
          </cell>
          <cell r="L651" t="str">
            <v>CONTRACTING &amp; PROCUREMENT</v>
          </cell>
          <cell r="M651" t="str">
            <v>Manager CP UI Nigeria &amp; Gabon</v>
          </cell>
          <cell r="N651" t="str">
            <v xml:space="preserve">PM Corporate Services </v>
          </cell>
          <cell r="O651" t="str">
            <v>AJILIMA- ISAAC, HAWA</v>
          </cell>
          <cell r="P651" t="str">
            <v>AMBROSE.EKO@SHELL.COM</v>
          </cell>
          <cell r="Q651" t="str">
            <v>OPEX</v>
          </cell>
          <cell r="R651" t="str">
            <v>OPEX</v>
          </cell>
          <cell r="S651" t="str">
            <v>NON SAL</v>
          </cell>
          <cell r="T651" t="str">
            <v>N/A</v>
          </cell>
          <cell r="U651" t="str">
            <v>N/A</v>
          </cell>
          <cell r="V651" t="str">
            <v>N/A</v>
          </cell>
          <cell r="W651" t="str">
            <v>P236.07 Procurement Management</v>
          </cell>
          <cell r="X651" t="str">
            <v>S7200 Services</v>
          </cell>
          <cell r="Y651" t="str">
            <v>A2340 Overhead</v>
          </cell>
          <cell r="Z651">
            <v>-388.35999999999996</v>
          </cell>
          <cell r="AA651">
            <v>-0.4</v>
          </cell>
          <cell r="AB651">
            <v>0</v>
          </cell>
          <cell r="AC651">
            <v>0</v>
          </cell>
          <cell r="AD651">
            <v>0</v>
          </cell>
          <cell r="AG651">
            <v>0</v>
          </cell>
          <cell r="AH651">
            <v>0</v>
          </cell>
        </row>
        <row r="652">
          <cell r="A652">
            <v>113075</v>
          </cell>
          <cell r="B652" t="str">
            <v>OVERHEADS HR &amp; SERVICES - CIVIL ENGINEERING</v>
          </cell>
          <cell r="C652">
            <v>113075</v>
          </cell>
          <cell r="D652" t="str">
            <v>OVERHEADS HR &amp; SERVICES - CIVIL ENGINEERING</v>
          </cell>
          <cell r="E652" t="str">
            <v>MOJEED OKUNADE</v>
          </cell>
          <cell r="F652" t="str">
            <v>ENGINEERING</v>
          </cell>
          <cell r="G652">
            <v>415002</v>
          </cell>
          <cell r="H652">
            <v>4150</v>
          </cell>
          <cell r="I652" t="str">
            <v>G&amp;A</v>
          </cell>
          <cell r="J652" t="str">
            <v>BASE JV</v>
          </cell>
          <cell r="K652" t="str">
            <v>P&amp;T</v>
          </cell>
          <cell r="L652" t="str">
            <v>GM Nigeria, Operated</v>
          </cell>
          <cell r="M652" t="str">
            <v>GM Nigeria, Operated</v>
          </cell>
          <cell r="N652" t="str">
            <v>Manager, Onshore Nigeria Engineering</v>
          </cell>
          <cell r="O652" t="str">
            <v>EBEM, MARCEL</v>
          </cell>
          <cell r="P652" t="str">
            <v>MAXWELL.EBIRIM@SHELL.COM</v>
          </cell>
          <cell r="Q652" t="str">
            <v>OPEX</v>
          </cell>
          <cell r="R652" t="str">
            <v>OPEX</v>
          </cell>
          <cell r="S652" t="str">
            <v>NON SAL</v>
          </cell>
          <cell r="T652" t="str">
            <v>N/A</v>
          </cell>
          <cell r="U652" t="str">
            <v>N/A</v>
          </cell>
          <cell r="V652" t="str">
            <v>N/A</v>
          </cell>
          <cell r="W652" t="str">
            <v>P236.01 Technical Support</v>
          </cell>
          <cell r="X652" t="str">
            <v>S7200 Services</v>
          </cell>
          <cell r="Y652" t="str">
            <v>A2340 Overhead</v>
          </cell>
          <cell r="Z652">
            <v>1831.4899999999998</v>
          </cell>
          <cell r="AA652">
            <v>4287.6099999999997</v>
          </cell>
          <cell r="AB652">
            <v>0</v>
          </cell>
          <cell r="AC652">
            <v>0</v>
          </cell>
          <cell r="AD652">
            <v>0</v>
          </cell>
          <cell r="AG652">
            <v>0</v>
          </cell>
          <cell r="AH652">
            <v>0</v>
          </cell>
        </row>
        <row r="653">
          <cell r="A653">
            <v>113076</v>
          </cell>
          <cell r="B653" t="str">
            <v>OVERHEAD HR &amp; SERVICES-PLANNING TEAM</v>
          </cell>
          <cell r="C653">
            <v>113076</v>
          </cell>
          <cell r="D653" t="str">
            <v>ADMIN SERVICES COST -TECHNICAL PLANNING</v>
          </cell>
          <cell r="E653" t="str">
            <v>MOJEED OKUNADE</v>
          </cell>
          <cell r="F653" t="str">
            <v>DEVELOPMENT</v>
          </cell>
          <cell r="G653">
            <v>415002</v>
          </cell>
          <cell r="H653">
            <v>4150</v>
          </cell>
          <cell r="I653" t="str">
            <v>G&amp;A</v>
          </cell>
          <cell r="J653" t="str">
            <v>BASE JV</v>
          </cell>
          <cell r="K653" t="str">
            <v>DEVELOPMENT</v>
          </cell>
          <cell r="L653" t="str">
            <v>DEVELOPMENT</v>
          </cell>
          <cell r="M653" t="str">
            <v>Manager, Tech Integration and PE</v>
          </cell>
          <cell r="N653" t="str">
            <v>Technical Planning Manager</v>
          </cell>
          <cell r="O653" t="str">
            <v>ENONCHE, VANESSA</v>
          </cell>
          <cell r="P653" t="str">
            <v>NENGI.PEPPLE@SHELL.COM</v>
          </cell>
          <cell r="Q653" t="str">
            <v>OPEX</v>
          </cell>
          <cell r="R653" t="str">
            <v>OPEX</v>
          </cell>
          <cell r="S653" t="str">
            <v>NON SAL</v>
          </cell>
          <cell r="T653" t="str">
            <v>N/A</v>
          </cell>
          <cell r="U653" t="str">
            <v>N/A</v>
          </cell>
          <cell r="V653" t="str">
            <v>C_OPSE_OIL_Z11</v>
          </cell>
          <cell r="W653" t="str">
            <v>P236.05 Planning and Economics</v>
          </cell>
          <cell r="X653" t="str">
            <v>S7200 Services</v>
          </cell>
          <cell r="Y653" t="str">
            <v>A2340 Overhead</v>
          </cell>
          <cell r="Z653">
            <v>60638.55</v>
          </cell>
          <cell r="AA653">
            <v>56244.159999999996</v>
          </cell>
          <cell r="AB653">
            <v>17651763</v>
          </cell>
          <cell r="AC653">
            <v>0</v>
          </cell>
          <cell r="AD653">
            <v>57874.632786885246</v>
          </cell>
          <cell r="AG653">
            <v>0</v>
          </cell>
          <cell r="AH653">
            <v>-57874.632786885246</v>
          </cell>
        </row>
        <row r="654">
          <cell r="A654">
            <v>102351</v>
          </cell>
          <cell r="B654" t="str">
            <v>FSCQSSUPPORTSERVICES</v>
          </cell>
          <cell r="C654">
            <v>113091</v>
          </cell>
          <cell r="D654" t="str">
            <v>OVERHEADS SUPPLY CHAIN MANAGER_ADMIN COST</v>
          </cell>
          <cell r="E654" t="str">
            <v>CHIGBO ENENMO</v>
          </cell>
          <cell r="F654" t="str">
            <v>FINANCE/CP</v>
          </cell>
          <cell r="G654">
            <v>415002</v>
          </cell>
          <cell r="H654">
            <v>4150</v>
          </cell>
          <cell r="I654" t="str">
            <v>G&amp;A</v>
          </cell>
          <cell r="J654" t="str">
            <v>BASE JV</v>
          </cell>
          <cell r="K654" t="str">
            <v>FINANCE</v>
          </cell>
          <cell r="L654" t="str">
            <v>CONTRACTING &amp; PROCUREMENT</v>
          </cell>
          <cell r="M654" t="str">
            <v>Manager CP UI Nigeria &amp; Gabon</v>
          </cell>
          <cell r="N654" t="str">
            <v xml:space="preserve">PM Corporate Services </v>
          </cell>
          <cell r="O654" t="str">
            <v>AJILIMA- ISAAC, HAWA</v>
          </cell>
          <cell r="P654" t="str">
            <v>AMBROSE.EKO@SHELL.COM</v>
          </cell>
          <cell r="Q654" t="str">
            <v>OPEX</v>
          </cell>
          <cell r="R654" t="str">
            <v>OPEX</v>
          </cell>
          <cell r="S654" t="str">
            <v>NON SAL</v>
          </cell>
          <cell r="T654" t="str">
            <v>N/A</v>
          </cell>
          <cell r="U654" t="str">
            <v>N/A</v>
          </cell>
          <cell r="V654" t="str">
            <v>N/A</v>
          </cell>
          <cell r="W654" t="str">
            <v>P236.07 Procurement Management</v>
          </cell>
          <cell r="X654" t="str">
            <v>S7200 Services</v>
          </cell>
          <cell r="Y654" t="str">
            <v>A2340 Overhead</v>
          </cell>
          <cell r="Z654">
            <v>0.01</v>
          </cell>
          <cell r="AA654">
            <v>0</v>
          </cell>
          <cell r="AB654">
            <v>0</v>
          </cell>
          <cell r="AC654">
            <v>0</v>
          </cell>
          <cell r="AD654">
            <v>0</v>
          </cell>
          <cell r="AG654">
            <v>0</v>
          </cell>
          <cell r="AH654">
            <v>0</v>
          </cell>
        </row>
        <row r="655">
          <cell r="A655">
            <v>102355</v>
          </cell>
          <cell r="B655" t="str">
            <v>FSCQCCORPORATESCM</v>
          </cell>
          <cell r="C655">
            <v>113091</v>
          </cell>
          <cell r="D655" t="str">
            <v>OVERHEADS SUPPLY CHAIN MANAGER_ADMIN COST</v>
          </cell>
          <cell r="E655" t="str">
            <v>CHIGBO ENENMO</v>
          </cell>
          <cell r="F655" t="str">
            <v>FINANCE/CP</v>
          </cell>
          <cell r="G655">
            <v>415002</v>
          </cell>
          <cell r="H655">
            <v>4150</v>
          </cell>
          <cell r="I655" t="str">
            <v>G&amp;A</v>
          </cell>
          <cell r="J655" t="str">
            <v>BASE JV</v>
          </cell>
          <cell r="K655" t="str">
            <v>FINANCE</v>
          </cell>
          <cell r="L655" t="str">
            <v>CONTRACTING &amp; PROCUREMENT</v>
          </cell>
          <cell r="M655" t="str">
            <v>Manager CP UI Nigeria &amp; Gabon</v>
          </cell>
          <cell r="N655" t="str">
            <v xml:space="preserve">PM Corporate Services </v>
          </cell>
          <cell r="O655" t="str">
            <v>AJILIMA- ISAAC, HAWA</v>
          </cell>
          <cell r="P655" t="str">
            <v>AMBROSE.EKO@SHELL.COM</v>
          </cell>
          <cell r="Q655" t="str">
            <v>OPEX</v>
          </cell>
          <cell r="R655" t="str">
            <v>OPEX</v>
          </cell>
          <cell r="S655" t="str">
            <v>NON SAL</v>
          </cell>
          <cell r="T655" t="str">
            <v>N/A</v>
          </cell>
          <cell r="U655" t="str">
            <v>N/A</v>
          </cell>
          <cell r="V655" t="str">
            <v>N/A</v>
          </cell>
          <cell r="W655" t="str">
            <v>P236.07 Procurement Management</v>
          </cell>
          <cell r="X655" t="str">
            <v>S7200 Services</v>
          </cell>
          <cell r="Y655" t="str">
            <v>A2340 Overhead</v>
          </cell>
          <cell r="Z655">
            <v>0</v>
          </cell>
          <cell r="AA655">
            <v>0</v>
          </cell>
          <cell r="AB655">
            <v>0</v>
          </cell>
          <cell r="AC655">
            <v>0</v>
          </cell>
          <cell r="AD655">
            <v>0</v>
          </cell>
          <cell r="AG655">
            <v>0</v>
          </cell>
          <cell r="AH655">
            <v>0</v>
          </cell>
        </row>
        <row r="656">
          <cell r="A656">
            <v>113079</v>
          </cell>
          <cell r="B656" t="str">
            <v>OVERHEADS - SPDC FINANCE DIRECTOR_ADMIN COST</v>
          </cell>
          <cell r="C656">
            <v>113079</v>
          </cell>
          <cell r="D656" t="str">
            <v>OVERHEADS - SPDC FINANCE DIRECTOR_ADMIN COST</v>
          </cell>
          <cell r="E656" t="str">
            <v>CHIGBO ENENMO</v>
          </cell>
          <cell r="F656" t="str">
            <v>FINANCE</v>
          </cell>
          <cell r="G656">
            <v>415002</v>
          </cell>
          <cell r="H656">
            <v>4150</v>
          </cell>
          <cell r="I656" t="str">
            <v>G&amp;A</v>
          </cell>
          <cell r="J656" t="str">
            <v>BASE JV</v>
          </cell>
          <cell r="K656" t="str">
            <v>FINANCE</v>
          </cell>
          <cell r="L656" t="str">
            <v>FINANCE</v>
          </cell>
          <cell r="M656" t="str">
            <v>SPDC Finance Director</v>
          </cell>
          <cell r="N656" t="str">
            <v>SPDC Finance Director</v>
          </cell>
          <cell r="O656" t="str">
            <v>AJILIMA- ISAAC, HAWA</v>
          </cell>
          <cell r="P656" t="str">
            <v>HAWA.AJILIMAISAAC@SHELL.COM</v>
          </cell>
          <cell r="Q656" t="str">
            <v>OPEX</v>
          </cell>
          <cell r="R656" t="str">
            <v>OPEX</v>
          </cell>
          <cell r="S656" t="str">
            <v>NON SAL</v>
          </cell>
          <cell r="T656" t="str">
            <v>N/A</v>
          </cell>
          <cell r="U656" t="str">
            <v>N/A</v>
          </cell>
          <cell r="V656" t="str">
            <v>C_OPSE_OIL_Z11</v>
          </cell>
          <cell r="W656" t="str">
            <v>P236.06 Finance and Taxation</v>
          </cell>
          <cell r="X656" t="str">
            <v>S7200 Services</v>
          </cell>
          <cell r="Y656" t="str">
            <v>A2340 Overhead</v>
          </cell>
          <cell r="Z656">
            <v>23290.32</v>
          </cell>
          <cell r="AA656">
            <v>153395.78999999998</v>
          </cell>
          <cell r="AB656">
            <v>8254000</v>
          </cell>
          <cell r="AC656">
            <v>251500</v>
          </cell>
          <cell r="AD656">
            <v>278562.2950819672</v>
          </cell>
          <cell r="AG656">
            <v>0</v>
          </cell>
          <cell r="AH656">
            <v>-278562.2950819672</v>
          </cell>
        </row>
        <row r="657">
          <cell r="A657">
            <v>108147</v>
          </cell>
          <cell r="B657" t="str">
            <v xml:space="preserve">PTC/W C&amp;P - WELLS NG01                  </v>
          </cell>
          <cell r="C657">
            <v>113091</v>
          </cell>
          <cell r="D657" t="str">
            <v>OVERHEADS SUPPLY CHAIN MANAGER_ADMIN COST</v>
          </cell>
          <cell r="E657" t="str">
            <v>CHIGBO ENENMO</v>
          </cell>
          <cell r="F657" t="str">
            <v>FINANCE/CP</v>
          </cell>
          <cell r="G657">
            <v>415002</v>
          </cell>
          <cell r="H657">
            <v>4150</v>
          </cell>
          <cell r="I657" t="str">
            <v>G&amp;A</v>
          </cell>
          <cell r="J657" t="str">
            <v>BASE JV</v>
          </cell>
          <cell r="K657" t="str">
            <v>FINANCE</v>
          </cell>
          <cell r="L657" t="str">
            <v>CONTRACTING &amp; PROCUREMENT</v>
          </cell>
          <cell r="M657" t="str">
            <v>Manager CP UI Nigeria &amp; Gabon</v>
          </cell>
          <cell r="N657" t="str">
            <v xml:space="preserve">PM Corporate Services </v>
          </cell>
          <cell r="O657" t="str">
            <v>AJILIMA- ISAAC, HAWA</v>
          </cell>
          <cell r="P657" t="str">
            <v>AMBROSE.EKO@SHELL.COM</v>
          </cell>
          <cell r="Q657" t="str">
            <v>OPEX</v>
          </cell>
          <cell r="R657" t="str">
            <v>OPEX</v>
          </cell>
          <cell r="S657" t="str">
            <v>NON SAL</v>
          </cell>
          <cell r="T657" t="str">
            <v>N/A</v>
          </cell>
          <cell r="U657" t="str">
            <v>N/A</v>
          </cell>
          <cell r="V657" t="str">
            <v>N/A</v>
          </cell>
          <cell r="W657" t="str">
            <v>P236.07 Procurement Management</v>
          </cell>
          <cell r="X657" t="str">
            <v>S7200 Services</v>
          </cell>
          <cell r="Y657" t="str">
            <v>A2340 Overhead</v>
          </cell>
          <cell r="Z657">
            <v>0</v>
          </cell>
          <cell r="AA657">
            <v>0</v>
          </cell>
          <cell r="AB657">
            <v>0</v>
          </cell>
          <cell r="AC657">
            <v>0</v>
          </cell>
          <cell r="AD657">
            <v>0</v>
          </cell>
          <cell r="AG657">
            <v>0</v>
          </cell>
          <cell r="AH657">
            <v>0</v>
          </cell>
        </row>
        <row r="658">
          <cell r="A658">
            <v>113082</v>
          </cell>
          <cell r="B658" t="str">
            <v>OVERHEADS, GRA / BCO_TRAVEL &amp; HOTEL</v>
          </cell>
          <cell r="C658">
            <v>113082</v>
          </cell>
          <cell r="D658" t="str">
            <v>OVERHEADS, GRA / BCO_TRAVEL &amp; HOTEL</v>
          </cell>
          <cell r="E658" t="str">
            <v>CHIGBO ENENMO</v>
          </cell>
          <cell r="F658" t="str">
            <v>FINANCE</v>
          </cell>
          <cell r="G658">
            <v>415002</v>
          </cell>
          <cell r="H658">
            <v>4150</v>
          </cell>
          <cell r="I658" t="str">
            <v>G&amp;A</v>
          </cell>
          <cell r="J658" t="str">
            <v>BASE JV</v>
          </cell>
          <cell r="K658" t="str">
            <v>FINANCE</v>
          </cell>
          <cell r="L658" t="str">
            <v>FINANCE</v>
          </cell>
          <cell r="M658" t="str">
            <v>Controller Africa</v>
          </cell>
          <cell r="N658" t="str">
            <v>GRA Manager</v>
          </cell>
          <cell r="O658" t="str">
            <v>AJILIMA- ISAAC, HAWA</v>
          </cell>
          <cell r="P658" t="str">
            <v>MOSAIC.ADEJI@SHELL.COM</v>
          </cell>
          <cell r="Q658" t="str">
            <v>OPEX</v>
          </cell>
          <cell r="R658" t="str">
            <v>OPEX</v>
          </cell>
          <cell r="S658" t="str">
            <v>NON SAL</v>
          </cell>
          <cell r="T658" t="str">
            <v>N/A</v>
          </cell>
          <cell r="U658" t="str">
            <v>N/A</v>
          </cell>
          <cell r="V658" t="str">
            <v>C_OPSE_OIL_Z11</v>
          </cell>
          <cell r="W658" t="str">
            <v>P236.06 Finance and Taxation</v>
          </cell>
          <cell r="X658" t="str">
            <v>S7200 Services</v>
          </cell>
          <cell r="Y658" t="str">
            <v>A2340 Overhead</v>
          </cell>
          <cell r="Z658">
            <v>49.11</v>
          </cell>
          <cell r="AA658">
            <v>0</v>
          </cell>
          <cell r="AB658">
            <v>839950</v>
          </cell>
          <cell r="AC658">
            <v>0</v>
          </cell>
          <cell r="AD658">
            <v>2753.9344262295081</v>
          </cell>
          <cell r="AG658">
            <v>0</v>
          </cell>
          <cell r="AH658">
            <v>-2753.9344262295081</v>
          </cell>
        </row>
        <row r="659">
          <cell r="A659">
            <v>113091</v>
          </cell>
          <cell r="B659" t="str">
            <v>OVERHEADS SUPPLY CHAIN MANAGER_ADMIN COST</v>
          </cell>
          <cell r="C659">
            <v>113091</v>
          </cell>
          <cell r="D659" t="str">
            <v>OVERHEADS SUPPLY CHAIN MANAGER_ADMIN COST</v>
          </cell>
          <cell r="E659" t="str">
            <v>CHIGBO ENENMO</v>
          </cell>
          <cell r="F659" t="str">
            <v>FINANCE/CP</v>
          </cell>
          <cell r="G659">
            <v>415002</v>
          </cell>
          <cell r="H659">
            <v>4150</v>
          </cell>
          <cell r="I659" t="str">
            <v>G&amp;A</v>
          </cell>
          <cell r="J659" t="str">
            <v>BASE JV</v>
          </cell>
          <cell r="K659" t="str">
            <v>FINANCE</v>
          </cell>
          <cell r="L659" t="str">
            <v>CONTRACTING &amp; PROCUREMENT</v>
          </cell>
          <cell r="M659" t="str">
            <v>Manager CP UI Nigeria &amp; Gabon</v>
          </cell>
          <cell r="N659" t="str">
            <v xml:space="preserve">PM Corporate Services </v>
          </cell>
          <cell r="O659" t="str">
            <v>AJILIMA- ISAAC, HAWA</v>
          </cell>
          <cell r="P659" t="str">
            <v>AMBROSE.EKO@SHELL.COM</v>
          </cell>
          <cell r="Q659" t="str">
            <v>OPEX</v>
          </cell>
          <cell r="R659" t="str">
            <v>OPEX</v>
          </cell>
          <cell r="S659" t="str">
            <v>NON SAL</v>
          </cell>
          <cell r="T659" t="str">
            <v>N/A</v>
          </cell>
          <cell r="U659" t="str">
            <v>N/A</v>
          </cell>
          <cell r="V659" t="str">
            <v>C_OPSE_OIL_Z11</v>
          </cell>
          <cell r="W659" t="str">
            <v>P236.07 Procurement Management</v>
          </cell>
          <cell r="X659" t="str">
            <v>S7200 Services</v>
          </cell>
          <cell r="Y659" t="str">
            <v>A2340 Overhead</v>
          </cell>
          <cell r="Z659">
            <v>97331.540000000008</v>
          </cell>
          <cell r="AA659">
            <v>1151390.7999999996</v>
          </cell>
          <cell r="AB659">
            <v>34910660</v>
          </cell>
          <cell r="AC659">
            <v>221110</v>
          </cell>
          <cell r="AD659">
            <v>335571.18032786885</v>
          </cell>
          <cell r="AG659">
            <v>0</v>
          </cell>
          <cell r="AH659">
            <v>-335571.18032786885</v>
          </cell>
        </row>
        <row r="660">
          <cell r="A660">
            <v>113085</v>
          </cell>
          <cell r="B660" t="str">
            <v>PNPT GENERAL OVERHEAD</v>
          </cell>
          <cell r="C660">
            <v>113085</v>
          </cell>
          <cell r="D660" t="str">
            <v>PNPT GENERAL OVERHEAD (STAFF COSTS AND EMOLUMENTS)</v>
          </cell>
          <cell r="E660" t="str">
            <v>IRETI OMOTOSO</v>
          </cell>
          <cell r="F660" t="str">
            <v>PRODUCTION</v>
          </cell>
          <cell r="G660">
            <v>415004</v>
          </cell>
          <cell r="H660">
            <v>4150</v>
          </cell>
          <cell r="I660" t="str">
            <v>G&amp;A</v>
          </cell>
          <cell r="J660" t="str">
            <v>BASE JV</v>
          </cell>
          <cell r="K660" t="str">
            <v>PRODUCTION</v>
          </cell>
          <cell r="L660" t="str">
            <v>PRODUCTION</v>
          </cell>
          <cell r="M660" t="str">
            <v>Asset Manager, Swamp East Hub</v>
          </cell>
          <cell r="N660" t="str">
            <v>Bonny Terminal Installation Manager </v>
          </cell>
          <cell r="O660" t="str">
            <v>MBANEFO, DUBEM</v>
          </cell>
          <cell r="P660" t="str">
            <v>ANTHONY.I.OBI@SHELL.COM</v>
          </cell>
          <cell r="Q660" t="str">
            <v>OPEX</v>
          </cell>
          <cell r="R660" t="str">
            <v>OPEX</v>
          </cell>
          <cell r="S660" t="str">
            <v>NON SAL</v>
          </cell>
          <cell r="T660" t="str">
            <v>N/A</v>
          </cell>
          <cell r="U660" t="str">
            <v>N/A</v>
          </cell>
          <cell r="V660" t="str">
            <v>C_OPSE_OIL_Z11</v>
          </cell>
          <cell r="W660" t="str">
            <v>P231 Production Operations</v>
          </cell>
          <cell r="X660" t="str">
            <v>S7200 Services</v>
          </cell>
          <cell r="Y660" t="str">
            <v>A2110 Production Operations</v>
          </cell>
          <cell r="Z660">
            <v>2503.63</v>
          </cell>
          <cell r="AA660">
            <v>2876.74</v>
          </cell>
          <cell r="AB660">
            <v>10000000</v>
          </cell>
          <cell r="AC660">
            <v>0</v>
          </cell>
          <cell r="AD660">
            <v>32786.885245901642</v>
          </cell>
          <cell r="AG660">
            <v>0</v>
          </cell>
          <cell r="AH660">
            <v>-32786.885245901642</v>
          </cell>
        </row>
        <row r="661">
          <cell r="A661">
            <v>113086</v>
          </cell>
          <cell r="B661" t="str">
            <v>PT ENVIRONMENTAL AFFAIRS -BONNY</v>
          </cell>
          <cell r="C661">
            <v>113086</v>
          </cell>
          <cell r="D661" t="str">
            <v>PTE HSE AND WASTE MGT. (ENVIRONMENTAL STUDIES &amp; ESI (ENVIRONMENTAL SENSITIVITY INDEX) MAPPING )</v>
          </cell>
          <cell r="E661" t="str">
            <v>IRETI OMOTOSO</v>
          </cell>
          <cell r="F661" t="str">
            <v>PRODUCTION</v>
          </cell>
          <cell r="G661">
            <v>415006</v>
          </cell>
          <cell r="H661">
            <v>4150</v>
          </cell>
          <cell r="I661" t="str">
            <v>HSE</v>
          </cell>
          <cell r="J661" t="str">
            <v>BASE JV</v>
          </cell>
          <cell r="K661" t="str">
            <v>PRODUCTION</v>
          </cell>
          <cell r="L661" t="str">
            <v>PRODUCTION</v>
          </cell>
          <cell r="M661" t="str">
            <v>Asset Manager, Swamp East Hub</v>
          </cell>
          <cell r="N661" t="str">
            <v>Bonny Terminal Installation Manager </v>
          </cell>
          <cell r="O661" t="str">
            <v>MBANEFO, DUBEM</v>
          </cell>
          <cell r="P661" t="str">
            <v>LEONARD.GAIUS@SHELL.COM</v>
          </cell>
          <cell r="Q661" t="str">
            <v>OPEX</v>
          </cell>
          <cell r="R661" t="str">
            <v>OPEX</v>
          </cell>
          <cell r="S661" t="str">
            <v>NON SAL</v>
          </cell>
          <cell r="T661" t="str">
            <v>N/A</v>
          </cell>
          <cell r="U661" t="str">
            <v>N/A</v>
          </cell>
          <cell r="V661" t="str">
            <v>C_OPSE_OIL_Z11</v>
          </cell>
          <cell r="W661" t="str">
            <v>P231 Production Operations</v>
          </cell>
          <cell r="X661" t="str">
            <v>S7200 Services</v>
          </cell>
          <cell r="Y661" t="str">
            <v>A2110 Production Operations</v>
          </cell>
          <cell r="Z661">
            <v>33008.47</v>
          </cell>
          <cell r="AA661">
            <v>348789.9</v>
          </cell>
          <cell r="AB661">
            <v>188991275</v>
          </cell>
          <cell r="AC661">
            <v>172027.8</v>
          </cell>
          <cell r="AD661">
            <v>791671.324590164</v>
          </cell>
          <cell r="AG661">
            <v>0</v>
          </cell>
          <cell r="AH661">
            <v>-791671.324590164</v>
          </cell>
        </row>
        <row r="662">
          <cell r="A662">
            <v>113088</v>
          </cell>
          <cell r="B662" t="str">
            <v>PWC ENVIRONMENTAL AFFAIRS</v>
          </cell>
          <cell r="C662">
            <v>113088</v>
          </cell>
          <cell r="D662" t="str">
            <v>PCW ENVIRONMENTAL AFFAIRS (ENV SUBSCRIPTION)</v>
          </cell>
          <cell r="E662" t="str">
            <v>IRETI OMOTOSO</v>
          </cell>
          <cell r="F662" t="str">
            <v>PRODUCTION</v>
          </cell>
          <cell r="G662">
            <v>415006</v>
          </cell>
          <cell r="H662">
            <v>4150</v>
          </cell>
          <cell r="I662" t="str">
            <v>HSE</v>
          </cell>
          <cell r="J662" t="str">
            <v>BASE JV</v>
          </cell>
          <cell r="K662" t="str">
            <v>PRODUCTION</v>
          </cell>
          <cell r="L662" t="str">
            <v>PRODUCTION</v>
          </cell>
          <cell r="M662" t="str">
            <v>Asset Manager, Swamp West Hub</v>
          </cell>
          <cell r="N662" t="str">
            <v>Asset Management Integration Lead</v>
          </cell>
          <cell r="O662" t="str">
            <v>COOKEY, GABRIEL</v>
          </cell>
          <cell r="P662" t="str">
            <v>MEZIE.ANABA@SHELL.COM</v>
          </cell>
          <cell r="Q662" t="str">
            <v>OPEX</v>
          </cell>
          <cell r="R662" t="str">
            <v>OPEX</v>
          </cell>
          <cell r="S662" t="str">
            <v>NON SAL</v>
          </cell>
          <cell r="T662" t="str">
            <v>N/A</v>
          </cell>
          <cell r="U662" t="str">
            <v>N/A</v>
          </cell>
          <cell r="V662" t="str">
            <v>C_OPSE_OIL_Z11</v>
          </cell>
          <cell r="W662" t="str">
            <v>P231 Production Operations</v>
          </cell>
          <cell r="X662" t="str">
            <v>S7200 Services</v>
          </cell>
          <cell r="Y662" t="str">
            <v>A2110 Production Operations</v>
          </cell>
          <cell r="Z662">
            <v>1100779.55</v>
          </cell>
          <cell r="AA662">
            <v>558171.82000000007</v>
          </cell>
          <cell r="AB662">
            <v>34500000</v>
          </cell>
          <cell r="AC662">
            <v>1036885.24590164</v>
          </cell>
          <cell r="AD662">
            <v>1150000.0000000007</v>
          </cell>
          <cell r="AG662">
            <v>0</v>
          </cell>
          <cell r="AH662">
            <v>-1150000.0000000007</v>
          </cell>
        </row>
        <row r="663">
          <cell r="A663">
            <v>101283</v>
          </cell>
          <cell r="B663" t="str">
            <v xml:space="preserve">MD MANAGE COMPANY BUSINESS              </v>
          </cell>
          <cell r="C663">
            <v>113097</v>
          </cell>
          <cell r="D663" t="str">
            <v>OVERHEADS, PN MANAGING DIRECTOR - SERVICES MGT (HOTELS AND TRAVEL)</v>
          </cell>
          <cell r="E663" t="str">
            <v>CHIGBO ENENMO</v>
          </cell>
          <cell r="F663" t="str">
            <v>CCH/MD</v>
          </cell>
          <cell r="G663">
            <v>415002</v>
          </cell>
          <cell r="H663">
            <v>4150</v>
          </cell>
          <cell r="I663" t="str">
            <v>G&amp;A</v>
          </cell>
          <cell r="J663" t="str">
            <v>BASE JV</v>
          </cell>
          <cell r="K663" t="str">
            <v>CC &amp; MD</v>
          </cell>
          <cell r="L663" t="str">
            <v>BGR</v>
          </cell>
          <cell r="M663" t="str">
            <v>Country Chair &amp; MD SPDC</v>
          </cell>
          <cell r="N663" t="str">
            <v>Country Chair &amp; MD SPDC</v>
          </cell>
          <cell r="O663" t="str">
            <v>SOKUNBI, ADEOLA</v>
          </cell>
          <cell r="P663" t="str">
            <v>DANIEL.SAGBE@SHELL.COM</v>
          </cell>
          <cell r="Q663" t="str">
            <v>OPEX</v>
          </cell>
          <cell r="R663" t="str">
            <v>OPEX</v>
          </cell>
          <cell r="S663" t="str">
            <v>NON SAL</v>
          </cell>
          <cell r="T663" t="str">
            <v>N/A</v>
          </cell>
          <cell r="U663" t="str">
            <v>N/A</v>
          </cell>
          <cell r="V663" t="str">
            <v>N/A</v>
          </cell>
          <cell r="W663" t="str">
            <v>P236.08 Corporate Affairs, PR, etc.</v>
          </cell>
          <cell r="X663" t="str">
            <v>S7200 Services</v>
          </cell>
          <cell r="Y663" t="str">
            <v>A2340 Overhead</v>
          </cell>
          <cell r="Z663">
            <v>0.02</v>
          </cell>
          <cell r="AA663">
            <v>0</v>
          </cell>
          <cell r="AB663">
            <v>0</v>
          </cell>
          <cell r="AC663">
            <v>0</v>
          </cell>
          <cell r="AD663">
            <v>0</v>
          </cell>
          <cell r="AG663">
            <v>0</v>
          </cell>
          <cell r="AH663">
            <v>0</v>
          </cell>
        </row>
        <row r="664">
          <cell r="A664">
            <v>113097</v>
          </cell>
          <cell r="B664" t="str">
            <v>MD MANAGE COMPANY BUSINESS</v>
          </cell>
          <cell r="C664">
            <v>113097</v>
          </cell>
          <cell r="D664" t="str">
            <v>OVERHEADS, PN MANAGING DIRECTOR - SERVICES MGT (HOTELS AND TRAVEL)</v>
          </cell>
          <cell r="E664" t="str">
            <v>CHIGBO ENENMO</v>
          </cell>
          <cell r="F664" t="str">
            <v>CCH/MD</v>
          </cell>
          <cell r="G664">
            <v>415002</v>
          </cell>
          <cell r="H664">
            <v>4150</v>
          </cell>
          <cell r="I664" t="str">
            <v>G&amp;A</v>
          </cell>
          <cell r="J664" t="str">
            <v>BASE JV</v>
          </cell>
          <cell r="K664" t="str">
            <v>CC &amp; MD</v>
          </cell>
          <cell r="L664" t="str">
            <v>BGR</v>
          </cell>
          <cell r="M664" t="str">
            <v>Country Chair &amp; MD SPDC</v>
          </cell>
          <cell r="N664" t="str">
            <v>Country Chair &amp; MD SPDC</v>
          </cell>
          <cell r="O664" t="str">
            <v>SOKUNBI, ADEOLA</v>
          </cell>
          <cell r="P664" t="str">
            <v>DANIEL.SAGBE@SHELL.COM</v>
          </cell>
          <cell r="Q664" t="str">
            <v>OPEX</v>
          </cell>
          <cell r="R664" t="str">
            <v>OPEX</v>
          </cell>
          <cell r="S664" t="str">
            <v>NON SAL</v>
          </cell>
          <cell r="T664" t="str">
            <v>N/A</v>
          </cell>
          <cell r="U664" t="str">
            <v>N/A</v>
          </cell>
          <cell r="V664" t="str">
            <v>C_OPSE_OIL_Z11</v>
          </cell>
          <cell r="W664" t="str">
            <v>P235 Direct Management</v>
          </cell>
          <cell r="X664" t="str">
            <v>S7200 Services</v>
          </cell>
          <cell r="Y664" t="str">
            <v>A2170 Direct Mngt and Overheads</v>
          </cell>
          <cell r="Z664">
            <v>380923.12</v>
          </cell>
          <cell r="AA664">
            <v>256251.72000000003</v>
          </cell>
          <cell r="AB664">
            <v>47919706.079999998</v>
          </cell>
          <cell r="AC664">
            <v>30800</v>
          </cell>
          <cell r="AD664">
            <v>187913.79042622953</v>
          </cell>
          <cell r="AG664">
            <v>0</v>
          </cell>
          <cell r="AH664">
            <v>-187913.79042622953</v>
          </cell>
        </row>
        <row r="665">
          <cell r="A665">
            <v>113093</v>
          </cell>
          <cell r="B665" t="str">
            <v>PNP CORPORATE MTCE SYSTEMS MANAGEMENT</v>
          </cell>
          <cell r="C665">
            <v>113093</v>
          </cell>
          <cell r="D665" t="str">
            <v>OVERHEADS, PNPM MAINTENANCE SYSTEMS (ICT - INFRASTRUCTURE)</v>
          </cell>
          <cell r="E665" t="str">
            <v>IRETI OMOTOSO</v>
          </cell>
          <cell r="F665" t="str">
            <v>PRODUCTION</v>
          </cell>
          <cell r="G665">
            <v>415005</v>
          </cell>
          <cell r="H665">
            <v>4150</v>
          </cell>
          <cell r="I665" t="str">
            <v>OF-E&amp;M</v>
          </cell>
          <cell r="J665" t="str">
            <v>BASE JV</v>
          </cell>
          <cell r="K665" t="str">
            <v>PRODUCTION</v>
          </cell>
          <cell r="L665" t="str">
            <v>PRODUCTION</v>
          </cell>
          <cell r="M665" t="str">
            <v>Production Services Manager</v>
          </cell>
          <cell r="N665" t="str">
            <v>Manager, Turnaround &amp; Maintenance Execution</v>
          </cell>
          <cell r="O665" t="str">
            <v>OLALEYE, OLAYEMI</v>
          </cell>
          <cell r="P665" t="str">
            <v>OLAKUNLE.AJAYI@SHELL.COM</v>
          </cell>
          <cell r="Q665" t="str">
            <v>OPEX</v>
          </cell>
          <cell r="R665" t="str">
            <v>OPEX</v>
          </cell>
          <cell r="S665" t="str">
            <v>NON SAL</v>
          </cell>
          <cell r="T665" t="str">
            <v>N/A</v>
          </cell>
          <cell r="U665" t="str">
            <v>N/A</v>
          </cell>
          <cell r="V665" t="str">
            <v>C_OPSE_OIL_Z11</v>
          </cell>
          <cell r="W665" t="str">
            <v>P233 Facilities Maintenance</v>
          </cell>
          <cell r="X665" t="str">
            <v>S7200 Services</v>
          </cell>
          <cell r="Y665" t="str">
            <v>A2170 Direct Mngt and Overheads</v>
          </cell>
          <cell r="Z665">
            <v>22469.360000000001</v>
          </cell>
          <cell r="AA665">
            <v>93.19</v>
          </cell>
          <cell r="AB665">
            <v>4496000</v>
          </cell>
          <cell r="AC665">
            <v>0</v>
          </cell>
          <cell r="AD665">
            <v>14740.983606557376</v>
          </cell>
          <cell r="AG665">
            <v>0</v>
          </cell>
          <cell r="AH665">
            <v>-14740.983606557376</v>
          </cell>
        </row>
        <row r="666">
          <cell r="A666">
            <v>113094</v>
          </cell>
          <cell r="B666" t="str">
            <v>OVERHEADS, JV BUDGET  INFORMATION_TRAVEL &amp; HOTEL</v>
          </cell>
          <cell r="C666">
            <v>113094</v>
          </cell>
          <cell r="D666" t="str">
            <v>OVERHEADS, JV BUDGET &amp; MANAGEMENT INFORMATION</v>
          </cell>
          <cell r="E666" t="str">
            <v>CHIGBO ENENMO</v>
          </cell>
          <cell r="F666" t="str">
            <v>FINANCE</v>
          </cell>
          <cell r="G666">
            <v>415002</v>
          </cell>
          <cell r="H666">
            <v>4150</v>
          </cell>
          <cell r="I666" t="str">
            <v>G&amp;A</v>
          </cell>
          <cell r="J666" t="str">
            <v>BASE JV</v>
          </cell>
          <cell r="K666" t="str">
            <v>FINANCE</v>
          </cell>
          <cell r="L666" t="str">
            <v>FINANCE</v>
          </cell>
          <cell r="M666" t="str">
            <v>GM, Planning &amp; Performance Management</v>
          </cell>
          <cell r="N666" t="str">
            <v>Regional Head, Budgeting &amp; Fin Planning</v>
          </cell>
          <cell r="O666" t="str">
            <v>AJILIMA- ISAAC, HAWA</v>
          </cell>
          <cell r="P666" t="str">
            <v>OLUSINA.AKANNI@SHELL.COM</v>
          </cell>
          <cell r="Q666" t="str">
            <v>OPEX</v>
          </cell>
          <cell r="R666" t="str">
            <v>OPEX</v>
          </cell>
          <cell r="S666" t="str">
            <v>NON SAL</v>
          </cell>
          <cell r="T666" t="str">
            <v>N/A</v>
          </cell>
          <cell r="U666" t="str">
            <v>N/A</v>
          </cell>
          <cell r="V666" t="str">
            <v>C_OPSE_OIL_Z11</v>
          </cell>
          <cell r="W666" t="str">
            <v>P236.06 Finance and Taxation</v>
          </cell>
          <cell r="X666" t="str">
            <v>S7200 Services</v>
          </cell>
          <cell r="Y666" t="str">
            <v>A2340 Overhead</v>
          </cell>
          <cell r="Z666">
            <v>10275.949999999999</v>
          </cell>
          <cell r="AA666">
            <v>45390.34</v>
          </cell>
          <cell r="AB666">
            <v>13795000</v>
          </cell>
          <cell r="AC666">
            <v>3500</v>
          </cell>
          <cell r="AD666">
            <v>48729.508196721312</v>
          </cell>
          <cell r="AG666">
            <v>0</v>
          </cell>
          <cell r="AH666">
            <v>-48729.508196721312</v>
          </cell>
        </row>
        <row r="667">
          <cell r="A667">
            <v>113095</v>
          </cell>
          <cell r="B667" t="str">
            <v>CX LAND TRANSPORT</v>
          </cell>
          <cell r="C667">
            <v>113095</v>
          </cell>
          <cell r="D667" t="str">
            <v>OVERHEADS, CORPORATE EXTERNAL AFFAIRS_LAND TRAVEL</v>
          </cell>
          <cell r="E667" t="str">
            <v>CHIGBO ENENMO</v>
          </cell>
          <cell r="F667" t="str">
            <v>EXTERNAL RELATIONS</v>
          </cell>
          <cell r="G667">
            <v>415003</v>
          </cell>
          <cell r="H667">
            <v>4150</v>
          </cell>
          <cell r="I667" t="str">
            <v>PMM</v>
          </cell>
          <cell r="J667" t="str">
            <v>BASE JV</v>
          </cell>
          <cell r="K667" t="str">
            <v>CC &amp; MD</v>
          </cell>
          <cell r="L667" t="str">
            <v>EXTERNAL RELATIONS</v>
          </cell>
          <cell r="M667" t="str">
            <v>External Relations Manager</v>
          </cell>
          <cell r="N667" t="str">
            <v>ER Nigeria Communications Manager</v>
          </cell>
          <cell r="O667" t="str">
            <v>SOKUNBI, ADEOLA</v>
          </cell>
          <cell r="P667" t="str">
            <v>JUDITH.OKAKURO@SHELL.COM</v>
          </cell>
          <cell r="Q667" t="str">
            <v>OPEX</v>
          </cell>
          <cell r="R667" t="str">
            <v>OPEX</v>
          </cell>
          <cell r="S667" t="str">
            <v>NON SAL</v>
          </cell>
          <cell r="T667" t="str">
            <v>N/A</v>
          </cell>
          <cell r="U667" t="str">
            <v>N/A</v>
          </cell>
          <cell r="V667" t="str">
            <v>C_OPSE_OIL_Z11</v>
          </cell>
          <cell r="W667" t="str">
            <v>P236.08 Corporate Affairs, PR, etc.</v>
          </cell>
          <cell r="X667" t="str">
            <v>S7200 Services</v>
          </cell>
          <cell r="Y667" t="str">
            <v>A2340 Overhead</v>
          </cell>
          <cell r="Z667">
            <v>1587.7</v>
          </cell>
          <cell r="AA667">
            <v>6170.56</v>
          </cell>
          <cell r="AB667">
            <v>0</v>
          </cell>
          <cell r="AC667">
            <v>0</v>
          </cell>
          <cell r="AD667">
            <v>0</v>
          </cell>
          <cell r="AG667">
            <v>0</v>
          </cell>
          <cell r="AH667">
            <v>0</v>
          </cell>
        </row>
        <row r="668">
          <cell r="A668">
            <v>101263</v>
          </cell>
          <cell r="B668" t="str">
            <v>SALSWAGES&amp;O/HVPPRODUCTION</v>
          </cell>
          <cell r="C668">
            <v>113099</v>
          </cell>
          <cell r="D668" t="str">
            <v>PRODUCTION OPERATION SYSTEMS MANAGEMENT (ADMIN SERVICES COST)</v>
          </cell>
          <cell r="E668" t="str">
            <v>IRETI OMOTOSO</v>
          </cell>
          <cell r="F668" t="str">
            <v>PRODUCTION</v>
          </cell>
          <cell r="G668">
            <v>415002</v>
          </cell>
          <cell r="H668">
            <v>4150</v>
          </cell>
          <cell r="I668" t="str">
            <v>G&amp;A</v>
          </cell>
          <cell r="J668" t="str">
            <v>BASE JV</v>
          </cell>
          <cell r="K668" t="str">
            <v>PRODUCTION</v>
          </cell>
          <cell r="L668" t="str">
            <v>PRODUCTION</v>
          </cell>
          <cell r="M668" t="str">
            <v>Production Services Manager</v>
          </cell>
          <cell r="N668" t="str">
            <v xml:space="preserve">	Head Oil &amp; Gas Planning and Performance Mgmt                         </v>
          </cell>
          <cell r="O668" t="str">
            <v>ADEPOJU, OPEYEMI</v>
          </cell>
          <cell r="P668" t="str">
            <v>ABIODUN.BUSARI@SHELL.COM</v>
          </cell>
          <cell r="Q668" t="str">
            <v>OPEX</v>
          </cell>
          <cell r="R668" t="str">
            <v>OPEX</v>
          </cell>
          <cell r="S668" t="str">
            <v>NON SAL</v>
          </cell>
          <cell r="T668" t="str">
            <v>N/A</v>
          </cell>
          <cell r="U668" t="str">
            <v>N/A</v>
          </cell>
          <cell r="V668" t="str">
            <v>N/A</v>
          </cell>
          <cell r="W668" t="str">
            <v>P231 Production Operations</v>
          </cell>
          <cell r="X668" t="str">
            <v>S7200 Services</v>
          </cell>
          <cell r="Y668" t="str">
            <v>A2110 Production Operations</v>
          </cell>
          <cell r="Z668">
            <v>-8451.0400000000009</v>
          </cell>
          <cell r="AA668">
            <v>-34403.050000000003</v>
          </cell>
          <cell r="AB668">
            <v>0</v>
          </cell>
          <cell r="AC668">
            <v>0</v>
          </cell>
          <cell r="AD668">
            <v>0</v>
          </cell>
          <cell r="AG668">
            <v>0</v>
          </cell>
          <cell r="AH668">
            <v>0</v>
          </cell>
        </row>
        <row r="669">
          <cell r="A669">
            <v>113099</v>
          </cell>
          <cell r="B669" t="str">
            <v>PRODUCTN OPERATION SYSTEMS OVERHEAD</v>
          </cell>
          <cell r="C669">
            <v>113099</v>
          </cell>
          <cell r="D669" t="str">
            <v>PRODUCTION OPERATION SYSTEMS MANAGEMENT (ADMIN SERVICES COST)</v>
          </cell>
          <cell r="E669" t="str">
            <v>IRETI OMOTOSO</v>
          </cell>
          <cell r="F669" t="str">
            <v>PRODUCTION</v>
          </cell>
          <cell r="G669">
            <v>415002</v>
          </cell>
          <cell r="H669">
            <v>4150</v>
          </cell>
          <cell r="I669" t="str">
            <v>G&amp;A</v>
          </cell>
          <cell r="J669" t="str">
            <v>BASE JV</v>
          </cell>
          <cell r="K669" t="str">
            <v>PRODUCTION</v>
          </cell>
          <cell r="L669" t="str">
            <v>PRODUCTION</v>
          </cell>
          <cell r="M669" t="str">
            <v>Production Services Manager</v>
          </cell>
          <cell r="N669" t="str">
            <v xml:space="preserve">	Head Oil &amp; Gas Planning and Performance Mgmt                         </v>
          </cell>
          <cell r="O669" t="str">
            <v>ADEPOJU, OPEYEMI</v>
          </cell>
          <cell r="P669" t="str">
            <v>ABIODUN.BUSARI@SHELL.COM</v>
          </cell>
          <cell r="Q669" t="str">
            <v>OPEX</v>
          </cell>
          <cell r="R669" t="str">
            <v>OPEX</v>
          </cell>
          <cell r="S669" t="str">
            <v>NON SAL</v>
          </cell>
          <cell r="T669" t="str">
            <v>N/A</v>
          </cell>
          <cell r="U669" t="str">
            <v>N/A</v>
          </cell>
          <cell r="V669" t="str">
            <v>C_OPSE_OIL_Z11</v>
          </cell>
          <cell r="W669" t="str">
            <v>P235 Direct Management</v>
          </cell>
          <cell r="X669" t="str">
            <v>S7200 Services</v>
          </cell>
          <cell r="Y669" t="str">
            <v>A2170 Direct Mngt and Overheads</v>
          </cell>
          <cell r="Z669">
            <v>53952.600000000006</v>
          </cell>
          <cell r="AA669">
            <v>63394.91</v>
          </cell>
          <cell r="AB669">
            <v>15953064.420071999</v>
          </cell>
          <cell r="AC669">
            <v>0</v>
          </cell>
          <cell r="AD669">
            <v>52305.129246137702</v>
          </cell>
          <cell r="AG669">
            <v>0</v>
          </cell>
          <cell r="AH669">
            <v>-52305.129246137702</v>
          </cell>
        </row>
        <row r="670">
          <cell r="A670">
            <v>113098</v>
          </cell>
          <cell r="B670" t="str">
            <v>PNP CORPORATE MTCE SYSTEMS MANAGEMENT</v>
          </cell>
          <cell r="C670">
            <v>113098</v>
          </cell>
          <cell r="D670" t="str">
            <v>OVERHEADS, PNPM MAINTENANCE SYSTEMS (ADMIN SERVICES COST)</v>
          </cell>
          <cell r="E670" t="str">
            <v>IRETI OMOTOSO</v>
          </cell>
          <cell r="F670" t="str">
            <v>PRODUCTION</v>
          </cell>
          <cell r="G670">
            <v>415002</v>
          </cell>
          <cell r="H670">
            <v>4150</v>
          </cell>
          <cell r="I670" t="str">
            <v>G&amp;A</v>
          </cell>
          <cell r="J670" t="str">
            <v>BASE JV</v>
          </cell>
          <cell r="K670" t="str">
            <v>PRODUCTION</v>
          </cell>
          <cell r="L670" t="str">
            <v>PRODUCTION</v>
          </cell>
          <cell r="M670" t="str">
            <v>Production Services Manager</v>
          </cell>
          <cell r="N670" t="str">
            <v>Manager, Turnaround &amp; Maintenance Execution</v>
          </cell>
          <cell r="O670" t="str">
            <v>OLALEYE, OLAYEMI</v>
          </cell>
          <cell r="P670" t="str">
            <v>OLAKUNLE.AJAYI@SHELL.COM</v>
          </cell>
          <cell r="Q670" t="str">
            <v>OPEX</v>
          </cell>
          <cell r="R670" t="str">
            <v>OPEX</v>
          </cell>
          <cell r="S670" t="str">
            <v>NON SAL</v>
          </cell>
          <cell r="T670" t="str">
            <v>N/A</v>
          </cell>
          <cell r="U670" t="str">
            <v>N/A</v>
          </cell>
          <cell r="V670" t="str">
            <v>C_OPSE_OIL_Z11</v>
          </cell>
          <cell r="W670" t="str">
            <v>P233 Facilities Maintenance</v>
          </cell>
          <cell r="X670" t="str">
            <v>S7200 Services</v>
          </cell>
          <cell r="Y670" t="str">
            <v>A2170 Direct Mngt and Overheads</v>
          </cell>
          <cell r="Z670">
            <v>243159.36000000004</v>
          </cell>
          <cell r="AA670">
            <v>435560.37</v>
          </cell>
          <cell r="AB670">
            <v>124801339</v>
          </cell>
          <cell r="AC670">
            <v>131934</v>
          </cell>
          <cell r="AD670">
            <v>541118.71803278686</v>
          </cell>
          <cell r="AG670">
            <v>0</v>
          </cell>
          <cell r="AH670">
            <v>-541118.71803278686</v>
          </cell>
        </row>
        <row r="671">
          <cell r="A671">
            <v>105931</v>
          </cell>
          <cell r="B671" t="str">
            <v>OKOLOMA GEN SET/GEN SETS LAND 2 EAST</v>
          </cell>
          <cell r="C671">
            <v>113105</v>
          </cell>
          <cell r="D671" t="str">
            <v>CATERING/ ACCOMMODATION &amp; HOUSEKEEPING AT OKOLOMA (AFAM GRF)</v>
          </cell>
          <cell r="E671" t="str">
            <v>IRETI OMOTOSO</v>
          </cell>
          <cell r="F671" t="str">
            <v>PRODUCTION</v>
          </cell>
          <cell r="G671">
            <v>414003</v>
          </cell>
          <cell r="H671">
            <v>4140</v>
          </cell>
          <cell r="I671" t="str">
            <v>GAS</v>
          </cell>
          <cell r="J671" t="str">
            <v>BASE JV</v>
          </cell>
          <cell r="K671" t="str">
            <v>PRODUCTION</v>
          </cell>
          <cell r="L671" t="str">
            <v>PRODUCTION</v>
          </cell>
          <cell r="M671" t="str">
            <v>Asset Manager, Land East Hub</v>
          </cell>
          <cell r="N671" t="str">
            <v>Asset Management Integration Lead</v>
          </cell>
          <cell r="O671" t="str">
            <v>ADEDIRAN, ADEWALE</v>
          </cell>
          <cell r="P671" t="str">
            <v>DENNIS.ONYEBUCHIE@SHELL.COM</v>
          </cell>
          <cell r="Q671" t="str">
            <v>OPEX</v>
          </cell>
          <cell r="R671" t="str">
            <v>OPEX</v>
          </cell>
          <cell r="S671" t="str">
            <v>NON SAL</v>
          </cell>
          <cell r="T671" t="str">
            <v>N/A</v>
          </cell>
          <cell r="U671" t="str">
            <v>N/A</v>
          </cell>
          <cell r="V671" t="str">
            <v>N/A</v>
          </cell>
          <cell r="W671" t="str">
            <v>P231 Production Operations</v>
          </cell>
          <cell r="X671" t="str">
            <v>S7200 Services</v>
          </cell>
          <cell r="Y671" t="str">
            <v>A2110 Production Operations</v>
          </cell>
          <cell r="Z671">
            <v>0.01</v>
          </cell>
          <cell r="AA671">
            <v>0</v>
          </cell>
          <cell r="AB671">
            <v>0</v>
          </cell>
          <cell r="AC671">
            <v>0</v>
          </cell>
          <cell r="AD671">
            <v>0</v>
          </cell>
          <cell r="AG671">
            <v>0</v>
          </cell>
          <cell r="AH671">
            <v>0</v>
          </cell>
        </row>
        <row r="672">
          <cell r="A672">
            <v>113105</v>
          </cell>
          <cell r="B672" t="str">
            <v>GENERAL OVERHEADS OKOLOMA</v>
          </cell>
          <cell r="C672">
            <v>113105</v>
          </cell>
          <cell r="D672" t="str">
            <v>CATERING/ ACCOMMODATION &amp; HOUSEKEEPING AT OKOLOMA (AFAM GRF)</v>
          </cell>
          <cell r="E672" t="str">
            <v>IRETI OMOTOSO</v>
          </cell>
          <cell r="F672" t="str">
            <v>PRODUCTION</v>
          </cell>
          <cell r="G672">
            <v>414003</v>
          </cell>
          <cell r="H672">
            <v>4140</v>
          </cell>
          <cell r="I672" t="str">
            <v>GAS</v>
          </cell>
          <cell r="J672" t="str">
            <v>DOMGAS/IPP</v>
          </cell>
          <cell r="K672" t="str">
            <v>PRODUCTION</v>
          </cell>
          <cell r="L672" t="str">
            <v>PRODUCTION</v>
          </cell>
          <cell r="M672" t="str">
            <v>Asset Manager, Land East Hub</v>
          </cell>
          <cell r="N672" t="str">
            <v>Asset Management Integration Lead</v>
          </cell>
          <cell r="O672" t="str">
            <v>ADEDIRAN, ADEWALE</v>
          </cell>
          <cell r="P672" t="str">
            <v>DENNIS.ONYEBUCHIE@SHELL.COM</v>
          </cell>
          <cell r="Q672" t="str">
            <v>OPEX</v>
          </cell>
          <cell r="R672" t="str">
            <v>OPEX</v>
          </cell>
          <cell r="S672" t="str">
            <v>NON SAL</v>
          </cell>
          <cell r="T672" t="str">
            <v>N/A</v>
          </cell>
          <cell r="U672" t="str">
            <v>N/A</v>
          </cell>
          <cell r="V672" t="str">
            <v>N/A</v>
          </cell>
          <cell r="W672" t="str">
            <v>P234 Power Operations</v>
          </cell>
          <cell r="X672" t="str">
            <v>S7200 Services</v>
          </cell>
          <cell r="Y672" t="str">
            <v>A2110 Production Operations</v>
          </cell>
          <cell r="Z672">
            <v>695.69</v>
          </cell>
          <cell r="AA672">
            <v>0</v>
          </cell>
          <cell r="AB672">
            <v>0</v>
          </cell>
          <cell r="AC672">
            <v>0</v>
          </cell>
          <cell r="AD672">
            <v>0</v>
          </cell>
          <cell r="AG672">
            <v>0</v>
          </cell>
          <cell r="AH672">
            <v>0</v>
          </cell>
        </row>
        <row r="673">
          <cell r="A673">
            <v>113104</v>
          </cell>
          <cell r="B673" t="str">
            <v>GAS PIPELINES INTEGRITY MANAGEMENT</v>
          </cell>
          <cell r="C673">
            <v>113104</v>
          </cell>
          <cell r="D673" t="str">
            <v>GAS PIPELINES INTEGRITY MANAGEMENT (MAINTENANCE OF PIPELINES, FLOWLINES AND RISERS - GAS )</v>
          </cell>
          <cell r="E673" t="str">
            <v>IRETI OMOTOSO</v>
          </cell>
          <cell r="F673" t="str">
            <v>PRODUCTION</v>
          </cell>
          <cell r="G673">
            <v>412003</v>
          </cell>
          <cell r="H673">
            <v>4120</v>
          </cell>
          <cell r="I673" t="str">
            <v>GAS</v>
          </cell>
          <cell r="J673" t="str">
            <v>DOMGAS/IPP</v>
          </cell>
          <cell r="K673" t="str">
            <v>PRODUCTION</v>
          </cell>
          <cell r="L673" t="str">
            <v>PRODUCTION</v>
          </cell>
          <cell r="M673" t="str">
            <v>Pipeline Asset Manager</v>
          </cell>
          <cell r="N673" t="str">
            <v xml:space="preserve">	Production Support Manager                                                          </v>
          </cell>
          <cell r="O673" t="str">
            <v>AGUEGBOH, OBIORA</v>
          </cell>
          <cell r="P673" t="str">
            <v>ADEBOYE.SOBAYO@SHELL.COM</v>
          </cell>
          <cell r="Q673" t="str">
            <v>OPEX</v>
          </cell>
          <cell r="R673" t="str">
            <v>OPEX</v>
          </cell>
          <cell r="S673" t="str">
            <v>NON SAL</v>
          </cell>
          <cell r="T673" t="str">
            <v>N/A</v>
          </cell>
          <cell r="U673" t="str">
            <v>N/A</v>
          </cell>
          <cell r="V673" t="str">
            <v>C_OPSE_OIL_Z11</v>
          </cell>
          <cell r="W673" t="str">
            <v>P231 Production Operations</v>
          </cell>
          <cell r="X673" t="str">
            <v>S7200 Services</v>
          </cell>
          <cell r="Y673" t="str">
            <v>A2110 Production Operations</v>
          </cell>
          <cell r="Z673">
            <v>3668337.1</v>
          </cell>
          <cell r="AA673">
            <v>58347.78</v>
          </cell>
          <cell r="AB673">
            <v>0</v>
          </cell>
          <cell r="AC673">
            <v>0</v>
          </cell>
          <cell r="AD673">
            <v>0</v>
          </cell>
          <cell r="AG673">
            <v>0</v>
          </cell>
          <cell r="AH673">
            <v>0</v>
          </cell>
        </row>
        <row r="674">
          <cell r="A674" t="str">
            <v>O.NG.PAE.A2G.FLB.71300</v>
          </cell>
          <cell r="B674" t="str">
            <v>CATERING/ACCOMM/HSEKEEPING OKOLOMA</v>
          </cell>
          <cell r="C674">
            <v>113105</v>
          </cell>
          <cell r="D674" t="str">
            <v>CATERING/ ACCOMMODATION &amp; HOUSEKEEPING AT OKOLOMA (AFAM GRF)</v>
          </cell>
          <cell r="E674" t="str">
            <v>IRETI OMOTOSO</v>
          </cell>
          <cell r="F674" t="str">
            <v>PRODUCTION</v>
          </cell>
          <cell r="G674">
            <v>414003</v>
          </cell>
          <cell r="H674">
            <v>4140</v>
          </cell>
          <cell r="I674" t="str">
            <v>GAS</v>
          </cell>
          <cell r="J674" t="str">
            <v>DOMGAS/IPP</v>
          </cell>
          <cell r="K674" t="str">
            <v>PRODUCTION</v>
          </cell>
          <cell r="L674" t="str">
            <v>PRODUCTION</v>
          </cell>
          <cell r="M674" t="str">
            <v>Asset Manager, Land East Hub</v>
          </cell>
          <cell r="N674" t="str">
            <v>Asset Management Integration Lead</v>
          </cell>
          <cell r="O674" t="str">
            <v>ADEDIRAN, ADEWALE</v>
          </cell>
          <cell r="P674" t="str">
            <v>DENNIS.ONYEBUCHIE@SHELL.COM</v>
          </cell>
          <cell r="Q674" t="str">
            <v>OPEX</v>
          </cell>
          <cell r="R674" t="str">
            <v>OPEX</v>
          </cell>
          <cell r="S674" t="str">
            <v>NON SAL</v>
          </cell>
          <cell r="T674" t="str">
            <v>N/A</v>
          </cell>
          <cell r="U674" t="str">
            <v>N/A</v>
          </cell>
          <cell r="V674" t="str">
            <v>N_KOCR_EL2_G01</v>
          </cell>
          <cell r="W674" t="str">
            <v>P234 Power Operations</v>
          </cell>
          <cell r="X674" t="str">
            <v>S7200 Services</v>
          </cell>
          <cell r="Y674" t="str">
            <v>A2170 Direct Mngt and Overheads</v>
          </cell>
          <cell r="Z674">
            <v>578619.84</v>
          </cell>
          <cell r="AA674">
            <v>533219.73</v>
          </cell>
          <cell r="AB674">
            <v>137153000</v>
          </cell>
          <cell r="AC674">
            <v>0</v>
          </cell>
          <cell r="AD674">
            <v>449681.96721311478</v>
          </cell>
          <cell r="AG674">
            <v>0</v>
          </cell>
          <cell r="AH674">
            <v>-449681.96721311478</v>
          </cell>
        </row>
        <row r="675">
          <cell r="A675">
            <v>113107</v>
          </cell>
          <cell r="B675" t="str">
            <v>HOTELS AND TRAVEL- ASSET ENGINEERING</v>
          </cell>
          <cell r="C675">
            <v>113107</v>
          </cell>
          <cell r="D675" t="str">
            <v>HOTELS AND TRAVEL- ASSET ENGINEERING</v>
          </cell>
          <cell r="E675" t="str">
            <v>MOJEED OKUNADE</v>
          </cell>
          <cell r="F675" t="str">
            <v>ENGINEERING</v>
          </cell>
          <cell r="G675">
            <v>415002</v>
          </cell>
          <cell r="H675">
            <v>4150</v>
          </cell>
          <cell r="I675" t="str">
            <v>G&amp;A</v>
          </cell>
          <cell r="J675" t="str">
            <v>BASE JV</v>
          </cell>
          <cell r="K675" t="str">
            <v>P&amp;T</v>
          </cell>
          <cell r="L675" t="str">
            <v>GM Nigeria, Operated</v>
          </cell>
          <cell r="M675" t="str">
            <v>GM Nigeria, Operated</v>
          </cell>
          <cell r="N675" t="str">
            <v>Manager, Asset Engineering</v>
          </cell>
          <cell r="O675" t="str">
            <v>EBEM, MARCEL</v>
          </cell>
          <cell r="P675" t="str">
            <v>JOHN.UGBELASE@SHELL.COM</v>
          </cell>
          <cell r="Q675" t="str">
            <v>OPEX</v>
          </cell>
          <cell r="R675" t="str">
            <v>OPEX</v>
          </cell>
          <cell r="S675" t="str">
            <v>NON SAL</v>
          </cell>
          <cell r="T675" t="str">
            <v>N/A</v>
          </cell>
          <cell r="U675" t="str">
            <v>N/A</v>
          </cell>
          <cell r="V675" t="str">
            <v>C_OPSE_OIL_Z11</v>
          </cell>
          <cell r="W675" t="str">
            <v>P236.01 Technical Support</v>
          </cell>
          <cell r="X675" t="str">
            <v>S7200 Services</v>
          </cell>
          <cell r="Y675" t="str">
            <v>A2340 Overhead</v>
          </cell>
          <cell r="Z675">
            <v>67957.31</v>
          </cell>
          <cell r="AA675">
            <v>87853.560000000012</v>
          </cell>
          <cell r="AB675">
            <v>10650000</v>
          </cell>
          <cell r="AC675">
            <v>24000</v>
          </cell>
          <cell r="AD675">
            <v>58918.032786885247</v>
          </cell>
          <cell r="AG675">
            <v>0</v>
          </cell>
          <cell r="AH675">
            <v>-58918.032786885247</v>
          </cell>
        </row>
        <row r="676">
          <cell r="A676">
            <v>113108</v>
          </cell>
          <cell r="B676" t="str">
            <v>OVERHEADS FACILITIES &amp; LOGISTICS- CIVIL ENGINEERING</v>
          </cell>
          <cell r="C676">
            <v>113108</v>
          </cell>
          <cell r="D676" t="str">
            <v>OVERHEADS FACILITIES &amp; LOGISTICS- CIVIL ENGINEERING</v>
          </cell>
          <cell r="E676" t="str">
            <v>MOJEED OKUNADE</v>
          </cell>
          <cell r="F676" t="str">
            <v>ENGINEERING</v>
          </cell>
          <cell r="G676">
            <v>415002</v>
          </cell>
          <cell r="H676">
            <v>4150</v>
          </cell>
          <cell r="I676" t="str">
            <v>PMM</v>
          </cell>
          <cell r="J676" t="str">
            <v>BASE JV</v>
          </cell>
          <cell r="K676" t="str">
            <v>P&amp;T</v>
          </cell>
          <cell r="L676" t="str">
            <v>GM Nigeria, Operated</v>
          </cell>
          <cell r="M676" t="str">
            <v>GM Nigeria, Operated</v>
          </cell>
          <cell r="N676" t="str">
            <v>Manager, Onshore Nigeria Engineering</v>
          </cell>
          <cell r="O676" t="str">
            <v>EBEM, MARCEL</v>
          </cell>
          <cell r="P676" t="str">
            <v>MAXWELL.EBIRIM@SHELL.COM</v>
          </cell>
          <cell r="Q676" t="str">
            <v>OPEX</v>
          </cell>
          <cell r="R676" t="str">
            <v>OPEX</v>
          </cell>
          <cell r="S676" t="str">
            <v>NON SAL</v>
          </cell>
          <cell r="T676" t="str">
            <v>N/A</v>
          </cell>
          <cell r="U676" t="str">
            <v>N/A</v>
          </cell>
          <cell r="V676" t="str">
            <v>N/A</v>
          </cell>
          <cell r="W676" t="str">
            <v>P236.01 Technical Support</v>
          </cell>
          <cell r="X676" t="str">
            <v>S7200 Services</v>
          </cell>
          <cell r="Y676" t="str">
            <v>A2340 Overhead</v>
          </cell>
          <cell r="Z676">
            <v>2.63</v>
          </cell>
          <cell r="AA676">
            <v>0</v>
          </cell>
          <cell r="AB676">
            <v>0</v>
          </cell>
          <cell r="AC676">
            <v>0</v>
          </cell>
          <cell r="AD676">
            <v>0</v>
          </cell>
          <cell r="AG676">
            <v>0</v>
          </cell>
          <cell r="AH676">
            <v>0</v>
          </cell>
        </row>
        <row r="677">
          <cell r="A677">
            <v>113111</v>
          </cell>
          <cell r="B677" t="str">
            <v>OVERHEADS  IAEG JV AUDIT_CONSULTANCY</v>
          </cell>
          <cell r="C677">
            <v>113111</v>
          </cell>
          <cell r="D677" t="str">
            <v>OVERHEADS  IAEG JV AUDIT_CONSULTANCY</v>
          </cell>
          <cell r="E677" t="str">
            <v>CHIGBO ENENMO</v>
          </cell>
          <cell r="F677" t="str">
            <v>FINANCE</v>
          </cell>
          <cell r="G677">
            <v>415002</v>
          </cell>
          <cell r="H677">
            <v>4150</v>
          </cell>
          <cell r="I677" t="str">
            <v>G&amp;A</v>
          </cell>
          <cell r="J677" t="str">
            <v>BASE JV</v>
          </cell>
          <cell r="K677" t="str">
            <v>FINANCE</v>
          </cell>
          <cell r="L677" t="str">
            <v>FINANCE</v>
          </cell>
          <cell r="M677" t="str">
            <v>Audit Manager Nigeria &amp; Gabon</v>
          </cell>
          <cell r="N677" t="str">
            <v>Head NCD, SPDC</v>
          </cell>
          <cell r="O677" t="str">
            <v>AJILIMA- ISAAC, HAWA</v>
          </cell>
          <cell r="P677" t="str">
            <v>CATHERINE.EZENWANI@SHELL.COM</v>
          </cell>
          <cell r="Q677" t="str">
            <v>OPEX</v>
          </cell>
          <cell r="R677" t="str">
            <v>OPEX</v>
          </cell>
          <cell r="S677" t="str">
            <v>NON SAL</v>
          </cell>
          <cell r="T677" t="str">
            <v>N/A</v>
          </cell>
          <cell r="U677" t="str">
            <v>N/A</v>
          </cell>
          <cell r="V677" t="str">
            <v>C_OPSE_OIL_Z11</v>
          </cell>
          <cell r="W677" t="str">
            <v>P236.06 Finance and Taxation</v>
          </cell>
          <cell r="X677" t="str">
            <v>S7200 Services</v>
          </cell>
          <cell r="Y677" t="str">
            <v>A2340 Overhead</v>
          </cell>
          <cell r="Z677">
            <v>88.960000000000008</v>
          </cell>
          <cell r="AA677">
            <v>-40.520000000000003</v>
          </cell>
          <cell r="AB677">
            <v>7200000</v>
          </cell>
          <cell r="AC677">
            <v>24000</v>
          </cell>
          <cell r="AD677">
            <v>47606.557377049176</v>
          </cell>
          <cell r="AG677">
            <v>0</v>
          </cell>
          <cell r="AH677">
            <v>-47606.557377049176</v>
          </cell>
        </row>
        <row r="678">
          <cell r="A678">
            <v>113113</v>
          </cell>
          <cell r="B678" t="str">
            <v>CX OVERHEADS ADR PROFESSIONAL FEES/SERVICE</v>
          </cell>
          <cell r="C678">
            <v>113113</v>
          </cell>
          <cell r="D678" t="str">
            <v>OVERHEADS, SOCIAL PERFORMANCE &amp; COMMUNITY AFFAIRS (PROFESSIONAL FEES/SERVICE)</v>
          </cell>
          <cell r="E678" t="str">
            <v>CHIGBO ENENMO</v>
          </cell>
          <cell r="F678" t="str">
            <v>EXTERNAL RELATIONS</v>
          </cell>
          <cell r="G678">
            <v>415008</v>
          </cell>
          <cell r="H678">
            <v>4150</v>
          </cell>
          <cell r="I678" t="str">
            <v>G&amp;A</v>
          </cell>
          <cell r="J678" t="str">
            <v>BASE JV</v>
          </cell>
          <cell r="K678" t="str">
            <v>CC &amp; MD</v>
          </cell>
          <cell r="L678" t="str">
            <v>EXTERNAL RELATIONS</v>
          </cell>
          <cell r="M678" t="str">
            <v>External Relations Manager</v>
          </cell>
          <cell r="N678" t="str">
            <v>ER Strategy &amp; Value Assurance Mgr</v>
          </cell>
          <cell r="O678" t="str">
            <v>SOKUNBI, ADEOLA</v>
          </cell>
          <cell r="P678" t="str">
            <v>O.SAMSON-OLAWALE@SHELL.COM</v>
          </cell>
          <cell r="Q678" t="str">
            <v>OPEX</v>
          </cell>
          <cell r="R678" t="str">
            <v>OPEX</v>
          </cell>
          <cell r="S678" t="str">
            <v>NON SAL</v>
          </cell>
          <cell r="T678" t="str">
            <v>N/A</v>
          </cell>
          <cell r="U678" t="str">
            <v>N/A</v>
          </cell>
          <cell r="V678" t="str">
            <v>C_OPSE_OIL_Z11</v>
          </cell>
          <cell r="W678" t="str">
            <v>P231 Production Operations</v>
          </cell>
          <cell r="X678" t="str">
            <v>S7200 Services</v>
          </cell>
          <cell r="Y678" t="str">
            <v>A2340 Overhead</v>
          </cell>
          <cell r="Z678">
            <v>42327.21</v>
          </cell>
          <cell r="AA678">
            <v>148021.97999999998</v>
          </cell>
          <cell r="AB678">
            <v>51963264</v>
          </cell>
          <cell r="AC678">
            <v>0</v>
          </cell>
          <cell r="AD678">
            <v>170371.35737704919</v>
          </cell>
          <cell r="AG678">
            <v>0</v>
          </cell>
          <cell r="AH678">
            <v>-170371.35737704919</v>
          </cell>
        </row>
        <row r="679">
          <cell r="A679">
            <v>113114</v>
          </cell>
          <cell r="B679" t="str">
            <v>PEC COMMUNITY RELATIONS</v>
          </cell>
          <cell r="C679">
            <v>113114</v>
          </cell>
          <cell r="D679" t="str">
            <v>COMMUNITY RELATIONS SWAMP 1 - CR STAFF (COMMUNITY ENGAGEMENT)</v>
          </cell>
          <cell r="E679" t="str">
            <v>IRETI OMOTOSO</v>
          </cell>
          <cell r="F679" t="str">
            <v>PRODUCTION</v>
          </cell>
          <cell r="G679">
            <v>415008</v>
          </cell>
          <cell r="H679">
            <v>4150</v>
          </cell>
          <cell r="I679" t="str">
            <v>CDPA</v>
          </cell>
          <cell r="J679" t="str">
            <v>BASE JV</v>
          </cell>
          <cell r="K679" t="str">
            <v>PRODUCTION</v>
          </cell>
          <cell r="L679" t="str">
            <v>PRODUCTION</v>
          </cell>
          <cell r="M679" t="str">
            <v>Asset Manager, Swamp East Hub</v>
          </cell>
          <cell r="N679" t="str">
            <v>Asset Management Integration Lead</v>
          </cell>
          <cell r="O679" t="str">
            <v>AZUBUIKE, JOHN</v>
          </cell>
          <cell r="P679" t="str">
            <v>KESSIGNTON.OKORIE@SHELL.COM</v>
          </cell>
          <cell r="Q679" t="str">
            <v>OPEX</v>
          </cell>
          <cell r="R679" t="str">
            <v>OPEX</v>
          </cell>
          <cell r="S679" t="str">
            <v>NON SAL</v>
          </cell>
          <cell r="T679" t="str">
            <v>N/A</v>
          </cell>
          <cell r="U679" t="str">
            <v>N/A</v>
          </cell>
          <cell r="V679" t="str">
            <v>C_OPSE_OIL_Z11</v>
          </cell>
          <cell r="W679" t="str">
            <v>P231 Production Operations</v>
          </cell>
          <cell r="X679" t="str">
            <v>S7200 Services</v>
          </cell>
          <cell r="Y679" t="str">
            <v>A2110 Production Operations</v>
          </cell>
          <cell r="Z679">
            <v>3168.82</v>
          </cell>
          <cell r="AA679">
            <v>12745.8</v>
          </cell>
          <cell r="AB679">
            <v>11480000</v>
          </cell>
          <cell r="AC679">
            <v>0</v>
          </cell>
          <cell r="AD679">
            <v>37639.344262295082</v>
          </cell>
          <cell r="AG679">
            <v>0</v>
          </cell>
          <cell r="AH679">
            <v>-37639.344262295082</v>
          </cell>
        </row>
        <row r="680">
          <cell r="A680" t="str">
            <v>O.NG.PCE.ALG.CRC.71300E</v>
          </cell>
          <cell r="B680" t="str">
            <v xml:space="preserve">ALAKIRI COMMUNITY RELATIONS ENGAGEMENT  </v>
          </cell>
          <cell r="C680">
            <v>113114</v>
          </cell>
          <cell r="D680" t="str">
            <v>COMMUNITY RELATIONS SWAMP 1 - CR STAFF (COMMUNITY ENGAGEMENT)</v>
          </cell>
          <cell r="E680" t="str">
            <v>IRETI OMOTOSO</v>
          </cell>
          <cell r="F680" t="str">
            <v>PRODUCTION</v>
          </cell>
          <cell r="G680">
            <v>415008</v>
          </cell>
          <cell r="H680">
            <v>4150</v>
          </cell>
          <cell r="I680" t="str">
            <v>CDPA</v>
          </cell>
          <cell r="J680" t="str">
            <v>BASE JV</v>
          </cell>
          <cell r="K680" t="str">
            <v>PRODUCTION</v>
          </cell>
          <cell r="L680" t="str">
            <v>PRODUCTION</v>
          </cell>
          <cell r="M680" t="str">
            <v>Asset Manager, Swamp East Hub</v>
          </cell>
          <cell r="N680" t="str">
            <v>Asset Management Integration Lead</v>
          </cell>
          <cell r="O680" t="str">
            <v>AZUBUIKE, JOHN</v>
          </cell>
          <cell r="P680" t="str">
            <v>KESSIGNTON.OKORIE@SHELL.COM</v>
          </cell>
          <cell r="Q680" t="str">
            <v>OPEX</v>
          </cell>
          <cell r="R680" t="str">
            <v>OPEX</v>
          </cell>
          <cell r="S680" t="str">
            <v>NON SAL</v>
          </cell>
          <cell r="T680" t="str">
            <v>N/A</v>
          </cell>
          <cell r="U680" t="str">
            <v>N/A</v>
          </cell>
          <cell r="V680" t="str">
            <v>N/A</v>
          </cell>
          <cell r="W680" t="str">
            <v>P231 Production Operations - Gas</v>
          </cell>
          <cell r="X680" t="str">
            <v>S7200 Services</v>
          </cell>
          <cell r="Y680" t="str">
            <v>A2110 Production Operations</v>
          </cell>
          <cell r="Z680">
            <v>0</v>
          </cell>
          <cell r="AA680">
            <v>0</v>
          </cell>
          <cell r="AB680">
            <v>0</v>
          </cell>
          <cell r="AC680">
            <v>0</v>
          </cell>
          <cell r="AD680">
            <v>0</v>
          </cell>
          <cell r="AG680">
            <v>0</v>
          </cell>
          <cell r="AH680">
            <v>0</v>
          </cell>
        </row>
        <row r="681">
          <cell r="A681">
            <v>113116</v>
          </cell>
          <cell r="B681" t="str">
            <v>PEC GENERAL OVERHEAD</v>
          </cell>
          <cell r="C681">
            <v>113116</v>
          </cell>
          <cell r="D681" t="str">
            <v>PEC GENERAL OVERHEAD -  (HOTELS AND TRAVEL)</v>
          </cell>
          <cell r="E681" t="str">
            <v>IRETI OMOTOSO</v>
          </cell>
          <cell r="F681" t="str">
            <v>PRODUCTION</v>
          </cell>
          <cell r="G681">
            <v>415002</v>
          </cell>
          <cell r="H681">
            <v>4150</v>
          </cell>
          <cell r="I681" t="str">
            <v>G&amp;A</v>
          </cell>
          <cell r="J681" t="str">
            <v>BASE JV</v>
          </cell>
          <cell r="K681" t="str">
            <v>PRODUCTION</v>
          </cell>
          <cell r="L681" t="str">
            <v>PRODUCTION</v>
          </cell>
          <cell r="M681" t="str">
            <v>Asset Manager, Swamp East Hub</v>
          </cell>
          <cell r="N681" t="str">
            <v>Asset Management Integration Lead</v>
          </cell>
          <cell r="O681" t="str">
            <v>AZUBUIKE, JOHN</v>
          </cell>
          <cell r="P681" t="str">
            <v>CHIKEZIE.ODINAKA@SHELL.COM</v>
          </cell>
          <cell r="Q681" t="str">
            <v>OPEX</v>
          </cell>
          <cell r="R681" t="str">
            <v>OPEX</v>
          </cell>
          <cell r="S681" t="str">
            <v>NON SAL</v>
          </cell>
          <cell r="T681" t="str">
            <v>N/A</v>
          </cell>
          <cell r="U681" t="str">
            <v>N/A</v>
          </cell>
          <cell r="V681" t="str">
            <v>C_OPSE_OIL_Z11</v>
          </cell>
          <cell r="W681" t="str">
            <v>P231 Production Operations</v>
          </cell>
          <cell r="X681" t="str">
            <v>S7200 Services</v>
          </cell>
          <cell r="Y681" t="str">
            <v>A2110 Production Operations</v>
          </cell>
          <cell r="Z681">
            <v>35850.58</v>
          </cell>
          <cell r="AA681">
            <v>19107.089999999997</v>
          </cell>
          <cell r="AB681">
            <v>6060000</v>
          </cell>
          <cell r="AC681">
            <v>0</v>
          </cell>
          <cell r="AD681">
            <v>19868.852459016394</v>
          </cell>
          <cell r="AG681">
            <v>0</v>
          </cell>
          <cell r="AH681">
            <v>-19868.852459016394</v>
          </cell>
        </row>
        <row r="682">
          <cell r="A682" t="str">
            <v>O.NG.PCE.BNF.CRC.71300E</v>
          </cell>
          <cell r="B682" t="str">
            <v>BONNY COMMUNITY RELATIONS ENGAGEMENT</v>
          </cell>
          <cell r="C682">
            <v>113114</v>
          </cell>
          <cell r="D682" t="str">
            <v>COMMUNITY RELATIONS SWAMP 1 - CR STAFF (COMMUNITY ENGAGEMENT)</v>
          </cell>
          <cell r="E682" t="str">
            <v>IRETI OMOTOSO</v>
          </cell>
          <cell r="F682" t="str">
            <v>PRODUCTION</v>
          </cell>
          <cell r="G682">
            <v>415008</v>
          </cell>
          <cell r="H682">
            <v>4150</v>
          </cell>
          <cell r="I682" t="str">
            <v>CDPA</v>
          </cell>
          <cell r="J682" t="str">
            <v>BASE JV</v>
          </cell>
          <cell r="K682" t="str">
            <v>PRODUCTION</v>
          </cell>
          <cell r="L682" t="str">
            <v>PRODUCTION</v>
          </cell>
          <cell r="M682" t="str">
            <v>Asset Manager, Swamp East Hub</v>
          </cell>
          <cell r="N682" t="str">
            <v>Asset Management Integration Lead</v>
          </cell>
          <cell r="O682" t="str">
            <v>AZUBUIKE, JOHN</v>
          </cell>
          <cell r="P682" t="str">
            <v>KESSIGNTON.OKORIE@SHELL.COM</v>
          </cell>
          <cell r="Q682" t="str">
            <v>OPEX</v>
          </cell>
          <cell r="R682" t="str">
            <v>OPEX</v>
          </cell>
          <cell r="S682" t="str">
            <v>NON SAL</v>
          </cell>
          <cell r="T682" t="str">
            <v>N/A</v>
          </cell>
          <cell r="U682" t="str">
            <v>N/A</v>
          </cell>
          <cell r="V682" t="str">
            <v>N/A</v>
          </cell>
          <cell r="W682" t="str">
            <v>P231 Production Operations</v>
          </cell>
          <cell r="X682" t="str">
            <v>S7200 Services</v>
          </cell>
          <cell r="Y682" t="str">
            <v>A2110 Production Operations</v>
          </cell>
          <cell r="Z682">
            <v>0</v>
          </cell>
          <cell r="AA682">
            <v>0</v>
          </cell>
          <cell r="AB682">
            <v>0</v>
          </cell>
          <cell r="AC682">
            <v>0</v>
          </cell>
          <cell r="AD682">
            <v>0</v>
          </cell>
          <cell r="AG682">
            <v>0</v>
          </cell>
          <cell r="AH682">
            <v>0</v>
          </cell>
        </row>
        <row r="683">
          <cell r="A683">
            <v>113118</v>
          </cell>
          <cell r="B683" t="str">
            <v>PTW - ENVIRONMENTAL AFFAIRS</v>
          </cell>
          <cell r="C683">
            <v>113118</v>
          </cell>
          <cell r="D683" t="str">
            <v>PTW - ENVIRONMENTAL AFFAIRS (SAFETY INSPECTION / YEARLY AUDIT)</v>
          </cell>
          <cell r="E683" t="str">
            <v>IRETI OMOTOSO</v>
          </cell>
          <cell r="F683" t="str">
            <v>PRODUCTION</v>
          </cell>
          <cell r="G683">
            <v>415006</v>
          </cell>
          <cell r="H683">
            <v>4150</v>
          </cell>
          <cell r="I683" t="str">
            <v>HSE</v>
          </cell>
          <cell r="J683" t="str">
            <v>BASE JV</v>
          </cell>
          <cell r="K683" t="str">
            <v>PRODUCTION</v>
          </cell>
          <cell r="L683" t="str">
            <v>PRODUCTION</v>
          </cell>
          <cell r="M683" t="str">
            <v>Asset Manager, Swamp West Hub</v>
          </cell>
          <cell r="N683" t="str">
            <v>Forcados Terminal Installation Manager</v>
          </cell>
          <cell r="O683" t="str">
            <v>MBANEFO, DUBEM</v>
          </cell>
          <cell r="P683" t="str">
            <v>CHARLES.AKHIDENO@SHELL.COM</v>
          </cell>
          <cell r="Q683" t="str">
            <v>OPEX</v>
          </cell>
          <cell r="R683" t="str">
            <v>OPEX</v>
          </cell>
          <cell r="S683" t="str">
            <v>NON SAL</v>
          </cell>
          <cell r="T683" t="str">
            <v>N/A</v>
          </cell>
          <cell r="U683" t="str">
            <v>N/A</v>
          </cell>
          <cell r="V683" t="str">
            <v>C_OPSE_OIL_Z11</v>
          </cell>
          <cell r="W683" t="str">
            <v>P231 Production Operations</v>
          </cell>
          <cell r="X683" t="str">
            <v>S7200 Services</v>
          </cell>
          <cell r="Y683" t="str">
            <v>A2110 Production Operations</v>
          </cell>
          <cell r="Z683">
            <v>581836.31000000006</v>
          </cell>
          <cell r="AA683">
            <v>1011626.7599999999</v>
          </cell>
          <cell r="AB683">
            <v>69568149.698274493</v>
          </cell>
          <cell r="AC683">
            <v>20000</v>
          </cell>
          <cell r="AD683">
            <v>248092.29409270326</v>
          </cell>
          <cell r="AG683">
            <v>0</v>
          </cell>
          <cell r="AH683">
            <v>-248092.29409270326</v>
          </cell>
        </row>
        <row r="684">
          <cell r="A684">
            <v>113119</v>
          </cell>
          <cell r="B684" t="str">
            <v>PTW - GENERAL DEPARTMENTAL O/H</v>
          </cell>
          <cell r="C684">
            <v>113119</v>
          </cell>
          <cell r="D684" t="str">
            <v>PTW - GENERAL DEPARTMENTAL O/H - SERVICES MGT (ICT - INFRASTRUCTURE)</v>
          </cell>
          <cell r="E684" t="str">
            <v>IRETI OMOTOSO</v>
          </cell>
          <cell r="F684" t="str">
            <v>PRODUCTION</v>
          </cell>
          <cell r="G684">
            <v>415005</v>
          </cell>
          <cell r="H684">
            <v>4150</v>
          </cell>
          <cell r="I684" t="str">
            <v>OF-E&amp;M</v>
          </cell>
          <cell r="J684" t="str">
            <v>BASE JV</v>
          </cell>
          <cell r="K684" t="str">
            <v>PRODUCTION</v>
          </cell>
          <cell r="L684" t="str">
            <v>PRODUCTION</v>
          </cell>
          <cell r="M684" t="str">
            <v>Asset Manager, Swamp West Hub</v>
          </cell>
          <cell r="N684" t="str">
            <v>Forcados Terminal Installation Manager</v>
          </cell>
          <cell r="O684" t="str">
            <v>MBANEFO, DUBEM</v>
          </cell>
          <cell r="P684" t="str">
            <v>MAXWELL.OGHOLOH@SHELL.COM</v>
          </cell>
          <cell r="Q684" t="str">
            <v>OPEX</v>
          </cell>
          <cell r="R684" t="str">
            <v>OPEX</v>
          </cell>
          <cell r="S684" t="str">
            <v>NON SAL</v>
          </cell>
          <cell r="T684" t="str">
            <v>N/A</v>
          </cell>
          <cell r="U684" t="str">
            <v>N/A</v>
          </cell>
          <cell r="V684" t="str">
            <v>C_OPSE_OIL_Z11</v>
          </cell>
          <cell r="W684" t="str">
            <v>P231 Production Operations</v>
          </cell>
          <cell r="X684" t="str">
            <v>S7200 Services</v>
          </cell>
          <cell r="Y684" t="str">
            <v>A2110 Production Operations</v>
          </cell>
          <cell r="Z684">
            <v>95052.45</v>
          </cell>
          <cell r="AA684">
            <v>59858.549999999996</v>
          </cell>
          <cell r="AB684">
            <v>2500720.0000000005</v>
          </cell>
          <cell r="AC684">
            <v>31309</v>
          </cell>
          <cell r="AD684">
            <v>39508.081967213118</v>
          </cell>
          <cell r="AG684">
            <v>0</v>
          </cell>
          <cell r="AH684">
            <v>-39508.081967213118</v>
          </cell>
        </row>
        <row r="685">
          <cell r="A685">
            <v>113120</v>
          </cell>
          <cell r="B685" t="str">
            <v>PWB GENERAL OVERHEAD</v>
          </cell>
          <cell r="C685">
            <v>113120</v>
          </cell>
          <cell r="D685" t="str">
            <v>PWB GENERAL OVERHEAD (ACCIDENT PREV)</v>
          </cell>
          <cell r="E685" t="str">
            <v>IRETI OMOTOSO</v>
          </cell>
          <cell r="F685" t="str">
            <v>PRODUCTION</v>
          </cell>
          <cell r="G685">
            <v>415006</v>
          </cell>
          <cell r="H685">
            <v>4150</v>
          </cell>
          <cell r="I685" t="str">
            <v>HSE</v>
          </cell>
          <cell r="J685" t="str">
            <v>BASE JV</v>
          </cell>
          <cell r="K685" t="str">
            <v>PRODUCTION</v>
          </cell>
          <cell r="L685" t="str">
            <v>PRODUCTION</v>
          </cell>
          <cell r="M685" t="str">
            <v>Asset Manager, Swamp West Hub</v>
          </cell>
          <cell r="N685" t="str">
            <v>Asset Management Integration Lead</v>
          </cell>
          <cell r="O685" t="str">
            <v>COOKEY, GABRIEL</v>
          </cell>
          <cell r="P685" t="str">
            <v>RICHARD.ITENE@SHELL.COM</v>
          </cell>
          <cell r="Q685" t="str">
            <v>OPEX</v>
          </cell>
          <cell r="R685" t="str">
            <v>OPEX</v>
          </cell>
          <cell r="S685" t="str">
            <v>NON SAL</v>
          </cell>
          <cell r="T685" t="str">
            <v>N/A</v>
          </cell>
          <cell r="U685" t="str">
            <v>N/A</v>
          </cell>
          <cell r="V685" t="str">
            <v>C_OPSE_OIL_Z11</v>
          </cell>
          <cell r="W685" t="str">
            <v>P231 Production Operations</v>
          </cell>
          <cell r="X685" t="str">
            <v>S7200 Services</v>
          </cell>
          <cell r="Y685" t="str">
            <v>A2110 Production Operations</v>
          </cell>
          <cell r="Z685">
            <v>78473.150000000009</v>
          </cell>
          <cell r="AA685">
            <v>184942.59000000005</v>
          </cell>
          <cell r="AB685">
            <v>1600000</v>
          </cell>
          <cell r="AC685">
            <v>199134</v>
          </cell>
          <cell r="AD685">
            <v>204379.90163934426</v>
          </cell>
          <cell r="AG685">
            <v>0</v>
          </cell>
          <cell r="AH685">
            <v>-204379.90163934426</v>
          </cell>
        </row>
        <row r="686">
          <cell r="A686">
            <v>113121</v>
          </cell>
          <cell r="B686" t="str">
            <v>PWB GENERAL OVERHEAD</v>
          </cell>
          <cell r="C686">
            <v>113121</v>
          </cell>
          <cell r="D686" t="str">
            <v>PWB GENERAL OVERHEAD (H&amp;T)</v>
          </cell>
          <cell r="E686" t="str">
            <v>IRETI OMOTOSO</v>
          </cell>
          <cell r="F686" t="str">
            <v>PRODUCTION</v>
          </cell>
          <cell r="G686">
            <v>415002</v>
          </cell>
          <cell r="H686">
            <v>4150</v>
          </cell>
          <cell r="I686" t="str">
            <v>G&amp;A</v>
          </cell>
          <cell r="J686" t="str">
            <v>BASE JV</v>
          </cell>
          <cell r="K686" t="str">
            <v>PRODUCTION</v>
          </cell>
          <cell r="L686" t="str">
            <v>PRODUCTION</v>
          </cell>
          <cell r="M686" t="str">
            <v>Asset Manager, Swamp West Hub</v>
          </cell>
          <cell r="N686" t="str">
            <v>Asset Management Integration Lead</v>
          </cell>
          <cell r="O686" t="str">
            <v>COOKEY, GABRIEL</v>
          </cell>
          <cell r="P686" t="str">
            <v>RICHARD.ITENE@SHELL.COM</v>
          </cell>
          <cell r="Q686" t="str">
            <v>OPEX</v>
          </cell>
          <cell r="R686" t="str">
            <v>OPEX</v>
          </cell>
          <cell r="S686" t="str">
            <v>NON SAL</v>
          </cell>
          <cell r="T686" t="str">
            <v>N/A</v>
          </cell>
          <cell r="U686" t="str">
            <v>N/A</v>
          </cell>
          <cell r="V686" t="str">
            <v>C_OPSE_OIL_Z11</v>
          </cell>
          <cell r="W686" t="str">
            <v>P231 Production Operations</v>
          </cell>
          <cell r="X686" t="str">
            <v>S7200 Services</v>
          </cell>
          <cell r="Y686" t="str">
            <v>A2110 Production Operations</v>
          </cell>
          <cell r="Z686">
            <v>39060.130000000005</v>
          </cell>
          <cell r="AA686">
            <v>36601.33</v>
          </cell>
          <cell r="AB686">
            <v>19807975</v>
          </cell>
          <cell r="AC686">
            <v>0</v>
          </cell>
          <cell r="AD686">
            <v>64944.180327868853</v>
          </cell>
          <cell r="AG686">
            <v>0</v>
          </cell>
          <cell r="AH686">
            <v>-64944.180327868853</v>
          </cell>
        </row>
        <row r="687">
          <cell r="A687">
            <v>113122</v>
          </cell>
          <cell r="B687" t="str">
            <v>PWC GENERAL OVERHEAD</v>
          </cell>
          <cell r="C687">
            <v>113122</v>
          </cell>
          <cell r="D687" t="str">
            <v>PWC GENERAL OVERHEAD (ACCIDENT PREV)</v>
          </cell>
          <cell r="E687" t="str">
            <v>IRETI OMOTOSO</v>
          </cell>
          <cell r="F687" t="str">
            <v>PRODUCTION</v>
          </cell>
          <cell r="G687">
            <v>415006</v>
          </cell>
          <cell r="H687">
            <v>4150</v>
          </cell>
          <cell r="I687" t="str">
            <v>HSE</v>
          </cell>
          <cell r="J687" t="str">
            <v>BASE JV</v>
          </cell>
          <cell r="K687" t="str">
            <v>PRODUCTION</v>
          </cell>
          <cell r="L687" t="str">
            <v>PRODUCTION</v>
          </cell>
          <cell r="M687" t="str">
            <v>Asset Manager, Swamp West Hub</v>
          </cell>
          <cell r="N687" t="str">
            <v>Asset Management Integration Lead</v>
          </cell>
          <cell r="O687" t="str">
            <v>COOKEY, GABRIEL</v>
          </cell>
          <cell r="P687" t="str">
            <v>RICHARD.ITENE@SHELL.COM</v>
          </cell>
          <cell r="Q687" t="str">
            <v>OPEX</v>
          </cell>
          <cell r="R687" t="str">
            <v>OPEX</v>
          </cell>
          <cell r="S687" t="str">
            <v>NON SAL</v>
          </cell>
          <cell r="T687" t="str">
            <v>N/A</v>
          </cell>
          <cell r="U687" t="str">
            <v>N/A</v>
          </cell>
          <cell r="V687" t="str">
            <v>C_OPSE_OIL_Z11</v>
          </cell>
          <cell r="W687" t="str">
            <v>P231 Production Operations</v>
          </cell>
          <cell r="X687" t="str">
            <v>S7200 Services</v>
          </cell>
          <cell r="Y687" t="str">
            <v>A2110 Production Operations</v>
          </cell>
          <cell r="Z687">
            <v>45515.43</v>
          </cell>
          <cell r="AA687">
            <v>73480.75</v>
          </cell>
          <cell r="AB687">
            <v>1700000</v>
          </cell>
          <cell r="AC687">
            <v>121397</v>
          </cell>
          <cell r="AD687">
            <v>126970.77049180328</v>
          </cell>
          <cell r="AG687">
            <v>0</v>
          </cell>
          <cell r="AH687">
            <v>-126970.77049180328</v>
          </cell>
        </row>
        <row r="688">
          <cell r="A688" t="str">
            <v>O.NG.PCE.C1F.CRC.71300E</v>
          </cell>
          <cell r="B688" t="str">
            <v>CAWC COMMUNITY RELATIONS ENGAGEMENT</v>
          </cell>
          <cell r="C688">
            <v>113114</v>
          </cell>
          <cell r="D688" t="str">
            <v>COMMUNITY RELATIONS SWAMP 1 - CR STAFF (COMMUNITY ENGAGEMENT)</v>
          </cell>
          <cell r="E688" t="str">
            <v>IRETI OMOTOSO</v>
          </cell>
          <cell r="F688" t="str">
            <v>PRODUCTION</v>
          </cell>
          <cell r="G688">
            <v>415008</v>
          </cell>
          <cell r="H688">
            <v>4150</v>
          </cell>
          <cell r="I688" t="str">
            <v>CDPA</v>
          </cell>
          <cell r="J688" t="str">
            <v>BASE JV</v>
          </cell>
          <cell r="K688" t="str">
            <v>PRODUCTION</v>
          </cell>
          <cell r="L688" t="str">
            <v>PRODUCTION</v>
          </cell>
          <cell r="M688" t="str">
            <v>Asset Manager, Swamp East Hub</v>
          </cell>
          <cell r="N688" t="str">
            <v>Asset Management Integration Lead</v>
          </cell>
          <cell r="O688" t="str">
            <v>AZUBUIKE, JOHN</v>
          </cell>
          <cell r="P688" t="str">
            <v>KESSIGNTON.OKORIE@SHELL.COM</v>
          </cell>
          <cell r="Q688" t="str">
            <v>OPEX</v>
          </cell>
          <cell r="R688" t="str">
            <v>OPEX</v>
          </cell>
          <cell r="S688" t="str">
            <v>NON SAL</v>
          </cell>
          <cell r="T688" t="str">
            <v>N/A</v>
          </cell>
          <cell r="U688" t="str">
            <v>N/A</v>
          </cell>
          <cell r="V688" t="str">
            <v>N/A</v>
          </cell>
          <cell r="W688" t="str">
            <v>P231 Production Operations</v>
          </cell>
          <cell r="X688" t="str">
            <v>S7200 Services</v>
          </cell>
          <cell r="Y688" t="str">
            <v>A2110 Production Operations</v>
          </cell>
          <cell r="Z688">
            <v>0</v>
          </cell>
          <cell r="AA688">
            <v>0</v>
          </cell>
          <cell r="AB688">
            <v>0</v>
          </cell>
          <cell r="AC688">
            <v>0</v>
          </cell>
          <cell r="AD688">
            <v>0</v>
          </cell>
          <cell r="AG688">
            <v>0</v>
          </cell>
          <cell r="AH688">
            <v>0</v>
          </cell>
        </row>
        <row r="689">
          <cell r="A689">
            <v>113124</v>
          </cell>
          <cell r="B689" t="str">
            <v xml:space="preserve">PNP PRODTN DIRECTOR OVERHEAD </v>
          </cell>
          <cell r="C689">
            <v>113124</v>
          </cell>
          <cell r="D689" t="str">
            <v>OVERHEADS, PNP PRODUCTION DIRECTOR - SERVICES MGT (ADMIN SERVICES COST)</v>
          </cell>
          <cell r="E689" t="str">
            <v>CHIGBO ENENMO</v>
          </cell>
          <cell r="F689" t="str">
            <v>CCH/MD</v>
          </cell>
          <cell r="G689">
            <v>415002</v>
          </cell>
          <cell r="H689">
            <v>4150</v>
          </cell>
          <cell r="I689" t="str">
            <v>G&amp;A</v>
          </cell>
          <cell r="J689" t="str">
            <v>BASE JV</v>
          </cell>
          <cell r="K689" t="str">
            <v>CC &amp; MD</v>
          </cell>
          <cell r="L689" t="str">
            <v>BGR</v>
          </cell>
          <cell r="M689" t="str">
            <v>Country Chair &amp; MD SPDC</v>
          </cell>
          <cell r="N689" t="str">
            <v>Country Chair &amp; MD SPDC</v>
          </cell>
          <cell r="O689" t="str">
            <v>SOKUNBI, ADEOLA</v>
          </cell>
          <cell r="P689" t="str">
            <v>DANIEL.SAGBE@SHELL.COM</v>
          </cell>
          <cell r="Q689" t="str">
            <v>OPEX</v>
          </cell>
          <cell r="R689" t="str">
            <v>OPEX</v>
          </cell>
          <cell r="S689" t="str">
            <v>NON SAL</v>
          </cell>
          <cell r="T689" t="str">
            <v>N/A</v>
          </cell>
          <cell r="U689" t="str">
            <v>N/A</v>
          </cell>
          <cell r="V689" t="str">
            <v>C_OPSE_OIL_Z11</v>
          </cell>
          <cell r="W689" t="str">
            <v>P235 Direct Management</v>
          </cell>
          <cell r="X689" t="str">
            <v>S7200 Services</v>
          </cell>
          <cell r="Y689" t="str">
            <v>A2170 Direct Mngt and Overheads</v>
          </cell>
          <cell r="Z689">
            <v>43431.979999999996</v>
          </cell>
          <cell r="AA689">
            <v>21216.639999999999</v>
          </cell>
          <cell r="AB689">
            <v>45000000</v>
          </cell>
          <cell r="AC689">
            <v>100000</v>
          </cell>
          <cell r="AD689">
            <v>247540.98360655739</v>
          </cell>
          <cell r="AG689">
            <v>0</v>
          </cell>
          <cell r="AH689">
            <v>-247540.98360655739</v>
          </cell>
        </row>
        <row r="690">
          <cell r="A690">
            <v>113125</v>
          </cell>
          <cell r="B690" t="str">
            <v>PROD EXCELLENCE GEN OVERHEAD</v>
          </cell>
          <cell r="C690">
            <v>113125</v>
          </cell>
          <cell r="D690" t="str">
            <v>PROD EXCELLENCE GEN OVERHEAD - SERVICES MGT (ADMIN SERVICES COST)</v>
          </cell>
          <cell r="E690" t="str">
            <v>IRETI OMOTOSO</v>
          </cell>
          <cell r="F690" t="str">
            <v>PRODUCTION</v>
          </cell>
          <cell r="G690">
            <v>415002</v>
          </cell>
          <cell r="H690">
            <v>4150</v>
          </cell>
          <cell r="I690" t="str">
            <v>G&amp;A</v>
          </cell>
          <cell r="J690" t="str">
            <v>BASE JV</v>
          </cell>
          <cell r="K690" t="str">
            <v>PRODUCTION</v>
          </cell>
          <cell r="L690" t="str">
            <v>PRODUCTION</v>
          </cell>
          <cell r="M690" t="str">
            <v>Production Services Manager</v>
          </cell>
          <cell r="N690" t="str">
            <v>Regional Discipline Adviser</v>
          </cell>
          <cell r="O690" t="str">
            <v>ADEPOJU, OPEYEMI</v>
          </cell>
          <cell r="P690" t="str">
            <v>ENAHORO.BERNARD@SHELL.COM</v>
          </cell>
          <cell r="Q690" t="str">
            <v>OPEX</v>
          </cell>
          <cell r="R690" t="str">
            <v>OPEX</v>
          </cell>
          <cell r="S690" t="str">
            <v>NON SAL</v>
          </cell>
          <cell r="T690" t="str">
            <v>N/A</v>
          </cell>
          <cell r="U690" t="str">
            <v>N/A</v>
          </cell>
          <cell r="V690" t="str">
            <v>C_OPSE_OIL_Z11</v>
          </cell>
          <cell r="W690" t="str">
            <v>P235 Direct Management</v>
          </cell>
          <cell r="X690" t="str">
            <v>S7200 Services</v>
          </cell>
          <cell r="Y690" t="str">
            <v>A2170 Direct Mngt and Overheads</v>
          </cell>
          <cell r="Z690">
            <v>3041.0200000000004</v>
          </cell>
          <cell r="AA690">
            <v>0</v>
          </cell>
          <cell r="AB690">
            <v>2916360</v>
          </cell>
          <cell r="AC690">
            <v>0</v>
          </cell>
          <cell r="AD690">
            <v>9561.8360655737706</v>
          </cell>
          <cell r="AG690">
            <v>0</v>
          </cell>
          <cell r="AH690">
            <v>-9561.8360655737706</v>
          </cell>
        </row>
        <row r="691">
          <cell r="A691">
            <v>113127</v>
          </cell>
          <cell r="B691" t="str">
            <v>SCD OVERHEADS, GENERAL ADMIN AND SERVICES</v>
          </cell>
          <cell r="C691">
            <v>113127</v>
          </cell>
          <cell r="D691" t="str">
            <v>OVERHEADS, SOCIAL PERFORMANCE &amp; COMMUNITY AFFAIRS (GENERAL SERVICES, AMENITIES &amp; UTILITIES)</v>
          </cell>
          <cell r="E691" t="str">
            <v>CHIGBO ENENMO</v>
          </cell>
          <cell r="F691" t="str">
            <v>EXTERNAL RELATIONS</v>
          </cell>
          <cell r="G691">
            <v>415008</v>
          </cell>
          <cell r="H691">
            <v>4150</v>
          </cell>
          <cell r="I691" t="str">
            <v>G&amp;A</v>
          </cell>
          <cell r="J691" t="str">
            <v>BASE JV</v>
          </cell>
          <cell r="K691" t="str">
            <v>CC &amp; MD</v>
          </cell>
          <cell r="L691" t="str">
            <v>EXTERNAL RELATIONS</v>
          </cell>
          <cell r="M691" t="str">
            <v>External Relations Manager</v>
          </cell>
          <cell r="N691" t="str">
            <v>ER Strategy &amp; Value Assurance Mgr</v>
          </cell>
          <cell r="O691" t="str">
            <v>SOKUNBI, ADEOLA</v>
          </cell>
          <cell r="P691" t="str">
            <v>TOLULOPE.ADEDEJI@SHELL.COM</v>
          </cell>
          <cell r="Q691" t="str">
            <v>OPEX</v>
          </cell>
          <cell r="R691" t="str">
            <v>OPEX</v>
          </cell>
          <cell r="S691" t="str">
            <v>NON SAL</v>
          </cell>
          <cell r="T691" t="str">
            <v>N/A</v>
          </cell>
          <cell r="U691" t="str">
            <v>N/A</v>
          </cell>
          <cell r="V691" t="str">
            <v>C_OPSE_OIL_Z11</v>
          </cell>
          <cell r="W691" t="str">
            <v>P231 Production Operations</v>
          </cell>
          <cell r="X691" t="str">
            <v>S7200 Services</v>
          </cell>
          <cell r="Y691" t="str">
            <v>A2340 Overhead</v>
          </cell>
          <cell r="Z691">
            <v>118387.73</v>
          </cell>
          <cell r="AA691">
            <v>153827.69999999998</v>
          </cell>
          <cell r="AB691">
            <v>12992837</v>
          </cell>
          <cell r="AC691">
            <v>0</v>
          </cell>
          <cell r="AD691">
            <v>42599.465573770489</v>
          </cell>
          <cell r="AG691">
            <v>0</v>
          </cell>
          <cell r="AH691">
            <v>-42599.465573770489</v>
          </cell>
        </row>
        <row r="692">
          <cell r="A692" t="str">
            <v>O.NG.PCE.SKG.CRC.71300E</v>
          </cell>
          <cell r="B692" t="str">
            <v xml:space="preserve">SOKU COMMUNITY RELATIONS ENGAGEMENT     </v>
          </cell>
          <cell r="C692">
            <v>113114</v>
          </cell>
          <cell r="D692" t="str">
            <v>COMMUNITY RELATIONS SWAMP 1 - CR STAFF (COMMUNITY ENGAGEMENT)</v>
          </cell>
          <cell r="E692" t="str">
            <v>IRETI OMOTOSO</v>
          </cell>
          <cell r="F692" t="str">
            <v>PRODUCTION</v>
          </cell>
          <cell r="G692">
            <v>415008</v>
          </cell>
          <cell r="H692">
            <v>4150</v>
          </cell>
          <cell r="I692" t="str">
            <v>CDPA</v>
          </cell>
          <cell r="J692" t="str">
            <v>BASE JV</v>
          </cell>
          <cell r="K692" t="str">
            <v>PRODUCTION</v>
          </cell>
          <cell r="L692" t="str">
            <v>PRODUCTION</v>
          </cell>
          <cell r="M692" t="str">
            <v>Asset Manager, Swamp East Hub</v>
          </cell>
          <cell r="N692" t="str">
            <v>Asset Management Integration Lead</v>
          </cell>
          <cell r="O692" t="str">
            <v>AZUBUIKE, JOHN</v>
          </cell>
          <cell r="P692" t="str">
            <v>KESSIGNTON.OKORIE@SHELL.COM</v>
          </cell>
          <cell r="Q692" t="str">
            <v>OPEX</v>
          </cell>
          <cell r="R692" t="str">
            <v>OPEX</v>
          </cell>
          <cell r="S692" t="str">
            <v>NON SAL</v>
          </cell>
          <cell r="T692" t="str">
            <v>N/A</v>
          </cell>
          <cell r="U692" t="str">
            <v>N/A</v>
          </cell>
          <cell r="V692" t="str">
            <v>N/A</v>
          </cell>
          <cell r="W692" t="str">
            <v>P231 Production Operations - Gas</v>
          </cell>
          <cell r="X692" t="str">
            <v>S7200 Services</v>
          </cell>
          <cell r="Y692" t="str">
            <v>A2110 Production Operations</v>
          </cell>
          <cell r="Z692">
            <v>0</v>
          </cell>
          <cell r="AA692">
            <v>0</v>
          </cell>
          <cell r="AB692">
            <v>0</v>
          </cell>
          <cell r="AC692">
            <v>0</v>
          </cell>
          <cell r="AD692">
            <v>0</v>
          </cell>
          <cell r="AG692">
            <v>0</v>
          </cell>
          <cell r="AH692">
            <v>0</v>
          </cell>
        </row>
        <row r="693">
          <cell r="A693">
            <v>113129</v>
          </cell>
          <cell r="B693" t="str">
            <v>CX MEDIA VISITS</v>
          </cell>
          <cell r="C693">
            <v>113129</v>
          </cell>
          <cell r="D693" t="str">
            <v>CORPORATE COMMUNICATION AND MEDIA_ADVERT &amp; MEDIA</v>
          </cell>
          <cell r="E693" t="str">
            <v>CHIGBO ENENMO</v>
          </cell>
          <cell r="F693" t="str">
            <v>EXTERNAL RELATIONS</v>
          </cell>
          <cell r="G693">
            <v>415008</v>
          </cell>
          <cell r="H693">
            <v>4150</v>
          </cell>
          <cell r="I693" t="str">
            <v>CDPA</v>
          </cell>
          <cell r="J693" t="str">
            <v>BASE JV</v>
          </cell>
          <cell r="K693" t="str">
            <v>CC &amp; MD</v>
          </cell>
          <cell r="L693" t="str">
            <v>EXTERNAL RELATIONS</v>
          </cell>
          <cell r="M693" t="str">
            <v>External Relations Manager</v>
          </cell>
          <cell r="N693" t="str">
            <v>ER Nigeria Communications Manager</v>
          </cell>
          <cell r="O693" t="str">
            <v>SOKUNBI, ADEOLA</v>
          </cell>
          <cell r="P693" t="str">
            <v>JOSEPH.OBARI@SHELL.COM</v>
          </cell>
          <cell r="Q693" t="str">
            <v>OPEX</v>
          </cell>
          <cell r="R693" t="str">
            <v>OPEX</v>
          </cell>
          <cell r="S693" t="str">
            <v>NON SAL</v>
          </cell>
          <cell r="T693" t="str">
            <v>N/A</v>
          </cell>
          <cell r="U693" t="str">
            <v>N/A</v>
          </cell>
          <cell r="V693" t="str">
            <v>C_OPSE_OIL_Z11</v>
          </cell>
          <cell r="W693" t="str">
            <v>P236.08 Corporate Affairs, PR, etc.</v>
          </cell>
          <cell r="X693" t="str">
            <v>S7200 Services</v>
          </cell>
          <cell r="Y693" t="str">
            <v>A2340 Overhead</v>
          </cell>
          <cell r="Z693">
            <v>17116.240000000002</v>
          </cell>
          <cell r="AA693">
            <v>12845.789999999999</v>
          </cell>
          <cell r="AB693">
            <v>500000</v>
          </cell>
          <cell r="AC693">
            <v>11000</v>
          </cell>
          <cell r="AD693">
            <v>12639.344262295082</v>
          </cell>
          <cell r="AG693">
            <v>0</v>
          </cell>
          <cell r="AH693">
            <v>-12639.344262295082</v>
          </cell>
        </row>
        <row r="694">
          <cell r="A694">
            <v>113130</v>
          </cell>
          <cell r="B694" t="str">
            <v>CORPORATE MEDIA CAPACITY BUILDING</v>
          </cell>
          <cell r="C694">
            <v>113130</v>
          </cell>
          <cell r="D694" t="str">
            <v>CORPORATE COMMUNICATION AND MEDIA_TRAVEL &amp; HOTEL</v>
          </cell>
          <cell r="E694" t="str">
            <v>CHIGBO ENENMO</v>
          </cell>
          <cell r="F694" t="str">
            <v>EXTERNAL RELATIONS</v>
          </cell>
          <cell r="G694">
            <v>415002</v>
          </cell>
          <cell r="H694">
            <v>4150</v>
          </cell>
          <cell r="I694" t="str">
            <v>CDPA</v>
          </cell>
          <cell r="J694" t="str">
            <v>BASE JV</v>
          </cell>
          <cell r="K694" t="str">
            <v>CC &amp; MD</v>
          </cell>
          <cell r="L694" t="str">
            <v>EXTERNAL RELATIONS</v>
          </cell>
          <cell r="M694" t="str">
            <v>External Relations Manager</v>
          </cell>
          <cell r="N694" t="str">
            <v>ER Nigeria Communications Manager</v>
          </cell>
          <cell r="O694" t="str">
            <v>SOKUNBI, ADEOLA</v>
          </cell>
          <cell r="P694" t="str">
            <v>JOSEPH.OBARI@SHELL.COM</v>
          </cell>
          <cell r="Q694" t="str">
            <v>OPEX</v>
          </cell>
          <cell r="R694" t="str">
            <v>OPEX</v>
          </cell>
          <cell r="S694" t="str">
            <v>NON SAL</v>
          </cell>
          <cell r="T694" t="str">
            <v>N/A</v>
          </cell>
          <cell r="U694" t="str">
            <v>N/A</v>
          </cell>
          <cell r="V694" t="str">
            <v>N/A</v>
          </cell>
          <cell r="W694" t="str">
            <v>P236.08 Corporate Affairs, PR, etc.</v>
          </cell>
          <cell r="X694" t="str">
            <v>S7200 Services</v>
          </cell>
          <cell r="Y694" t="str">
            <v>A2340 Overhead</v>
          </cell>
          <cell r="Z694">
            <v>0</v>
          </cell>
          <cell r="AA694">
            <v>0</v>
          </cell>
          <cell r="AB694">
            <v>0</v>
          </cell>
          <cell r="AC694">
            <v>0</v>
          </cell>
          <cell r="AD694">
            <v>0</v>
          </cell>
          <cell r="AG694">
            <v>0</v>
          </cell>
          <cell r="AH694">
            <v>0</v>
          </cell>
        </row>
        <row r="695">
          <cell r="A695">
            <v>113131</v>
          </cell>
          <cell r="B695" t="str">
            <v>OVERHEADS, JV BUDGET  INFORMATION_ADMIN SERVICE COST</v>
          </cell>
          <cell r="C695">
            <v>113131</v>
          </cell>
          <cell r="D695" t="str">
            <v>OVERHEADS, JV BUDGET  INFORMATION_ADMIN SERVICE COST</v>
          </cell>
          <cell r="E695" t="str">
            <v>CHIGBO ENENMO</v>
          </cell>
          <cell r="F695" t="str">
            <v>FINANCE</v>
          </cell>
          <cell r="G695">
            <v>415002</v>
          </cell>
          <cell r="H695">
            <v>4150</v>
          </cell>
          <cell r="I695" t="str">
            <v>G&amp;A</v>
          </cell>
          <cell r="J695" t="str">
            <v>BASE JV</v>
          </cell>
          <cell r="K695" t="str">
            <v>FINANCE</v>
          </cell>
          <cell r="L695" t="str">
            <v>FINANCE</v>
          </cell>
          <cell r="M695" t="str">
            <v>GM, Planning &amp; Performance Management</v>
          </cell>
          <cell r="N695" t="str">
            <v>Regional Head, Budgeting &amp; Fin Planning</v>
          </cell>
          <cell r="O695" t="str">
            <v>AJILIMA- ISAAC, HAWA</v>
          </cell>
          <cell r="P695" t="str">
            <v>OLUSINA.AKANNI@SHELL.COM</v>
          </cell>
          <cell r="Q695" t="str">
            <v>OPEX</v>
          </cell>
          <cell r="R695" t="str">
            <v>OPEX</v>
          </cell>
          <cell r="S695" t="str">
            <v>NON SAL</v>
          </cell>
          <cell r="T695" t="str">
            <v>N/A</v>
          </cell>
          <cell r="U695" t="str">
            <v>N/A</v>
          </cell>
          <cell r="V695" t="str">
            <v>C_OPSE_OIL_Z11</v>
          </cell>
          <cell r="W695" t="str">
            <v>P236.06 Finance and Taxation</v>
          </cell>
          <cell r="X695" t="str">
            <v>S7200 Services</v>
          </cell>
          <cell r="Y695" t="str">
            <v>A2340 Overhead</v>
          </cell>
          <cell r="Z695">
            <v>29201.109999999997</v>
          </cell>
          <cell r="AA695">
            <v>22186.440000000002</v>
          </cell>
          <cell r="AB695">
            <v>1433500</v>
          </cell>
          <cell r="AC695">
            <v>6301</v>
          </cell>
          <cell r="AD695">
            <v>11001</v>
          </cell>
          <cell r="AG695">
            <v>0</v>
          </cell>
          <cell r="AH695">
            <v>-11001</v>
          </cell>
        </row>
        <row r="696">
          <cell r="A696">
            <v>113132</v>
          </cell>
          <cell r="B696" t="str">
            <v>PNP CORPORATE MTCE SYSTEMS MANAGEMENT</v>
          </cell>
          <cell r="C696">
            <v>113132</v>
          </cell>
          <cell r="D696" t="str">
            <v>OVERHEADS, PNPM MAINTENANCE SYSTEMS (PROFESSIONAL SUBSCRIPTION)</v>
          </cell>
          <cell r="E696" t="str">
            <v>IRETI OMOTOSO</v>
          </cell>
          <cell r="F696" t="str">
            <v>PRODUCTION</v>
          </cell>
          <cell r="G696">
            <v>415004</v>
          </cell>
          <cell r="H696">
            <v>4150</v>
          </cell>
          <cell r="I696" t="str">
            <v>G&amp;A</v>
          </cell>
          <cell r="J696" t="str">
            <v>BASE JV</v>
          </cell>
          <cell r="K696" t="str">
            <v>PRODUCTION</v>
          </cell>
          <cell r="L696" t="str">
            <v>PRODUCTION</v>
          </cell>
          <cell r="M696" t="str">
            <v>Production Services Manager</v>
          </cell>
          <cell r="N696" t="str">
            <v>Manager, Turnaround &amp; Maintenance Execution</v>
          </cell>
          <cell r="O696" t="str">
            <v>OLALEYE, OLAYEMI</v>
          </cell>
          <cell r="P696" t="str">
            <v>OLAKUNLE.AJAYI@SHELL.COM</v>
          </cell>
          <cell r="Q696" t="str">
            <v>OPEX</v>
          </cell>
          <cell r="R696" t="str">
            <v>OPEX</v>
          </cell>
          <cell r="S696" t="str">
            <v>NON SAL</v>
          </cell>
          <cell r="T696" t="str">
            <v>N/A</v>
          </cell>
          <cell r="U696" t="str">
            <v>N/A</v>
          </cell>
          <cell r="V696" t="str">
            <v>C_OPSE_OIL_Z11</v>
          </cell>
          <cell r="W696" t="str">
            <v>P233 Facilities Maintenance</v>
          </cell>
          <cell r="X696" t="str">
            <v>S7200 Services</v>
          </cell>
          <cell r="Y696" t="str">
            <v>A2170 Direct Mngt and Overheads</v>
          </cell>
          <cell r="Z696">
            <v>1023.07</v>
          </cell>
          <cell r="AA696">
            <v>1209.07</v>
          </cell>
          <cell r="AB696">
            <v>720000</v>
          </cell>
          <cell r="AC696">
            <v>800</v>
          </cell>
          <cell r="AD696">
            <v>3160.655737704918</v>
          </cell>
          <cell r="AG696">
            <v>0</v>
          </cell>
          <cell r="AH696">
            <v>-3160.655737704918</v>
          </cell>
        </row>
        <row r="697">
          <cell r="A697">
            <v>100997</v>
          </cell>
          <cell r="B697" t="str">
            <v>GENERALOVERHEADS1</v>
          </cell>
          <cell r="C697">
            <v>113115</v>
          </cell>
          <cell r="D697" t="str">
            <v>PEC GENERAL OVERHEAD -  (ACCIDENT PREVENTION &amp; INVESTIGATION)</v>
          </cell>
          <cell r="E697" t="str">
            <v>IRETI OMOTOSO</v>
          </cell>
          <cell r="F697" t="str">
            <v>PRODUCTION</v>
          </cell>
          <cell r="G697">
            <v>415006</v>
          </cell>
          <cell r="H697">
            <v>4150</v>
          </cell>
          <cell r="I697" t="str">
            <v>HSE</v>
          </cell>
          <cell r="J697" t="str">
            <v>BASE JV</v>
          </cell>
          <cell r="K697" t="str">
            <v>PRODUCTION</v>
          </cell>
          <cell r="L697" t="str">
            <v>PRODUCTION</v>
          </cell>
          <cell r="M697" t="str">
            <v>Asset Manager, Swamp East Hub</v>
          </cell>
          <cell r="N697" t="str">
            <v>Asset Management Integration Lead</v>
          </cell>
          <cell r="O697" t="str">
            <v>AZUBUIKE, JOHN</v>
          </cell>
          <cell r="P697" t="str">
            <v>CHIKEZIE.ODINAKA@SHELL.COM</v>
          </cell>
          <cell r="Q697" t="str">
            <v>OPEX</v>
          </cell>
          <cell r="R697" t="str">
            <v>OPEX</v>
          </cell>
          <cell r="S697" t="str">
            <v>NON SAL</v>
          </cell>
          <cell r="T697" t="str">
            <v>N/A</v>
          </cell>
          <cell r="U697" t="str">
            <v>N/A</v>
          </cell>
          <cell r="V697" t="str">
            <v>N/A</v>
          </cell>
          <cell r="W697" t="str">
            <v>P231 Production Operations</v>
          </cell>
          <cell r="X697" t="str">
            <v>S7200 Services</v>
          </cell>
          <cell r="Y697" t="str">
            <v>A2110 Production Operations</v>
          </cell>
          <cell r="Z697">
            <v>0</v>
          </cell>
          <cell r="AA697">
            <v>0</v>
          </cell>
          <cell r="AB697">
            <v>0</v>
          </cell>
          <cell r="AC697">
            <v>0</v>
          </cell>
          <cell r="AD697">
            <v>0</v>
          </cell>
          <cell r="AG697">
            <v>0</v>
          </cell>
          <cell r="AH697">
            <v>0</v>
          </cell>
        </row>
        <row r="698">
          <cell r="A698">
            <v>113135</v>
          </cell>
          <cell r="B698" t="str">
            <v>OVERHEADS COMMUNITY CONTENTS_TRAVEL &amp; HOTELCOST</v>
          </cell>
          <cell r="C698">
            <v>113135</v>
          </cell>
          <cell r="D698" t="str">
            <v>OVERHEADS NCD_TRAVEL &amp; HOTELCOST</v>
          </cell>
          <cell r="E698" t="str">
            <v>CHIGBO ENENMO</v>
          </cell>
          <cell r="F698" t="str">
            <v>FINANCE/CP</v>
          </cell>
          <cell r="G698">
            <v>415002</v>
          </cell>
          <cell r="H698">
            <v>4150</v>
          </cell>
          <cell r="I698" t="str">
            <v>G&amp;A</v>
          </cell>
          <cell r="J698" t="str">
            <v>BASE JV</v>
          </cell>
          <cell r="K698" t="str">
            <v>FINANCE</v>
          </cell>
          <cell r="L698" t="str">
            <v>CONTRACTING &amp; PROCUREMENT</v>
          </cell>
          <cell r="M698" t="str">
            <v>Manager CP UI Nigeria &amp; Gabon</v>
          </cell>
          <cell r="N698" t="str">
            <v>GM NCD &amp; SPDC CP Manager</v>
          </cell>
          <cell r="O698" t="str">
            <v>AJILIMA- ISAAC, HAWA</v>
          </cell>
          <cell r="P698" t="str">
            <v>OSIKHENA.OJIOR@SHELL.COM</v>
          </cell>
          <cell r="Q698" t="str">
            <v>OPEX</v>
          </cell>
          <cell r="R698" t="str">
            <v>OPEX</v>
          </cell>
          <cell r="S698" t="str">
            <v>NON SAL</v>
          </cell>
          <cell r="T698" t="str">
            <v>N/A</v>
          </cell>
          <cell r="U698" t="str">
            <v>N/A</v>
          </cell>
          <cell r="V698" t="str">
            <v>C_OPSE_OIL_Z11</v>
          </cell>
          <cell r="W698" t="str">
            <v>P236.07 Procurement Management</v>
          </cell>
          <cell r="X698" t="str">
            <v>S7200 Services</v>
          </cell>
          <cell r="Y698" t="str">
            <v>A2340 Overhead</v>
          </cell>
          <cell r="Z698">
            <v>23344.54</v>
          </cell>
          <cell r="AA698">
            <v>14304.720000000001</v>
          </cell>
          <cell r="AB698">
            <v>3755250</v>
          </cell>
          <cell r="AC698">
            <v>0</v>
          </cell>
          <cell r="AD698">
            <v>12312.295081967213</v>
          </cell>
          <cell r="AG698">
            <v>0</v>
          </cell>
          <cell r="AH698">
            <v>-12312.295081967213</v>
          </cell>
        </row>
        <row r="699">
          <cell r="A699">
            <v>113137</v>
          </cell>
          <cell r="B699" t="str">
            <v>PRODUCTN OPERATION SYSTEMS OVERHEAD</v>
          </cell>
          <cell r="C699">
            <v>113137</v>
          </cell>
          <cell r="D699" t="str">
            <v>PRODUCTION OPERATION SYSTEMS MANAGEMENT (HOTELS AND TRAVEL)</v>
          </cell>
          <cell r="E699" t="str">
            <v>IRETI OMOTOSO</v>
          </cell>
          <cell r="F699" t="str">
            <v>PRODUCTION</v>
          </cell>
          <cell r="G699">
            <v>415002</v>
          </cell>
          <cell r="H699">
            <v>4150</v>
          </cell>
          <cell r="I699" t="str">
            <v>G&amp;A</v>
          </cell>
          <cell r="J699" t="str">
            <v>BASE JV</v>
          </cell>
          <cell r="K699" t="str">
            <v>PRODUCTION</v>
          </cell>
          <cell r="L699" t="str">
            <v>PRODUCTION</v>
          </cell>
          <cell r="M699" t="str">
            <v>Production Services Manager</v>
          </cell>
          <cell r="N699" t="str">
            <v xml:space="preserve">	Head Oil &amp; Gas Planning and Performance Mgmt                         </v>
          </cell>
          <cell r="O699" t="str">
            <v>ADEPOJU, OPEYEMI</v>
          </cell>
          <cell r="P699" t="str">
            <v>ABIODUN.BUSARI@SHELL.COM</v>
          </cell>
          <cell r="Q699" t="str">
            <v>OPEX</v>
          </cell>
          <cell r="R699" t="str">
            <v>OPEX</v>
          </cell>
          <cell r="S699" t="str">
            <v>NON SAL</v>
          </cell>
          <cell r="T699" t="str">
            <v>N/A</v>
          </cell>
          <cell r="U699" t="str">
            <v>N/A</v>
          </cell>
          <cell r="V699" t="str">
            <v>C_OPSE_OIL_Z11</v>
          </cell>
          <cell r="W699" t="str">
            <v>P235 Direct Management</v>
          </cell>
          <cell r="X699" t="str">
            <v>S7200 Services</v>
          </cell>
          <cell r="Y699" t="str">
            <v>A2170 Direct Mngt and Overheads</v>
          </cell>
          <cell r="Z699">
            <v>156542.29</v>
          </cell>
          <cell r="AA699">
            <v>95931.23</v>
          </cell>
          <cell r="AB699">
            <v>40620600</v>
          </cell>
          <cell r="AC699">
            <v>0</v>
          </cell>
          <cell r="AD699">
            <v>133182.29508196723</v>
          </cell>
          <cell r="AG699">
            <v>0</v>
          </cell>
          <cell r="AH699">
            <v>-133182.29508196723</v>
          </cell>
        </row>
        <row r="700">
          <cell r="A700">
            <v>113138</v>
          </cell>
          <cell r="B700" t="str">
            <v>OVERHEADS HR &amp; SERVICES - CONCEPT ENGINEERING</v>
          </cell>
          <cell r="C700">
            <v>113138</v>
          </cell>
          <cell r="D700" t="str">
            <v>OVERHEADS HR &amp; SERVICES - CONCEPT ENGINEERING</v>
          </cell>
          <cell r="E700" t="str">
            <v>MOJEED OKUNADE</v>
          </cell>
          <cell r="F700" t="str">
            <v>DEVELOPMENT</v>
          </cell>
          <cell r="G700">
            <v>415002</v>
          </cell>
          <cell r="H700">
            <v>4150</v>
          </cell>
          <cell r="I700" t="str">
            <v>G&amp;A</v>
          </cell>
          <cell r="J700" t="str">
            <v>BASE JV</v>
          </cell>
          <cell r="K700" t="str">
            <v>DEVELOPMENT</v>
          </cell>
          <cell r="L700" t="str">
            <v>GM Nigeria, Operated</v>
          </cell>
          <cell r="M700" t="str">
            <v>GM Nigeria, Operated</v>
          </cell>
          <cell r="N700" t="str">
            <v>Discipline Lead Process Engr</v>
          </cell>
          <cell r="O700" t="str">
            <v>ENONCHE, VANESSA</v>
          </cell>
          <cell r="P700" t="str">
            <v>TARRYLA.NNOAHAM@SHELL.COM</v>
          </cell>
          <cell r="Q700" t="str">
            <v>OPEX</v>
          </cell>
          <cell r="R700" t="str">
            <v>OPEX</v>
          </cell>
          <cell r="S700" t="str">
            <v>NON SAL</v>
          </cell>
          <cell r="T700" t="str">
            <v>N/A</v>
          </cell>
          <cell r="U700" t="str">
            <v>N/A</v>
          </cell>
          <cell r="V700" t="str">
            <v>C_OPSE_OIL_Z11</v>
          </cell>
          <cell r="W700" t="str">
            <v>P236.01 Technical Support</v>
          </cell>
          <cell r="X700" t="str">
            <v>S7200 Services</v>
          </cell>
          <cell r="Y700" t="str">
            <v>A2340 Overhead</v>
          </cell>
          <cell r="Z700">
            <v>9231.9599999999991</v>
          </cell>
          <cell r="AA700">
            <v>23634.23</v>
          </cell>
          <cell r="AB700">
            <v>1966997</v>
          </cell>
          <cell r="AC700">
            <v>15876</v>
          </cell>
          <cell r="AD700">
            <v>22325.170491803277</v>
          </cell>
          <cell r="AG700">
            <v>0</v>
          </cell>
          <cell r="AH700">
            <v>-22325.170491803277</v>
          </cell>
        </row>
        <row r="701">
          <cell r="A701">
            <v>113115</v>
          </cell>
          <cell r="B701" t="str">
            <v>PEC GENERAL OVERHEAD</v>
          </cell>
          <cell r="C701">
            <v>113115</v>
          </cell>
          <cell r="D701" t="str">
            <v>PEC GENERAL OVERHEAD -  (ACCIDENT PREVENTION &amp; INVESTIGATION)</v>
          </cell>
          <cell r="E701" t="str">
            <v>IRETI OMOTOSO</v>
          </cell>
          <cell r="F701" t="str">
            <v>PRODUCTION</v>
          </cell>
          <cell r="G701">
            <v>415006</v>
          </cell>
          <cell r="H701">
            <v>4150</v>
          </cell>
          <cell r="I701" t="str">
            <v>HSE</v>
          </cell>
          <cell r="J701" t="str">
            <v>BASE JV</v>
          </cell>
          <cell r="K701" t="str">
            <v>PRODUCTION</v>
          </cell>
          <cell r="L701" t="str">
            <v>PRODUCTION</v>
          </cell>
          <cell r="M701" t="str">
            <v>Asset Manager, Swamp East Hub</v>
          </cell>
          <cell r="N701" t="str">
            <v>Asset Management Integration Lead</v>
          </cell>
          <cell r="O701" t="str">
            <v>AZUBUIKE, JOHN</v>
          </cell>
          <cell r="P701" t="str">
            <v>CHIKEZIE.ODINAKA@SHELL.COM</v>
          </cell>
          <cell r="Q701" t="str">
            <v>OPEX</v>
          </cell>
          <cell r="R701" t="str">
            <v>OPEX</v>
          </cell>
          <cell r="S701" t="str">
            <v>NON SAL</v>
          </cell>
          <cell r="T701" t="str">
            <v>N/A</v>
          </cell>
          <cell r="U701" t="str">
            <v>N/A</v>
          </cell>
          <cell r="V701" t="str">
            <v>C_OPSE_OIL_Z11</v>
          </cell>
          <cell r="W701" t="str">
            <v>P231 Production Operations</v>
          </cell>
          <cell r="X701" t="str">
            <v>S7200 Services</v>
          </cell>
          <cell r="Y701" t="str">
            <v>A2110 Production Operations</v>
          </cell>
          <cell r="Z701">
            <v>107918.65000000001</v>
          </cell>
          <cell r="AA701">
            <v>94761.17</v>
          </cell>
          <cell r="AB701">
            <v>2000000</v>
          </cell>
          <cell r="AC701">
            <v>163190</v>
          </cell>
          <cell r="AD701">
            <v>169747.37704918033</v>
          </cell>
          <cell r="AG701">
            <v>0</v>
          </cell>
          <cell r="AH701">
            <v>-169747.37704918033</v>
          </cell>
        </row>
        <row r="702">
          <cell r="A702">
            <v>101625</v>
          </cell>
          <cell r="B702" t="str">
            <v>PWCGeneralSalary&amp;Wages</v>
          </cell>
          <cell r="C702">
            <v>113123</v>
          </cell>
          <cell r="D702" t="str">
            <v>PWC GENERAL OVERHEAD (H&amp;T)</v>
          </cell>
          <cell r="E702" t="str">
            <v>IRETI OMOTOSO</v>
          </cell>
          <cell r="F702" t="str">
            <v>PRODUCTION</v>
          </cell>
          <cell r="G702">
            <v>415002</v>
          </cell>
          <cell r="H702">
            <v>4150</v>
          </cell>
          <cell r="I702" t="str">
            <v>G&amp;A</v>
          </cell>
          <cell r="J702" t="str">
            <v>BASE JV</v>
          </cell>
          <cell r="K702" t="str">
            <v>PRODUCTION</v>
          </cell>
          <cell r="L702" t="str">
            <v>PRODUCTION</v>
          </cell>
          <cell r="M702" t="str">
            <v>Asset Manager, Swamp West Hub</v>
          </cell>
          <cell r="N702" t="str">
            <v>Asset Management Integration Lead</v>
          </cell>
          <cell r="O702" t="str">
            <v>COOKEY, GABRIEL</v>
          </cell>
          <cell r="P702" t="str">
            <v>RICHARD.ITENE@SHELL.COM</v>
          </cell>
          <cell r="Q702" t="str">
            <v>OPEX</v>
          </cell>
          <cell r="R702" t="str">
            <v>OPEX</v>
          </cell>
          <cell r="S702" t="str">
            <v>NON SAL</v>
          </cell>
          <cell r="T702" t="str">
            <v xml:space="preserve"> </v>
          </cell>
          <cell r="W702" t="str">
            <v>P231 Production Operations</v>
          </cell>
          <cell r="Z702">
            <v>0</v>
          </cell>
          <cell r="AA702">
            <v>4159.42</v>
          </cell>
          <cell r="AB702">
            <v>0</v>
          </cell>
          <cell r="AC702">
            <v>0</v>
          </cell>
          <cell r="AD702">
            <v>0</v>
          </cell>
          <cell r="AG702">
            <v>0</v>
          </cell>
          <cell r="AH702">
            <v>0</v>
          </cell>
        </row>
        <row r="703">
          <cell r="A703">
            <v>113141</v>
          </cell>
          <cell r="B703" t="str">
            <v>GENERAL OVERHEADS OKOLOMA</v>
          </cell>
          <cell r="C703">
            <v>113141</v>
          </cell>
          <cell r="D703" t="str">
            <v>AFAM GRF OPERATION OVERHEADS (INDIRECT PRODUCTION &amp; FIELD OVERHEAD – OIL (ONSHORE))</v>
          </cell>
          <cell r="E703" t="str">
            <v>IRETI OMOTOSO</v>
          </cell>
          <cell r="F703" t="str">
            <v>PRODUCTION</v>
          </cell>
          <cell r="G703">
            <v>414001</v>
          </cell>
          <cell r="H703">
            <v>4140</v>
          </cell>
          <cell r="I703" t="str">
            <v>GAS</v>
          </cell>
          <cell r="J703" t="str">
            <v>DOMGAS/IPP</v>
          </cell>
          <cell r="K703" t="str">
            <v>PRODUCTION</v>
          </cell>
          <cell r="L703" t="str">
            <v>PRODUCTION</v>
          </cell>
          <cell r="M703" t="str">
            <v>Asset Manager, Land East Hub</v>
          </cell>
          <cell r="N703" t="str">
            <v>Asset Management Integration Lead</v>
          </cell>
          <cell r="O703" t="str">
            <v>ADEDIRAN, ADEWALE</v>
          </cell>
          <cell r="P703" t="str">
            <v>DENNIS.ONYEBUCHIE@SHELL.COM</v>
          </cell>
          <cell r="Q703" t="str">
            <v>OPEX</v>
          </cell>
          <cell r="R703" t="str">
            <v>OPEX</v>
          </cell>
          <cell r="S703" t="str">
            <v>NON SAL</v>
          </cell>
          <cell r="T703" t="str">
            <v>N/A</v>
          </cell>
          <cell r="U703" t="str">
            <v>N/A</v>
          </cell>
          <cell r="V703" t="str">
            <v>C_OPSE_OIL_Z11</v>
          </cell>
          <cell r="W703" t="str">
            <v>P234 Power Operations</v>
          </cell>
          <cell r="X703" t="str">
            <v>S7200 Services</v>
          </cell>
          <cell r="Y703" t="str">
            <v>A2110 Production Operations</v>
          </cell>
          <cell r="Z703">
            <v>16307.71</v>
          </cell>
          <cell r="AA703">
            <v>0</v>
          </cell>
          <cell r="AB703">
            <v>0</v>
          </cell>
          <cell r="AC703">
            <v>25000</v>
          </cell>
          <cell r="AD703">
            <v>25000</v>
          </cell>
          <cell r="AG703">
            <v>0</v>
          </cell>
          <cell r="AH703">
            <v>-25000</v>
          </cell>
        </row>
        <row r="704">
          <cell r="A704">
            <v>113142</v>
          </cell>
          <cell r="B704" t="str">
            <v>LABOUR CONTRACTOR- ASSET  ENGINEERING</v>
          </cell>
          <cell r="C704">
            <v>113142</v>
          </cell>
          <cell r="D704" t="str">
            <v>LABOUR CONTRACTOR- ASSET  ENGINEERING</v>
          </cell>
          <cell r="E704" t="str">
            <v>MOJEED OKUNADE</v>
          </cell>
          <cell r="F704" t="str">
            <v>ENGINEERING</v>
          </cell>
          <cell r="G704">
            <v>415004</v>
          </cell>
          <cell r="H704">
            <v>4150</v>
          </cell>
          <cell r="I704" t="str">
            <v>G&amp;A</v>
          </cell>
          <cell r="J704" t="str">
            <v>BASE JV</v>
          </cell>
          <cell r="K704" t="str">
            <v>P&amp;T</v>
          </cell>
          <cell r="L704" t="str">
            <v>GM Nigeria, Operated</v>
          </cell>
          <cell r="M704" t="str">
            <v>GM Nigeria, Operated</v>
          </cell>
          <cell r="N704" t="str">
            <v>Manager, Asset Engineering</v>
          </cell>
          <cell r="O704" t="str">
            <v>EBEM, MARCEL</v>
          </cell>
          <cell r="P704" t="str">
            <v>JOHN.UGBELASE@SHELL.COM</v>
          </cell>
          <cell r="Q704" t="str">
            <v>OPEX</v>
          </cell>
          <cell r="R704" t="str">
            <v>OPEX</v>
          </cell>
          <cell r="S704" t="str">
            <v>NON SAL</v>
          </cell>
          <cell r="T704" t="str">
            <v>N/A</v>
          </cell>
          <cell r="U704" t="str">
            <v>N/A</v>
          </cell>
          <cell r="V704" t="str">
            <v>C_OPSE_OIL_Z11</v>
          </cell>
          <cell r="W704" t="str">
            <v>P236.01 Technical Support</v>
          </cell>
          <cell r="X704" t="str">
            <v>S7200 Services</v>
          </cell>
          <cell r="Y704" t="str">
            <v>A2340 Overhead</v>
          </cell>
          <cell r="Z704">
            <v>181519.80999999997</v>
          </cell>
          <cell r="AA704">
            <v>76572.83</v>
          </cell>
          <cell r="AB704">
            <v>42629760</v>
          </cell>
          <cell r="AC704">
            <v>0</v>
          </cell>
          <cell r="AD704">
            <v>139769.70491803277</v>
          </cell>
          <cell r="AG704">
            <v>0</v>
          </cell>
          <cell r="AH704">
            <v>-139769.70491803277</v>
          </cell>
        </row>
        <row r="705">
          <cell r="A705">
            <v>113123</v>
          </cell>
          <cell r="B705" t="str">
            <v>PWC GENERAL OVERHEAD</v>
          </cell>
          <cell r="C705">
            <v>113123</v>
          </cell>
          <cell r="D705" t="str">
            <v>PWC GENERAL OVERHEAD (H&amp;T)</v>
          </cell>
          <cell r="E705" t="str">
            <v>IRETI OMOTOSO</v>
          </cell>
          <cell r="F705" t="str">
            <v>PRODUCTION</v>
          </cell>
          <cell r="G705">
            <v>415002</v>
          </cell>
          <cell r="H705">
            <v>4150</v>
          </cell>
          <cell r="I705" t="str">
            <v>G&amp;A</v>
          </cell>
          <cell r="J705" t="str">
            <v>BASE JV</v>
          </cell>
          <cell r="K705" t="str">
            <v>PRODUCTION</v>
          </cell>
          <cell r="L705" t="str">
            <v>PRODUCTION</v>
          </cell>
          <cell r="M705" t="str">
            <v>Asset Manager, Swamp West Hub</v>
          </cell>
          <cell r="N705" t="str">
            <v>Asset Management Integration Lead</v>
          </cell>
          <cell r="O705" t="str">
            <v>COOKEY, GABRIEL</v>
          </cell>
          <cell r="P705" t="str">
            <v>RICHARD.ITENE@SHELL.COM</v>
          </cell>
          <cell r="Q705" t="str">
            <v>OPEX</v>
          </cell>
          <cell r="R705" t="str">
            <v>OPEX</v>
          </cell>
          <cell r="S705" t="str">
            <v>NON SAL</v>
          </cell>
          <cell r="T705" t="str">
            <v>N/A</v>
          </cell>
          <cell r="U705" t="str">
            <v>N/A</v>
          </cell>
          <cell r="V705" t="str">
            <v>C_OPSE_OIL_Z11</v>
          </cell>
          <cell r="W705" t="str">
            <v>P231 Production Operations</v>
          </cell>
          <cell r="X705" t="str">
            <v>S7200 Services</v>
          </cell>
          <cell r="Y705" t="str">
            <v>A2110 Production Operations</v>
          </cell>
          <cell r="Z705">
            <v>14326.640000000001</v>
          </cell>
          <cell r="AA705">
            <v>8547.6</v>
          </cell>
          <cell r="AB705">
            <v>6649080</v>
          </cell>
          <cell r="AC705">
            <v>0</v>
          </cell>
          <cell r="AD705">
            <v>21800.262295081968</v>
          </cell>
          <cell r="AG705">
            <v>0</v>
          </cell>
          <cell r="AH705">
            <v>-21800.262295081968</v>
          </cell>
        </row>
        <row r="706">
          <cell r="A706">
            <v>102195</v>
          </cell>
          <cell r="B706" t="str">
            <v>EAC SALARIES AND GENEAL OVERHEAD</v>
          </cell>
          <cell r="C706">
            <v>113128</v>
          </cell>
          <cell r="D706" t="str">
            <v>OVERHEADS, CORPORATE EXTERNAL AFFAIRS_ADMIN COST</v>
          </cell>
          <cell r="E706" t="str">
            <v>CHIGBO ENENMO</v>
          </cell>
          <cell r="F706" t="str">
            <v>EXTERNAL RELATIONS</v>
          </cell>
          <cell r="G706">
            <v>415002</v>
          </cell>
          <cell r="H706">
            <v>4150</v>
          </cell>
          <cell r="I706" t="str">
            <v>G&amp;A</v>
          </cell>
          <cell r="J706" t="str">
            <v>BASE JV</v>
          </cell>
          <cell r="K706" t="str">
            <v>CC &amp; MD</v>
          </cell>
          <cell r="L706" t="str">
            <v>EXTERNAL RELATIONS</v>
          </cell>
          <cell r="M706" t="str">
            <v>External Relations Manager</v>
          </cell>
          <cell r="N706" t="str">
            <v>ER Nigeria Communications Manager</v>
          </cell>
          <cell r="O706" t="str">
            <v>SOKUNBI, ADEOLA</v>
          </cell>
          <cell r="P706" t="str">
            <v>JUDITH.OKAKURO@SHELL.COM</v>
          </cell>
          <cell r="Q706" t="str">
            <v>OPEX</v>
          </cell>
          <cell r="R706" t="str">
            <v>OPEX</v>
          </cell>
          <cell r="S706" t="str">
            <v>NON SAL</v>
          </cell>
          <cell r="T706" t="str">
            <v>N/A</v>
          </cell>
          <cell r="U706" t="str">
            <v>N/A</v>
          </cell>
          <cell r="V706" t="str">
            <v>N/A</v>
          </cell>
          <cell r="W706" t="str">
            <v>P236.08 Corporate Affairs, PR, etc.</v>
          </cell>
          <cell r="X706" t="str">
            <v>S7200 Services</v>
          </cell>
          <cell r="Y706" t="str">
            <v>A2340 Overhead</v>
          </cell>
          <cell r="Z706">
            <v>0</v>
          </cell>
          <cell r="AA706">
            <v>0</v>
          </cell>
          <cell r="AB706">
            <v>0</v>
          </cell>
          <cell r="AC706">
            <v>0</v>
          </cell>
          <cell r="AD706">
            <v>0</v>
          </cell>
          <cell r="AG706">
            <v>0</v>
          </cell>
          <cell r="AH706">
            <v>0</v>
          </cell>
        </row>
        <row r="707">
          <cell r="A707">
            <v>113145</v>
          </cell>
          <cell r="B707" t="str">
            <v>MD MANAGE COMPANY BUSINESS</v>
          </cell>
          <cell r="C707">
            <v>113145</v>
          </cell>
          <cell r="D707" t="str">
            <v>OVERHEADS, PN MANAGING DIRECTOR - SERVICES MGT (CATERING)</v>
          </cell>
          <cell r="E707" t="str">
            <v>CHIGBO ENENMO</v>
          </cell>
          <cell r="F707" t="str">
            <v>CCH/MD</v>
          </cell>
          <cell r="G707">
            <v>415003</v>
          </cell>
          <cell r="H707">
            <v>4150</v>
          </cell>
          <cell r="I707" t="str">
            <v>PMM</v>
          </cell>
          <cell r="J707" t="str">
            <v>BASE JV</v>
          </cell>
          <cell r="K707" t="str">
            <v>CC &amp; MD</v>
          </cell>
          <cell r="L707" t="str">
            <v>BGR</v>
          </cell>
          <cell r="M707" t="str">
            <v>Country Chair &amp; MD SPDC</v>
          </cell>
          <cell r="N707" t="str">
            <v>Country Chair &amp; MD SPDC</v>
          </cell>
          <cell r="O707" t="str">
            <v>SOKUNBI, ADEOLA</v>
          </cell>
          <cell r="P707" t="str">
            <v>DANIEL.SAGBE@SHELL.COM</v>
          </cell>
          <cell r="Q707" t="str">
            <v>OPEX</v>
          </cell>
          <cell r="R707" t="str">
            <v>OPEX</v>
          </cell>
          <cell r="S707" t="str">
            <v>NON SAL</v>
          </cell>
          <cell r="T707" t="str">
            <v>N/A</v>
          </cell>
          <cell r="U707" t="str">
            <v>N/A</v>
          </cell>
          <cell r="V707" t="str">
            <v>C_OPSE_OIL_Z11</v>
          </cell>
          <cell r="W707" t="str">
            <v>P235 Direct Management</v>
          </cell>
          <cell r="X707" t="str">
            <v>S7200 Services</v>
          </cell>
          <cell r="Y707" t="str">
            <v>A2170 Direct Mngt and Overheads</v>
          </cell>
          <cell r="Z707">
            <v>45902.869999999995</v>
          </cell>
          <cell r="AA707">
            <v>18970.93</v>
          </cell>
          <cell r="AB707">
            <v>9600000</v>
          </cell>
          <cell r="AC707">
            <v>0</v>
          </cell>
          <cell r="AD707">
            <v>31475.409836065573</v>
          </cell>
          <cell r="AG707">
            <v>0</v>
          </cell>
          <cell r="AH707">
            <v>-31475.409836065573</v>
          </cell>
        </row>
        <row r="708">
          <cell r="A708">
            <v>113128</v>
          </cell>
          <cell r="B708" t="str">
            <v>CX GENERAL ADMIN</v>
          </cell>
          <cell r="C708">
            <v>113128</v>
          </cell>
          <cell r="D708" t="str">
            <v>OVERHEADS, CORPORATE EXTERNAL AFFAIRS_ADMIN COST</v>
          </cell>
          <cell r="E708" t="str">
            <v>CHIGBO ENENMO</v>
          </cell>
          <cell r="F708" t="str">
            <v>EXTERNAL RELATIONS</v>
          </cell>
          <cell r="G708">
            <v>415002</v>
          </cell>
          <cell r="H708">
            <v>4150</v>
          </cell>
          <cell r="I708" t="str">
            <v>G&amp;A</v>
          </cell>
          <cell r="J708" t="str">
            <v>BASE JV</v>
          </cell>
          <cell r="K708" t="str">
            <v>CC &amp; MD</v>
          </cell>
          <cell r="L708" t="str">
            <v>EXTERNAL RELATIONS</v>
          </cell>
          <cell r="M708" t="str">
            <v>External Relations Manager</v>
          </cell>
          <cell r="N708" t="str">
            <v>ER Nigeria Communications Manager</v>
          </cell>
          <cell r="O708" t="str">
            <v>SOKUNBI, ADEOLA</v>
          </cell>
          <cell r="P708" t="str">
            <v>JUDITH.OKAKURO@SHELL.COM</v>
          </cell>
          <cell r="Q708" t="str">
            <v>OPEX</v>
          </cell>
          <cell r="R708" t="str">
            <v>OPEX</v>
          </cell>
          <cell r="S708" t="str">
            <v>NON SAL</v>
          </cell>
          <cell r="T708" t="str">
            <v>N/A</v>
          </cell>
          <cell r="U708" t="str">
            <v>N/A</v>
          </cell>
          <cell r="V708" t="str">
            <v>C_OPSE_OIL_Z11</v>
          </cell>
          <cell r="W708" t="str">
            <v>P236.08 Corporate Affairs, PR, etc.</v>
          </cell>
          <cell r="X708" t="str">
            <v>S7200 Services</v>
          </cell>
          <cell r="Y708" t="str">
            <v>A2340 Overhead</v>
          </cell>
          <cell r="Z708">
            <v>8039.04</v>
          </cell>
          <cell r="AA708">
            <v>28035.069999999996</v>
          </cell>
          <cell r="AB708">
            <v>12992837</v>
          </cell>
          <cell r="AC708">
            <v>0</v>
          </cell>
          <cell r="AD708">
            <v>42599.465573770489</v>
          </cell>
          <cell r="AG708">
            <v>0</v>
          </cell>
          <cell r="AH708">
            <v>-42599.465573770489</v>
          </cell>
        </row>
        <row r="709">
          <cell r="A709">
            <v>113133</v>
          </cell>
          <cell r="B709" t="str">
            <v>MWB - STABLE OPERATG ENVIRONMENT</v>
          </cell>
          <cell r="C709">
            <v>113133</v>
          </cell>
          <cell r="D709" t="str">
            <v>MWB - STABLE OPERATG ENVIRONMENT (SECURITY RUNNING COST)</v>
          </cell>
          <cell r="E709" t="str">
            <v>IRETI OMOTOSO</v>
          </cell>
          <cell r="F709" t="str">
            <v>PRODUCTION</v>
          </cell>
          <cell r="G709">
            <v>412002</v>
          </cell>
          <cell r="H709">
            <v>4120</v>
          </cell>
          <cell r="I709" t="str">
            <v>HSE</v>
          </cell>
          <cell r="J709" t="str">
            <v>BASE JV</v>
          </cell>
          <cell r="K709" t="str">
            <v>PRODUCTION</v>
          </cell>
          <cell r="L709" t="str">
            <v>PRODUCTION</v>
          </cell>
          <cell r="M709" t="str">
            <v>Pipeline Asset Manager</v>
          </cell>
          <cell r="N709" t="str">
            <v xml:space="preserve">	Production Support Manager                                                          </v>
          </cell>
          <cell r="O709" t="str">
            <v>AGUEGBOH, OBIORA</v>
          </cell>
          <cell r="P709" t="str">
            <v>CYPRIANA.WILKEY@SHELL.COM</v>
          </cell>
          <cell r="Q709" t="str">
            <v>OPEX</v>
          </cell>
          <cell r="R709" t="str">
            <v>OPEX</v>
          </cell>
          <cell r="S709" t="str">
            <v>NON SAL</v>
          </cell>
          <cell r="T709" t="str">
            <v>N/A</v>
          </cell>
          <cell r="U709" t="str">
            <v>N/A</v>
          </cell>
          <cell r="V709" t="str">
            <v>N/A</v>
          </cell>
          <cell r="W709" t="str">
            <v>P231 Production Operations</v>
          </cell>
          <cell r="X709" t="str">
            <v>S7200 Services</v>
          </cell>
          <cell r="Y709" t="str">
            <v>A2110 Production Operations</v>
          </cell>
          <cell r="Z709">
            <v>36320.019999999997</v>
          </cell>
          <cell r="AA709">
            <v>97528.389999999985</v>
          </cell>
          <cell r="AB709">
            <v>0</v>
          </cell>
          <cell r="AC709">
            <v>0</v>
          </cell>
          <cell r="AD709">
            <v>0</v>
          </cell>
          <cell r="AG709">
            <v>0</v>
          </cell>
          <cell r="AH709">
            <v>0</v>
          </cell>
        </row>
        <row r="710">
          <cell r="A710" t="str">
            <v>O.NG.PPE.CSE.EG1.71300</v>
          </cell>
          <cell r="B710" t="str">
            <v>CAST SURVEILLANCE EAST (EGGS 1)</v>
          </cell>
          <cell r="C710">
            <v>113133</v>
          </cell>
          <cell r="D710" t="str">
            <v>MWB - STABLE OPERATG ENVIRONMENT (SECURITY RUNNING COST)</v>
          </cell>
          <cell r="E710" t="str">
            <v>IRETI OMOTOSO</v>
          </cell>
          <cell r="F710" t="str">
            <v>PRODUCTION</v>
          </cell>
          <cell r="G710">
            <v>412002</v>
          </cell>
          <cell r="H710">
            <v>4120</v>
          </cell>
          <cell r="I710" t="str">
            <v>HSE</v>
          </cell>
          <cell r="J710" t="str">
            <v>BASE JV</v>
          </cell>
          <cell r="K710" t="str">
            <v>PRODUCTION</v>
          </cell>
          <cell r="L710" t="str">
            <v>PRODUCTION</v>
          </cell>
          <cell r="M710" t="str">
            <v>Pipeline Asset Manager</v>
          </cell>
          <cell r="N710" t="str">
            <v xml:space="preserve">Head, Right of Way Management </v>
          </cell>
          <cell r="O710" t="str">
            <v>AGUEGBOH, OBIORA</v>
          </cell>
          <cell r="P710" t="str">
            <v>CYPRIANA.WILKEY@SHELL.COM</v>
          </cell>
          <cell r="Q710" t="str">
            <v>OPEX</v>
          </cell>
          <cell r="R710" t="str">
            <v>OPEX</v>
          </cell>
          <cell r="S710" t="str">
            <v>NON SAL</v>
          </cell>
          <cell r="T710" t="str">
            <v>N/A</v>
          </cell>
          <cell r="U710" t="str">
            <v>N/A</v>
          </cell>
          <cell r="V710" t="str">
            <v>N/A</v>
          </cell>
          <cell r="W710" t="str">
            <v>P231 Production Operations</v>
          </cell>
          <cell r="X710" t="str">
            <v>S7200 Services</v>
          </cell>
          <cell r="Y710" t="str">
            <v>A2110 Production Operations</v>
          </cell>
          <cell r="Z710">
            <v>0</v>
          </cell>
          <cell r="AA710">
            <v>888626.56</v>
          </cell>
          <cell r="AB710">
            <v>339433972.80000007</v>
          </cell>
          <cell r="AC710">
            <v>57600</v>
          </cell>
          <cell r="AD710">
            <v>1170498.2714754101</v>
          </cell>
          <cell r="AG710">
            <v>0</v>
          </cell>
          <cell r="AH710">
            <v>-1170498.2714754101</v>
          </cell>
        </row>
        <row r="711">
          <cell r="A711">
            <v>113150</v>
          </cell>
          <cell r="B711" t="str">
            <v>CX OVERHEAD CATERING</v>
          </cell>
          <cell r="C711">
            <v>113150</v>
          </cell>
          <cell r="D711" t="str">
            <v>OVERHEADS, CORPORATE EXTERNAL AFFAIRS</v>
          </cell>
          <cell r="E711" t="str">
            <v>CHIGBO ENENMO</v>
          </cell>
          <cell r="F711" t="str">
            <v>EXTERNAL RELATIONS</v>
          </cell>
          <cell r="G711">
            <v>415003</v>
          </cell>
          <cell r="H711">
            <v>4150</v>
          </cell>
          <cell r="I711" t="str">
            <v>PMM</v>
          </cell>
          <cell r="J711" t="str">
            <v>BASE JV</v>
          </cell>
          <cell r="K711" t="str">
            <v>CC &amp; MD</v>
          </cell>
          <cell r="L711" t="str">
            <v>EXTERNAL RELATIONS</v>
          </cell>
          <cell r="M711" t="str">
            <v>External Relations Manager</v>
          </cell>
          <cell r="N711" t="str">
            <v>ER Nigeria Communications Manager</v>
          </cell>
          <cell r="O711" t="str">
            <v>SOKUNBI, ADEOLA</v>
          </cell>
          <cell r="P711" t="str">
            <v>JUDITH.OKAKURO@SHELL.COM</v>
          </cell>
          <cell r="Q711" t="str">
            <v>OPEX</v>
          </cell>
          <cell r="R711" t="str">
            <v>OPEX</v>
          </cell>
          <cell r="S711" t="str">
            <v>NON SAL</v>
          </cell>
          <cell r="T711" t="str">
            <v>N/A</v>
          </cell>
          <cell r="U711" t="str">
            <v>N/A</v>
          </cell>
          <cell r="V711" t="str">
            <v>C_OPSE_OIL_Z11</v>
          </cell>
          <cell r="W711" t="str">
            <v>P236.08 Corporate Affairs, PR, etc.</v>
          </cell>
          <cell r="X711" t="str">
            <v>S7200 Services</v>
          </cell>
          <cell r="Y711" t="str">
            <v>A2340 Overhead</v>
          </cell>
          <cell r="Z711">
            <v>7382.04</v>
          </cell>
          <cell r="AA711">
            <v>1683.41</v>
          </cell>
          <cell r="AB711">
            <v>355600</v>
          </cell>
          <cell r="AC711">
            <v>0</v>
          </cell>
          <cell r="AD711">
            <v>1165.9016393442623</v>
          </cell>
          <cell r="AG711">
            <v>0</v>
          </cell>
          <cell r="AH711">
            <v>-1165.9016393442623</v>
          </cell>
        </row>
        <row r="712">
          <cell r="A712" t="str">
            <v>O.NG.PPE.CSE.EG1.71300A</v>
          </cell>
          <cell r="B712" t="str">
            <v>CAST SURVEILLANCE EAST (EGGS 1)</v>
          </cell>
          <cell r="C712">
            <v>113133</v>
          </cell>
          <cell r="D712" t="str">
            <v>MWB - STABLE OPERATG ENVIRONMENT (SECURITY RUNNING COST)</v>
          </cell>
          <cell r="E712" t="str">
            <v>IRETI OMOTOSO</v>
          </cell>
          <cell r="F712" t="str">
            <v>PRODUCTION</v>
          </cell>
          <cell r="G712">
            <v>412002</v>
          </cell>
          <cell r="H712">
            <v>4120</v>
          </cell>
          <cell r="I712" t="str">
            <v>HSE</v>
          </cell>
          <cell r="J712" t="str">
            <v>BASE JV</v>
          </cell>
          <cell r="K712" t="str">
            <v>PRODUCTION</v>
          </cell>
          <cell r="L712" t="str">
            <v>PRODUCTION</v>
          </cell>
          <cell r="M712" t="str">
            <v>Pipeline Asset Manager</v>
          </cell>
          <cell r="N712" t="str">
            <v xml:space="preserve">	Head, Right of Way Management </v>
          </cell>
          <cell r="O712" t="str">
            <v>AGUEGBOH, OBIORA</v>
          </cell>
          <cell r="P712" t="str">
            <v>CYPRIANA.WILKEY@SHELL.COM</v>
          </cell>
          <cell r="Q712" t="str">
            <v>OPEX</v>
          </cell>
          <cell r="R712" t="str">
            <v>OPEX</v>
          </cell>
          <cell r="S712" t="str">
            <v>NON SAL</v>
          </cell>
          <cell r="T712" t="str">
            <v>N/A</v>
          </cell>
          <cell r="U712" t="str">
            <v>N/A</v>
          </cell>
          <cell r="V712" t="str">
            <v>C_OPSE_OIL_Z11</v>
          </cell>
          <cell r="W712" t="str">
            <v>P231 Production Operations</v>
          </cell>
          <cell r="X712" t="str">
            <v>S7200 Services</v>
          </cell>
          <cell r="Y712" t="str">
            <v>A2110 Production Operations</v>
          </cell>
          <cell r="Z712">
            <v>0</v>
          </cell>
          <cell r="AA712">
            <v>1051448.19</v>
          </cell>
          <cell r="AB712">
            <v>0</v>
          </cell>
          <cell r="AC712">
            <v>0</v>
          </cell>
          <cell r="AD712">
            <v>0</v>
          </cell>
          <cell r="AG712">
            <v>0</v>
          </cell>
          <cell r="AH712">
            <v>0</v>
          </cell>
        </row>
        <row r="713">
          <cell r="A713">
            <v>113153</v>
          </cell>
          <cell r="B713" t="str">
            <v>PNPT GENERAL OVERHEAD</v>
          </cell>
          <cell r="C713">
            <v>113153</v>
          </cell>
          <cell r="D713" t="str">
            <v>PNPT GENERAL OVERHEAD (ACCIDENT PREVENTION &amp; INVESTIGATION)</v>
          </cell>
          <cell r="E713" t="str">
            <v>IRETI OMOTOSO</v>
          </cell>
          <cell r="F713" t="str">
            <v>PRODUCTION</v>
          </cell>
          <cell r="G713">
            <v>415006</v>
          </cell>
          <cell r="H713">
            <v>4150</v>
          </cell>
          <cell r="I713" t="str">
            <v>HSE</v>
          </cell>
          <cell r="J713" t="str">
            <v>BASE JV</v>
          </cell>
          <cell r="K713" t="str">
            <v>PRODUCTION</v>
          </cell>
          <cell r="L713" t="str">
            <v>PRODUCTION</v>
          </cell>
          <cell r="M713" t="str">
            <v>Asset Manager, Swamp East Hub</v>
          </cell>
          <cell r="N713" t="str">
            <v>Bonny Terminal Installation Manager </v>
          </cell>
          <cell r="O713" t="str">
            <v>MBANEFO, DUBEM</v>
          </cell>
          <cell r="P713" t="str">
            <v>ANTHONY.I.OBI@SHELL.COM</v>
          </cell>
          <cell r="Q713" t="str">
            <v>OPEX</v>
          </cell>
          <cell r="R713" t="str">
            <v>OPEX</v>
          </cell>
          <cell r="S713" t="str">
            <v>NON SAL</v>
          </cell>
          <cell r="T713" t="str">
            <v>N/A</v>
          </cell>
          <cell r="U713" t="str">
            <v>N/A</v>
          </cell>
          <cell r="V713" t="str">
            <v>C_OPSE_OIL_Z11</v>
          </cell>
          <cell r="W713" t="str">
            <v>P231 Production Operations</v>
          </cell>
          <cell r="X713" t="str">
            <v>S7200 Services</v>
          </cell>
          <cell r="Y713" t="str">
            <v>A2110 Production Operations</v>
          </cell>
          <cell r="Z713">
            <v>33899.899999999994</v>
          </cell>
          <cell r="AA713">
            <v>213326.57</v>
          </cell>
          <cell r="AB713">
            <v>0</v>
          </cell>
          <cell r="AC713">
            <v>102080</v>
          </cell>
          <cell r="AD713">
            <v>102080</v>
          </cell>
          <cell r="AG713">
            <v>0</v>
          </cell>
          <cell r="AH713">
            <v>-102080</v>
          </cell>
        </row>
        <row r="714">
          <cell r="A714" t="str">
            <v>O.NG.PPE.CSE.EG2.71300</v>
          </cell>
          <cell r="B714" t="str">
            <v>CAST SURVEILLANCE EAST (EGGS 2)</v>
          </cell>
          <cell r="C714">
            <v>113133</v>
          </cell>
          <cell r="D714" t="str">
            <v>MWB - STABLE OPERATG ENVIRONMENT (SECURITY RUNNING COST)</v>
          </cell>
          <cell r="E714" t="str">
            <v>IRETI OMOTOSO</v>
          </cell>
          <cell r="F714" t="str">
            <v>PRODUCTION</v>
          </cell>
          <cell r="G714">
            <v>412002</v>
          </cell>
          <cell r="H714">
            <v>4120</v>
          </cell>
          <cell r="I714" t="str">
            <v>HSE</v>
          </cell>
          <cell r="J714" t="str">
            <v>BASE JV</v>
          </cell>
          <cell r="K714" t="str">
            <v>PRODUCTION</v>
          </cell>
          <cell r="L714" t="str">
            <v>PRODUCTION</v>
          </cell>
          <cell r="M714" t="str">
            <v>Pipeline Asset Manager</v>
          </cell>
          <cell r="N714" t="str">
            <v xml:space="preserve">	Head, Right of Way Management </v>
          </cell>
          <cell r="O714" t="str">
            <v>AGUEGBOH, OBIORA</v>
          </cell>
          <cell r="P714" t="str">
            <v>CYPRIANA.WILKEY@SHELL.COM</v>
          </cell>
          <cell r="Q714" t="str">
            <v>OPEX</v>
          </cell>
          <cell r="R714" t="str">
            <v>OPEX</v>
          </cell>
          <cell r="S714" t="str">
            <v>NON SAL</v>
          </cell>
          <cell r="T714" t="str">
            <v>N/A</v>
          </cell>
          <cell r="U714" t="str">
            <v>N/A</v>
          </cell>
          <cell r="V714" t="str">
            <v>C_OPSE_OIL_Z11</v>
          </cell>
          <cell r="W714" t="str">
            <v>P231 Production Operations</v>
          </cell>
          <cell r="X714" t="str">
            <v>S7200 Services</v>
          </cell>
          <cell r="Y714" t="str">
            <v>A2110 Production Operations</v>
          </cell>
          <cell r="Z714">
            <v>0</v>
          </cell>
          <cell r="AA714">
            <v>1711781.1</v>
          </cell>
          <cell r="AB714">
            <v>110663478.81</v>
          </cell>
          <cell r="AC714">
            <v>0</v>
          </cell>
          <cell r="AD714">
            <v>362831.07806557376</v>
          </cell>
          <cell r="AG714">
            <v>0</v>
          </cell>
          <cell r="AH714">
            <v>-362831.07806557376</v>
          </cell>
        </row>
        <row r="715">
          <cell r="A715" t="str">
            <v>O.NG.PPE.CSE.GPS.71300</v>
          </cell>
          <cell r="B715" t="str">
            <v>CAST SURVEILLANCE EAST (GPHSL)</v>
          </cell>
          <cell r="C715">
            <v>113133</v>
          </cell>
          <cell r="D715" t="str">
            <v>MWB - STABLE OPERATG ENVIRONMENT (SECURITY RUNNING COST)</v>
          </cell>
          <cell r="E715" t="str">
            <v>IRETI OMOTOSO</v>
          </cell>
          <cell r="F715" t="str">
            <v>PRODUCTION</v>
          </cell>
          <cell r="G715">
            <v>412002</v>
          </cell>
          <cell r="H715">
            <v>4120</v>
          </cell>
          <cell r="I715" t="str">
            <v>HSE</v>
          </cell>
          <cell r="J715" t="str">
            <v>BASE JV</v>
          </cell>
          <cell r="K715" t="str">
            <v>PRODUCTION</v>
          </cell>
          <cell r="L715" t="str">
            <v>PRODUCTION</v>
          </cell>
          <cell r="M715" t="str">
            <v>Pipeline Asset Manager</v>
          </cell>
          <cell r="N715" t="str">
            <v xml:space="preserve">	Head, Right of Way Management </v>
          </cell>
          <cell r="O715" t="str">
            <v>AGUEGBOH, OBIORA</v>
          </cell>
          <cell r="P715" t="str">
            <v>CYPRIANA.WILKEY@SHELL.COM</v>
          </cell>
          <cell r="Q715" t="str">
            <v>OPEX</v>
          </cell>
          <cell r="R715" t="str">
            <v>OPEX</v>
          </cell>
          <cell r="S715" t="str">
            <v>NON SAL</v>
          </cell>
          <cell r="T715" t="str">
            <v>N/A</v>
          </cell>
          <cell r="U715" t="str">
            <v>N/A</v>
          </cell>
          <cell r="V715" t="str">
            <v>C_OPSE_OIL_Z11</v>
          </cell>
          <cell r="W715" t="str">
            <v>P231 Production Operations</v>
          </cell>
          <cell r="X715" t="str">
            <v>S7200 Services</v>
          </cell>
          <cell r="Y715" t="str">
            <v>A2110 Production Operations</v>
          </cell>
          <cell r="Z715">
            <v>3231800.81</v>
          </cell>
          <cell r="AA715">
            <v>216830.65000000008</v>
          </cell>
          <cell r="AB715">
            <v>0</v>
          </cell>
          <cell r="AC715">
            <v>0</v>
          </cell>
          <cell r="AD715">
            <v>0</v>
          </cell>
          <cell r="AG715">
            <v>0</v>
          </cell>
          <cell r="AH715">
            <v>0</v>
          </cell>
        </row>
        <row r="716">
          <cell r="A716">
            <v>113156</v>
          </cell>
          <cell r="B716" t="str">
            <v>PTW - ENVIRONMENTAL AFFAIRS</v>
          </cell>
          <cell r="C716">
            <v>113156</v>
          </cell>
          <cell r="D716" t="str">
            <v>PTW - ENVIRONMENTAL AFFAIRS (ENVIRONMENTAL LEGISLATION  &amp; SUBSCRIPTION )</v>
          </cell>
          <cell r="E716" t="str">
            <v>IRETI OMOTOSO</v>
          </cell>
          <cell r="F716" t="str">
            <v>PRODUCTION</v>
          </cell>
          <cell r="G716">
            <v>415006</v>
          </cell>
          <cell r="H716">
            <v>4150</v>
          </cell>
          <cell r="I716" t="str">
            <v>HSE</v>
          </cell>
          <cell r="J716" t="str">
            <v>BASE JV</v>
          </cell>
          <cell r="K716" t="str">
            <v>PRODUCTION</v>
          </cell>
          <cell r="L716" t="str">
            <v>PRODUCTION</v>
          </cell>
          <cell r="M716" t="str">
            <v>Asset Manager, Swamp West Hub</v>
          </cell>
          <cell r="N716" t="str">
            <v>Forcados Terminal Installation Manager</v>
          </cell>
          <cell r="O716" t="str">
            <v>MBANEFO, DUBEM</v>
          </cell>
          <cell r="P716" t="str">
            <v>CHARLES.AKHIDENO@SHELL.COM</v>
          </cell>
          <cell r="Q716" t="str">
            <v>OPEX</v>
          </cell>
          <cell r="R716" t="str">
            <v>OPEX</v>
          </cell>
          <cell r="S716" t="str">
            <v>NON SAL</v>
          </cell>
          <cell r="T716" t="str">
            <v>N/A</v>
          </cell>
          <cell r="U716" t="str">
            <v>N/A</v>
          </cell>
          <cell r="V716" t="str">
            <v>C_OPSE_OIL_Z11</v>
          </cell>
          <cell r="W716" t="str">
            <v>P231 Production Operations</v>
          </cell>
          <cell r="X716" t="str">
            <v>S7200 Services</v>
          </cell>
          <cell r="Y716" t="str">
            <v>A2110 Production Operations</v>
          </cell>
          <cell r="Z716">
            <v>344745.73000000004</v>
          </cell>
          <cell r="AA716">
            <v>570045.34</v>
          </cell>
          <cell r="AB716">
            <v>77882932.079999998</v>
          </cell>
          <cell r="AC716">
            <v>0</v>
          </cell>
          <cell r="AD716">
            <v>255353.87567213114</v>
          </cell>
          <cell r="AG716">
            <v>0</v>
          </cell>
          <cell r="AH716">
            <v>-255353.87567213114</v>
          </cell>
        </row>
        <row r="717">
          <cell r="A717">
            <v>113157</v>
          </cell>
          <cell r="B717" t="str">
            <v>PWC ENVIRONMENTAL AFFAIRS</v>
          </cell>
          <cell r="C717">
            <v>113157</v>
          </cell>
          <cell r="D717" t="str">
            <v>PCW ENVIRONMENTAL AFFAIRS (WASTE MGT)</v>
          </cell>
          <cell r="E717" t="str">
            <v>IRETI OMOTOSO</v>
          </cell>
          <cell r="F717" t="str">
            <v>PRODUCTION</v>
          </cell>
          <cell r="G717">
            <v>415006</v>
          </cell>
          <cell r="H717">
            <v>4150</v>
          </cell>
          <cell r="I717" t="str">
            <v>HSE</v>
          </cell>
          <cell r="J717" t="str">
            <v>BASE JV</v>
          </cell>
          <cell r="K717" t="str">
            <v>PRODUCTION</v>
          </cell>
          <cell r="L717" t="str">
            <v>PRODUCTION</v>
          </cell>
          <cell r="M717" t="str">
            <v>Asset Manager, Swamp West Hub</v>
          </cell>
          <cell r="N717" t="str">
            <v>Asset Management Integration Lead</v>
          </cell>
          <cell r="O717" t="str">
            <v>COOKEY, GABRIEL</v>
          </cell>
          <cell r="P717" t="str">
            <v>MEZIE.ANABA@SHELL.COM</v>
          </cell>
          <cell r="Q717" t="str">
            <v>OPEX</v>
          </cell>
          <cell r="R717" t="str">
            <v>OPEX</v>
          </cell>
          <cell r="S717" t="str">
            <v>NON SAL</v>
          </cell>
          <cell r="T717" t="str">
            <v>N/A</v>
          </cell>
          <cell r="U717" t="str">
            <v>N/A</v>
          </cell>
          <cell r="V717" t="str">
            <v>C_OPSE_OIL_Z11</v>
          </cell>
          <cell r="W717" t="str">
            <v>P231 Production Operations</v>
          </cell>
          <cell r="X717" t="str">
            <v>S7200 Services</v>
          </cell>
          <cell r="Y717" t="str">
            <v>A2110 Production Operations</v>
          </cell>
          <cell r="Z717">
            <v>119040.43000000001</v>
          </cell>
          <cell r="AA717">
            <v>113154.28</v>
          </cell>
          <cell r="AB717">
            <v>36935994.399999999</v>
          </cell>
          <cell r="AC717">
            <v>12972</v>
          </cell>
          <cell r="AD717">
            <v>134073.62098360655</v>
          </cell>
          <cell r="AG717">
            <v>0</v>
          </cell>
          <cell r="AH717">
            <v>-134073.62098360655</v>
          </cell>
        </row>
        <row r="718">
          <cell r="A718">
            <v>113158</v>
          </cell>
          <cell r="B718" t="str">
            <v>PWC TOP QUARTILE PROG. IMPLEMENTATION</v>
          </cell>
          <cell r="C718">
            <v>113158</v>
          </cell>
          <cell r="D718" t="str">
            <v>PWC TOP QUARTILE PROG. IMPLEMENTATION</v>
          </cell>
          <cell r="E718" t="str">
            <v>IRETI OMOTOSO</v>
          </cell>
          <cell r="F718" t="str">
            <v>PRODUCTION</v>
          </cell>
          <cell r="G718">
            <v>413001</v>
          </cell>
          <cell r="H718">
            <v>4130</v>
          </cell>
          <cell r="I718" t="str">
            <v>OF-MTCE</v>
          </cell>
          <cell r="J718" t="str">
            <v>BASE JV</v>
          </cell>
          <cell r="K718" t="str">
            <v>PRODUCTION</v>
          </cell>
          <cell r="L718" t="str">
            <v>PRODUCTION</v>
          </cell>
          <cell r="M718" t="str">
            <v>Asset Manager, Swamp West Hub</v>
          </cell>
          <cell r="N718" t="str">
            <v>Asset Management Integration Lead</v>
          </cell>
          <cell r="O718" t="str">
            <v>COOKEY, GABRIEL</v>
          </cell>
          <cell r="P718" t="str">
            <v>RICHARD.ITENE@SHELL.COM</v>
          </cell>
          <cell r="Q718" t="str">
            <v>OPEX</v>
          </cell>
          <cell r="R718" t="str">
            <v>OPEX</v>
          </cell>
          <cell r="S718" t="str">
            <v>NON SAL</v>
          </cell>
          <cell r="T718" t="str">
            <v>N/A</v>
          </cell>
          <cell r="U718" t="str">
            <v>N/A</v>
          </cell>
          <cell r="V718" t="str">
            <v>C_OPSE_OIL_Z11</v>
          </cell>
          <cell r="W718" t="str">
            <v>P244.01 Other Production Expenses</v>
          </cell>
          <cell r="X718" t="str">
            <v>S7200 Services</v>
          </cell>
          <cell r="Y718" t="str">
            <v>A2110 Production Operations</v>
          </cell>
          <cell r="Z718">
            <v>0</v>
          </cell>
          <cell r="AA718">
            <v>71414.78</v>
          </cell>
          <cell r="AB718">
            <v>35339274.054347999</v>
          </cell>
          <cell r="AC718">
            <v>63702.559999999998</v>
          </cell>
          <cell r="AD718">
            <v>179569.03230933769</v>
          </cell>
          <cell r="AG718">
            <v>0</v>
          </cell>
          <cell r="AH718">
            <v>-179569.03230933769</v>
          </cell>
        </row>
        <row r="719">
          <cell r="A719">
            <v>113159</v>
          </cell>
          <cell r="B719" t="str">
            <v>PNPP RENEWAL OF LICENCES /STUDIES</v>
          </cell>
          <cell r="C719">
            <v>113159</v>
          </cell>
          <cell r="D719" t="str">
            <v>PNPP RENEWAL OF LICENCES /STUDIES (RENTS, RATES &amp; UTILITIES)</v>
          </cell>
          <cell r="E719" t="str">
            <v>IRETI OMOTOSO</v>
          </cell>
          <cell r="F719" t="str">
            <v>PRODUCTION</v>
          </cell>
          <cell r="G719">
            <v>415001</v>
          </cell>
          <cell r="H719">
            <v>4150</v>
          </cell>
          <cell r="I719" t="str">
            <v>OF-MTCE</v>
          </cell>
          <cell r="J719" t="str">
            <v>BASE JV</v>
          </cell>
          <cell r="K719" t="str">
            <v>PRODUCTION</v>
          </cell>
          <cell r="L719" t="str">
            <v>PRODUCTION</v>
          </cell>
          <cell r="M719" t="str">
            <v>Pipeline Asset Manager</v>
          </cell>
          <cell r="N719" t="str">
            <v xml:space="preserve">	Production Support Manager                                                          </v>
          </cell>
          <cell r="O719" t="str">
            <v>AGUEGBOH, OBIORA</v>
          </cell>
          <cell r="P719" t="str">
            <v>CYPRIANA.WILKEY@SHELL.COM</v>
          </cell>
          <cell r="Q719" t="str">
            <v>OPEX</v>
          </cell>
          <cell r="R719" t="str">
            <v>OPEX</v>
          </cell>
          <cell r="S719" t="str">
            <v>NON SAL</v>
          </cell>
          <cell r="T719" t="str">
            <v>N/A</v>
          </cell>
          <cell r="U719" t="str">
            <v>N/A</v>
          </cell>
          <cell r="V719" t="str">
            <v>C_OPSE_OIL_Z11</v>
          </cell>
          <cell r="W719" t="str">
            <v>P231 Production Operations</v>
          </cell>
          <cell r="X719" t="str">
            <v>S7200 Services</v>
          </cell>
          <cell r="Y719" t="str">
            <v>A2110 Production Operations</v>
          </cell>
          <cell r="Z719">
            <v>-61482.44</v>
          </cell>
          <cell r="AA719">
            <v>6343200.2899999991</v>
          </cell>
          <cell r="AB719">
            <v>28125000</v>
          </cell>
          <cell r="AC719">
            <v>0</v>
          </cell>
          <cell r="AD719">
            <v>92213.114754098366</v>
          </cell>
          <cell r="AG719">
            <v>0</v>
          </cell>
          <cell r="AH719">
            <v>-92213.114754098366</v>
          </cell>
        </row>
        <row r="720">
          <cell r="A720">
            <v>113160</v>
          </cell>
          <cell r="B720" t="str">
            <v>AFAM POWER GENERAL O/H - HOTELS &amp; TRAVELS</v>
          </cell>
          <cell r="C720">
            <v>113160</v>
          </cell>
          <cell r="D720" t="str">
            <v>AFAM OVERHEAD - SERVICES MANAGEMENT (HOTELS AND TRAVEL)</v>
          </cell>
          <cell r="E720" t="str">
            <v>IRETI OMOTOSO</v>
          </cell>
          <cell r="F720" t="str">
            <v>PRODUCTION</v>
          </cell>
          <cell r="G720">
            <v>414003</v>
          </cell>
          <cell r="H720">
            <v>4140</v>
          </cell>
          <cell r="I720" t="str">
            <v>GAS</v>
          </cell>
          <cell r="J720" t="str">
            <v>DOMGAS/IPP</v>
          </cell>
          <cell r="K720" t="str">
            <v>PRODUCTION</v>
          </cell>
          <cell r="L720" t="str">
            <v>PRODUCTION</v>
          </cell>
          <cell r="M720" t="str">
            <v>Asset Manager, Land East Hub (AFAM)</v>
          </cell>
          <cell r="N720" t="str">
            <v>Operations Manager Afam Power Plant</v>
          </cell>
          <cell r="O720" t="str">
            <v>AZUBUIKE, JOHN</v>
          </cell>
          <cell r="P720" t="str">
            <v>ALPHONS.ALAGALA@SHELL.COM</v>
          </cell>
          <cell r="Q720" t="str">
            <v>OPEX</v>
          </cell>
          <cell r="R720" t="str">
            <v>OPEX</v>
          </cell>
          <cell r="S720" t="str">
            <v>NON SAL</v>
          </cell>
          <cell r="T720" t="str">
            <v>N/A</v>
          </cell>
          <cell r="U720" t="str">
            <v>N/A</v>
          </cell>
          <cell r="V720" t="str">
            <v>N_AFAM_EL1_G01</v>
          </cell>
          <cell r="W720" t="str">
            <v>P234 Power Operations</v>
          </cell>
          <cell r="X720" t="str">
            <v>S7200 Services</v>
          </cell>
          <cell r="Y720" t="str">
            <v>A2170 Direct Mngt and Overheads</v>
          </cell>
          <cell r="Z720">
            <v>46437.189999999995</v>
          </cell>
          <cell r="AA720">
            <v>54943.259999999995</v>
          </cell>
          <cell r="AB720">
            <v>11460000</v>
          </cell>
          <cell r="AC720">
            <v>10500</v>
          </cell>
          <cell r="AD720">
            <v>48073.770491803276</v>
          </cell>
          <cell r="AG720">
            <v>0</v>
          </cell>
          <cell r="AH720">
            <v>-48073.770491803276</v>
          </cell>
        </row>
        <row r="721">
          <cell r="A721">
            <v>113161</v>
          </cell>
          <cell r="B721" t="str">
            <v>CORPORATE MEDIA TRAINING</v>
          </cell>
          <cell r="C721">
            <v>113161</v>
          </cell>
          <cell r="D721" t="str">
            <v>CORPORATE COMMUNICATION AND MEDIA_SEMINAR</v>
          </cell>
          <cell r="E721" t="str">
            <v>CHIGBO ENENMO</v>
          </cell>
          <cell r="F721" t="str">
            <v>EXTERNAL RELATIONS</v>
          </cell>
          <cell r="G721">
            <v>415008</v>
          </cell>
          <cell r="H721">
            <v>4150</v>
          </cell>
          <cell r="I721" t="str">
            <v>CDPA</v>
          </cell>
          <cell r="J721" t="str">
            <v>BASE JV</v>
          </cell>
          <cell r="K721" t="str">
            <v>CC &amp; MD</v>
          </cell>
          <cell r="L721" t="str">
            <v>EXTERNAL RELATIONS</v>
          </cell>
          <cell r="M721" t="str">
            <v>External Relations Manager</v>
          </cell>
          <cell r="N721" t="str">
            <v>ER Nigeria Communications Manager</v>
          </cell>
          <cell r="O721" t="str">
            <v>SOKUNBI, ADEOLA</v>
          </cell>
          <cell r="P721" t="str">
            <v>JOSEPH.OBARI@SHELL.COM</v>
          </cell>
          <cell r="Q721" t="str">
            <v>OPEX</v>
          </cell>
          <cell r="R721" t="str">
            <v>OPEX</v>
          </cell>
          <cell r="S721" t="str">
            <v>NON SAL</v>
          </cell>
          <cell r="T721" t="str">
            <v>N/A</v>
          </cell>
          <cell r="U721" t="str">
            <v>N/A</v>
          </cell>
          <cell r="V721" t="str">
            <v>C_OPSE_OIL_Z11</v>
          </cell>
          <cell r="W721" t="str">
            <v>P236.08 Corporate Affairs, PR, etc.</v>
          </cell>
          <cell r="X721" t="str">
            <v>S7200 Services</v>
          </cell>
          <cell r="Y721" t="str">
            <v>A2340 Overhead</v>
          </cell>
          <cell r="Z721">
            <v>1875.83</v>
          </cell>
          <cell r="AA721">
            <v>435.78</v>
          </cell>
          <cell r="AB721">
            <v>18000000</v>
          </cell>
          <cell r="AC721">
            <v>0</v>
          </cell>
          <cell r="AD721">
            <v>59016.393442622953</v>
          </cell>
          <cell r="AG721">
            <v>0</v>
          </cell>
          <cell r="AH721">
            <v>-59016.393442622953</v>
          </cell>
        </row>
        <row r="722">
          <cell r="A722">
            <v>113163</v>
          </cell>
          <cell r="B722" t="str">
            <v>PTW - GENERAL DEPARTMENTAL O/H</v>
          </cell>
          <cell r="C722">
            <v>113163</v>
          </cell>
          <cell r="D722" t="str">
            <v>PTW - GENERAL DEPARTMENTAL O/H - SERVICES MGT (TRAINING)</v>
          </cell>
          <cell r="E722" t="str">
            <v>IRETI OMOTOSO</v>
          </cell>
          <cell r="F722" t="str">
            <v>PRODUCTION</v>
          </cell>
          <cell r="G722">
            <v>415004</v>
          </cell>
          <cell r="H722">
            <v>4150</v>
          </cell>
          <cell r="I722" t="str">
            <v>G&amp;A</v>
          </cell>
          <cell r="J722" t="str">
            <v>BASE JV</v>
          </cell>
          <cell r="K722" t="str">
            <v>PRODUCTION</v>
          </cell>
          <cell r="L722" t="str">
            <v>PRODUCTION</v>
          </cell>
          <cell r="M722" t="str">
            <v>Asset Manager, Swamp West Hub</v>
          </cell>
          <cell r="N722" t="str">
            <v>Forcados Terminal Installation Manager</v>
          </cell>
          <cell r="O722" t="str">
            <v>MBANEFO, DUBEM</v>
          </cell>
          <cell r="P722" t="str">
            <v>MAXWELL.OGHOLOH@SHELL.COM</v>
          </cell>
          <cell r="Q722" t="str">
            <v>OPEX</v>
          </cell>
          <cell r="R722" t="str">
            <v>OPEX</v>
          </cell>
          <cell r="S722" t="str">
            <v>NON SAL</v>
          </cell>
          <cell r="T722" t="str">
            <v>N/A</v>
          </cell>
          <cell r="U722" t="str">
            <v>N/A</v>
          </cell>
          <cell r="V722" t="str">
            <v>C_OPSE_OIL_Z11</v>
          </cell>
          <cell r="W722" t="str">
            <v>P231 Production Operations</v>
          </cell>
          <cell r="X722" t="str">
            <v>S7200 Services</v>
          </cell>
          <cell r="Y722" t="str">
            <v>A2110 Production Operations</v>
          </cell>
          <cell r="Z722">
            <v>0.01</v>
          </cell>
          <cell r="AA722">
            <v>37628.29</v>
          </cell>
          <cell r="AB722">
            <v>0</v>
          </cell>
          <cell r="AC722">
            <v>90000</v>
          </cell>
          <cell r="AD722">
            <v>90000</v>
          </cell>
          <cell r="AG722">
            <v>0</v>
          </cell>
          <cell r="AH722">
            <v>-90000</v>
          </cell>
        </row>
        <row r="723">
          <cell r="A723" t="str">
            <v>O.NG.PPE.CSE.NCT.71300</v>
          </cell>
          <cell r="B723" t="str">
            <v>CAST SURVEILLANCE EAST (NCTL)</v>
          </cell>
          <cell r="C723">
            <v>113133</v>
          </cell>
          <cell r="D723" t="str">
            <v>MWB - STABLE OPERATG ENVIRONMENT (SECURITY RUNNING COST)</v>
          </cell>
          <cell r="E723" t="str">
            <v>IRETI OMOTOSO</v>
          </cell>
          <cell r="F723" t="str">
            <v>PRODUCTION</v>
          </cell>
          <cell r="G723">
            <v>412002</v>
          </cell>
          <cell r="H723">
            <v>4120</v>
          </cell>
          <cell r="I723" t="str">
            <v>HSE</v>
          </cell>
          <cell r="J723" t="str">
            <v>BASE JV</v>
          </cell>
          <cell r="K723" t="str">
            <v>PRODUCTION</v>
          </cell>
          <cell r="L723" t="str">
            <v>PRODUCTION</v>
          </cell>
          <cell r="M723" t="str">
            <v>Pipeline Asset Manager</v>
          </cell>
          <cell r="N723" t="str">
            <v xml:space="preserve">	Head, Right of Way Management </v>
          </cell>
          <cell r="O723" t="str">
            <v>AGUEGBOH, OBIORA</v>
          </cell>
          <cell r="P723" t="str">
            <v>CYPRIANA.WILKEY@SHELL.COM</v>
          </cell>
          <cell r="Q723" t="str">
            <v>OPEX</v>
          </cell>
          <cell r="R723" t="str">
            <v>OPEX</v>
          </cell>
          <cell r="S723" t="str">
            <v>NON SAL</v>
          </cell>
          <cell r="T723" t="str">
            <v>N/A</v>
          </cell>
          <cell r="U723" t="str">
            <v>N/A</v>
          </cell>
          <cell r="V723" t="str">
            <v>C_OPSE_OIL_Z11</v>
          </cell>
          <cell r="W723" t="str">
            <v>P231 Production Operations</v>
          </cell>
          <cell r="X723" t="str">
            <v>S7200 Services</v>
          </cell>
          <cell r="Y723" t="str">
            <v>A2110 Production Operations</v>
          </cell>
          <cell r="Z723">
            <v>814741.49000000011</v>
          </cell>
          <cell r="AA723">
            <v>1846.4299999999998</v>
          </cell>
          <cell r="AB723">
            <v>0</v>
          </cell>
          <cell r="AC723">
            <v>0</v>
          </cell>
          <cell r="AD723">
            <v>0</v>
          </cell>
          <cell r="AG723">
            <v>0</v>
          </cell>
          <cell r="AH723">
            <v>0</v>
          </cell>
        </row>
        <row r="724">
          <cell r="A724">
            <v>113166</v>
          </cell>
          <cell r="B724" t="str">
            <v>PRODUCTN OPERATION SYSTEMS OVERHEAD</v>
          </cell>
          <cell r="C724">
            <v>113166</v>
          </cell>
          <cell r="D724" t="str">
            <v>PRODUCTION OPERATION SYSTEMS MANAGEMENT (LABOUR CONTRACTOR)</v>
          </cell>
          <cell r="E724" t="str">
            <v>IRETI OMOTOSO</v>
          </cell>
          <cell r="F724" t="str">
            <v>PRODUCTION</v>
          </cell>
          <cell r="G724">
            <v>415004</v>
          </cell>
          <cell r="H724">
            <v>4150</v>
          </cell>
          <cell r="I724" t="str">
            <v>G&amp;A</v>
          </cell>
          <cell r="J724" t="str">
            <v>BASE JV</v>
          </cell>
          <cell r="K724" t="str">
            <v>PRODUCTION</v>
          </cell>
          <cell r="L724" t="str">
            <v>PRODUCTION</v>
          </cell>
          <cell r="M724" t="str">
            <v>Production Services Manager</v>
          </cell>
          <cell r="N724" t="str">
            <v xml:space="preserve">	Head Oil &amp; Gas Planning and Performance Mgmt                         </v>
          </cell>
          <cell r="O724" t="str">
            <v>ADEPOJU, OPEYEMI</v>
          </cell>
          <cell r="P724" t="str">
            <v>ABIODUN.BUSARI@SHELL.COM</v>
          </cell>
          <cell r="Q724" t="str">
            <v>OPEX</v>
          </cell>
          <cell r="R724" t="str">
            <v>OPEX</v>
          </cell>
          <cell r="S724" t="str">
            <v>NON SAL</v>
          </cell>
          <cell r="T724" t="str">
            <v>N/A</v>
          </cell>
          <cell r="U724" t="str">
            <v>N/A</v>
          </cell>
          <cell r="V724" t="str">
            <v>C_OPSE_OIL_Z11</v>
          </cell>
          <cell r="W724" t="str">
            <v>P235 Direct Management</v>
          </cell>
          <cell r="X724" t="str">
            <v>S7200 Services</v>
          </cell>
          <cell r="Y724" t="str">
            <v>A2170 Direct Mngt and Overheads</v>
          </cell>
          <cell r="Z724">
            <v>276729.26999999996</v>
          </cell>
          <cell r="AA724">
            <v>282934.44</v>
          </cell>
          <cell r="AB724">
            <v>76068900</v>
          </cell>
          <cell r="AC724">
            <v>0</v>
          </cell>
          <cell r="AD724">
            <v>249406.22950819673</v>
          </cell>
          <cell r="AG724">
            <v>0</v>
          </cell>
          <cell r="AH724">
            <v>-249406.22950819673</v>
          </cell>
        </row>
        <row r="725">
          <cell r="A725">
            <v>113168</v>
          </cell>
          <cell r="B725" t="str">
            <v>CX LABOUR CONTRACT SUPPORT SERVICES</v>
          </cell>
          <cell r="C725">
            <v>113168</v>
          </cell>
          <cell r="D725" t="str">
            <v>OVERHEADS, CORPORATE EXTERNAL AFFAIRS_LABOUR COST</v>
          </cell>
          <cell r="E725" t="str">
            <v>CHIGBO ENENMO</v>
          </cell>
          <cell r="F725" t="str">
            <v>EXTERNAL RELATIONS</v>
          </cell>
          <cell r="G725">
            <v>415004</v>
          </cell>
          <cell r="H725">
            <v>4150</v>
          </cell>
          <cell r="I725" t="str">
            <v>G&amp;A</v>
          </cell>
          <cell r="J725" t="str">
            <v>BASE JV</v>
          </cell>
          <cell r="K725" t="str">
            <v>CC &amp; MD</v>
          </cell>
          <cell r="L725" t="str">
            <v>EXTERNAL RELATIONS</v>
          </cell>
          <cell r="M725" t="str">
            <v>External Relations Manager</v>
          </cell>
          <cell r="N725" t="str">
            <v>ER Nigeria Communications Manager</v>
          </cell>
          <cell r="O725" t="str">
            <v>SOKUNBI, ADEOLA</v>
          </cell>
          <cell r="P725" t="str">
            <v>JUDITH.OKAKURO@SHELL.COM</v>
          </cell>
          <cell r="Q725" t="str">
            <v>OPEX</v>
          </cell>
          <cell r="R725" t="str">
            <v>OPEX</v>
          </cell>
          <cell r="S725" t="str">
            <v>NON SAL</v>
          </cell>
          <cell r="T725" t="str">
            <v>N/A</v>
          </cell>
          <cell r="U725" t="str">
            <v>N/A</v>
          </cell>
          <cell r="V725" t="str">
            <v>C_OPSE_OIL_Z11</v>
          </cell>
          <cell r="W725" t="str">
            <v>P236.08 Corporate Affairs, PR, etc.</v>
          </cell>
          <cell r="X725" t="str">
            <v>S7200 Services</v>
          </cell>
          <cell r="Y725" t="str">
            <v>A2340 Overhead</v>
          </cell>
          <cell r="Z725">
            <v>122072.37</v>
          </cell>
          <cell r="AA725">
            <v>93084.24</v>
          </cell>
          <cell r="AB725">
            <v>164747735.10000002</v>
          </cell>
          <cell r="AC725">
            <v>0</v>
          </cell>
          <cell r="AD725">
            <v>540156.50852459029</v>
          </cell>
          <cell r="AG725">
            <v>0</v>
          </cell>
          <cell r="AH725">
            <v>-540156.50852459029</v>
          </cell>
        </row>
        <row r="726">
          <cell r="A726">
            <v>113169</v>
          </cell>
          <cell r="B726" t="str">
            <v>OVERHEADS, PNCFSC CORPORATE SECURITY - ADMIN COST</v>
          </cell>
          <cell r="C726">
            <v>113169</v>
          </cell>
          <cell r="D726" t="str">
            <v>OVERHEADS, CORPORATE SECURITY-ADMIN COST</v>
          </cell>
          <cell r="E726" t="str">
            <v>CHIGBO ENENMO</v>
          </cell>
          <cell r="F726" t="str">
            <v>SECURITY</v>
          </cell>
          <cell r="G726">
            <v>415007</v>
          </cell>
          <cell r="H726">
            <v>4150</v>
          </cell>
          <cell r="I726" t="str">
            <v>G&amp;A</v>
          </cell>
          <cell r="J726" t="str">
            <v>BASE JV</v>
          </cell>
          <cell r="K726" t="str">
            <v>CC &amp; MD</v>
          </cell>
          <cell r="L726" t="str">
            <v>SECURITY</v>
          </cell>
          <cell r="M726" t="str">
            <v>General Manager, Security</v>
          </cell>
          <cell r="N726" t="str">
            <v>Head Security Strategy Planning &amp; Capabi</v>
          </cell>
          <cell r="O726" t="str">
            <v>OLOWOLAGBA, SUNKANMI</v>
          </cell>
          <cell r="P726" t="str">
            <v>GILDA.CHIME@SHELL.COM</v>
          </cell>
          <cell r="Q726" t="str">
            <v>OPEX</v>
          </cell>
          <cell r="R726" t="str">
            <v>OPEX</v>
          </cell>
          <cell r="S726" t="str">
            <v>NON SAL</v>
          </cell>
          <cell r="T726" t="str">
            <v>N/A</v>
          </cell>
          <cell r="U726" t="str">
            <v>N/A</v>
          </cell>
          <cell r="V726" t="str">
            <v>C_OPSE_OIL_Z11</v>
          </cell>
          <cell r="W726" t="str">
            <v>P231 Production Operations</v>
          </cell>
          <cell r="X726" t="str">
            <v>S7200 Services</v>
          </cell>
          <cell r="Y726" t="str">
            <v>A2110 Production Operations</v>
          </cell>
          <cell r="Z726">
            <v>773655.53999999992</v>
          </cell>
          <cell r="AA726">
            <v>2039046.59</v>
          </cell>
          <cell r="AB726">
            <v>136145364</v>
          </cell>
          <cell r="AC726">
            <v>1538852</v>
          </cell>
          <cell r="AD726">
            <v>1985231</v>
          </cell>
          <cell r="AG726">
            <v>0</v>
          </cell>
          <cell r="AH726">
            <v>-1985231</v>
          </cell>
        </row>
        <row r="727">
          <cell r="A727" t="str">
            <v>O.NG.PPE.CSE.SOK.71300</v>
          </cell>
          <cell r="B727" t="str">
            <v>CAST SURVEILLANCE EAST (SOKU)</v>
          </cell>
          <cell r="C727">
            <v>113133</v>
          </cell>
          <cell r="D727" t="str">
            <v>MWB - STABLE OPERATG ENVIRONMENT (SECURITY RUNNING COST)</v>
          </cell>
          <cell r="E727" t="str">
            <v>IRETI OMOTOSO</v>
          </cell>
          <cell r="F727" t="str">
            <v>PRODUCTION</v>
          </cell>
          <cell r="G727">
            <v>412002</v>
          </cell>
          <cell r="H727">
            <v>4120</v>
          </cell>
          <cell r="I727" t="str">
            <v>HSE</v>
          </cell>
          <cell r="J727" t="str">
            <v>BASE JV</v>
          </cell>
          <cell r="K727" t="str">
            <v>PRODUCTION</v>
          </cell>
          <cell r="L727" t="str">
            <v>PRODUCTION</v>
          </cell>
          <cell r="M727" t="str">
            <v>Pipeline Asset Manager</v>
          </cell>
          <cell r="N727" t="str">
            <v xml:space="preserve">	Head, Right of Way Management </v>
          </cell>
          <cell r="O727" t="str">
            <v>AGUEGBOH, OBIORA</v>
          </cell>
          <cell r="P727" t="str">
            <v>CYPRIANA.WILKEY@SHELL.COM</v>
          </cell>
          <cell r="Q727" t="str">
            <v>OPEX</v>
          </cell>
          <cell r="R727" t="str">
            <v>OPEX</v>
          </cell>
          <cell r="S727" t="str">
            <v>NON SAL</v>
          </cell>
          <cell r="T727" t="str">
            <v>N/A</v>
          </cell>
          <cell r="U727" t="str">
            <v>N/A</v>
          </cell>
          <cell r="V727" t="str">
            <v>C_OPSE_OIL_Z11</v>
          </cell>
          <cell r="W727" t="str">
            <v>P231 Production Operations</v>
          </cell>
          <cell r="X727" t="str">
            <v>S7200 Services</v>
          </cell>
          <cell r="Y727" t="str">
            <v>A2110 Production Operations</v>
          </cell>
          <cell r="Z727">
            <v>0</v>
          </cell>
          <cell r="AA727">
            <v>355060.29999999987</v>
          </cell>
          <cell r="AB727">
            <v>237080936.09999999</v>
          </cell>
          <cell r="AC727">
            <v>61200</v>
          </cell>
          <cell r="AD727">
            <v>838514.54459016386</v>
          </cell>
          <cell r="AG727">
            <v>0</v>
          </cell>
          <cell r="AH727">
            <v>-838514.54459016386</v>
          </cell>
        </row>
        <row r="728">
          <cell r="A728">
            <v>113171</v>
          </cell>
          <cell r="B728" t="str">
            <v>OVERHEADS BFM PROJECTS &amp; TECHNOLOGY_ADMIN COST</v>
          </cell>
          <cell r="C728">
            <v>113171</v>
          </cell>
          <cell r="D728" t="str">
            <v>OVERHEADS BFM PROJECTS &amp; TECHNOLOGY_ADMIN COST</v>
          </cell>
          <cell r="E728" t="str">
            <v>CHIGBO ENENMO</v>
          </cell>
          <cell r="F728" t="str">
            <v>FINANCE</v>
          </cell>
          <cell r="G728">
            <v>415002</v>
          </cell>
          <cell r="H728">
            <v>4150</v>
          </cell>
          <cell r="I728" t="str">
            <v>G&amp;A</v>
          </cell>
          <cell r="J728" t="str">
            <v>BASE JV</v>
          </cell>
          <cell r="K728" t="str">
            <v>FINANCE</v>
          </cell>
          <cell r="L728" t="str">
            <v>FINANCE</v>
          </cell>
          <cell r="M728" t="str">
            <v>SPDC Finance Director</v>
          </cell>
          <cell r="N728" t="str">
            <v>BFM Projects SODA &amp; Domgas</v>
          </cell>
          <cell r="O728" t="str">
            <v>AJILIMA- ISAAC, HAWA</v>
          </cell>
          <cell r="P728" t="str">
            <v>OLUFEMI.AJALA@SHELL.COM</v>
          </cell>
          <cell r="Q728" t="str">
            <v>OPEX</v>
          </cell>
          <cell r="R728" t="str">
            <v>OPEX</v>
          </cell>
          <cell r="S728" t="str">
            <v>NON SAL</v>
          </cell>
          <cell r="T728" t="str">
            <v>N/A</v>
          </cell>
          <cell r="U728" t="str">
            <v>N/A</v>
          </cell>
          <cell r="V728" t="str">
            <v>C_OPSE_OIL_Z11</v>
          </cell>
          <cell r="W728" t="str">
            <v>P236.06 Finance and Taxation</v>
          </cell>
          <cell r="X728" t="str">
            <v>S7200 Services</v>
          </cell>
          <cell r="Y728" t="str">
            <v>A2340 Overhead</v>
          </cell>
          <cell r="Z728">
            <v>613.69999999999993</v>
          </cell>
          <cell r="AA728">
            <v>1380.79</v>
          </cell>
          <cell r="AB728">
            <v>1118000</v>
          </cell>
          <cell r="AC728">
            <v>0</v>
          </cell>
          <cell r="AD728">
            <v>3665.5737704918033</v>
          </cell>
          <cell r="AG728">
            <v>0</v>
          </cell>
          <cell r="AH728">
            <v>-3665.5737704918033</v>
          </cell>
        </row>
        <row r="729">
          <cell r="A729" t="str">
            <v>O.NG.PPE.CSE.TNP.71300</v>
          </cell>
          <cell r="B729" t="str">
            <v>CAST SURVEILLANCE EAST (TNP)</v>
          </cell>
          <cell r="C729">
            <v>113133</v>
          </cell>
          <cell r="D729" t="str">
            <v>MWB - STABLE OPERATG ENVIRONMENT (SECURITY RUNNING COST)</v>
          </cell>
          <cell r="E729" t="str">
            <v>IRETI OMOTOSO</v>
          </cell>
          <cell r="F729" t="str">
            <v>PRODUCTION</v>
          </cell>
          <cell r="G729">
            <v>412002</v>
          </cell>
          <cell r="H729">
            <v>4120</v>
          </cell>
          <cell r="I729" t="str">
            <v>HSE</v>
          </cell>
          <cell r="J729" t="str">
            <v>BASE JV</v>
          </cell>
          <cell r="K729" t="str">
            <v>PRODUCTION</v>
          </cell>
          <cell r="L729" t="str">
            <v>PRODUCTION</v>
          </cell>
          <cell r="M729" t="str">
            <v>Pipeline Asset Manager</v>
          </cell>
          <cell r="N729" t="str">
            <v xml:space="preserve">	Head, Right of Way Management </v>
          </cell>
          <cell r="O729" t="str">
            <v>AGUEGBOH, OBIORA</v>
          </cell>
          <cell r="P729" t="str">
            <v>CYPRIANA.WILKEY@SHELL.COM</v>
          </cell>
          <cell r="Q729" t="str">
            <v>OPEX</v>
          </cell>
          <cell r="R729" t="str">
            <v>OPEX</v>
          </cell>
          <cell r="S729" t="str">
            <v>NON SAL</v>
          </cell>
          <cell r="T729" t="str">
            <v>N/A</v>
          </cell>
          <cell r="U729" t="str">
            <v>N/A</v>
          </cell>
          <cell r="V729" t="str">
            <v>C_OPSE_OIL_Z11</v>
          </cell>
          <cell r="W729" t="str">
            <v>P231 Production Operations</v>
          </cell>
          <cell r="X729" t="str">
            <v>S7200 Services</v>
          </cell>
          <cell r="Y729" t="str">
            <v>A2110 Production Operations</v>
          </cell>
          <cell r="Z729">
            <v>14131372.480000002</v>
          </cell>
          <cell r="AA729">
            <v>11166356.6</v>
          </cell>
          <cell r="AB729">
            <v>3034136708.4875855</v>
          </cell>
          <cell r="AC729">
            <v>183060</v>
          </cell>
          <cell r="AD729">
            <v>10131049.208156018</v>
          </cell>
          <cell r="AG729">
            <v>0</v>
          </cell>
          <cell r="AH729">
            <v>-10131049.208156018</v>
          </cell>
        </row>
        <row r="730">
          <cell r="A730">
            <v>101316</v>
          </cell>
          <cell r="B730" t="str">
            <v>PNTM GM MAJOR PROJECTS</v>
          </cell>
          <cell r="C730">
            <v>113139</v>
          </cell>
          <cell r="D730" t="str">
            <v>ADMIN SERVICES COST - MAJOR PROJECTS - TP</v>
          </cell>
          <cell r="E730" t="str">
            <v>MOJEED OKUNADE</v>
          </cell>
          <cell r="F730" t="str">
            <v>MAJOR PROJECTS</v>
          </cell>
          <cell r="G730">
            <v>415002</v>
          </cell>
          <cell r="H730">
            <v>4150</v>
          </cell>
          <cell r="I730" t="str">
            <v>G&amp;A</v>
          </cell>
          <cell r="J730" t="str">
            <v>BASE JV</v>
          </cell>
          <cell r="K730" t="str">
            <v>P&amp;T</v>
          </cell>
          <cell r="L730" t="str">
            <v>GM Nigeria, Operated</v>
          </cell>
          <cell r="M730" t="str">
            <v>GM Nigeria, Operated</v>
          </cell>
          <cell r="N730" t="str">
            <v>Manager, Onshore Nigeria Engineering</v>
          </cell>
          <cell r="O730" t="str">
            <v>AJALA, OLUFEMI</v>
          </cell>
          <cell r="P730" t="str">
            <v>IKECHUKWU.UCHE@SHELL.COM</v>
          </cell>
          <cell r="Q730" t="str">
            <v>OPEX</v>
          </cell>
          <cell r="R730" t="str">
            <v>OPEX</v>
          </cell>
          <cell r="S730" t="str">
            <v>NON SAL</v>
          </cell>
          <cell r="T730" t="str">
            <v>N/A</v>
          </cell>
          <cell r="U730" t="str">
            <v>N/A</v>
          </cell>
          <cell r="V730" t="str">
            <v>N/A</v>
          </cell>
          <cell r="W730" t="str">
            <v>P236.01 Technical Support</v>
          </cell>
          <cell r="X730" t="str">
            <v>S7200 Services</v>
          </cell>
          <cell r="Y730" t="str">
            <v>A2340 Overhead</v>
          </cell>
          <cell r="Z730">
            <v>0</v>
          </cell>
          <cell r="AA730">
            <v>0</v>
          </cell>
          <cell r="AB730">
            <v>0</v>
          </cell>
          <cell r="AC730">
            <v>0</v>
          </cell>
          <cell r="AD730">
            <v>0</v>
          </cell>
          <cell r="AG730">
            <v>0</v>
          </cell>
          <cell r="AH730">
            <v>0</v>
          </cell>
        </row>
        <row r="731">
          <cell r="A731">
            <v>113174</v>
          </cell>
          <cell r="B731" t="str">
            <v>CX OVERHEADS, TRAVEL &amp; HOTELS</v>
          </cell>
          <cell r="C731">
            <v>113174</v>
          </cell>
          <cell r="D731" t="str">
            <v>OVERHEADS, CORPORATE EXTERNAL AFFAIRS_TRAVEL &amp; HOTELS</v>
          </cell>
          <cell r="E731" t="str">
            <v>CHIGBO ENENMO</v>
          </cell>
          <cell r="F731" t="str">
            <v>EXTERNAL RELATIONS</v>
          </cell>
          <cell r="G731">
            <v>415002</v>
          </cell>
          <cell r="H731">
            <v>4150</v>
          </cell>
          <cell r="I731" t="str">
            <v>G&amp;A</v>
          </cell>
          <cell r="J731" t="str">
            <v>BASE JV</v>
          </cell>
          <cell r="K731" t="str">
            <v>CC &amp; MD</v>
          </cell>
          <cell r="L731" t="str">
            <v>EXTERNAL RELATIONS</v>
          </cell>
          <cell r="M731" t="str">
            <v>External Relations Manager</v>
          </cell>
          <cell r="N731" t="str">
            <v>ER Nigeria Communications Manager</v>
          </cell>
          <cell r="O731" t="str">
            <v>SOKUNBI, ADEOLA</v>
          </cell>
          <cell r="P731" t="str">
            <v>JUDITH.OKAKURO@SHELL.COM</v>
          </cell>
          <cell r="Q731" t="str">
            <v>OPEX</v>
          </cell>
          <cell r="R731" t="str">
            <v>OPEX</v>
          </cell>
          <cell r="S731" t="str">
            <v>NON SAL</v>
          </cell>
          <cell r="T731" t="str">
            <v>N/A</v>
          </cell>
          <cell r="U731" t="str">
            <v>N/A</v>
          </cell>
          <cell r="V731" t="str">
            <v>C_OPSE_OIL_Z11</v>
          </cell>
          <cell r="W731" t="str">
            <v>P236.08 Corporate Affairs, PR, etc.</v>
          </cell>
          <cell r="X731" t="str">
            <v>S7200 Services</v>
          </cell>
          <cell r="Y731" t="str">
            <v>A2340 Overhead</v>
          </cell>
          <cell r="Z731">
            <v>4439.21</v>
          </cell>
          <cell r="AA731">
            <v>29057.91</v>
          </cell>
          <cell r="AB731">
            <v>0</v>
          </cell>
          <cell r="AC731">
            <v>0</v>
          </cell>
          <cell r="AD731">
            <v>0</v>
          </cell>
          <cell r="AG731">
            <v>0</v>
          </cell>
          <cell r="AH731">
            <v>0</v>
          </cell>
        </row>
        <row r="732">
          <cell r="A732">
            <v>113177</v>
          </cell>
          <cell r="B732" t="str">
            <v>PT ENVIRONMENTAL AFFAIRS -BONNY</v>
          </cell>
          <cell r="C732">
            <v>113177</v>
          </cell>
          <cell r="D732" t="str">
            <v>PTE HSE AND WASTE MGT. (ACCIDENT PREVENTION &amp; INVESTIGATION)</v>
          </cell>
          <cell r="E732" t="str">
            <v>IRETI OMOTOSO</v>
          </cell>
          <cell r="F732" t="str">
            <v>PRODUCTION</v>
          </cell>
          <cell r="G732">
            <v>415006</v>
          </cell>
          <cell r="H732">
            <v>4150</v>
          </cell>
          <cell r="I732" t="str">
            <v>HSE</v>
          </cell>
          <cell r="J732" t="str">
            <v>BASE JV</v>
          </cell>
          <cell r="K732" t="str">
            <v>PRODUCTION</v>
          </cell>
          <cell r="L732" t="str">
            <v>PRODUCTION</v>
          </cell>
          <cell r="M732" t="str">
            <v>Asset Manager, Swamp East Hub</v>
          </cell>
          <cell r="N732" t="str">
            <v>Bonny Terminal Installation Manager </v>
          </cell>
          <cell r="O732" t="str">
            <v>MBANEFO, DUBEM</v>
          </cell>
          <cell r="P732" t="str">
            <v>LEONARD.GAIUS@SHELL.COM</v>
          </cell>
          <cell r="Q732" t="str">
            <v>OPEX</v>
          </cell>
          <cell r="R732" t="str">
            <v>OPEX</v>
          </cell>
          <cell r="S732" t="str">
            <v>NON SAL</v>
          </cell>
          <cell r="T732" t="str">
            <v>N/A</v>
          </cell>
          <cell r="U732" t="str">
            <v>N/A</v>
          </cell>
          <cell r="V732" t="str">
            <v>C_OPSE_OIL_Z11</v>
          </cell>
          <cell r="W732" t="str">
            <v>P231 Production Operations</v>
          </cell>
          <cell r="X732" t="str">
            <v>S7200 Services</v>
          </cell>
          <cell r="Y732" t="str">
            <v>A2110 Production Operations</v>
          </cell>
          <cell r="Z732">
            <v>10687.13</v>
          </cell>
          <cell r="AA732">
            <v>32185.320000000003</v>
          </cell>
          <cell r="AB732">
            <v>8750000</v>
          </cell>
          <cell r="AC732">
            <v>0</v>
          </cell>
          <cell r="AD732">
            <v>28688.524590163935</v>
          </cell>
          <cell r="AG732">
            <v>0</v>
          </cell>
          <cell r="AH732">
            <v>-28688.524590163935</v>
          </cell>
        </row>
        <row r="733">
          <cell r="A733">
            <v>113178</v>
          </cell>
          <cell r="B733" t="str">
            <v>PTW - ENVIRONMENTAL AFFAIRS</v>
          </cell>
          <cell r="C733">
            <v>113178</v>
          </cell>
          <cell r="D733" t="str">
            <v>PTW - ENVIRONMENTAL AFFAIRS (SPILLAGE CLEANUP)</v>
          </cell>
          <cell r="E733" t="str">
            <v>IRETI OMOTOSO</v>
          </cell>
          <cell r="F733" t="str">
            <v>PRODUCTION</v>
          </cell>
          <cell r="G733">
            <v>415006</v>
          </cell>
          <cell r="H733">
            <v>4150</v>
          </cell>
          <cell r="I733" t="str">
            <v>HSE</v>
          </cell>
          <cell r="J733" t="str">
            <v>BASE JV</v>
          </cell>
          <cell r="K733" t="str">
            <v>PRODUCTION</v>
          </cell>
          <cell r="L733" t="str">
            <v>PRODUCTION</v>
          </cell>
          <cell r="M733" t="str">
            <v>Asset Manager, Swamp West Hub</v>
          </cell>
          <cell r="N733" t="str">
            <v>Forcados Terminal Installation Manager</v>
          </cell>
          <cell r="O733" t="str">
            <v>MBANEFO, DUBEM</v>
          </cell>
          <cell r="P733" t="str">
            <v>CHARLES.AKHIDENO@SHELL.COM</v>
          </cell>
          <cell r="Q733" t="str">
            <v>OPEX</v>
          </cell>
          <cell r="R733" t="str">
            <v>OPEX</v>
          </cell>
          <cell r="S733" t="str">
            <v>NON SAL</v>
          </cell>
          <cell r="T733" t="str">
            <v>N/A</v>
          </cell>
          <cell r="U733" t="str">
            <v>N/A</v>
          </cell>
          <cell r="V733" t="str">
            <v>C_OPSE_OIL_Z11</v>
          </cell>
          <cell r="W733" t="str">
            <v>P231 Production Operations</v>
          </cell>
          <cell r="X733" t="str">
            <v>S7200 Services</v>
          </cell>
          <cell r="Y733" t="str">
            <v>A2110 Production Operations</v>
          </cell>
          <cell r="Z733">
            <v>-0.03</v>
          </cell>
          <cell r="AA733">
            <v>27531.040000000001</v>
          </cell>
          <cell r="AB733">
            <v>0</v>
          </cell>
          <cell r="AC733">
            <v>78750</v>
          </cell>
          <cell r="AD733">
            <v>78750</v>
          </cell>
          <cell r="AG733">
            <v>0</v>
          </cell>
          <cell r="AH733">
            <v>-78750</v>
          </cell>
        </row>
        <row r="734">
          <cell r="A734">
            <v>105445</v>
          </cell>
          <cell r="B734" t="str">
            <v>PNTM MGR SODA PROJECTS</v>
          </cell>
          <cell r="C734">
            <v>113139</v>
          </cell>
          <cell r="D734" t="str">
            <v>ADMIN SERVICES COST - MAJOR PROJECTS - TP</v>
          </cell>
          <cell r="E734" t="str">
            <v>MOJEED OKUNADE</v>
          </cell>
          <cell r="F734" t="str">
            <v>MAJOR PROJECTS</v>
          </cell>
          <cell r="G734">
            <v>415002</v>
          </cell>
          <cell r="H734">
            <v>4150</v>
          </cell>
          <cell r="I734" t="str">
            <v>G&amp;A</v>
          </cell>
          <cell r="J734" t="str">
            <v>BASE JV</v>
          </cell>
          <cell r="K734" t="str">
            <v>P&amp;T</v>
          </cell>
          <cell r="L734" t="str">
            <v>GM Nigeria, Operated</v>
          </cell>
          <cell r="M734" t="str">
            <v>GM Nigeria, Operated</v>
          </cell>
          <cell r="N734" t="str">
            <v>Manager, Onshore Nigeria Engineering</v>
          </cell>
          <cell r="O734" t="str">
            <v>AJALA, OLUFEMI</v>
          </cell>
          <cell r="P734" t="str">
            <v>IKECHUKWU.UCHE@SHELL.COM</v>
          </cell>
          <cell r="Q734" t="str">
            <v>OPEX</v>
          </cell>
          <cell r="R734" t="str">
            <v>OPEX</v>
          </cell>
          <cell r="S734" t="str">
            <v>NON SAL</v>
          </cell>
          <cell r="T734" t="str">
            <v>N/A</v>
          </cell>
          <cell r="U734" t="str">
            <v>N/A</v>
          </cell>
          <cell r="V734" t="str">
            <v>N/A</v>
          </cell>
          <cell r="W734" t="str">
            <v>P236.01 Technical Support</v>
          </cell>
          <cell r="X734" t="str">
            <v>S7200 Services</v>
          </cell>
          <cell r="Y734" t="str">
            <v>A2340 Overhead</v>
          </cell>
          <cell r="Z734">
            <v>0</v>
          </cell>
          <cell r="AA734">
            <v>0</v>
          </cell>
          <cell r="AB734">
            <v>0</v>
          </cell>
          <cell r="AC734">
            <v>0</v>
          </cell>
          <cell r="AD734">
            <v>0</v>
          </cell>
          <cell r="AG734">
            <v>0</v>
          </cell>
          <cell r="AH734">
            <v>0</v>
          </cell>
        </row>
        <row r="735">
          <cell r="A735">
            <v>113180</v>
          </cell>
          <cell r="B735" t="str">
            <v>OVERHEADS FACILITIES &amp; LOGISTICS- REGIONAL DISCIPLINE ADVISER</v>
          </cell>
          <cell r="C735">
            <v>113180</v>
          </cell>
          <cell r="D735" t="str">
            <v>OVERHEADS FACILITIES &amp; LOGISTICS- REGIONAL DISCIPLINE ADVISER</v>
          </cell>
          <cell r="E735" t="str">
            <v>MOJEED OKUNADE</v>
          </cell>
          <cell r="F735" t="str">
            <v>ENGINEERING</v>
          </cell>
          <cell r="G735">
            <v>415002</v>
          </cell>
          <cell r="H735">
            <v>4150</v>
          </cell>
          <cell r="I735" t="str">
            <v>G&amp;A</v>
          </cell>
          <cell r="J735" t="str">
            <v>BASE JV</v>
          </cell>
          <cell r="K735" t="str">
            <v>P&amp;T</v>
          </cell>
          <cell r="L735" t="str">
            <v>GM Nigeria, Operated</v>
          </cell>
          <cell r="M735" t="str">
            <v>GM Nigeria, Operated</v>
          </cell>
          <cell r="N735" t="str">
            <v>Manager, Onshore Nigeria Engineering</v>
          </cell>
          <cell r="O735" t="str">
            <v>EBEM, MARCEL</v>
          </cell>
          <cell r="P735" t="str">
            <v>CHIBUZO.ONUMADU@SHELL.COM</v>
          </cell>
          <cell r="Q735" t="str">
            <v>OPEX</v>
          </cell>
          <cell r="R735" t="str">
            <v>OPEX</v>
          </cell>
          <cell r="S735" t="str">
            <v>NON SAL</v>
          </cell>
          <cell r="T735" t="str">
            <v>N/A</v>
          </cell>
          <cell r="U735" t="str">
            <v>N/A</v>
          </cell>
          <cell r="V735" t="str">
            <v>N/A</v>
          </cell>
          <cell r="W735" t="str">
            <v>P236.01 Technical Support</v>
          </cell>
          <cell r="X735" t="str">
            <v>S7200 Services</v>
          </cell>
          <cell r="Y735" t="str">
            <v>A2340 Overhead</v>
          </cell>
          <cell r="Z735">
            <v>11076.730000000001</v>
          </cell>
          <cell r="AA735">
            <v>0</v>
          </cell>
          <cell r="AB735">
            <v>0</v>
          </cell>
          <cell r="AC735">
            <v>0</v>
          </cell>
          <cell r="AD735">
            <v>0</v>
          </cell>
          <cell r="AG735">
            <v>0</v>
          </cell>
          <cell r="AH735">
            <v>0</v>
          </cell>
        </row>
        <row r="736">
          <cell r="A736">
            <v>113181</v>
          </cell>
          <cell r="B736" t="str">
            <v>OVERHEADS, ITG INFORMATION TECHNOLOGY MANAGER -TECHNICAL COMPETENCE &amp; PROFESSIONAL DEVELOPMENT(STA)</v>
          </cell>
          <cell r="C736">
            <v>113181</v>
          </cell>
          <cell r="D736" t="str">
            <v>OVERHEADS, ITG INFORMATION TECHNOLOGY MANAGER -TECHNICAL COMPETENCE &amp; PROFESSIONAL DEVELOPMENT(STA)</v>
          </cell>
          <cell r="E736" t="str">
            <v>CHIGBO ENENMO</v>
          </cell>
          <cell r="F736" t="str">
            <v>FINANCE/IT</v>
          </cell>
          <cell r="G736">
            <v>415002</v>
          </cell>
          <cell r="H736">
            <v>4150</v>
          </cell>
          <cell r="I736" t="str">
            <v>G&amp;A</v>
          </cell>
          <cell r="J736" t="str">
            <v>BASE JV</v>
          </cell>
          <cell r="K736" t="str">
            <v>FINANCE</v>
          </cell>
          <cell r="L736" t="str">
            <v>IM &amp; IT</v>
          </cell>
          <cell r="M736" t="str">
            <v>IM&amp;IT Manager Nigeria &amp; Gabon</v>
          </cell>
          <cell r="N736" t="str">
            <v>JV Interface Manager</v>
          </cell>
          <cell r="O736" t="str">
            <v>ONAMUSI, ADERONKE</v>
          </cell>
          <cell r="P736" t="str">
            <v>kola.oyelowo@shell.com</v>
          </cell>
          <cell r="Q736" t="str">
            <v>OPEX</v>
          </cell>
          <cell r="R736" t="str">
            <v>OPEX</v>
          </cell>
          <cell r="S736" t="str">
            <v>NON SAL</v>
          </cell>
          <cell r="T736" t="str">
            <v>N/A</v>
          </cell>
          <cell r="U736" t="str">
            <v>N/A</v>
          </cell>
          <cell r="V736" t="str">
            <v>C_OPSE_OIL_Z11</v>
          </cell>
          <cell r="W736" t="str">
            <v>P236.03 IT</v>
          </cell>
          <cell r="X736" t="str">
            <v>S7200 Services</v>
          </cell>
          <cell r="Y736" t="str">
            <v>A2340 Overhead</v>
          </cell>
          <cell r="Z736">
            <v>578.36999999999989</v>
          </cell>
          <cell r="AA736">
            <v>15335.59</v>
          </cell>
          <cell r="AB736">
            <v>10621080</v>
          </cell>
          <cell r="AC736">
            <v>107720</v>
          </cell>
          <cell r="AD736">
            <v>142543.21311475409</v>
          </cell>
          <cell r="AG736">
            <v>0</v>
          </cell>
          <cell r="AH736">
            <v>-142543.21311475409</v>
          </cell>
        </row>
        <row r="737">
          <cell r="A737">
            <v>113182</v>
          </cell>
          <cell r="B737" t="str">
            <v>INTERNAL COMMUNICATIONS &amp; PUBLICATIONS</v>
          </cell>
          <cell r="C737">
            <v>113182</v>
          </cell>
          <cell r="D737" t="str">
            <v>CORPORATE COMMUNICATION_TRAVEL&amp; HOTEL</v>
          </cell>
          <cell r="E737" t="str">
            <v>CHIGBO ENENMO</v>
          </cell>
          <cell r="F737" t="str">
            <v>EXTERNAL RELATIONS</v>
          </cell>
          <cell r="G737">
            <v>415002</v>
          </cell>
          <cell r="H737">
            <v>4150</v>
          </cell>
          <cell r="I737" t="str">
            <v>CDPA</v>
          </cell>
          <cell r="J737" t="str">
            <v>BASE JV</v>
          </cell>
          <cell r="K737" t="str">
            <v>CC &amp; MD</v>
          </cell>
          <cell r="L737" t="str">
            <v>EXTERNAL RELATIONS</v>
          </cell>
          <cell r="M737" t="str">
            <v>External Relations Manager</v>
          </cell>
          <cell r="N737" t="str">
            <v>ER Nigeria Communications Manager</v>
          </cell>
          <cell r="O737" t="str">
            <v>SOKUNBI, ADEOLA</v>
          </cell>
          <cell r="P737" t="str">
            <v>ADAOBI.ONIWINDE@SHELL.COM</v>
          </cell>
          <cell r="Q737" t="str">
            <v>OPEX</v>
          </cell>
          <cell r="R737" t="str">
            <v>OPEX</v>
          </cell>
          <cell r="S737" t="str">
            <v>NON SAL</v>
          </cell>
          <cell r="T737" t="str">
            <v>N/A</v>
          </cell>
          <cell r="U737" t="str">
            <v>N/A</v>
          </cell>
          <cell r="V737" t="str">
            <v>C_OPSE_OIL_Z11</v>
          </cell>
          <cell r="W737" t="str">
            <v>P236.08 Corporate Affairs, PR, etc.</v>
          </cell>
          <cell r="X737" t="str">
            <v>S7200 Services</v>
          </cell>
          <cell r="Y737" t="str">
            <v>A2340 Overhead</v>
          </cell>
          <cell r="Z737">
            <v>27748.03</v>
          </cell>
          <cell r="AA737">
            <v>46769.750000000007</v>
          </cell>
          <cell r="AB737">
            <v>21649000</v>
          </cell>
          <cell r="AC737">
            <v>0</v>
          </cell>
          <cell r="AD737">
            <v>70980.327868852459</v>
          </cell>
          <cell r="AG737">
            <v>0</v>
          </cell>
          <cell r="AH737">
            <v>-70980.327868852459</v>
          </cell>
        </row>
        <row r="738">
          <cell r="A738">
            <v>113184</v>
          </cell>
          <cell r="B738" t="str">
            <v>GENERAL OVERHEADS OKOLOMA</v>
          </cell>
          <cell r="C738">
            <v>113184</v>
          </cell>
          <cell r="D738" t="str">
            <v>AFAM GRF OPERATION OVERHEADS (ADMIN SERVICES COST)</v>
          </cell>
          <cell r="E738" t="str">
            <v>IRETI OMOTOSO</v>
          </cell>
          <cell r="F738" t="str">
            <v>PRODUCTION</v>
          </cell>
          <cell r="G738">
            <v>414003</v>
          </cell>
          <cell r="H738">
            <v>4140</v>
          </cell>
          <cell r="I738" t="str">
            <v>GAS</v>
          </cell>
          <cell r="J738" t="str">
            <v>DOMGAS/IPP</v>
          </cell>
          <cell r="K738" t="str">
            <v>PRODUCTION</v>
          </cell>
          <cell r="L738" t="str">
            <v>PRODUCTION</v>
          </cell>
          <cell r="M738" t="str">
            <v>Asset Manager, Land East Hub</v>
          </cell>
          <cell r="N738" t="str">
            <v>Asset Management Integration Lead</v>
          </cell>
          <cell r="O738" t="str">
            <v>ADEDIRAN, ADEWALE</v>
          </cell>
          <cell r="P738" t="str">
            <v>DENNIS.ONYEBUCHIE@SHELL.COM</v>
          </cell>
          <cell r="Q738" t="str">
            <v>OPEX</v>
          </cell>
          <cell r="R738" t="str">
            <v>OPEX</v>
          </cell>
          <cell r="S738" t="str">
            <v>NON SAL</v>
          </cell>
          <cell r="T738" t="str">
            <v>N/A</v>
          </cell>
          <cell r="U738" t="str">
            <v>N/A</v>
          </cell>
          <cell r="V738" t="str">
            <v>C_OPSE_OIL_Z11</v>
          </cell>
          <cell r="W738" t="str">
            <v>P234 Power Operations</v>
          </cell>
          <cell r="X738" t="str">
            <v>S7200 Services</v>
          </cell>
          <cell r="Y738" t="str">
            <v>A2110 Production Operations</v>
          </cell>
          <cell r="Z738">
            <v>29202.170000000002</v>
          </cell>
          <cell r="AA738">
            <v>58779.22</v>
          </cell>
          <cell r="AB738">
            <v>8669381.9976399001</v>
          </cell>
          <cell r="AC738">
            <v>0</v>
          </cell>
          <cell r="AD738">
            <v>28424.203270950493</v>
          </cell>
          <cell r="AG738">
            <v>0</v>
          </cell>
          <cell r="AH738">
            <v>-28424.203270950493</v>
          </cell>
        </row>
        <row r="739">
          <cell r="A739">
            <v>113185</v>
          </cell>
          <cell r="B739" t="str">
            <v>OVERHEADS FACILITIES &amp; LOGISTICS- CONCEPT ENGINEERING</v>
          </cell>
          <cell r="C739">
            <v>113185</v>
          </cell>
          <cell r="D739" t="str">
            <v>OVERHEADS FACILITIES &amp; LOGISTICS- CONCEPT ENGINEERING</v>
          </cell>
          <cell r="E739" t="str">
            <v>MOJEED OKUNADE</v>
          </cell>
          <cell r="F739" t="str">
            <v>DEVELOPMENT</v>
          </cell>
          <cell r="G739">
            <v>415002</v>
          </cell>
          <cell r="H739">
            <v>4150</v>
          </cell>
          <cell r="I739" t="str">
            <v>G&amp;A</v>
          </cell>
          <cell r="J739" t="str">
            <v>BASE JV</v>
          </cell>
          <cell r="K739" t="str">
            <v>DEVELOPMENT</v>
          </cell>
          <cell r="L739" t="str">
            <v>GM Nigeria, Operated</v>
          </cell>
          <cell r="M739" t="str">
            <v>GM Nigeria, Operated</v>
          </cell>
          <cell r="N739" t="str">
            <v>Discipline Lead Process Engr</v>
          </cell>
          <cell r="O739" t="str">
            <v>ENONCHE, VANESSA</v>
          </cell>
          <cell r="P739" t="str">
            <v>TARRYLA.NNOAHAM@SHELL.COM</v>
          </cell>
          <cell r="Q739" t="str">
            <v>OPEX</v>
          </cell>
          <cell r="R739" t="str">
            <v>OPEX</v>
          </cell>
          <cell r="S739" t="str">
            <v>NON SAL</v>
          </cell>
          <cell r="T739" t="str">
            <v>N/A</v>
          </cell>
          <cell r="U739" t="str">
            <v>N/A</v>
          </cell>
          <cell r="V739" t="str">
            <v>C_OPSE_OIL_Z11</v>
          </cell>
          <cell r="W739" t="str">
            <v>P236.01 Technical Support</v>
          </cell>
          <cell r="X739" t="str">
            <v>S7200 Services</v>
          </cell>
          <cell r="Y739" t="str">
            <v>A2340 Overhead</v>
          </cell>
          <cell r="Z739">
            <v>28358.190000000002</v>
          </cell>
          <cell r="AA739">
            <v>20917.490000000002</v>
          </cell>
          <cell r="AB739">
            <v>6449000</v>
          </cell>
          <cell r="AC739">
            <v>1326</v>
          </cell>
          <cell r="AD739">
            <v>22470.262295081964</v>
          </cell>
          <cell r="AG739">
            <v>0</v>
          </cell>
          <cell r="AH739">
            <v>-22470.262295081964</v>
          </cell>
        </row>
        <row r="740">
          <cell r="A740">
            <v>113187</v>
          </cell>
          <cell r="B740" t="str">
            <v>OVERHEADS FACILITIES &amp; LOGISTICS- SURFACE ENGINEERING</v>
          </cell>
          <cell r="C740">
            <v>113187</v>
          </cell>
          <cell r="D740" t="str">
            <v>OVERHEADS FACILITIES &amp; LOGISTICS- SURFACE ENGINEERING</v>
          </cell>
          <cell r="E740" t="str">
            <v>MOJEED OKUNADE</v>
          </cell>
          <cell r="F740" t="str">
            <v>ENGINEERING</v>
          </cell>
          <cell r="G740">
            <v>415002</v>
          </cell>
          <cell r="H740">
            <v>4150</v>
          </cell>
          <cell r="I740" t="str">
            <v>G&amp;A</v>
          </cell>
          <cell r="J740" t="str">
            <v>BASE JV</v>
          </cell>
          <cell r="K740" t="str">
            <v>P&amp;T</v>
          </cell>
          <cell r="L740" t="str">
            <v>GM Nigeria, Operated</v>
          </cell>
          <cell r="M740" t="str">
            <v>GM Nigeria, Operated</v>
          </cell>
          <cell r="N740" t="str">
            <v>Manager, Onshore Nigeria Engineering</v>
          </cell>
          <cell r="O740" t="str">
            <v>EBEM, MARCEL</v>
          </cell>
          <cell r="P740" t="str">
            <v>CHIBUZO.ONUMADU@SHELL.COM</v>
          </cell>
          <cell r="Q740" t="str">
            <v>OPEX</v>
          </cell>
          <cell r="R740" t="str">
            <v>OPEX</v>
          </cell>
          <cell r="S740" t="str">
            <v>NON SAL</v>
          </cell>
          <cell r="T740" t="str">
            <v>N/A</v>
          </cell>
          <cell r="U740" t="str">
            <v>N/A</v>
          </cell>
          <cell r="V740" t="str">
            <v>N/A</v>
          </cell>
          <cell r="W740" t="str">
            <v>P236.01 Technical Support</v>
          </cell>
          <cell r="X740" t="str">
            <v>S7200 Services</v>
          </cell>
          <cell r="Y740" t="str">
            <v>A2340 Overhead</v>
          </cell>
          <cell r="Z740">
            <v>16983.899999999998</v>
          </cell>
          <cell r="AA740">
            <v>0</v>
          </cell>
          <cell r="AB740">
            <v>0</v>
          </cell>
          <cell r="AC740">
            <v>0</v>
          </cell>
          <cell r="AD740">
            <v>0</v>
          </cell>
          <cell r="AG740">
            <v>0</v>
          </cell>
          <cell r="AH740">
            <v>0</v>
          </cell>
        </row>
        <row r="741">
          <cell r="A741">
            <v>108138</v>
          </cell>
          <cell r="B741" t="str">
            <v xml:space="preserve">PTP/O PROJECTS - OPERATED NG01          </v>
          </cell>
          <cell r="C741">
            <v>113139</v>
          </cell>
          <cell r="D741" t="str">
            <v>ADMIN SERVICES COST - MAJOR PROJECTS - TP</v>
          </cell>
          <cell r="E741" t="str">
            <v>MOJEED OKUNADE</v>
          </cell>
          <cell r="F741" t="str">
            <v>MAJOR PROJECTS</v>
          </cell>
          <cell r="G741">
            <v>415002</v>
          </cell>
          <cell r="H741">
            <v>4150</v>
          </cell>
          <cell r="I741" t="str">
            <v>G&amp;A</v>
          </cell>
          <cell r="J741" t="str">
            <v>BASE JV</v>
          </cell>
          <cell r="K741" t="str">
            <v>P&amp;T</v>
          </cell>
          <cell r="L741" t="str">
            <v>GM Nigeria, Operated</v>
          </cell>
          <cell r="M741" t="str">
            <v>GM Nigeria, Operated</v>
          </cell>
          <cell r="N741" t="str">
            <v>Manager, Onshore Nigeria Engineering</v>
          </cell>
          <cell r="O741" t="str">
            <v>AJALA, OLUFEMI</v>
          </cell>
          <cell r="P741" t="str">
            <v>IKECHUKWU.UCHE@SHELL.COM</v>
          </cell>
          <cell r="Q741" t="str">
            <v>OPEX</v>
          </cell>
          <cell r="R741" t="str">
            <v>OPEX</v>
          </cell>
          <cell r="S741" t="str">
            <v>NON SAL</v>
          </cell>
          <cell r="T741" t="str">
            <v>N/A</v>
          </cell>
          <cell r="U741" t="str">
            <v>N/A</v>
          </cell>
          <cell r="V741" t="str">
            <v>N/A</v>
          </cell>
          <cell r="W741" t="str">
            <v>P236.01 Technical Support</v>
          </cell>
          <cell r="X741" t="str">
            <v>S7200 Services</v>
          </cell>
          <cell r="Y741" t="str">
            <v>A2340 Overhead</v>
          </cell>
          <cell r="Z741">
            <v>-13378.749999999998</v>
          </cell>
          <cell r="AA741">
            <v>719.86</v>
          </cell>
          <cell r="AB741">
            <v>0</v>
          </cell>
          <cell r="AC741">
            <v>0</v>
          </cell>
          <cell r="AD741">
            <v>0</v>
          </cell>
          <cell r="AG741">
            <v>0</v>
          </cell>
          <cell r="AH741">
            <v>0</v>
          </cell>
        </row>
        <row r="742">
          <cell r="A742">
            <v>113189</v>
          </cell>
          <cell r="B742" t="str">
            <v xml:space="preserve">LABOUR CONTRACTOR- SURFACE ENGINEERING  </v>
          </cell>
          <cell r="C742">
            <v>113189</v>
          </cell>
          <cell r="D742" t="str">
            <v xml:space="preserve">LABOUR CONTRACTOR- SURFACE ENGINEERING  </v>
          </cell>
          <cell r="E742" t="str">
            <v>MOJEED OKUNADE</v>
          </cell>
          <cell r="F742" t="str">
            <v>ENGINEERING</v>
          </cell>
          <cell r="G742">
            <v>415004</v>
          </cell>
          <cell r="H742">
            <v>4150</v>
          </cell>
          <cell r="I742" t="str">
            <v>G&amp;A</v>
          </cell>
          <cell r="J742" t="str">
            <v>BASE JV</v>
          </cell>
          <cell r="K742" t="str">
            <v>P&amp;T</v>
          </cell>
          <cell r="L742" t="str">
            <v>GM Nigeria, Operated</v>
          </cell>
          <cell r="M742" t="str">
            <v>GM Nigeria, Operated</v>
          </cell>
          <cell r="N742" t="str">
            <v>Manager, Onshore Nigeria Engineering</v>
          </cell>
          <cell r="O742" t="str">
            <v>EBEM, MARCEL</v>
          </cell>
          <cell r="P742" t="str">
            <v>CHIBUZO.ONUMADU@SHELL.COM</v>
          </cell>
          <cell r="Q742" t="str">
            <v>OPEX</v>
          </cell>
          <cell r="R742" t="str">
            <v>OPEX</v>
          </cell>
          <cell r="S742" t="str">
            <v>NON SAL</v>
          </cell>
          <cell r="T742" t="str">
            <v>N/A</v>
          </cell>
          <cell r="U742" t="str">
            <v>N/A</v>
          </cell>
          <cell r="V742" t="str">
            <v>C_OPSE_OIL_Z11</v>
          </cell>
          <cell r="W742" t="str">
            <v>P236.01 Technical Support</v>
          </cell>
          <cell r="X742" t="str">
            <v>S7200 Services</v>
          </cell>
          <cell r="Y742" t="str">
            <v>A2340 Overhead</v>
          </cell>
          <cell r="Z742">
            <v>63662.27</v>
          </cell>
          <cell r="AA742">
            <v>71573.320000000022</v>
          </cell>
          <cell r="AB742">
            <v>9224000</v>
          </cell>
          <cell r="AC742">
            <v>29640</v>
          </cell>
          <cell r="AD742">
            <v>59882.62295081967</v>
          </cell>
          <cell r="AG742">
            <v>0</v>
          </cell>
          <cell r="AH742">
            <v>-59882.62295081967</v>
          </cell>
        </row>
        <row r="743">
          <cell r="A743">
            <v>113192</v>
          </cell>
          <cell r="B743" t="str">
            <v>OVERHEADS IAEG JV AUDIT_TRAVEL &amp; HOTEL</v>
          </cell>
          <cell r="C743">
            <v>113192</v>
          </cell>
          <cell r="D743" t="str">
            <v>OVERHEADS IAEG JV AUDIT_TRAVEL &amp; HOTEL</v>
          </cell>
          <cell r="E743" t="str">
            <v>CHIGBO ENENMO</v>
          </cell>
          <cell r="F743" t="str">
            <v>FINANCE</v>
          </cell>
          <cell r="G743">
            <v>415002</v>
          </cell>
          <cell r="H743">
            <v>4150</v>
          </cell>
          <cell r="I743" t="str">
            <v>G&amp;A</v>
          </cell>
          <cell r="J743" t="str">
            <v>BASE JV</v>
          </cell>
          <cell r="K743" t="str">
            <v>FINANCE</v>
          </cell>
          <cell r="L743" t="str">
            <v>FINANCE</v>
          </cell>
          <cell r="M743" t="str">
            <v>Audit Manager Nigeria &amp; Gabon</v>
          </cell>
          <cell r="N743" t="str">
            <v>Head NCD, SPDC</v>
          </cell>
          <cell r="O743" t="str">
            <v>AJILIMA- ISAAC, HAWA</v>
          </cell>
          <cell r="P743" t="str">
            <v>CATHERINE.EZENWANI@SHELL.COM</v>
          </cell>
          <cell r="Q743" t="str">
            <v>OPEX</v>
          </cell>
          <cell r="R743" t="str">
            <v>OPEX</v>
          </cell>
          <cell r="S743" t="str">
            <v>NON SAL</v>
          </cell>
          <cell r="T743" t="str">
            <v>N/A</v>
          </cell>
          <cell r="U743" t="str">
            <v>N/A</v>
          </cell>
          <cell r="V743" t="str">
            <v>C_OPSE_OIL_Z11</v>
          </cell>
          <cell r="W743" t="str">
            <v>P236.06 Finance and Taxation</v>
          </cell>
          <cell r="X743" t="str">
            <v>S7200 Services</v>
          </cell>
          <cell r="Y743" t="str">
            <v>A2340 Overhead</v>
          </cell>
          <cell r="Z743">
            <v>159809.76999999999</v>
          </cell>
          <cell r="AA743">
            <v>120950.21999999999</v>
          </cell>
          <cell r="AB743">
            <v>25457600</v>
          </cell>
          <cell r="AC743">
            <v>29400</v>
          </cell>
          <cell r="AD743">
            <v>112867.54098360655</v>
          </cell>
          <cell r="AG743">
            <v>0</v>
          </cell>
          <cell r="AH743">
            <v>-112867.54098360655</v>
          </cell>
        </row>
        <row r="744">
          <cell r="A744">
            <v>113193</v>
          </cell>
          <cell r="B744" t="str">
            <v>OVERHEADS REGIONAL LEARNING_ADMIN COST</v>
          </cell>
          <cell r="C744">
            <v>113193</v>
          </cell>
          <cell r="D744" t="str">
            <v>OVERHEADS REGIONAL LEARNING_ADMIN COST</v>
          </cell>
          <cell r="E744" t="str">
            <v>CHIGBO ENENMO</v>
          </cell>
          <cell r="F744" t="str">
            <v>HR</v>
          </cell>
          <cell r="G744">
            <v>415002</v>
          </cell>
          <cell r="H744">
            <v>4150</v>
          </cell>
          <cell r="I744" t="str">
            <v>G&amp;A</v>
          </cell>
          <cell r="J744" t="str">
            <v>BASE JV</v>
          </cell>
          <cell r="K744" t="str">
            <v>HR</v>
          </cell>
          <cell r="L744" t="str">
            <v>HR</v>
          </cell>
          <cell r="M744" t="str">
            <v>Manager Learning Sub Saharan Africa</v>
          </cell>
          <cell r="N744" t="str">
            <v>Manager Learning UIO</v>
          </cell>
          <cell r="O744" t="str">
            <v>AJILIMA- ISAAC, HAWA</v>
          </cell>
          <cell r="P744" t="str">
            <v>JOBSON.GWATANA@SHELL.COM</v>
          </cell>
          <cell r="Q744" t="str">
            <v>OPEX</v>
          </cell>
          <cell r="R744" t="str">
            <v>OPEX</v>
          </cell>
          <cell r="S744" t="str">
            <v>NON SAL</v>
          </cell>
          <cell r="T744" t="str">
            <v>N/A</v>
          </cell>
          <cell r="U744" t="str">
            <v>N/A</v>
          </cell>
          <cell r="V744" t="str">
            <v>C_OPSE_OIL_Z11</v>
          </cell>
          <cell r="W744" t="str">
            <v>P236.04 HR</v>
          </cell>
          <cell r="X744" t="str">
            <v>S7200 Services</v>
          </cell>
          <cell r="Y744" t="str">
            <v>A2340 Overhead</v>
          </cell>
          <cell r="Z744">
            <v>91705.760000000009</v>
          </cell>
          <cell r="AA744">
            <v>56611.360000000001</v>
          </cell>
          <cell r="AB744">
            <v>25067937.57</v>
          </cell>
          <cell r="AC744">
            <v>200</v>
          </cell>
          <cell r="AD744">
            <v>82389.959245901642</v>
          </cell>
          <cell r="AG744">
            <v>0</v>
          </cell>
          <cell r="AH744">
            <v>-82389.959245901642</v>
          </cell>
        </row>
        <row r="745">
          <cell r="A745">
            <v>108139</v>
          </cell>
          <cell r="B745" t="str">
            <v xml:space="preserve">PTP/D PROJECTS - DEEPWATER NG01         </v>
          </cell>
          <cell r="C745">
            <v>113139</v>
          </cell>
          <cell r="D745" t="str">
            <v>ADMIN SERVICES COST - MAJOR PROJECTS - TP</v>
          </cell>
          <cell r="E745" t="str">
            <v>MOJEED OKUNADE</v>
          </cell>
          <cell r="F745" t="str">
            <v>MAJOR PROJECTS</v>
          </cell>
          <cell r="G745">
            <v>415002</v>
          </cell>
          <cell r="H745">
            <v>4150</v>
          </cell>
          <cell r="I745" t="str">
            <v>G&amp;A</v>
          </cell>
          <cell r="J745" t="str">
            <v>BASE JV</v>
          </cell>
          <cell r="K745" t="str">
            <v>P&amp;T</v>
          </cell>
          <cell r="L745" t="str">
            <v>GM Nigeria, Operated</v>
          </cell>
          <cell r="M745" t="str">
            <v>GM Nigeria, Operated</v>
          </cell>
          <cell r="N745" t="str">
            <v>Manager, Onshore Nigeria Engineering</v>
          </cell>
          <cell r="O745" t="str">
            <v>AJALA, OLUFEMI</v>
          </cell>
          <cell r="P745" t="str">
            <v>IKECHUKWU.UCHE@SHELL.COM</v>
          </cell>
          <cell r="Q745" t="str">
            <v>OPEX</v>
          </cell>
          <cell r="R745" t="str">
            <v>OPEX</v>
          </cell>
          <cell r="S745" t="str">
            <v>NON SAL</v>
          </cell>
          <cell r="T745" t="str">
            <v>N/A</v>
          </cell>
          <cell r="U745" t="str">
            <v>N/A</v>
          </cell>
          <cell r="V745" t="str">
            <v>N/A</v>
          </cell>
          <cell r="W745" t="str">
            <v>P236.01 Technical Support</v>
          </cell>
          <cell r="X745" t="str">
            <v>S7200 Services</v>
          </cell>
          <cell r="Y745" t="str">
            <v>A2340 Overhead</v>
          </cell>
          <cell r="Z745">
            <v>-1186.1400000000001</v>
          </cell>
          <cell r="AA745">
            <v>2090.42</v>
          </cell>
          <cell r="AB745">
            <v>0</v>
          </cell>
          <cell r="AC745">
            <v>0</v>
          </cell>
          <cell r="AD745">
            <v>0</v>
          </cell>
          <cell r="AG745">
            <v>0</v>
          </cell>
          <cell r="AH745">
            <v>0</v>
          </cell>
        </row>
        <row r="746">
          <cell r="A746">
            <v>113195</v>
          </cell>
          <cell r="B746" t="str">
            <v>PEC POLLUTION CLEAN UP</v>
          </cell>
          <cell r="C746">
            <v>113195</v>
          </cell>
          <cell r="D746" t="str">
            <v>PCE POLLUTION CLEANUP - LOGISTICS (ACCIDENT PREVENTION &amp; INVESTIGATION)</v>
          </cell>
          <cell r="E746" t="str">
            <v>IRETI OMOTOSO</v>
          </cell>
          <cell r="F746" t="str">
            <v>PRODUCTION</v>
          </cell>
          <cell r="G746">
            <v>415006</v>
          </cell>
          <cell r="H746">
            <v>4150</v>
          </cell>
          <cell r="I746" t="str">
            <v>HSE</v>
          </cell>
          <cell r="J746" t="str">
            <v>BASE JV</v>
          </cell>
          <cell r="K746" t="str">
            <v>PRODUCTION</v>
          </cell>
          <cell r="L746" t="str">
            <v>PRODUCTION</v>
          </cell>
          <cell r="M746" t="str">
            <v>Asset Manager, Swamp East Hub</v>
          </cell>
          <cell r="N746" t="str">
            <v>Asset Management Integration Lead</v>
          </cell>
          <cell r="O746" t="str">
            <v>AZUBUIKE, JOHN</v>
          </cell>
          <cell r="P746" t="str">
            <v>JACOB.OGOGO@SHELL.COM</v>
          </cell>
          <cell r="Q746" t="str">
            <v>OPEX</v>
          </cell>
          <cell r="R746" t="str">
            <v>OPEX</v>
          </cell>
          <cell r="S746" t="str">
            <v>NON SAL</v>
          </cell>
          <cell r="T746" t="str">
            <v>N/A</v>
          </cell>
          <cell r="U746" t="str">
            <v>N/A</v>
          </cell>
          <cell r="V746" t="str">
            <v>C_OPSE_OIL_Z11</v>
          </cell>
          <cell r="W746" t="str">
            <v>P244.01 Other Production Expenses</v>
          </cell>
          <cell r="X746" t="str">
            <v>S7200 Services</v>
          </cell>
          <cell r="Y746" t="str">
            <v>A2340 Overhead</v>
          </cell>
          <cell r="Z746">
            <v>256.61</v>
          </cell>
          <cell r="AA746">
            <v>24.89</v>
          </cell>
          <cell r="AB746">
            <v>0</v>
          </cell>
          <cell r="AC746">
            <v>3740</v>
          </cell>
          <cell r="AD746">
            <v>3740</v>
          </cell>
          <cell r="AG746">
            <v>0</v>
          </cell>
          <cell r="AH746">
            <v>-3740</v>
          </cell>
        </row>
        <row r="747">
          <cell r="A747">
            <v>113196</v>
          </cell>
          <cell r="B747" t="str">
            <v>PN PP PIPELINE SYSTEMS</v>
          </cell>
          <cell r="C747">
            <v>113196</v>
          </cell>
          <cell r="D747" t="str">
            <v>PN PP PIPELINE SYSTEMS (HOTELS AND TRAVEL)</v>
          </cell>
          <cell r="E747" t="str">
            <v>IRETI OMOTOSO</v>
          </cell>
          <cell r="F747" t="str">
            <v>PRODUCTION</v>
          </cell>
          <cell r="G747">
            <v>415002</v>
          </cell>
          <cell r="H747">
            <v>4150</v>
          </cell>
          <cell r="I747" t="str">
            <v>G&amp;A</v>
          </cell>
          <cell r="J747" t="str">
            <v>BASE JV</v>
          </cell>
          <cell r="K747" t="str">
            <v>PRODUCTION</v>
          </cell>
          <cell r="L747" t="str">
            <v>PRODUCTION</v>
          </cell>
          <cell r="M747" t="str">
            <v>Pipeline Asset Manager</v>
          </cell>
          <cell r="N747" t="str">
            <v xml:space="preserve">	Production Support Manager                                                          </v>
          </cell>
          <cell r="O747" t="str">
            <v>AGUEGBOH, OBIORA</v>
          </cell>
          <cell r="P747" t="str">
            <v>JOHN.OKOJIE@SHELL.COM</v>
          </cell>
          <cell r="Q747" t="str">
            <v>OPEX</v>
          </cell>
          <cell r="R747" t="str">
            <v>OPEX</v>
          </cell>
          <cell r="S747" t="str">
            <v>NON SAL</v>
          </cell>
          <cell r="T747" t="str">
            <v>N/A</v>
          </cell>
          <cell r="U747" t="str">
            <v>N/A</v>
          </cell>
          <cell r="V747" t="str">
            <v>N/A</v>
          </cell>
          <cell r="W747" t="str">
            <v>P231 Production Operations</v>
          </cell>
          <cell r="X747" t="str">
            <v>S7200 Services</v>
          </cell>
          <cell r="Y747" t="str">
            <v>A2110 Production Operations</v>
          </cell>
          <cell r="Z747">
            <v>11289.169999999998</v>
          </cell>
          <cell r="AA747">
            <v>2303.71</v>
          </cell>
          <cell r="AB747">
            <v>0</v>
          </cell>
          <cell r="AC747">
            <v>0</v>
          </cell>
          <cell r="AD747">
            <v>0</v>
          </cell>
          <cell r="AG747">
            <v>0</v>
          </cell>
          <cell r="AH747">
            <v>0</v>
          </cell>
        </row>
        <row r="748">
          <cell r="A748">
            <v>113197</v>
          </cell>
          <cell r="B748" t="str">
            <v>PNPT GENERAL OVERHEAD</v>
          </cell>
          <cell r="C748">
            <v>113197</v>
          </cell>
          <cell r="D748" t="str">
            <v>PNPT GENERAL OVERHEAD (H&amp;T) (HOTELS AND TRAVEL)</v>
          </cell>
          <cell r="E748" t="str">
            <v>IRETI OMOTOSO</v>
          </cell>
          <cell r="F748" t="str">
            <v>PRODUCTION</v>
          </cell>
          <cell r="G748">
            <v>415002</v>
          </cell>
          <cell r="H748">
            <v>4150</v>
          </cell>
          <cell r="I748" t="str">
            <v>G&amp;A</v>
          </cell>
          <cell r="J748" t="str">
            <v>BASE JV</v>
          </cell>
          <cell r="K748" t="str">
            <v>PRODUCTION</v>
          </cell>
          <cell r="L748" t="str">
            <v>PRODUCTION</v>
          </cell>
          <cell r="M748" t="str">
            <v>Asset Manager, Swamp East Hub</v>
          </cell>
          <cell r="N748" t="str">
            <v>Bonny Terminal Installation Manager </v>
          </cell>
          <cell r="O748" t="str">
            <v>MBANEFO, DUBEM</v>
          </cell>
          <cell r="P748" t="str">
            <v>ANTHONY.I.OBI@SHELL.COM</v>
          </cell>
          <cell r="Q748" t="str">
            <v>OPEX</v>
          </cell>
          <cell r="R748" t="str">
            <v>OPEX</v>
          </cell>
          <cell r="S748" t="str">
            <v>NON SAL</v>
          </cell>
          <cell r="T748" t="str">
            <v>N/A</v>
          </cell>
          <cell r="U748" t="str">
            <v>N/A</v>
          </cell>
          <cell r="V748" t="str">
            <v>C_OPSE_OIL_Z11</v>
          </cell>
          <cell r="W748" t="str">
            <v>P231 Production Operations</v>
          </cell>
          <cell r="X748" t="str">
            <v>S7200 Services</v>
          </cell>
          <cell r="Y748" t="str">
            <v>A2110 Production Operations</v>
          </cell>
          <cell r="Z748">
            <v>16800.889999999996</v>
          </cell>
          <cell r="AA748">
            <v>79046.210000000006</v>
          </cell>
          <cell r="AB748">
            <v>17991950</v>
          </cell>
          <cell r="AC748">
            <v>0</v>
          </cell>
          <cell r="AD748">
            <v>58990</v>
          </cell>
          <cell r="AG748">
            <v>0</v>
          </cell>
          <cell r="AH748">
            <v>-58990</v>
          </cell>
        </row>
        <row r="749">
          <cell r="A749">
            <v>113202</v>
          </cell>
          <cell r="B749" t="str">
            <v>AFAM POWER GENERAL O/H - ICT INFRASTUCTURE</v>
          </cell>
          <cell r="C749">
            <v>113202</v>
          </cell>
          <cell r="D749" t="str">
            <v>AFAM OVERHEAD - ICT (ICT - INFRASTRUCTURE)</v>
          </cell>
          <cell r="E749" t="str">
            <v>IRETI OMOTOSO</v>
          </cell>
          <cell r="F749" t="str">
            <v>PRODUCTION</v>
          </cell>
          <cell r="G749">
            <v>414003</v>
          </cell>
          <cell r="H749">
            <v>4140</v>
          </cell>
          <cell r="I749" t="str">
            <v>GAS</v>
          </cell>
          <cell r="J749" t="str">
            <v>DOMGAS/IPP</v>
          </cell>
          <cell r="K749" t="str">
            <v>PRODUCTION</v>
          </cell>
          <cell r="L749" t="str">
            <v>PRODUCTION</v>
          </cell>
          <cell r="M749" t="str">
            <v>Asset Manager, Land East Hub (AFAM)</v>
          </cell>
          <cell r="N749" t="str">
            <v>Operations Manager Afam Power Plant</v>
          </cell>
          <cell r="O749" t="str">
            <v>AZUBUIKE, JOHN</v>
          </cell>
          <cell r="P749" t="str">
            <v>ALPHONS.ALAGALA@SHELL.COM</v>
          </cell>
          <cell r="Q749" t="str">
            <v>OPEX</v>
          </cell>
          <cell r="R749" t="str">
            <v>OPEX</v>
          </cell>
          <cell r="S749" t="str">
            <v>NON SAL</v>
          </cell>
          <cell r="T749" t="str">
            <v>N/A</v>
          </cell>
          <cell r="U749" t="str">
            <v>N/A</v>
          </cell>
          <cell r="V749" t="str">
            <v>N_AFAM_EL1_G01</v>
          </cell>
          <cell r="W749" t="str">
            <v>P234 Power Operations</v>
          </cell>
          <cell r="X749" t="str">
            <v>S7200 Services</v>
          </cell>
          <cell r="Y749" t="str">
            <v>A2170 Direct Mngt and Overheads</v>
          </cell>
          <cell r="Z749">
            <v>285.20999999999998</v>
          </cell>
          <cell r="AA749">
            <v>11375.21</v>
          </cell>
          <cell r="AB749">
            <v>1901000.0000000002</v>
          </cell>
          <cell r="AC749">
            <v>0</v>
          </cell>
          <cell r="AD749">
            <v>6232.7868852459023</v>
          </cell>
          <cell r="AG749">
            <v>0</v>
          </cell>
          <cell r="AH749">
            <v>-6232.7868852459023</v>
          </cell>
        </row>
        <row r="750">
          <cell r="A750">
            <v>113203</v>
          </cell>
          <cell r="B750" t="str">
            <v>AFAM POWER GENERAL O/H - LABOUR CONTRACTOR</v>
          </cell>
          <cell r="C750">
            <v>113203</v>
          </cell>
          <cell r="D750" t="str">
            <v>AFAM OVERHEAD - MANPOWER (LABOUR CONTRACTOR)</v>
          </cell>
          <cell r="E750" t="str">
            <v>IRETI OMOTOSO</v>
          </cell>
          <cell r="F750" t="str">
            <v>PRODUCTION</v>
          </cell>
          <cell r="G750">
            <v>414003</v>
          </cell>
          <cell r="H750">
            <v>4140</v>
          </cell>
          <cell r="I750" t="str">
            <v>GAS</v>
          </cell>
          <cell r="J750" t="str">
            <v>DOMGAS/IPP</v>
          </cell>
          <cell r="K750" t="str">
            <v>PRODUCTION</v>
          </cell>
          <cell r="L750" t="str">
            <v>PRODUCTION</v>
          </cell>
          <cell r="M750" t="str">
            <v>Asset Manager, Land East Hub (AFAM)</v>
          </cell>
          <cell r="N750" t="str">
            <v>Operations Manager Afam Power Plant</v>
          </cell>
          <cell r="O750" t="str">
            <v>AZUBUIKE, JOHN</v>
          </cell>
          <cell r="P750" t="str">
            <v>ALPHONS.ALAGALA@SHELL.COM</v>
          </cell>
          <cell r="Q750" t="str">
            <v>OPEX</v>
          </cell>
          <cell r="R750" t="str">
            <v>OPEX</v>
          </cell>
          <cell r="S750" t="str">
            <v>NON SAL</v>
          </cell>
          <cell r="T750" t="str">
            <v>N/A</v>
          </cell>
          <cell r="U750" t="str">
            <v>N/A</v>
          </cell>
          <cell r="V750" t="str">
            <v>N_AFAM_EL1_G01</v>
          </cell>
          <cell r="W750" t="str">
            <v>P234 Power Operations</v>
          </cell>
          <cell r="X750" t="str">
            <v>S7200 Services</v>
          </cell>
          <cell r="Y750" t="str">
            <v>A2170 Direct Mngt and Overheads</v>
          </cell>
          <cell r="Z750">
            <v>52950.79</v>
          </cell>
          <cell r="AA750">
            <v>31365.77</v>
          </cell>
          <cell r="AB750">
            <v>16894800</v>
          </cell>
          <cell r="AC750">
            <v>0</v>
          </cell>
          <cell r="AD750">
            <v>55392.7868852459</v>
          </cell>
          <cell r="AG750">
            <v>0</v>
          </cell>
          <cell r="AH750">
            <v>-55392.7868852459</v>
          </cell>
        </row>
        <row r="751">
          <cell r="A751">
            <v>113204</v>
          </cell>
          <cell r="B751" t="str">
            <v>CX PUBLIC ADDRESS SYSTEM SERVICES</v>
          </cell>
          <cell r="C751">
            <v>113204</v>
          </cell>
          <cell r="D751" t="str">
            <v>CORPORATE COMMUNICATION AND MEDIA_CATERING</v>
          </cell>
          <cell r="E751" t="str">
            <v>CHIGBO ENENMO</v>
          </cell>
          <cell r="F751" t="str">
            <v>EXTERNAL RELATIONS</v>
          </cell>
          <cell r="G751">
            <v>415003</v>
          </cell>
          <cell r="H751">
            <v>4150</v>
          </cell>
          <cell r="I751" t="str">
            <v>CDPA</v>
          </cell>
          <cell r="J751" t="str">
            <v>BASE JV</v>
          </cell>
          <cell r="K751" t="str">
            <v>CC &amp; MD</v>
          </cell>
          <cell r="L751" t="str">
            <v>EXTERNAL RELATIONS</v>
          </cell>
          <cell r="M751" t="str">
            <v>External Relations Manager</v>
          </cell>
          <cell r="N751" t="str">
            <v>ER Nigeria Communications Manager</v>
          </cell>
          <cell r="O751" t="str">
            <v>SOKUNBI, ADEOLA</v>
          </cell>
          <cell r="P751" t="str">
            <v>ANDREW.EJENEHA@SHELL.COM</v>
          </cell>
          <cell r="Q751" t="str">
            <v>OPEX</v>
          </cell>
          <cell r="R751" t="str">
            <v>OPEX</v>
          </cell>
          <cell r="S751" t="str">
            <v>NON SAL</v>
          </cell>
          <cell r="T751" t="str">
            <v>N/A</v>
          </cell>
          <cell r="U751" t="str">
            <v>N/A</v>
          </cell>
          <cell r="V751" t="str">
            <v>C_OPSE_OIL_Z11</v>
          </cell>
          <cell r="W751" t="str">
            <v>P236.08 Corporate Affairs, PR, etc.</v>
          </cell>
          <cell r="X751" t="str">
            <v>S7200 Services</v>
          </cell>
          <cell r="Y751" t="str">
            <v>A2340 Overhead</v>
          </cell>
          <cell r="Z751">
            <v>2609.0300000000002</v>
          </cell>
          <cell r="AA751">
            <v>2184.31</v>
          </cell>
          <cell r="AB751">
            <v>882000</v>
          </cell>
          <cell r="AC751">
            <v>0</v>
          </cell>
          <cell r="AD751">
            <v>2891.8032786885246</v>
          </cell>
          <cell r="AG751">
            <v>0</v>
          </cell>
          <cell r="AH751">
            <v>-2891.8032786885246</v>
          </cell>
        </row>
        <row r="752">
          <cell r="A752">
            <v>113206</v>
          </cell>
          <cell r="B752" t="str">
            <v>PIPELINE INTEGRITY OVERHEAD</v>
          </cell>
          <cell r="C752">
            <v>113206</v>
          </cell>
          <cell r="D752" t="str">
            <v>PIPELINE INTEGRITY OVERHEAD (HOTELS AND TRAVEL)</v>
          </cell>
          <cell r="E752" t="str">
            <v>IRETI OMOTOSO</v>
          </cell>
          <cell r="F752" t="str">
            <v>PRODUCTION</v>
          </cell>
          <cell r="G752">
            <v>415002</v>
          </cell>
          <cell r="H752">
            <v>4150</v>
          </cell>
          <cell r="I752" t="str">
            <v>G&amp;A</v>
          </cell>
          <cell r="J752" t="str">
            <v>BASE JV</v>
          </cell>
          <cell r="K752" t="str">
            <v>PRODUCTION</v>
          </cell>
          <cell r="L752" t="str">
            <v>PRODUCTION</v>
          </cell>
          <cell r="M752" t="str">
            <v>Pipeline Asset Manager</v>
          </cell>
          <cell r="N752" t="str">
            <v xml:space="preserve">	Production Support Manager                                                          </v>
          </cell>
          <cell r="O752" t="str">
            <v>AGUEGBOH, OBIORA</v>
          </cell>
          <cell r="P752" t="str">
            <v>IKECHUKWU.ODINACHI@SHELL.COM</v>
          </cell>
          <cell r="Q752" t="str">
            <v>OPEX</v>
          </cell>
          <cell r="R752" t="str">
            <v>OPEX</v>
          </cell>
          <cell r="S752" t="str">
            <v>NON SAL</v>
          </cell>
          <cell r="T752" t="str">
            <v>N/A</v>
          </cell>
          <cell r="U752" t="str">
            <v>N/A</v>
          </cell>
          <cell r="V752" t="str">
            <v>N/A</v>
          </cell>
          <cell r="W752" t="str">
            <v>P231 Production Operations</v>
          </cell>
          <cell r="X752" t="str">
            <v>S7200 Services</v>
          </cell>
          <cell r="Y752" t="str">
            <v>A2110 Production Operations</v>
          </cell>
          <cell r="Z752">
            <v>29095.860000000004</v>
          </cell>
          <cell r="AA752">
            <v>10393.970000000001</v>
          </cell>
          <cell r="AB752">
            <v>0</v>
          </cell>
          <cell r="AC752">
            <v>0</v>
          </cell>
          <cell r="AD752">
            <v>0</v>
          </cell>
          <cell r="AG752">
            <v>0</v>
          </cell>
          <cell r="AH752">
            <v>0</v>
          </cell>
        </row>
        <row r="753">
          <cell r="A753">
            <v>108140</v>
          </cell>
          <cell r="B753" t="str">
            <v>PTP/H PROJECTS - HSSE NG01</v>
          </cell>
          <cell r="C753">
            <v>113139</v>
          </cell>
          <cell r="D753" t="str">
            <v>ADMIN SERVICES COST - MAJOR PROJECTS - TP</v>
          </cell>
          <cell r="E753" t="str">
            <v>MOJEED OKUNADE</v>
          </cell>
          <cell r="F753" t="str">
            <v>MAJOR PROJECTS</v>
          </cell>
          <cell r="G753">
            <v>415002</v>
          </cell>
          <cell r="H753">
            <v>4150</v>
          </cell>
          <cell r="I753" t="str">
            <v>G&amp;A</v>
          </cell>
          <cell r="J753" t="str">
            <v>BASE JV</v>
          </cell>
          <cell r="K753" t="str">
            <v>P&amp;T</v>
          </cell>
          <cell r="L753" t="str">
            <v>GM Nigeria, Operated</v>
          </cell>
          <cell r="M753" t="str">
            <v>GM Nigeria, Operated</v>
          </cell>
          <cell r="N753" t="str">
            <v>Manager, Onshore Nigeria Engineering</v>
          </cell>
          <cell r="O753" t="str">
            <v>AJALA, OLUFEMI</v>
          </cell>
          <cell r="P753" t="str">
            <v>IKECHUKWU.UCHE@SHELL.COM</v>
          </cell>
          <cell r="Q753" t="str">
            <v>OPEX</v>
          </cell>
          <cell r="R753" t="str">
            <v>OPEX</v>
          </cell>
          <cell r="S753" t="str">
            <v>NON SAL</v>
          </cell>
          <cell r="T753" t="str">
            <v>N/A</v>
          </cell>
          <cell r="U753" t="str">
            <v>N/A</v>
          </cell>
          <cell r="V753" t="str">
            <v>N/A</v>
          </cell>
          <cell r="W753" t="str">
            <v>P236.01 Technical Support</v>
          </cell>
          <cell r="X753" t="str">
            <v>S7200 Services</v>
          </cell>
          <cell r="Y753" t="str">
            <v>A2340 Overhead</v>
          </cell>
          <cell r="Z753">
            <v>-868.81999999999994</v>
          </cell>
          <cell r="AA753">
            <v>0</v>
          </cell>
          <cell r="AB753">
            <v>0</v>
          </cell>
          <cell r="AC753">
            <v>0</v>
          </cell>
          <cell r="AD753">
            <v>0</v>
          </cell>
          <cell r="AG753">
            <v>0</v>
          </cell>
          <cell r="AH753">
            <v>0</v>
          </cell>
        </row>
        <row r="754">
          <cell r="A754">
            <v>113208</v>
          </cell>
          <cell r="B754" t="str">
            <v>OVERHEADS  IAEG JV AUDIT_ ICT INFRASTRUCTURE</v>
          </cell>
          <cell r="C754">
            <v>113208</v>
          </cell>
          <cell r="D754" t="str">
            <v>OVERHEADS  IAEG JV AUDIT_ ICT INFRASTRUCTURE</v>
          </cell>
          <cell r="E754" t="str">
            <v>CHIGBO ENENMO</v>
          </cell>
          <cell r="F754" t="str">
            <v>FINANCE</v>
          </cell>
          <cell r="G754">
            <v>415005</v>
          </cell>
          <cell r="H754">
            <v>4150</v>
          </cell>
          <cell r="I754" t="str">
            <v>OF-E&amp;M</v>
          </cell>
          <cell r="J754" t="str">
            <v>BASE JV</v>
          </cell>
          <cell r="K754" t="str">
            <v>FINANCE</v>
          </cell>
          <cell r="L754" t="str">
            <v>FINANCE</v>
          </cell>
          <cell r="M754" t="str">
            <v>Audit Manager Nigeria &amp; Gabon</v>
          </cell>
          <cell r="N754" t="str">
            <v>Head NCD, SPDC</v>
          </cell>
          <cell r="O754" t="str">
            <v>AJILIMA- ISAAC, HAWA</v>
          </cell>
          <cell r="P754" t="str">
            <v>CATHERINE.EZENWANI@SHELL.COM</v>
          </cell>
          <cell r="Q754" t="str">
            <v>OPEX</v>
          </cell>
          <cell r="R754" t="str">
            <v>OPEX</v>
          </cell>
          <cell r="S754" t="str">
            <v>NON SAL</v>
          </cell>
          <cell r="T754" t="str">
            <v>N/A</v>
          </cell>
          <cell r="U754" t="str">
            <v>N/A</v>
          </cell>
          <cell r="V754" t="str">
            <v>C_OPSE_OIL_Z11</v>
          </cell>
          <cell r="W754" t="str">
            <v>P236.06 Finance and Taxation</v>
          </cell>
          <cell r="X754" t="str">
            <v>S7200 Services</v>
          </cell>
          <cell r="Y754" t="str">
            <v>A2340 Overhead</v>
          </cell>
          <cell r="Z754">
            <v>50.55</v>
          </cell>
          <cell r="AA754">
            <v>0</v>
          </cell>
          <cell r="AB754">
            <v>0</v>
          </cell>
          <cell r="AC754">
            <v>0</v>
          </cell>
          <cell r="AD754">
            <v>0</v>
          </cell>
          <cell r="AG754">
            <v>0</v>
          </cell>
          <cell r="AH754">
            <v>0</v>
          </cell>
        </row>
        <row r="755">
          <cell r="A755">
            <v>113209</v>
          </cell>
          <cell r="B755" t="str">
            <v>OVERHEADS COMMUNITY CONTENTS_ADMIN SERVICE COST</v>
          </cell>
          <cell r="C755">
            <v>113209</v>
          </cell>
          <cell r="D755" t="str">
            <v>OVERHEADS NCD_ADMIN SERVICE COST</v>
          </cell>
          <cell r="E755" t="str">
            <v>CHIGBO ENENMO</v>
          </cell>
          <cell r="F755" t="str">
            <v>FINANCE/CP</v>
          </cell>
          <cell r="G755">
            <v>415002</v>
          </cell>
          <cell r="H755">
            <v>4150</v>
          </cell>
          <cell r="I755" t="str">
            <v>G&amp;A</v>
          </cell>
          <cell r="J755" t="str">
            <v>BASE JV</v>
          </cell>
          <cell r="K755" t="str">
            <v>FINANCE</v>
          </cell>
          <cell r="L755" t="str">
            <v>CONTRACTING &amp; PROCUREMENT</v>
          </cell>
          <cell r="M755" t="str">
            <v>Manager CP UI Nigeria &amp; Gabon</v>
          </cell>
          <cell r="N755" t="str">
            <v>GM NCD &amp; SPDC CP Manager</v>
          </cell>
          <cell r="O755" t="str">
            <v>AJILIMA- ISAAC, HAWA</v>
          </cell>
          <cell r="P755" t="str">
            <v>OSIKHENA.OJIOR@SHELL.COM</v>
          </cell>
          <cell r="Q755" t="str">
            <v>OPEX</v>
          </cell>
          <cell r="R755" t="str">
            <v>OPEX</v>
          </cell>
          <cell r="S755" t="str">
            <v>NON SAL</v>
          </cell>
          <cell r="T755" t="str">
            <v>N/A</v>
          </cell>
          <cell r="U755" t="str">
            <v>N/A</v>
          </cell>
          <cell r="V755" t="str">
            <v>C_OPSE_OIL_Z11</v>
          </cell>
          <cell r="W755" t="str">
            <v>P236.07 Procurement Management</v>
          </cell>
          <cell r="X755" t="str">
            <v>S7200 Services</v>
          </cell>
          <cell r="Y755" t="str">
            <v>A2340 Overhead</v>
          </cell>
          <cell r="Z755">
            <v>7941.0599999999995</v>
          </cell>
          <cell r="AA755">
            <v>10838.750000000002</v>
          </cell>
          <cell r="AB755">
            <v>2280883</v>
          </cell>
          <cell r="AC755">
            <v>0</v>
          </cell>
          <cell r="AD755">
            <v>7478.3049180327871</v>
          </cell>
          <cell r="AG755">
            <v>0</v>
          </cell>
          <cell r="AH755">
            <v>-7478.3049180327871</v>
          </cell>
        </row>
        <row r="756">
          <cell r="A756">
            <v>113210</v>
          </cell>
          <cell r="B756" t="str">
            <v>PNP CORP HYDROCARBON SYSTEM MANAGEMENT</v>
          </cell>
          <cell r="C756">
            <v>113210</v>
          </cell>
          <cell r="D756" t="str">
            <v>PNP: CORP HYDROCARBON SYSTEM MANAGEMENT - SERVICES MGT (LABOUR CONTRACTOR)</v>
          </cell>
          <cell r="E756" t="str">
            <v>IRETI OMOTOSO</v>
          </cell>
          <cell r="F756" t="str">
            <v>PRODUCTION</v>
          </cell>
          <cell r="G756">
            <v>415004</v>
          </cell>
          <cell r="H756">
            <v>4150</v>
          </cell>
          <cell r="I756" t="str">
            <v>G&amp;A</v>
          </cell>
          <cell r="J756" t="str">
            <v>BASE JV</v>
          </cell>
          <cell r="K756" t="str">
            <v>PRODUCTION</v>
          </cell>
          <cell r="L756" t="str">
            <v>PRODUCTION</v>
          </cell>
          <cell r="M756" t="str">
            <v>Production Services Manager</v>
          </cell>
          <cell r="N756" t="str">
            <v xml:space="preserve">	Production Support Manager                                                          </v>
          </cell>
          <cell r="O756" t="str">
            <v>ADEPOJU, OPEYEMI</v>
          </cell>
          <cell r="P756" t="str">
            <v>G.OMOKARO@SHELL.COM</v>
          </cell>
          <cell r="Q756" t="str">
            <v>OPEX</v>
          </cell>
          <cell r="R756" t="str">
            <v>OPEX</v>
          </cell>
          <cell r="S756" t="str">
            <v>NON SAL</v>
          </cell>
          <cell r="T756" t="str">
            <v>N/A</v>
          </cell>
          <cell r="U756" t="str">
            <v>N/A</v>
          </cell>
          <cell r="V756" t="str">
            <v>C_OPSE_OIL_Z11</v>
          </cell>
          <cell r="W756" t="str">
            <v>P235 Direct Management</v>
          </cell>
          <cell r="X756" t="str">
            <v>S7200 Services</v>
          </cell>
          <cell r="Y756" t="str">
            <v>A2170 Direct Mngt and Overheads</v>
          </cell>
          <cell r="Z756">
            <v>206678.47999999998</v>
          </cell>
          <cell r="AA756">
            <v>24779.32</v>
          </cell>
          <cell r="AB756">
            <v>0</v>
          </cell>
          <cell r="AC756">
            <v>0</v>
          </cell>
          <cell r="AD756">
            <v>0</v>
          </cell>
          <cell r="AG756">
            <v>0</v>
          </cell>
          <cell r="AH756">
            <v>0</v>
          </cell>
        </row>
        <row r="757">
          <cell r="A757">
            <v>113211</v>
          </cell>
          <cell r="B757" t="str">
            <v>PNP COMPUTERIZED. MAINTENANCE MGEMENT</v>
          </cell>
          <cell r="C757">
            <v>113211</v>
          </cell>
          <cell r="D757" t="str">
            <v>COMPUTERIZED MAINTENANCE MANAGEMENT (LABOUR CONTRACTOR)</v>
          </cell>
          <cell r="E757" t="str">
            <v>IRETI OMOTOSO</v>
          </cell>
          <cell r="F757" t="str">
            <v>PRODUCTION</v>
          </cell>
          <cell r="G757">
            <v>415004</v>
          </cell>
          <cell r="H757">
            <v>4150</v>
          </cell>
          <cell r="I757" t="str">
            <v>G&amp;A</v>
          </cell>
          <cell r="J757" t="str">
            <v>BASE JV</v>
          </cell>
          <cell r="K757" t="str">
            <v>PRODUCTION</v>
          </cell>
          <cell r="L757" t="str">
            <v>PRODUCTION</v>
          </cell>
          <cell r="M757" t="str">
            <v>Production Services Manager</v>
          </cell>
          <cell r="N757" t="str">
            <v>Manager, Turnaround &amp; Maintenance Execution</v>
          </cell>
          <cell r="O757" t="str">
            <v>OLALEYE, OLAYEMI</v>
          </cell>
          <cell r="P757" t="str">
            <v>OLAKUNLE.AJAYI@SHELL.COM</v>
          </cell>
          <cell r="Q757" t="str">
            <v>OPEX</v>
          </cell>
          <cell r="R757" t="str">
            <v>OPEX</v>
          </cell>
          <cell r="S757" t="str">
            <v>NON SAL</v>
          </cell>
          <cell r="T757" t="str">
            <v>N/A</v>
          </cell>
          <cell r="U757" t="str">
            <v>N/A</v>
          </cell>
          <cell r="V757" t="str">
            <v>C_OPSE_OIL_Z11</v>
          </cell>
          <cell r="W757" t="str">
            <v>P233 Facilities Maintenance</v>
          </cell>
          <cell r="X757" t="str">
            <v>S7200 Services</v>
          </cell>
          <cell r="Y757" t="str">
            <v>A2170 Direct Mngt and Overheads</v>
          </cell>
          <cell r="Z757">
            <v>172219.63999999998</v>
          </cell>
          <cell r="AA757">
            <v>98038.66</v>
          </cell>
          <cell r="AB757">
            <v>32396585</v>
          </cell>
          <cell r="AC757">
            <v>250000</v>
          </cell>
          <cell r="AD757">
            <v>356218.31147540984</v>
          </cell>
          <cell r="AG757">
            <v>0</v>
          </cell>
          <cell r="AH757">
            <v>-356218.31147540984</v>
          </cell>
        </row>
        <row r="758">
          <cell r="A758">
            <v>108148</v>
          </cell>
          <cell r="B758" t="str">
            <v xml:space="preserve">PTE/S PES - PROJECT SERVICES NG01       </v>
          </cell>
          <cell r="C758">
            <v>113139</v>
          </cell>
          <cell r="D758" t="str">
            <v>ADMIN SERVICES COST - MAJOR PROJECTS - TP</v>
          </cell>
          <cell r="E758" t="str">
            <v>MOJEED OKUNADE</v>
          </cell>
          <cell r="F758" t="str">
            <v>MAJOR PROJECTS</v>
          </cell>
          <cell r="G758">
            <v>415002</v>
          </cell>
          <cell r="H758">
            <v>4150</v>
          </cell>
          <cell r="I758" t="str">
            <v>G&amp;A</v>
          </cell>
          <cell r="J758" t="str">
            <v>BASE JV</v>
          </cell>
          <cell r="K758" t="str">
            <v>P&amp;T</v>
          </cell>
          <cell r="L758" t="str">
            <v>GM Nigeria, Operated</v>
          </cell>
          <cell r="M758" t="str">
            <v>GM Nigeria, Operated</v>
          </cell>
          <cell r="N758" t="str">
            <v>Manager, Onshore Nigeria Engineering</v>
          </cell>
          <cell r="O758" t="str">
            <v>AJALA, OLUFEMI</v>
          </cell>
          <cell r="P758" t="str">
            <v>IKECHUKWU.UCHE@SHELL.COM</v>
          </cell>
          <cell r="Q758" t="str">
            <v>OPEX</v>
          </cell>
          <cell r="R758" t="str">
            <v>OPEX</v>
          </cell>
          <cell r="S758" t="str">
            <v>NON SAL</v>
          </cell>
          <cell r="T758" t="str">
            <v>N/A</v>
          </cell>
          <cell r="U758" t="str">
            <v>N/A</v>
          </cell>
          <cell r="V758" t="str">
            <v>N/A</v>
          </cell>
          <cell r="W758" t="str">
            <v>P236.01 Technical Support</v>
          </cell>
          <cell r="X758" t="str">
            <v>S7200 Services</v>
          </cell>
          <cell r="Y758" t="str">
            <v>A2340 Overhead</v>
          </cell>
          <cell r="Z758">
            <v>833.32</v>
          </cell>
          <cell r="AA758">
            <v>11.25</v>
          </cell>
          <cell r="AB758">
            <v>0</v>
          </cell>
          <cell r="AC758">
            <v>0</v>
          </cell>
          <cell r="AD758">
            <v>0</v>
          </cell>
          <cell r="AG758">
            <v>0</v>
          </cell>
          <cell r="AH758">
            <v>0</v>
          </cell>
        </row>
        <row r="759">
          <cell r="A759">
            <v>113213</v>
          </cell>
          <cell r="B759" t="str">
            <v>PNP CORPORATE MTCE SYSTEMS MANAGEMENT</v>
          </cell>
          <cell r="C759">
            <v>113213</v>
          </cell>
          <cell r="D759" t="str">
            <v>OVERHEADS, PNPM MAINTENANCE SYSTEMS (ACCIDENT PREVENTION &amp; INVESTIGATION)</v>
          </cell>
          <cell r="E759" t="str">
            <v>IRETI OMOTOSO</v>
          </cell>
          <cell r="F759" t="str">
            <v>PRODUCTION</v>
          </cell>
          <cell r="G759">
            <v>415006</v>
          </cell>
          <cell r="H759">
            <v>4150</v>
          </cell>
          <cell r="I759" t="str">
            <v>HSE</v>
          </cell>
          <cell r="J759" t="str">
            <v>BASE JV</v>
          </cell>
          <cell r="K759" t="str">
            <v>PRODUCTION</v>
          </cell>
          <cell r="L759" t="str">
            <v>PRODUCTION</v>
          </cell>
          <cell r="M759" t="str">
            <v>Production Services Manager</v>
          </cell>
          <cell r="N759" t="str">
            <v>Manager, Turnaround &amp; Maintenance Execution</v>
          </cell>
          <cell r="O759" t="str">
            <v>OLALEYE, OLAYEMI</v>
          </cell>
          <cell r="P759" t="str">
            <v>OLAKUNLE.AJAYI@SHELL.COM</v>
          </cell>
          <cell r="Q759" t="str">
            <v>OPEX</v>
          </cell>
          <cell r="R759" t="str">
            <v>OPEX</v>
          </cell>
          <cell r="S759" t="str">
            <v>NON SAL</v>
          </cell>
          <cell r="T759" t="str">
            <v>N/A</v>
          </cell>
          <cell r="U759" t="str">
            <v>N/A</v>
          </cell>
          <cell r="V759" t="str">
            <v>C_OPSE_OIL_Z11</v>
          </cell>
          <cell r="W759" t="str">
            <v>P233 Facilities Maintenance</v>
          </cell>
          <cell r="X759" t="str">
            <v>S7200 Services</v>
          </cell>
          <cell r="Y759" t="str">
            <v>A2170 Direct Mngt and Overheads</v>
          </cell>
          <cell r="Z759">
            <v>21571.17</v>
          </cell>
          <cell r="AA759">
            <v>8378.01</v>
          </cell>
          <cell r="AB759">
            <v>5935120</v>
          </cell>
          <cell r="AC759">
            <v>59900</v>
          </cell>
          <cell r="AD759">
            <v>79359.409836065577</v>
          </cell>
          <cell r="AG759">
            <v>0</v>
          </cell>
          <cell r="AH759">
            <v>-79359.409836065577</v>
          </cell>
        </row>
        <row r="760">
          <cell r="A760">
            <v>113214</v>
          </cell>
          <cell r="B760" t="str">
            <v>PNP CORPORATE MTCE SYSTEMS MANAGEMENT</v>
          </cell>
          <cell r="C760">
            <v>113214</v>
          </cell>
          <cell r="D760" t="str">
            <v>OVERHEADS, PNPM MAINTENANCE SYSTEMS (HOTELS AND TRAVEL)</v>
          </cell>
          <cell r="E760" t="str">
            <v>IRETI OMOTOSO</v>
          </cell>
          <cell r="F760" t="str">
            <v>PRODUCTION</v>
          </cell>
          <cell r="G760">
            <v>415002</v>
          </cell>
          <cell r="H760">
            <v>4150</v>
          </cell>
          <cell r="I760" t="str">
            <v>G&amp;A</v>
          </cell>
          <cell r="J760" t="str">
            <v>BASE JV</v>
          </cell>
          <cell r="K760" t="str">
            <v>PRODUCTION</v>
          </cell>
          <cell r="L760" t="str">
            <v>PRODUCTION</v>
          </cell>
          <cell r="M760" t="str">
            <v>Production Services Manager</v>
          </cell>
          <cell r="N760" t="str">
            <v>Manager, Turnaround &amp; Maintenance Execution</v>
          </cell>
          <cell r="O760" t="str">
            <v>OLALEYE, OLAYEMI</v>
          </cell>
          <cell r="P760" t="str">
            <v>OLAKUNLE.AJAYI@SHELL.COM</v>
          </cell>
          <cell r="Q760" t="str">
            <v>OPEX</v>
          </cell>
          <cell r="R760" t="str">
            <v>OPEX</v>
          </cell>
          <cell r="S760" t="str">
            <v>NON SAL</v>
          </cell>
          <cell r="T760" t="str">
            <v>N/A</v>
          </cell>
          <cell r="U760" t="str">
            <v>N/A</v>
          </cell>
          <cell r="V760" t="str">
            <v>C_OPSE_OIL_Z11</v>
          </cell>
          <cell r="W760" t="str">
            <v>P233 Facilities Maintenance</v>
          </cell>
          <cell r="X760" t="str">
            <v>S7200 Services</v>
          </cell>
          <cell r="Y760" t="str">
            <v>A2170 Direct Mngt and Overheads</v>
          </cell>
          <cell r="Z760">
            <v>265955.8</v>
          </cell>
          <cell r="AA760">
            <v>115958.29</v>
          </cell>
          <cell r="AB760">
            <v>51480000</v>
          </cell>
          <cell r="AC760">
            <v>0</v>
          </cell>
          <cell r="AD760">
            <v>168786.88524590165</v>
          </cell>
          <cell r="AG760">
            <v>0</v>
          </cell>
          <cell r="AH760">
            <v>-168786.88524590165</v>
          </cell>
        </row>
        <row r="761">
          <cell r="A761">
            <v>113216</v>
          </cell>
          <cell r="B761" t="str">
            <v>PRODUCTN OPERATION SYSTEMS OVERHEAD</v>
          </cell>
          <cell r="C761">
            <v>113216</v>
          </cell>
          <cell r="D761" t="str">
            <v>PRODUCTION OPERATION SYSTEMS MANAGEMENT (ACCIDENT PREVENTION &amp; INVESTIGATION)</v>
          </cell>
          <cell r="E761" t="str">
            <v>IRETI OMOTOSO</v>
          </cell>
          <cell r="F761" t="str">
            <v>PRODUCTION</v>
          </cell>
          <cell r="G761">
            <v>415006</v>
          </cell>
          <cell r="H761">
            <v>4150</v>
          </cell>
          <cell r="I761" t="str">
            <v>HSE</v>
          </cell>
          <cell r="J761" t="str">
            <v>BASE JV</v>
          </cell>
          <cell r="K761" t="str">
            <v>PRODUCTION</v>
          </cell>
          <cell r="L761" t="str">
            <v>PRODUCTION</v>
          </cell>
          <cell r="M761" t="str">
            <v>Production Services Manager</v>
          </cell>
          <cell r="N761" t="str">
            <v xml:space="preserve">	Head Oil &amp; Gas Planning and Performance Mgmt                         </v>
          </cell>
          <cell r="O761" t="str">
            <v>ADEPOJU, OPEYEMI</v>
          </cell>
          <cell r="P761" t="str">
            <v>ABIODUN.BUSARI@SHELL.COM</v>
          </cell>
          <cell r="Q761" t="str">
            <v>OPEX</v>
          </cell>
          <cell r="R761" t="str">
            <v>OPEX</v>
          </cell>
          <cell r="S761" t="str">
            <v>NON SAL</v>
          </cell>
          <cell r="T761" t="str">
            <v>N/A</v>
          </cell>
          <cell r="U761" t="str">
            <v>N/A</v>
          </cell>
          <cell r="V761" t="str">
            <v>C_OPSE_OIL_Z11</v>
          </cell>
          <cell r="W761" t="str">
            <v>P235 Direct Management</v>
          </cell>
          <cell r="X761" t="str">
            <v>S7200 Services</v>
          </cell>
          <cell r="Y761" t="str">
            <v>A2170 Direct Mngt and Overheads</v>
          </cell>
          <cell r="Z761">
            <v>39535.589999999997</v>
          </cell>
          <cell r="AA761">
            <v>39106.119999999995</v>
          </cell>
          <cell r="AB761">
            <v>694866.93000000017</v>
          </cell>
          <cell r="AC761">
            <v>196974.25</v>
          </cell>
          <cell r="AD761">
            <v>199252.50222950819</v>
          </cell>
          <cell r="AG761">
            <v>0</v>
          </cell>
          <cell r="AH761">
            <v>-199252.50222950819</v>
          </cell>
        </row>
        <row r="762">
          <cell r="A762">
            <v>113221</v>
          </cell>
          <cell r="B762" t="str">
            <v>AFAM POWER GENERAL O/H - LAND TRANSPORT</v>
          </cell>
          <cell r="C762">
            <v>113221</v>
          </cell>
          <cell r="D762" t="str">
            <v>AFAM OVERHEAD - LOGISTICS (LAND TRANSPORT)</v>
          </cell>
          <cell r="E762" t="str">
            <v>IRETI OMOTOSO</v>
          </cell>
          <cell r="F762" t="str">
            <v>PRODUCTION</v>
          </cell>
          <cell r="G762">
            <v>414003</v>
          </cell>
          <cell r="H762">
            <v>4140</v>
          </cell>
          <cell r="I762" t="str">
            <v>GAS</v>
          </cell>
          <cell r="J762" t="str">
            <v>DOMGAS/IPP</v>
          </cell>
          <cell r="K762" t="str">
            <v>PRODUCTION</v>
          </cell>
          <cell r="L762" t="str">
            <v>PRODUCTION</v>
          </cell>
          <cell r="M762" t="str">
            <v>Asset Manager, Land East Hub (AFAM)</v>
          </cell>
          <cell r="N762" t="str">
            <v>Operations Manager Afam Power Plant</v>
          </cell>
          <cell r="O762" t="str">
            <v>AZUBUIKE, JOHN</v>
          </cell>
          <cell r="P762" t="str">
            <v>ALPHONS.ALAGALA@SHELL.COM</v>
          </cell>
          <cell r="Q762" t="str">
            <v>OPEX</v>
          </cell>
          <cell r="R762" t="str">
            <v>OPEX</v>
          </cell>
          <cell r="S762" t="str">
            <v>NON SAL</v>
          </cell>
          <cell r="T762" t="str">
            <v>N/A</v>
          </cell>
          <cell r="U762" t="str">
            <v>N/A</v>
          </cell>
          <cell r="V762" t="str">
            <v>N_AFAM_EL1_G01</v>
          </cell>
          <cell r="W762" t="str">
            <v>P234 Power Operations</v>
          </cell>
          <cell r="X762" t="str">
            <v>S7200 Services</v>
          </cell>
          <cell r="Y762" t="str">
            <v>A2170 Direct Mngt and Overheads</v>
          </cell>
          <cell r="Z762">
            <v>28377.639999999996</v>
          </cell>
          <cell r="AA762">
            <v>44329.62</v>
          </cell>
          <cell r="AB762">
            <v>12440859.021449689</v>
          </cell>
          <cell r="AC762">
            <v>0</v>
          </cell>
          <cell r="AD762">
            <v>40789.701709671113</v>
          </cell>
          <cell r="AG762">
            <v>0</v>
          </cell>
          <cell r="AH762">
            <v>-40789.701709671113</v>
          </cell>
        </row>
        <row r="763">
          <cell r="A763">
            <v>113222</v>
          </cell>
          <cell r="B763" t="str">
            <v>MD MANAGE COMPANY BUSINESS</v>
          </cell>
          <cell r="C763">
            <v>113222</v>
          </cell>
          <cell r="D763" t="str">
            <v>OVERHEADS, PN MANAGING DIRECTOR - SERVICES MGT (ADMIN SERVICES COST)</v>
          </cell>
          <cell r="E763" t="str">
            <v>CHIGBO ENENMO</v>
          </cell>
          <cell r="F763" t="str">
            <v>CCH/MD</v>
          </cell>
          <cell r="G763">
            <v>415002</v>
          </cell>
          <cell r="H763">
            <v>4150</v>
          </cell>
          <cell r="I763" t="str">
            <v>G&amp;A</v>
          </cell>
          <cell r="J763" t="str">
            <v>BASE JV</v>
          </cell>
          <cell r="K763" t="str">
            <v>CC &amp; MD</v>
          </cell>
          <cell r="L763" t="str">
            <v>BGR</v>
          </cell>
          <cell r="M763" t="str">
            <v>Country Chair &amp; MD SPDC</v>
          </cell>
          <cell r="N763" t="str">
            <v>Country Chair &amp; MD SPDC</v>
          </cell>
          <cell r="O763" t="str">
            <v>SOKUNBI, ADEOLA</v>
          </cell>
          <cell r="P763" t="str">
            <v>DANIEL.SAGBE@SHELL.COM</v>
          </cell>
          <cell r="Q763" t="str">
            <v>OPEX</v>
          </cell>
          <cell r="R763" t="str">
            <v>OPEX</v>
          </cell>
          <cell r="S763" t="str">
            <v>NON SAL</v>
          </cell>
          <cell r="T763" t="str">
            <v>N/A</v>
          </cell>
          <cell r="U763" t="str">
            <v>N/A</v>
          </cell>
          <cell r="V763" t="str">
            <v>C_OPSE_OIL_Z11</v>
          </cell>
          <cell r="W763" t="str">
            <v>P235 Direct Management</v>
          </cell>
          <cell r="X763" t="str">
            <v>S7200 Services</v>
          </cell>
          <cell r="Y763" t="str">
            <v>A2170 Direct Mngt and Overheads</v>
          </cell>
          <cell r="Z763">
            <v>190808.44</v>
          </cell>
          <cell r="AA763">
            <v>126338.5</v>
          </cell>
          <cell r="AB763">
            <v>50000000</v>
          </cell>
          <cell r="AC763">
            <v>120000</v>
          </cell>
          <cell r="AD763">
            <v>283934.42622950819</v>
          </cell>
          <cell r="AG763">
            <v>0</v>
          </cell>
          <cell r="AH763">
            <v>-283934.42622950819</v>
          </cell>
        </row>
        <row r="764">
          <cell r="A764">
            <v>113223</v>
          </cell>
          <cell r="B764" t="str">
            <v>OVERHEADS FJVTR JV TREASURER_ADMIN COST</v>
          </cell>
          <cell r="C764">
            <v>113223</v>
          </cell>
          <cell r="D764" t="str">
            <v>OVERHEADS FJVTR JV TREASURER_ADMIN COST</v>
          </cell>
          <cell r="E764" t="str">
            <v>CHIGBO ENENMO</v>
          </cell>
          <cell r="F764" t="str">
            <v>FINANCE</v>
          </cell>
          <cell r="G764">
            <v>415002</v>
          </cell>
          <cell r="H764">
            <v>4150</v>
          </cell>
          <cell r="I764" t="str">
            <v>G&amp;A</v>
          </cell>
          <cell r="J764" t="str">
            <v>BASE JV</v>
          </cell>
          <cell r="K764" t="str">
            <v>FINANCE</v>
          </cell>
          <cell r="L764" t="str">
            <v>FINANCE</v>
          </cell>
          <cell r="M764" t="str">
            <v>Controller Africa</v>
          </cell>
          <cell r="N764" t="str">
            <v>Head of Treasury, SEPCiN</v>
          </cell>
          <cell r="O764" t="str">
            <v>AJILIMA- ISAAC, HAWA</v>
          </cell>
          <cell r="P764" t="str">
            <v>SAMSON.OJO@SHELL.COM</v>
          </cell>
          <cell r="Q764" t="str">
            <v>OPEX</v>
          </cell>
          <cell r="R764" t="str">
            <v>OPEX</v>
          </cell>
          <cell r="S764" t="str">
            <v>NON SAL</v>
          </cell>
          <cell r="T764" t="str">
            <v>N/A</v>
          </cell>
          <cell r="U764" t="str">
            <v>N/A</v>
          </cell>
          <cell r="V764" t="str">
            <v>C_OPSE_OIL_Z11</v>
          </cell>
          <cell r="W764" t="str">
            <v>P236.06 Finance and Taxation</v>
          </cell>
          <cell r="X764" t="str">
            <v>S7200 Services</v>
          </cell>
          <cell r="Y764" t="str">
            <v>A2340 Overhead</v>
          </cell>
          <cell r="Z764">
            <v>46176.25</v>
          </cell>
          <cell r="AA764">
            <v>3006.68</v>
          </cell>
          <cell r="AB764">
            <v>6219500</v>
          </cell>
          <cell r="AC764">
            <v>6300</v>
          </cell>
          <cell r="AD764">
            <v>26691.803278688523</v>
          </cell>
          <cell r="AG764">
            <v>0</v>
          </cell>
          <cell r="AH764">
            <v>-26691.803278688523</v>
          </cell>
        </row>
        <row r="765">
          <cell r="A765">
            <v>113139</v>
          </cell>
          <cell r="B765" t="str">
            <v>ADMIN SERVICES COST - MAJOR PROJECTS - TP</v>
          </cell>
          <cell r="C765">
            <v>113139</v>
          </cell>
          <cell r="D765" t="str">
            <v>ADMIN SERVICES COST - MAJOR PROJECTS - TP</v>
          </cell>
          <cell r="E765" t="str">
            <v>MOJEED OKUNADE</v>
          </cell>
          <cell r="F765" t="str">
            <v>MAJOR PROJECTS</v>
          </cell>
          <cell r="G765">
            <v>415002</v>
          </cell>
          <cell r="H765">
            <v>4150</v>
          </cell>
          <cell r="I765" t="str">
            <v>G&amp;A</v>
          </cell>
          <cell r="J765" t="str">
            <v>BASE JV</v>
          </cell>
          <cell r="K765" t="str">
            <v>P&amp;T</v>
          </cell>
          <cell r="L765" t="str">
            <v>GM Nigeria, Operated</v>
          </cell>
          <cell r="M765" t="str">
            <v>GM Nigeria, Operated</v>
          </cell>
          <cell r="N765" t="str">
            <v>Manager, Onshore Nigeria Engineering</v>
          </cell>
          <cell r="O765" t="str">
            <v>AJALA, OLUFEMI</v>
          </cell>
          <cell r="P765" t="str">
            <v>IKECHUKWU.UCHE@SHELL.COM</v>
          </cell>
          <cell r="Q765" t="str">
            <v>OPEX</v>
          </cell>
          <cell r="R765" t="str">
            <v>OPEX</v>
          </cell>
          <cell r="S765" t="str">
            <v>NON SAL</v>
          </cell>
          <cell r="T765" t="str">
            <v>N/A</v>
          </cell>
          <cell r="U765" t="str">
            <v>N/A</v>
          </cell>
          <cell r="V765" t="str">
            <v>C_OPSE_OIL_Z11</v>
          </cell>
          <cell r="W765" t="str">
            <v>P236.01 Technical Support</v>
          </cell>
          <cell r="X765" t="str">
            <v>S7200 Services</v>
          </cell>
          <cell r="Y765" t="str">
            <v>A2340 Overhead</v>
          </cell>
          <cell r="Z765">
            <v>11611.42</v>
          </cell>
          <cell r="AA765">
            <v>10560.45</v>
          </cell>
          <cell r="AB765">
            <v>0</v>
          </cell>
          <cell r="AC765">
            <v>0</v>
          </cell>
          <cell r="AD765">
            <v>0</v>
          </cell>
          <cell r="AG765">
            <v>0</v>
          </cell>
          <cell r="AH765">
            <v>0</v>
          </cell>
        </row>
        <row r="766">
          <cell r="A766">
            <v>113226</v>
          </cell>
          <cell r="B766" t="str">
            <v xml:space="preserve">PNP PRODTN DIRECTOR OVERHEAD </v>
          </cell>
          <cell r="C766">
            <v>113226</v>
          </cell>
          <cell r="D766" t="str">
            <v>OVERHEADS, PNP PRODUCTION DIRECTOR - SERVICES MGT (AVIATION)</v>
          </cell>
          <cell r="E766" t="str">
            <v>IRETI OMOTOSO</v>
          </cell>
          <cell r="F766" t="str">
            <v>PRODUCTION</v>
          </cell>
          <cell r="G766">
            <v>415003</v>
          </cell>
          <cell r="H766">
            <v>4150</v>
          </cell>
          <cell r="I766" t="str">
            <v>PMM</v>
          </cell>
          <cell r="J766" t="str">
            <v>BASE JV</v>
          </cell>
          <cell r="K766" t="str">
            <v>PRODUCTION</v>
          </cell>
          <cell r="L766" t="str">
            <v>PRODUCTION</v>
          </cell>
          <cell r="M766" t="str">
            <v>GM Production</v>
          </cell>
          <cell r="N766" t="str">
            <v>GM Production</v>
          </cell>
          <cell r="O766" t="str">
            <v>ADEPOJU, OPEYEMI</v>
          </cell>
          <cell r="P766" t="str">
            <v>OLUYEMI.ADEBISI@SHELL.COM</v>
          </cell>
          <cell r="Q766" t="str">
            <v>OPEX</v>
          </cell>
          <cell r="R766" t="str">
            <v>OPEX</v>
          </cell>
          <cell r="S766" t="str">
            <v>NON SAL</v>
          </cell>
          <cell r="T766" t="str">
            <v>N/A</v>
          </cell>
          <cell r="U766" t="str">
            <v>N/A</v>
          </cell>
          <cell r="V766" t="str">
            <v>C_OPSE_OIL_Z11</v>
          </cell>
          <cell r="W766" t="str">
            <v>P235 Direct Management</v>
          </cell>
          <cell r="X766" t="str">
            <v>S7200 Services</v>
          </cell>
          <cell r="Y766" t="str">
            <v>A2170 Direct Mngt and Overheads</v>
          </cell>
          <cell r="Z766">
            <v>13524.19</v>
          </cell>
          <cell r="AA766">
            <v>63.38</v>
          </cell>
          <cell r="AB766">
            <v>1532800</v>
          </cell>
          <cell r="AC766">
            <v>15824</v>
          </cell>
          <cell r="AD766">
            <v>20849.573770491803</v>
          </cell>
          <cell r="AG766">
            <v>0</v>
          </cell>
          <cell r="AH766">
            <v>-20849.573770491803</v>
          </cell>
        </row>
        <row r="767">
          <cell r="A767">
            <v>113227</v>
          </cell>
          <cell r="B767" t="str">
            <v xml:space="preserve">PNP PRODTN DIRECTOR OVERHEAD </v>
          </cell>
          <cell r="C767">
            <v>113227</v>
          </cell>
          <cell r="D767" t="str">
            <v>OVERHEADS, PNP PRODUCTION DIRECTOR - SERVICES MGT (CATERING)</v>
          </cell>
          <cell r="E767" t="str">
            <v>IRETI OMOTOSO</v>
          </cell>
          <cell r="F767" t="str">
            <v>PRODUCTION</v>
          </cell>
          <cell r="G767">
            <v>415003</v>
          </cell>
          <cell r="H767">
            <v>4150</v>
          </cell>
          <cell r="I767" t="str">
            <v>PMM</v>
          </cell>
          <cell r="J767" t="str">
            <v>BASE JV</v>
          </cell>
          <cell r="K767" t="str">
            <v>PRODUCTION</v>
          </cell>
          <cell r="L767" t="str">
            <v>PRODUCTION</v>
          </cell>
          <cell r="M767" t="str">
            <v>GM Production</v>
          </cell>
          <cell r="N767" t="str">
            <v>GM Production</v>
          </cell>
          <cell r="O767" t="str">
            <v>ADEPOJU, OPEYEMI</v>
          </cell>
          <cell r="P767" t="str">
            <v>OLUYEMI.ADEBISI@SHELL.COM</v>
          </cell>
          <cell r="Q767" t="str">
            <v>OPEX</v>
          </cell>
          <cell r="R767" t="str">
            <v>OPEX</v>
          </cell>
          <cell r="S767" t="str">
            <v>NON SAL</v>
          </cell>
          <cell r="T767" t="str">
            <v>N/A</v>
          </cell>
          <cell r="U767" t="str">
            <v>N/A</v>
          </cell>
          <cell r="V767" t="str">
            <v>C_OPSE_OIL_Z11</v>
          </cell>
          <cell r="W767" t="str">
            <v>P235 Direct Management</v>
          </cell>
          <cell r="X767" t="str">
            <v>S7200 Services</v>
          </cell>
          <cell r="Y767" t="str">
            <v>A2170 Direct Mngt and Overheads</v>
          </cell>
          <cell r="Z767">
            <v>8278.51</v>
          </cell>
          <cell r="AA767">
            <v>12247.7</v>
          </cell>
          <cell r="AB767">
            <v>2887500</v>
          </cell>
          <cell r="AC767">
            <v>0</v>
          </cell>
          <cell r="AD767">
            <v>9467.2131147540986</v>
          </cell>
          <cell r="AG767">
            <v>0</v>
          </cell>
          <cell r="AH767">
            <v>-9467.2131147540986</v>
          </cell>
        </row>
        <row r="768">
          <cell r="A768">
            <v>113228</v>
          </cell>
          <cell r="B768" t="str">
            <v>PROD EXCELLENCE GEN OVERHEAD</v>
          </cell>
          <cell r="C768">
            <v>113228</v>
          </cell>
          <cell r="D768" t="str">
            <v>PROD EXCELLENCE GEN OVERHEAD - SERVICES MGT (CATERING)</v>
          </cell>
          <cell r="E768" t="str">
            <v>IRETI OMOTOSO</v>
          </cell>
          <cell r="F768" t="str">
            <v>PRODUCTION</v>
          </cell>
          <cell r="G768">
            <v>415003</v>
          </cell>
          <cell r="H768">
            <v>4150</v>
          </cell>
          <cell r="I768" t="str">
            <v>PMM</v>
          </cell>
          <cell r="J768" t="str">
            <v>BASE JV</v>
          </cell>
          <cell r="K768" t="str">
            <v>PRODUCTION</v>
          </cell>
          <cell r="L768" t="str">
            <v>PRODUCTION</v>
          </cell>
          <cell r="M768" t="str">
            <v>Production Services Manager</v>
          </cell>
          <cell r="N768" t="str">
            <v>Regional Discipline Adviser</v>
          </cell>
          <cell r="O768" t="str">
            <v>ADEPOJU, OPEYEMI</v>
          </cell>
          <cell r="P768" t="str">
            <v>ENAHORO.BERNARD@SHELL.COM</v>
          </cell>
          <cell r="Q768" t="str">
            <v>OPEX</v>
          </cell>
          <cell r="R768" t="str">
            <v>OPEX</v>
          </cell>
          <cell r="S768" t="str">
            <v>NON SAL</v>
          </cell>
          <cell r="T768" t="str">
            <v>N/A</v>
          </cell>
          <cell r="U768" t="str">
            <v>N/A</v>
          </cell>
          <cell r="V768" t="str">
            <v>N/A</v>
          </cell>
          <cell r="W768" t="str">
            <v>P235 Direct Management</v>
          </cell>
          <cell r="X768" t="str">
            <v>S7200 Services</v>
          </cell>
          <cell r="Y768" t="str">
            <v>A2170 Direct Mngt and Overheads</v>
          </cell>
          <cell r="Z768">
            <v>0</v>
          </cell>
          <cell r="AA768">
            <v>0</v>
          </cell>
          <cell r="AB768">
            <v>0</v>
          </cell>
          <cell r="AC768">
            <v>0</v>
          </cell>
          <cell r="AD768">
            <v>0</v>
          </cell>
          <cell r="AG768">
            <v>0</v>
          </cell>
          <cell r="AH768">
            <v>0</v>
          </cell>
        </row>
        <row r="769">
          <cell r="A769">
            <v>113229</v>
          </cell>
          <cell r="B769" t="str">
            <v>PTW - GENERAL DEPARTMENTAL O/H</v>
          </cell>
          <cell r="C769">
            <v>113229</v>
          </cell>
          <cell r="D769" t="str">
            <v>PTW - GENERAL DEPARTMENTAL O/H - SERVICES MGT (LABOUR CONTRACTOR)</v>
          </cell>
          <cell r="E769" t="str">
            <v>IRETI OMOTOSO</v>
          </cell>
          <cell r="F769" t="str">
            <v>PRODUCTION</v>
          </cell>
          <cell r="G769">
            <v>415004</v>
          </cell>
          <cell r="H769">
            <v>4150</v>
          </cell>
          <cell r="I769" t="str">
            <v>G&amp;A</v>
          </cell>
          <cell r="J769" t="str">
            <v>BASE JV</v>
          </cell>
          <cell r="K769" t="str">
            <v>PRODUCTION</v>
          </cell>
          <cell r="L769" t="str">
            <v>PRODUCTION</v>
          </cell>
          <cell r="M769" t="str">
            <v>Asset Manager, Swamp West Hub</v>
          </cell>
          <cell r="N769" t="str">
            <v>Forcados Terminal Installation Manager</v>
          </cell>
          <cell r="O769" t="str">
            <v>MBANEFO, DUBEM</v>
          </cell>
          <cell r="P769" t="str">
            <v>MAXWELL.OGHOLOH@SHELL.COM</v>
          </cell>
          <cell r="Q769" t="str">
            <v>OPEX</v>
          </cell>
          <cell r="R769" t="str">
            <v>OPEX</v>
          </cell>
          <cell r="S769" t="str">
            <v>NON SAL</v>
          </cell>
          <cell r="T769" t="str">
            <v>N/A</v>
          </cell>
          <cell r="U769" t="str">
            <v>N/A</v>
          </cell>
          <cell r="V769" t="str">
            <v>C_OPSE_OIL_Z11</v>
          </cell>
          <cell r="W769" t="str">
            <v>P231 Production Operations</v>
          </cell>
          <cell r="X769" t="str">
            <v>S7200 Services</v>
          </cell>
          <cell r="Y769" t="str">
            <v>A2110 Production Operations</v>
          </cell>
          <cell r="Z769">
            <v>335244.51</v>
          </cell>
          <cell r="AA769">
            <v>269578.62</v>
          </cell>
          <cell r="AB769">
            <v>64759020</v>
          </cell>
          <cell r="AC769">
            <v>0</v>
          </cell>
          <cell r="AD769">
            <v>212324.65573770492</v>
          </cell>
          <cell r="AG769">
            <v>0</v>
          </cell>
          <cell r="AH769">
            <v>-212324.65573770492</v>
          </cell>
        </row>
        <row r="770">
          <cell r="A770">
            <v>101315</v>
          </cell>
          <cell r="B770" t="str">
            <v>PNTESURFACEENGINEERING</v>
          </cell>
          <cell r="C770">
            <v>113140</v>
          </cell>
          <cell r="D770" t="str">
            <v>OVERHEADS HR &amp; SERVICES - SURFACE ENGINEERING</v>
          </cell>
          <cell r="E770" t="str">
            <v>MOJEED OKUNADE</v>
          </cell>
          <cell r="F770" t="str">
            <v>ENGINEERING</v>
          </cell>
          <cell r="G770">
            <v>415002</v>
          </cell>
          <cell r="H770">
            <v>4150</v>
          </cell>
          <cell r="I770" t="str">
            <v>G&amp;A</v>
          </cell>
          <cell r="J770" t="str">
            <v>BASE JV</v>
          </cell>
          <cell r="K770" t="str">
            <v>P&amp;T</v>
          </cell>
          <cell r="L770" t="str">
            <v>GM Nigeria, Operated</v>
          </cell>
          <cell r="M770" t="str">
            <v>GM Nigeria, Operated</v>
          </cell>
          <cell r="N770" t="str">
            <v>Manager, Onshore Nigeria Engineering</v>
          </cell>
          <cell r="O770" t="str">
            <v>EBEM, MARCEL</v>
          </cell>
          <cell r="P770" t="str">
            <v>CHIBUZO.ONUMADU@SHELL.COM</v>
          </cell>
          <cell r="Q770" t="str">
            <v>OPEX</v>
          </cell>
          <cell r="R770" t="str">
            <v>OPEX</v>
          </cell>
          <cell r="S770" t="str">
            <v>NON SAL</v>
          </cell>
          <cell r="T770" t="str">
            <v>N/A</v>
          </cell>
          <cell r="U770" t="str">
            <v>N/A</v>
          </cell>
          <cell r="V770" t="str">
            <v>N/A</v>
          </cell>
          <cell r="W770" t="str">
            <v>P236.01 Technical Support</v>
          </cell>
          <cell r="X770" t="str">
            <v>S7200 Services</v>
          </cell>
          <cell r="Y770" t="str">
            <v>A2340 Overhead</v>
          </cell>
          <cell r="Z770">
            <v>0.01</v>
          </cell>
          <cell r="AA770">
            <v>0</v>
          </cell>
          <cell r="AB770">
            <v>0</v>
          </cell>
          <cell r="AC770">
            <v>0</v>
          </cell>
          <cell r="AD770">
            <v>0</v>
          </cell>
          <cell r="AG770">
            <v>0</v>
          </cell>
          <cell r="AH770">
            <v>0</v>
          </cell>
        </row>
        <row r="771">
          <cell r="A771">
            <v>101351</v>
          </cell>
          <cell r="B771" t="str">
            <v>PNTEU UTILITY SERVICES</v>
          </cell>
          <cell r="C771">
            <v>113140</v>
          </cell>
          <cell r="D771" t="str">
            <v>OVERHEADS HR &amp; SERVICES - SURFACE ENGINEERING</v>
          </cell>
          <cell r="E771" t="str">
            <v>MOJEED OKUNADE</v>
          </cell>
          <cell r="F771" t="str">
            <v>ENGINEERING</v>
          </cell>
          <cell r="G771">
            <v>415002</v>
          </cell>
          <cell r="H771">
            <v>4150</v>
          </cell>
          <cell r="I771" t="str">
            <v>G&amp;A</v>
          </cell>
          <cell r="J771" t="str">
            <v>BASE JV</v>
          </cell>
          <cell r="K771" t="str">
            <v>P&amp;T</v>
          </cell>
          <cell r="L771" t="str">
            <v>GM Nigeria, Operated</v>
          </cell>
          <cell r="M771" t="str">
            <v>GM Nigeria, Operated</v>
          </cell>
          <cell r="N771" t="str">
            <v>Manager, Onshore Nigeria Engineering</v>
          </cell>
          <cell r="O771" t="str">
            <v>EBEM, MARCEL</v>
          </cell>
          <cell r="P771" t="str">
            <v>CHIBUZO.ONUMADU@SHELL.COM</v>
          </cell>
          <cell r="Q771" t="str">
            <v>OPEX</v>
          </cell>
          <cell r="R771" t="str">
            <v>OPEX</v>
          </cell>
          <cell r="S771" t="str">
            <v>NON SAL</v>
          </cell>
          <cell r="T771" t="str">
            <v>N/A</v>
          </cell>
          <cell r="U771" t="str">
            <v>N/A</v>
          </cell>
          <cell r="V771" t="str">
            <v>N/A</v>
          </cell>
          <cell r="W771" t="str">
            <v>P236.01 Technical Support</v>
          </cell>
          <cell r="X771" t="str">
            <v>S7200 Services</v>
          </cell>
          <cell r="Y771" t="str">
            <v>A2340 Overhead</v>
          </cell>
          <cell r="Z771">
            <v>-1985.82</v>
          </cell>
          <cell r="AA771">
            <v>0</v>
          </cell>
          <cell r="AB771">
            <v>0</v>
          </cell>
          <cell r="AC771">
            <v>0</v>
          </cell>
          <cell r="AD771">
            <v>0</v>
          </cell>
          <cell r="AG771">
            <v>0</v>
          </cell>
          <cell r="AH771">
            <v>0</v>
          </cell>
        </row>
        <row r="772">
          <cell r="A772">
            <v>113140</v>
          </cell>
          <cell r="B772" t="str">
            <v>OVERHEADS HR &amp; SERVICES - SURFACE ENGINEERING</v>
          </cell>
          <cell r="C772">
            <v>113140</v>
          </cell>
          <cell r="D772" t="str">
            <v>OVERHEADS HR &amp; SERVICES - SURFACE ENGINEERING</v>
          </cell>
          <cell r="E772" t="str">
            <v>MOJEED OKUNADE</v>
          </cell>
          <cell r="F772" t="str">
            <v>ENGINEERING</v>
          </cell>
          <cell r="G772">
            <v>415002</v>
          </cell>
          <cell r="H772">
            <v>4150</v>
          </cell>
          <cell r="I772" t="str">
            <v>G&amp;A</v>
          </cell>
          <cell r="J772" t="str">
            <v>BASE JV</v>
          </cell>
          <cell r="K772" t="str">
            <v>P&amp;T</v>
          </cell>
          <cell r="L772" t="str">
            <v>GM Nigeria, Operated</v>
          </cell>
          <cell r="M772" t="str">
            <v>GM Nigeria, Operated</v>
          </cell>
          <cell r="N772" t="str">
            <v>Manager, Onshore Nigeria Engineering</v>
          </cell>
          <cell r="O772" t="str">
            <v>EBEM, MARCEL</v>
          </cell>
          <cell r="P772" t="str">
            <v>CHIBUZO.ONUMADU@SHELL.COM</v>
          </cell>
          <cell r="Q772" t="str">
            <v>OPEX</v>
          </cell>
          <cell r="R772" t="str">
            <v>OPEX</v>
          </cell>
          <cell r="S772" t="str">
            <v>NON SAL</v>
          </cell>
          <cell r="T772" t="str">
            <v>N/A</v>
          </cell>
          <cell r="U772" t="str">
            <v>N/A</v>
          </cell>
          <cell r="V772" t="str">
            <v>C_OPSE_OIL_Z11</v>
          </cell>
          <cell r="W772" t="str">
            <v>P236.01 Technical Support</v>
          </cell>
          <cell r="X772" t="str">
            <v>S7200 Services</v>
          </cell>
          <cell r="Y772" t="str">
            <v>A2340 Overhead</v>
          </cell>
          <cell r="Z772">
            <v>157216.68000000002</v>
          </cell>
          <cell r="AA772">
            <v>99630.989999999991</v>
          </cell>
          <cell r="AB772">
            <v>30200690</v>
          </cell>
          <cell r="AC772">
            <v>58663</v>
          </cell>
          <cell r="AD772">
            <v>157681.65573770492</v>
          </cell>
          <cell r="AG772">
            <v>0</v>
          </cell>
          <cell r="AH772">
            <v>-157681.65573770492</v>
          </cell>
        </row>
        <row r="773">
          <cell r="A773">
            <v>101434</v>
          </cell>
          <cell r="B773" t="str">
            <v>PNHKDSITP-INTENSIVETRAININGPROGR</v>
          </cell>
          <cell r="C773">
            <v>113143</v>
          </cell>
          <cell r="D773" t="str">
            <v>LEADERSHIP LEARNINGOVERHEADS_TRAINING</v>
          </cell>
          <cell r="E773" t="str">
            <v>CHIGBO ENENMO</v>
          </cell>
          <cell r="F773" t="str">
            <v>HR</v>
          </cell>
          <cell r="G773">
            <v>415004</v>
          </cell>
          <cell r="H773">
            <v>4150</v>
          </cell>
          <cell r="I773" t="str">
            <v>G&amp;A</v>
          </cell>
          <cell r="J773" t="str">
            <v>BASE JV</v>
          </cell>
          <cell r="K773" t="str">
            <v>HR</v>
          </cell>
          <cell r="L773" t="str">
            <v>HR</v>
          </cell>
          <cell r="M773" t="str">
            <v>Manager Learning Sub Saharan Africa</v>
          </cell>
          <cell r="N773" t="str">
            <v>Manager Learning UIO</v>
          </cell>
          <cell r="O773" t="str">
            <v>AJILIMA- ISAAC, HAWA</v>
          </cell>
          <cell r="P773" t="str">
            <v>JOBSON.GWATANA@SHELL.COM</v>
          </cell>
          <cell r="Q773" t="str">
            <v>OPEX</v>
          </cell>
          <cell r="R773" t="str">
            <v>OPEX</v>
          </cell>
          <cell r="S773" t="str">
            <v>NON SAL</v>
          </cell>
          <cell r="T773" t="str">
            <v>N/A</v>
          </cell>
          <cell r="U773" t="str">
            <v>N/A</v>
          </cell>
          <cell r="V773" t="str">
            <v>N/A</v>
          </cell>
          <cell r="W773" t="str">
            <v>P236.04 HR</v>
          </cell>
          <cell r="X773" t="str">
            <v>S7200 Services</v>
          </cell>
          <cell r="Y773" t="str">
            <v>A2340 Overhead</v>
          </cell>
          <cell r="Z773">
            <v>-0.01</v>
          </cell>
          <cell r="AA773">
            <v>0</v>
          </cell>
          <cell r="AB773">
            <v>0</v>
          </cell>
          <cell r="AC773">
            <v>0</v>
          </cell>
          <cell r="AD773">
            <v>0</v>
          </cell>
          <cell r="AG773">
            <v>0</v>
          </cell>
          <cell r="AH773">
            <v>0</v>
          </cell>
        </row>
        <row r="774">
          <cell r="A774">
            <v>113234</v>
          </cell>
          <cell r="B774" t="str">
            <v>PN PP PIPELINE SYSTEMS</v>
          </cell>
          <cell r="C774">
            <v>113234</v>
          </cell>
          <cell r="D774" t="str">
            <v>PN PP PIPELINE SYSTEMS (ACCIDENT PREVENTION &amp; INVESTIGATION)</v>
          </cell>
          <cell r="E774" t="str">
            <v>IRETI OMOTOSO</v>
          </cell>
          <cell r="F774" t="str">
            <v>PRODUCTION</v>
          </cell>
          <cell r="G774">
            <v>415006</v>
          </cell>
          <cell r="H774">
            <v>4150</v>
          </cell>
          <cell r="I774" t="str">
            <v>HSE</v>
          </cell>
          <cell r="J774" t="str">
            <v>BASE JV</v>
          </cell>
          <cell r="K774" t="str">
            <v>PRODUCTION</v>
          </cell>
          <cell r="L774" t="str">
            <v>PRODUCTION</v>
          </cell>
          <cell r="M774" t="str">
            <v>Pipeline Asset Manager</v>
          </cell>
          <cell r="N774" t="str">
            <v xml:space="preserve">	Production Support Manager                                                          </v>
          </cell>
          <cell r="O774" t="str">
            <v>AGUEGBOH, OBIORA</v>
          </cell>
          <cell r="P774" t="str">
            <v>JUSTICE.DEREFAKA@SHELL.COM</v>
          </cell>
          <cell r="Q774" t="str">
            <v>OPEX</v>
          </cell>
          <cell r="R774" t="str">
            <v>OPEX</v>
          </cell>
          <cell r="S774" t="str">
            <v>NON SAL</v>
          </cell>
          <cell r="T774" t="str">
            <v>N/A</v>
          </cell>
          <cell r="U774" t="str">
            <v>N/A</v>
          </cell>
          <cell r="V774" t="str">
            <v>N/A</v>
          </cell>
          <cell r="W774" t="str">
            <v>P231 Production Operations</v>
          </cell>
          <cell r="X774" t="str">
            <v>S7200 Services</v>
          </cell>
          <cell r="Y774" t="str">
            <v>A2110 Production Operations</v>
          </cell>
          <cell r="Z774">
            <v>3780.69</v>
          </cell>
          <cell r="AA774">
            <v>0</v>
          </cell>
          <cell r="AB774">
            <v>0</v>
          </cell>
          <cell r="AC774">
            <v>0</v>
          </cell>
          <cell r="AD774">
            <v>0</v>
          </cell>
          <cell r="AG774">
            <v>0</v>
          </cell>
          <cell r="AH774">
            <v>0</v>
          </cell>
        </row>
        <row r="775">
          <cell r="A775">
            <v>101435</v>
          </cell>
          <cell r="B775" t="str">
            <v>PNHKDSTAFFTRAINING</v>
          </cell>
          <cell r="C775">
            <v>113143</v>
          </cell>
          <cell r="D775" t="str">
            <v>LEADERSHIP LEARNINGOVERHEADS_TRAINING</v>
          </cell>
          <cell r="E775" t="str">
            <v>CHIGBO ENENMO</v>
          </cell>
          <cell r="F775" t="str">
            <v>HR</v>
          </cell>
          <cell r="G775">
            <v>415004</v>
          </cell>
          <cell r="H775">
            <v>4150</v>
          </cell>
          <cell r="I775" t="str">
            <v>G&amp;A</v>
          </cell>
          <cell r="J775" t="str">
            <v>BASE JV</v>
          </cell>
          <cell r="K775" t="str">
            <v>HR</v>
          </cell>
          <cell r="L775" t="str">
            <v>HR</v>
          </cell>
          <cell r="M775" t="str">
            <v>Manager Learning Sub Saharan Africa</v>
          </cell>
          <cell r="N775" t="str">
            <v>Manager Learning UIO</v>
          </cell>
          <cell r="O775" t="str">
            <v>AJILIMA- ISAAC, HAWA</v>
          </cell>
          <cell r="P775" t="str">
            <v>JOBSON.GWATANA@SHELL.COM</v>
          </cell>
          <cell r="Q775" t="str">
            <v>OPEX</v>
          </cell>
          <cell r="R775" t="str">
            <v>OPEX</v>
          </cell>
          <cell r="S775" t="str">
            <v>NON SAL</v>
          </cell>
          <cell r="T775" t="str">
            <v>N/A</v>
          </cell>
          <cell r="U775" t="str">
            <v>N/A</v>
          </cell>
          <cell r="V775" t="str">
            <v>N/A</v>
          </cell>
          <cell r="W775" t="str">
            <v>P236.04 HR</v>
          </cell>
          <cell r="X775" t="str">
            <v>S7200 Services</v>
          </cell>
          <cell r="Y775" t="str">
            <v>A2340 Overhead</v>
          </cell>
          <cell r="Z775">
            <v>-377.87</v>
          </cell>
          <cell r="AA775">
            <v>0</v>
          </cell>
          <cell r="AB775">
            <v>0</v>
          </cell>
          <cell r="AC775">
            <v>0</v>
          </cell>
          <cell r="AD775">
            <v>0</v>
          </cell>
          <cell r="AG775">
            <v>0</v>
          </cell>
          <cell r="AH775">
            <v>0</v>
          </cell>
        </row>
        <row r="776">
          <cell r="A776">
            <v>113239</v>
          </cell>
          <cell r="B776" t="str">
            <v xml:space="preserve">PNP PRODTN DIRECTOR OVERHEAD </v>
          </cell>
          <cell r="C776">
            <v>113239</v>
          </cell>
          <cell r="D776" t="str">
            <v>OVERHEADS, PNP PRODUCTION DIRECTOR - SERVICES MGT (HOTELS AND TRAVEL)</v>
          </cell>
          <cell r="E776" t="str">
            <v>IRETI OMOTOSO</v>
          </cell>
          <cell r="F776" t="str">
            <v>PRODUCTION</v>
          </cell>
          <cell r="G776">
            <v>415002</v>
          </cell>
          <cell r="H776">
            <v>4150</v>
          </cell>
          <cell r="I776" t="str">
            <v>G&amp;A</v>
          </cell>
          <cell r="J776" t="str">
            <v>BASE JV</v>
          </cell>
          <cell r="K776" t="str">
            <v>PRODUCTION</v>
          </cell>
          <cell r="L776" t="str">
            <v>PRODUCTION</v>
          </cell>
          <cell r="M776" t="str">
            <v>GM Production</v>
          </cell>
          <cell r="N776" t="str">
            <v>GM Production</v>
          </cell>
          <cell r="O776" t="str">
            <v>ADEPOJU, OPEYEMI</v>
          </cell>
          <cell r="P776" t="str">
            <v>OLUYEMI.ADEBISI@SHELL.COM</v>
          </cell>
          <cell r="Q776" t="str">
            <v>OPEX</v>
          </cell>
          <cell r="R776" t="str">
            <v>OPEX</v>
          </cell>
          <cell r="S776" t="str">
            <v>NON SAL</v>
          </cell>
          <cell r="T776" t="str">
            <v>N/A</v>
          </cell>
          <cell r="U776" t="str">
            <v>N/A</v>
          </cell>
          <cell r="V776" t="str">
            <v>C_OPSE_OIL_Z11</v>
          </cell>
          <cell r="W776" t="str">
            <v>P235 Direct Management</v>
          </cell>
          <cell r="X776" t="str">
            <v>S7200 Services</v>
          </cell>
          <cell r="Y776" t="str">
            <v>A2170 Direct Mngt and Overheads</v>
          </cell>
          <cell r="Z776">
            <v>122433.75</v>
          </cell>
          <cell r="AA776">
            <v>92429.16</v>
          </cell>
          <cell r="AB776">
            <v>26294000</v>
          </cell>
          <cell r="AC776">
            <v>12000</v>
          </cell>
          <cell r="AD776">
            <v>98209.836065573763</v>
          </cell>
          <cell r="AG776">
            <v>0</v>
          </cell>
          <cell r="AH776">
            <v>-98209.836065573763</v>
          </cell>
        </row>
        <row r="777">
          <cell r="A777">
            <v>113240</v>
          </cell>
          <cell r="B777" t="str">
            <v>PROD EXCELLENCE GEN OVERHEAD</v>
          </cell>
          <cell r="C777">
            <v>113240</v>
          </cell>
          <cell r="D777" t="str">
            <v>PROD EXCELLENCE GEN OVERHEAD - SERVICES MGT (ACCIDENT PREVENTION &amp; INVESTIGATION)</v>
          </cell>
          <cell r="E777" t="str">
            <v>IRETI OMOTOSO</v>
          </cell>
          <cell r="F777" t="str">
            <v>PRODUCTION</v>
          </cell>
          <cell r="G777">
            <v>415006</v>
          </cell>
          <cell r="H777">
            <v>4150</v>
          </cell>
          <cell r="I777" t="str">
            <v>HSE</v>
          </cell>
          <cell r="J777" t="str">
            <v>BASE JV</v>
          </cell>
          <cell r="K777" t="str">
            <v>PRODUCTION</v>
          </cell>
          <cell r="L777" t="str">
            <v>PRODUCTION</v>
          </cell>
          <cell r="M777" t="str">
            <v>Production Services Manager</v>
          </cell>
          <cell r="N777" t="str">
            <v>Regional Discipline Adviser</v>
          </cell>
          <cell r="O777" t="str">
            <v>ADEPOJU, OPEYEMI</v>
          </cell>
          <cell r="P777" t="str">
            <v>ENAHORO.BERNARD@SHELL.COM</v>
          </cell>
          <cell r="Q777" t="str">
            <v>OPEX</v>
          </cell>
          <cell r="R777" t="str">
            <v>OPEX</v>
          </cell>
          <cell r="S777" t="str">
            <v>NON SAL</v>
          </cell>
          <cell r="T777" t="str">
            <v>N/A</v>
          </cell>
          <cell r="U777" t="str">
            <v>N/A</v>
          </cell>
          <cell r="V777" t="str">
            <v>C_OPSE_OIL_Z11</v>
          </cell>
          <cell r="W777" t="str">
            <v>P235 Direct Management</v>
          </cell>
          <cell r="X777" t="str">
            <v>S7200 Services</v>
          </cell>
          <cell r="Y777" t="str">
            <v>A2170 Direct Mngt and Overheads</v>
          </cell>
          <cell r="Z777">
            <v>5018.75</v>
          </cell>
          <cell r="AA777">
            <v>0</v>
          </cell>
          <cell r="AB777">
            <v>417241.13999999984</v>
          </cell>
          <cell r="AC777">
            <v>23438</v>
          </cell>
          <cell r="AD777">
            <v>24806.003737704916</v>
          </cell>
          <cell r="AG777">
            <v>0</v>
          </cell>
          <cell r="AH777">
            <v>-24806.003737704916</v>
          </cell>
        </row>
        <row r="778">
          <cell r="A778">
            <v>113241</v>
          </cell>
          <cell r="B778" t="str">
            <v>PROD EXCELLENCE GEN OVERHEAD</v>
          </cell>
          <cell r="C778">
            <v>113241</v>
          </cell>
          <cell r="D778" t="str">
            <v>PROD EXCELLENCE GEN OVERHEAD - SERVICES MGT (HOTELS AND TRAVEL)</v>
          </cell>
          <cell r="E778" t="str">
            <v>IRETI OMOTOSO</v>
          </cell>
          <cell r="F778" t="str">
            <v>PRODUCTION</v>
          </cell>
          <cell r="G778">
            <v>415002</v>
          </cell>
          <cell r="H778">
            <v>4150</v>
          </cell>
          <cell r="I778" t="str">
            <v>G&amp;A</v>
          </cell>
          <cell r="J778" t="str">
            <v>BASE JV</v>
          </cell>
          <cell r="K778" t="str">
            <v>PRODUCTION</v>
          </cell>
          <cell r="L778" t="str">
            <v>PRODUCTION</v>
          </cell>
          <cell r="M778" t="str">
            <v>Production Services Manager</v>
          </cell>
          <cell r="N778" t="str">
            <v>Regional Discipline Adviser</v>
          </cell>
          <cell r="O778" t="str">
            <v>ADEPOJU, OPEYEMI</v>
          </cell>
          <cell r="P778" t="str">
            <v>ENAHORO.BERNARD@SHELL.COM</v>
          </cell>
          <cell r="Q778" t="str">
            <v>OPEX</v>
          </cell>
          <cell r="R778" t="str">
            <v>OPEX</v>
          </cell>
          <cell r="S778" t="str">
            <v>NON SAL</v>
          </cell>
          <cell r="T778" t="str">
            <v>N/A</v>
          </cell>
          <cell r="U778" t="str">
            <v>N/A</v>
          </cell>
          <cell r="V778" t="str">
            <v>C_OPSE_OIL_Z11</v>
          </cell>
          <cell r="W778" t="str">
            <v>P235 Direct Management</v>
          </cell>
          <cell r="X778" t="str">
            <v>S7200 Services</v>
          </cell>
          <cell r="Y778" t="str">
            <v>A2170 Direct Mngt and Overheads</v>
          </cell>
          <cell r="Z778">
            <v>29424.9</v>
          </cell>
          <cell r="AA778">
            <v>6100.8300000000008</v>
          </cell>
          <cell r="AB778">
            <v>19822500</v>
          </cell>
          <cell r="AC778">
            <v>0</v>
          </cell>
          <cell r="AD778">
            <v>64991.803278688523</v>
          </cell>
          <cell r="AG778">
            <v>0</v>
          </cell>
          <cell r="AH778">
            <v>-64991.803278688523</v>
          </cell>
        </row>
        <row r="779">
          <cell r="A779">
            <v>113243</v>
          </cell>
          <cell r="B779" t="str">
            <v>OVERHEADS SUPPLY CHAIN MANAGER_TRAVEL &amp; HOTEL</v>
          </cell>
          <cell r="C779">
            <v>113243</v>
          </cell>
          <cell r="D779" t="str">
            <v>OVERHEADS SUPPLY CHAIN MANAGER_TRAVEL &amp; HOTEL</v>
          </cell>
          <cell r="E779" t="str">
            <v>CHIGBO ENENMO</v>
          </cell>
          <cell r="F779" t="str">
            <v>FINANCE/CP</v>
          </cell>
          <cell r="G779">
            <v>415002</v>
          </cell>
          <cell r="H779">
            <v>4150</v>
          </cell>
          <cell r="I779" t="str">
            <v>G&amp;A</v>
          </cell>
          <cell r="J779" t="str">
            <v>BASE JV</v>
          </cell>
          <cell r="K779" t="str">
            <v>FINANCE</v>
          </cell>
          <cell r="L779" t="str">
            <v>CONTRACTING &amp; PROCUREMENT</v>
          </cell>
          <cell r="M779" t="str">
            <v>Manager CP UI Nigeria &amp; Gabon</v>
          </cell>
          <cell r="N779" t="str">
            <v xml:space="preserve">PM Corporate Services </v>
          </cell>
          <cell r="O779" t="str">
            <v>AJILIMA- ISAAC, HAWA</v>
          </cell>
          <cell r="P779" t="str">
            <v>AMBROSE.EKO@SHELL.COM</v>
          </cell>
          <cell r="Q779" t="str">
            <v>OPEX</v>
          </cell>
          <cell r="R779" t="str">
            <v>OPEX</v>
          </cell>
          <cell r="S779" t="str">
            <v>NON SAL</v>
          </cell>
          <cell r="T779" t="str">
            <v>N/A</v>
          </cell>
          <cell r="U779" t="str">
            <v>N/A</v>
          </cell>
          <cell r="V779" t="str">
            <v>C_OPSE_OIL_Z11</v>
          </cell>
          <cell r="W779" t="str">
            <v>P236.07 Procurement Management</v>
          </cell>
          <cell r="X779" t="str">
            <v>S7200 Services</v>
          </cell>
          <cell r="Y779" t="str">
            <v>A2340 Overhead</v>
          </cell>
          <cell r="Z779">
            <v>124305.84</v>
          </cell>
          <cell r="AA779">
            <v>129930.62999999999</v>
          </cell>
          <cell r="AB779">
            <v>27606000</v>
          </cell>
          <cell r="AC779">
            <v>10500</v>
          </cell>
          <cell r="AD779">
            <v>101011.47540983607</v>
          </cell>
          <cell r="AG779">
            <v>0</v>
          </cell>
          <cell r="AH779">
            <v>-101011.47540983607</v>
          </cell>
        </row>
        <row r="780">
          <cell r="A780">
            <v>113244</v>
          </cell>
          <cell r="B780" t="str">
            <v>PROFESSIONAL AFFILIATION &amp; CAPACITY DEV.</v>
          </cell>
          <cell r="C780">
            <v>113244</v>
          </cell>
          <cell r="D780" t="str">
            <v>OVERHEADS, CORPORATE EXTERNAL AFFAIRS_SEMINAR</v>
          </cell>
          <cell r="E780" t="str">
            <v>CHIGBO ENENMO</v>
          </cell>
          <cell r="F780" t="str">
            <v>EXTERNAL RELATIONS</v>
          </cell>
          <cell r="G780">
            <v>415004</v>
          </cell>
          <cell r="H780">
            <v>4150</v>
          </cell>
          <cell r="I780" t="str">
            <v>G&amp;A</v>
          </cell>
          <cell r="J780" t="str">
            <v>BASE JV</v>
          </cell>
          <cell r="K780" t="str">
            <v>CC &amp; MD</v>
          </cell>
          <cell r="L780" t="str">
            <v>EXTERNAL RELATIONS</v>
          </cell>
          <cell r="M780" t="str">
            <v>External Relations Manager</v>
          </cell>
          <cell r="N780" t="str">
            <v>ER Nigeria Communications Manager</v>
          </cell>
          <cell r="O780" t="str">
            <v>SOKUNBI, ADEOLA</v>
          </cell>
          <cell r="P780" t="str">
            <v>JUDITH.OKAKURO@SHELL.COM</v>
          </cell>
          <cell r="Q780" t="str">
            <v>OPEX</v>
          </cell>
          <cell r="R780" t="str">
            <v>OPEX</v>
          </cell>
          <cell r="S780" t="str">
            <v>NON SAL</v>
          </cell>
          <cell r="T780" t="str">
            <v>N/A</v>
          </cell>
          <cell r="U780" t="str">
            <v>N/A</v>
          </cell>
          <cell r="V780" t="str">
            <v>C_OPSE_OIL_Z11</v>
          </cell>
          <cell r="W780" t="str">
            <v>P236.08 Corporate Affairs, PR, etc.</v>
          </cell>
          <cell r="X780" t="str">
            <v>S7200 Services</v>
          </cell>
          <cell r="Y780" t="str">
            <v>A2340 Overhead</v>
          </cell>
          <cell r="Z780">
            <v>0</v>
          </cell>
          <cell r="AA780">
            <v>0</v>
          </cell>
          <cell r="AB780">
            <v>22922667</v>
          </cell>
          <cell r="AC780">
            <v>0</v>
          </cell>
          <cell r="AD780">
            <v>75156.285245901643</v>
          </cell>
          <cell r="AG780">
            <v>0</v>
          </cell>
          <cell r="AH780">
            <v>-75156.285245901643</v>
          </cell>
        </row>
        <row r="781">
          <cell r="A781">
            <v>113245</v>
          </cell>
          <cell r="B781" t="str">
            <v>OVERHEADS, FINANCE OPERATIONS_TRAVEL &amp; HOTELS</v>
          </cell>
          <cell r="C781">
            <v>113245</v>
          </cell>
          <cell r="D781" t="str">
            <v>OVERHEADS, FINANCE OPERATIONS_TRAVEL &amp; HOTELS</v>
          </cell>
          <cell r="E781" t="str">
            <v>CHIGBO ENENMO</v>
          </cell>
          <cell r="F781" t="str">
            <v>FINANCE</v>
          </cell>
          <cell r="G781">
            <v>415002</v>
          </cell>
          <cell r="H781">
            <v>4150</v>
          </cell>
          <cell r="I781" t="str">
            <v>G&amp;A</v>
          </cell>
          <cell r="J781" t="str">
            <v>BASE JV</v>
          </cell>
          <cell r="K781" t="str">
            <v>FINANCE</v>
          </cell>
          <cell r="L781" t="str">
            <v>FINANCE</v>
          </cell>
          <cell r="M781" t="str">
            <v>Controller Africa</v>
          </cell>
          <cell r="N781" t="str">
            <v>Financial Accounting Manager</v>
          </cell>
          <cell r="O781" t="str">
            <v>AJILIMA- ISAAC, HAWA</v>
          </cell>
          <cell r="P781" t="str">
            <v>O.AJAYI@SHELL.COM</v>
          </cell>
          <cell r="Q781" t="str">
            <v>OPEX</v>
          </cell>
          <cell r="R781" t="str">
            <v>OPEX</v>
          </cell>
          <cell r="S781" t="str">
            <v>NON SAL</v>
          </cell>
          <cell r="T781" t="str">
            <v>N/A</v>
          </cell>
          <cell r="U781" t="str">
            <v>N/A</v>
          </cell>
          <cell r="V781" t="str">
            <v>C_OPSE_OIL_Z11</v>
          </cell>
          <cell r="W781" t="str">
            <v>P236.06 Finance and Taxation</v>
          </cell>
          <cell r="X781" t="str">
            <v>S7200 Services</v>
          </cell>
          <cell r="Y781" t="str">
            <v>A2340 Overhead</v>
          </cell>
          <cell r="Z781">
            <v>99990.95</v>
          </cell>
          <cell r="AA781">
            <v>35491.33</v>
          </cell>
          <cell r="AB781">
            <v>12790000</v>
          </cell>
          <cell r="AC781">
            <v>7500</v>
          </cell>
          <cell r="AD781">
            <v>49434.426229508194</v>
          </cell>
          <cell r="AG781">
            <v>0</v>
          </cell>
          <cell r="AH781">
            <v>-49434.426229508194</v>
          </cell>
        </row>
        <row r="782">
          <cell r="A782">
            <v>113246</v>
          </cell>
          <cell r="B782" t="str">
            <v>PRODUCTN OPERATION SYSTEMS OVERHEAD</v>
          </cell>
          <cell r="C782">
            <v>113246</v>
          </cell>
          <cell r="D782" t="str">
            <v>PRODUCTION OPERATION SYSTEMS MANAGEMENT (CATERING)</v>
          </cell>
          <cell r="E782" t="str">
            <v>IRETI OMOTOSO</v>
          </cell>
          <cell r="F782" t="str">
            <v>PRODUCTION</v>
          </cell>
          <cell r="G782">
            <v>415003</v>
          </cell>
          <cell r="H782">
            <v>4150</v>
          </cell>
          <cell r="I782" t="str">
            <v>PMM</v>
          </cell>
          <cell r="J782" t="str">
            <v>BASE JV</v>
          </cell>
          <cell r="K782" t="str">
            <v>PRODUCTION</v>
          </cell>
          <cell r="L782" t="str">
            <v>PRODUCTION</v>
          </cell>
          <cell r="M782" t="str">
            <v>Production Services Manager</v>
          </cell>
          <cell r="N782" t="str">
            <v xml:space="preserve">	Head Oil &amp; Gas Planning and Performance Mgmt                         </v>
          </cell>
          <cell r="O782" t="str">
            <v>ADEPOJU, OPEYEMI</v>
          </cell>
          <cell r="P782" t="str">
            <v>ABIODUN.BUSARI@SHELL.COM</v>
          </cell>
          <cell r="Q782" t="str">
            <v>OPEX</v>
          </cell>
          <cell r="R782" t="str">
            <v>OPEX</v>
          </cell>
          <cell r="S782" t="str">
            <v>NON SAL</v>
          </cell>
          <cell r="T782" t="str">
            <v>N/A</v>
          </cell>
          <cell r="U782" t="str">
            <v>N/A</v>
          </cell>
          <cell r="V782" t="str">
            <v>C_OPSE_OIL_Z11</v>
          </cell>
          <cell r="W782" t="str">
            <v>P235 Direct Management</v>
          </cell>
          <cell r="X782" t="str">
            <v>S7200 Services</v>
          </cell>
          <cell r="Y782" t="str">
            <v>A2170 Direct Mngt and Overheads</v>
          </cell>
          <cell r="Z782">
            <v>13368.29</v>
          </cell>
          <cell r="AA782">
            <v>11980.050000000001</v>
          </cell>
          <cell r="AB782">
            <v>7118880</v>
          </cell>
          <cell r="AC782">
            <v>0</v>
          </cell>
          <cell r="AD782">
            <v>23340.590163934427</v>
          </cell>
          <cell r="AG782">
            <v>0</v>
          </cell>
          <cell r="AH782">
            <v>-23340.590163934427</v>
          </cell>
        </row>
        <row r="783">
          <cell r="A783">
            <v>101443</v>
          </cell>
          <cell r="B783" t="str">
            <v>PNHR _ DIVERSITY AND INCLUSIVENESS</v>
          </cell>
          <cell r="C783">
            <v>113143</v>
          </cell>
          <cell r="D783" t="str">
            <v>LEADERSHIP LEARNINGOVERHEADS_TRAINING</v>
          </cell>
          <cell r="E783" t="str">
            <v>CHIGBO ENENMO</v>
          </cell>
          <cell r="F783" t="str">
            <v>HR</v>
          </cell>
          <cell r="G783">
            <v>415004</v>
          </cell>
          <cell r="H783">
            <v>4150</v>
          </cell>
          <cell r="I783" t="str">
            <v>G&amp;A</v>
          </cell>
          <cell r="J783" t="str">
            <v>BASE JV</v>
          </cell>
          <cell r="K783" t="str">
            <v>HR</v>
          </cell>
          <cell r="L783" t="str">
            <v>HR</v>
          </cell>
          <cell r="M783" t="str">
            <v>Manager Learning Sub Saharan Africa</v>
          </cell>
          <cell r="N783" t="str">
            <v>Manager Learning UIO</v>
          </cell>
          <cell r="O783" t="str">
            <v>AJILIMA- ISAAC, HAWA</v>
          </cell>
          <cell r="P783" t="str">
            <v>JOBSON.GWATANA@SHELL.COM</v>
          </cell>
          <cell r="Q783" t="str">
            <v>OPEX</v>
          </cell>
          <cell r="R783" t="str">
            <v>OPEX</v>
          </cell>
          <cell r="S783" t="str">
            <v>NON SAL</v>
          </cell>
          <cell r="T783" t="str">
            <v>N/A</v>
          </cell>
          <cell r="U783" t="str">
            <v>N/A</v>
          </cell>
          <cell r="V783" t="str">
            <v>N/A</v>
          </cell>
          <cell r="W783" t="str">
            <v>P236.04 HR</v>
          </cell>
          <cell r="X783" t="str">
            <v>S7200 Services</v>
          </cell>
          <cell r="Y783" t="str">
            <v>A2340 Overhead</v>
          </cell>
          <cell r="Z783">
            <v>-0.01</v>
          </cell>
          <cell r="AA783">
            <v>0</v>
          </cell>
          <cell r="AB783">
            <v>0</v>
          </cell>
          <cell r="AC783">
            <v>0</v>
          </cell>
          <cell r="AD783">
            <v>0</v>
          </cell>
          <cell r="AG783">
            <v>0</v>
          </cell>
          <cell r="AH783">
            <v>0</v>
          </cell>
        </row>
        <row r="784">
          <cell r="A784">
            <v>113248</v>
          </cell>
          <cell r="B784" t="str">
            <v>OVERHEADS, PNHBE BUSINESS EMPLOYEE SERVICES_ADMIN COST</v>
          </cell>
          <cell r="C784">
            <v>113248</v>
          </cell>
          <cell r="D784" t="str">
            <v>OVERHEADS, PNHBE BUSINESS EMPLOYEE SERVICES_ADMIN COST</v>
          </cell>
          <cell r="E784" t="str">
            <v>CHIGBO ENENMO</v>
          </cell>
          <cell r="F784" t="str">
            <v>HR</v>
          </cell>
          <cell r="G784">
            <v>415002</v>
          </cell>
          <cell r="H784">
            <v>4150</v>
          </cell>
          <cell r="I784" t="str">
            <v>G&amp;A</v>
          </cell>
          <cell r="J784" t="str">
            <v>BASE JV</v>
          </cell>
          <cell r="K784" t="str">
            <v>HR</v>
          </cell>
          <cell r="L784" t="str">
            <v>HR</v>
          </cell>
          <cell r="M784" t="str">
            <v>Reg. HR Policy, Pro, Systems &amp; Comp Mgr</v>
          </cell>
          <cell r="N784" t="str">
            <v>Head HR Business Services</v>
          </cell>
          <cell r="O784" t="str">
            <v>AJILIMA- ISAAC, HAWA</v>
          </cell>
          <cell r="P784" t="str">
            <v>STELLA.MICHEAL-EGOR@SHELL.COM</v>
          </cell>
          <cell r="Q784" t="str">
            <v>OPEX</v>
          </cell>
          <cell r="R784" t="str">
            <v>OPEX</v>
          </cell>
          <cell r="S784" t="str">
            <v>NON SAL</v>
          </cell>
          <cell r="T784" t="str">
            <v>N/A</v>
          </cell>
          <cell r="U784" t="str">
            <v>N/A</v>
          </cell>
          <cell r="V784" t="str">
            <v>C_OPSE_OIL_Z11</v>
          </cell>
          <cell r="W784" t="str">
            <v>P236.04 HR</v>
          </cell>
          <cell r="X784" t="str">
            <v>S7200 Services</v>
          </cell>
          <cell r="Y784" t="str">
            <v>A2340 Overhead</v>
          </cell>
          <cell r="Z784">
            <v>30627.140000000003</v>
          </cell>
          <cell r="AA784">
            <v>130862.78</v>
          </cell>
          <cell r="AB784">
            <v>52954000</v>
          </cell>
          <cell r="AC784">
            <v>0</v>
          </cell>
          <cell r="AD784">
            <v>173619.67213114753</v>
          </cell>
          <cell r="AG784">
            <v>0</v>
          </cell>
          <cell r="AH784">
            <v>-173619.67213114753</v>
          </cell>
        </row>
        <row r="785">
          <cell r="A785">
            <v>113143</v>
          </cell>
          <cell r="B785" t="str">
            <v>LEADERSHIP LEARNINGOVERHEADS_TRAINING</v>
          </cell>
          <cell r="C785">
            <v>113143</v>
          </cell>
          <cell r="D785" t="str">
            <v>LEADERSHIP LEARNINGOVERHEADS_TRAINING</v>
          </cell>
          <cell r="E785" t="str">
            <v>CHIGBO ENENMO</v>
          </cell>
          <cell r="F785" t="str">
            <v>HR</v>
          </cell>
          <cell r="G785">
            <v>415004</v>
          </cell>
          <cell r="H785">
            <v>4150</v>
          </cell>
          <cell r="I785" t="str">
            <v>G&amp;A</v>
          </cell>
          <cell r="J785" t="str">
            <v>BASE JV</v>
          </cell>
          <cell r="K785" t="str">
            <v>HR</v>
          </cell>
          <cell r="L785" t="str">
            <v>HR</v>
          </cell>
          <cell r="M785" t="str">
            <v>Manager Learning Sub Saharan Africa</v>
          </cell>
          <cell r="N785" t="str">
            <v>Manager Learning UIO</v>
          </cell>
          <cell r="O785" t="str">
            <v>AJILIMA- ISAAC, HAWA</v>
          </cell>
          <cell r="P785" t="str">
            <v>JOBSON.GWATANA@SHELL.COM</v>
          </cell>
          <cell r="Q785" t="str">
            <v>OPEX</v>
          </cell>
          <cell r="R785" t="str">
            <v>OPEX</v>
          </cell>
          <cell r="S785" t="str">
            <v>NON SAL</v>
          </cell>
          <cell r="T785" t="str">
            <v>N/A</v>
          </cell>
          <cell r="U785" t="str">
            <v>N/A</v>
          </cell>
          <cell r="V785" t="str">
            <v>C_OPSE_OIL_Z11</v>
          </cell>
          <cell r="W785" t="str">
            <v>P236.04 HR</v>
          </cell>
          <cell r="X785" t="str">
            <v>S7200 Services</v>
          </cell>
          <cell r="Y785" t="str">
            <v>A2340 Overhead</v>
          </cell>
          <cell r="Z785">
            <v>6244300.9799999995</v>
          </cell>
          <cell r="AA785">
            <v>4570981.42</v>
          </cell>
          <cell r="AB785">
            <v>803583849.61673295</v>
          </cell>
          <cell r="AC785">
            <v>3798803.4811815298</v>
          </cell>
          <cell r="AD785">
            <v>6433504.6274659</v>
          </cell>
          <cell r="AG785">
            <v>0</v>
          </cell>
          <cell r="AH785">
            <v>-6433504.6274659</v>
          </cell>
        </row>
        <row r="786">
          <cell r="A786">
            <v>113250</v>
          </cell>
          <cell r="B786" t="str">
            <v>OVERHEADS, ITG INFORMATION TECHNOLOGY MANAGER - CATERING</v>
          </cell>
          <cell r="C786">
            <v>113250</v>
          </cell>
          <cell r="D786" t="str">
            <v>OVERHEADS, ITG INFORMATION TECHNOLOGY MANAGER - CATERING</v>
          </cell>
          <cell r="E786" t="str">
            <v>CHIGBO ENENMO</v>
          </cell>
          <cell r="F786" t="str">
            <v>FINANCE/IT</v>
          </cell>
          <cell r="G786">
            <v>415003</v>
          </cell>
          <cell r="H786">
            <v>4150</v>
          </cell>
          <cell r="I786" t="str">
            <v>PMM</v>
          </cell>
          <cell r="J786" t="str">
            <v>BASE JV</v>
          </cell>
          <cell r="K786" t="str">
            <v>FINANCE</v>
          </cell>
          <cell r="L786" t="str">
            <v>IM &amp; IT</v>
          </cell>
          <cell r="M786" t="str">
            <v>IM&amp;IT Manager Nigeria &amp; Gabon</v>
          </cell>
          <cell r="N786" t="str">
            <v>JV Interface Manager</v>
          </cell>
          <cell r="O786" t="str">
            <v>ONAMUSI, ADERONKE</v>
          </cell>
          <cell r="P786" t="str">
            <v>kola.oyelowo@shell.com</v>
          </cell>
          <cell r="Q786" t="str">
            <v>OPEX</v>
          </cell>
          <cell r="R786" t="str">
            <v>OPEX</v>
          </cell>
          <cell r="S786" t="str">
            <v>NON SAL</v>
          </cell>
          <cell r="T786" t="str">
            <v>N/A</v>
          </cell>
          <cell r="U786" t="str">
            <v>N/A</v>
          </cell>
          <cell r="V786" t="str">
            <v>C_OPSE_OIL_Z11</v>
          </cell>
          <cell r="W786" t="str">
            <v>P236.03 IT</v>
          </cell>
          <cell r="X786" t="str">
            <v>S7200 Services</v>
          </cell>
          <cell r="Y786" t="str">
            <v>A2340 Overhead</v>
          </cell>
          <cell r="Z786">
            <v>15900.78</v>
          </cell>
          <cell r="AA786">
            <v>15856.4</v>
          </cell>
          <cell r="AB786">
            <v>3052800</v>
          </cell>
          <cell r="AC786">
            <v>0</v>
          </cell>
          <cell r="AD786">
            <v>10009.180327868853</v>
          </cell>
          <cell r="AG786">
            <v>0</v>
          </cell>
          <cell r="AH786">
            <v>-10009.180327868853</v>
          </cell>
        </row>
        <row r="787">
          <cell r="A787">
            <v>113251</v>
          </cell>
          <cell r="B787" t="str">
            <v>CX PHOTO SERVICES</v>
          </cell>
          <cell r="C787">
            <v>113251</v>
          </cell>
          <cell r="D787" t="str">
            <v>CORPORATE COMMUNICATION AND MEDIA_BUSINESS ENTERTAINMENT</v>
          </cell>
          <cell r="E787" t="str">
            <v>CHIGBO ENENMO</v>
          </cell>
          <cell r="F787" t="str">
            <v>EXTERNAL RELATIONS</v>
          </cell>
          <cell r="G787">
            <v>415002</v>
          </cell>
          <cell r="H787">
            <v>4150</v>
          </cell>
          <cell r="I787" t="str">
            <v>CDPA</v>
          </cell>
          <cell r="J787" t="str">
            <v>BASE JV</v>
          </cell>
          <cell r="K787" t="str">
            <v>CC &amp; MD</v>
          </cell>
          <cell r="L787" t="str">
            <v>EXTERNAL RELATIONS</v>
          </cell>
          <cell r="M787" t="str">
            <v>External Relations Manager</v>
          </cell>
          <cell r="N787" t="str">
            <v>ER Nigeria Communications Manager</v>
          </cell>
          <cell r="O787" t="str">
            <v>SOKUNBI, ADEOLA</v>
          </cell>
          <cell r="P787" t="str">
            <v>ANDREW.EJENEHA@SHELL.COM</v>
          </cell>
          <cell r="Q787" t="str">
            <v>OPEX</v>
          </cell>
          <cell r="R787" t="str">
            <v>OPEX</v>
          </cell>
          <cell r="S787" t="str">
            <v>NON SAL</v>
          </cell>
          <cell r="T787" t="str">
            <v>N/A</v>
          </cell>
          <cell r="U787" t="str">
            <v>N/A</v>
          </cell>
          <cell r="V787" t="str">
            <v>C_OPSE_OIL_Z11</v>
          </cell>
          <cell r="W787" t="str">
            <v>P236.08 Corporate Affairs, PR, etc.</v>
          </cell>
          <cell r="X787" t="str">
            <v>S7200 Services</v>
          </cell>
          <cell r="Y787" t="str">
            <v>A2340 Overhead</v>
          </cell>
          <cell r="Z787">
            <v>4963.2900000000009</v>
          </cell>
          <cell r="AA787">
            <v>5749.53</v>
          </cell>
          <cell r="AB787">
            <v>1443000</v>
          </cell>
          <cell r="AC787">
            <v>0</v>
          </cell>
          <cell r="AD787">
            <v>4731.1475409836066</v>
          </cell>
          <cell r="AG787">
            <v>0</v>
          </cell>
          <cell r="AH787">
            <v>-4731.1475409836066</v>
          </cell>
        </row>
        <row r="788">
          <cell r="A788">
            <v>102240</v>
          </cell>
          <cell r="B788" t="str">
            <v xml:space="preserve">MD MANAGE ACTIVITIES                    </v>
          </cell>
          <cell r="C788">
            <v>113144</v>
          </cell>
          <cell r="D788" t="str">
            <v>OVERHEADS, PN MANAGING DIRECTOR - SERVICES MGT (AVIATION)</v>
          </cell>
          <cell r="E788" t="str">
            <v>CHIGBO ENENMO</v>
          </cell>
          <cell r="F788" t="str">
            <v>CCH/MD</v>
          </cell>
          <cell r="G788">
            <v>415003</v>
          </cell>
          <cell r="H788">
            <v>4150</v>
          </cell>
          <cell r="I788" t="str">
            <v>PMM</v>
          </cell>
          <cell r="J788" t="str">
            <v>BASE JV</v>
          </cell>
          <cell r="K788" t="str">
            <v>CC &amp; MD</v>
          </cell>
          <cell r="L788" t="str">
            <v>BGR</v>
          </cell>
          <cell r="M788" t="str">
            <v>Country Chair &amp; MD SPDC</v>
          </cell>
          <cell r="N788" t="str">
            <v>Country Chair &amp; MD SPDC</v>
          </cell>
          <cell r="O788" t="str">
            <v>SOKUNBI, ADEOLA</v>
          </cell>
          <cell r="P788" t="str">
            <v>DANIEL.SAGBE@SHELL.COM</v>
          </cell>
          <cell r="Q788" t="str">
            <v>OPEX</v>
          </cell>
          <cell r="R788" t="str">
            <v>OPEX</v>
          </cell>
          <cell r="S788" t="str">
            <v>NON SAL</v>
          </cell>
          <cell r="T788" t="str">
            <v>N/A</v>
          </cell>
          <cell r="U788" t="str">
            <v>N/A</v>
          </cell>
          <cell r="V788" t="str">
            <v>N/A</v>
          </cell>
          <cell r="W788" t="str">
            <v>P236.08 Corporate Affairs, PR, etc.</v>
          </cell>
          <cell r="X788" t="str">
            <v>S7200 Services</v>
          </cell>
          <cell r="Y788" t="str">
            <v>A2340 Overhead</v>
          </cell>
          <cell r="Z788">
            <v>0</v>
          </cell>
          <cell r="AA788">
            <v>0</v>
          </cell>
          <cell r="AB788">
            <v>0</v>
          </cell>
          <cell r="AC788">
            <v>0</v>
          </cell>
          <cell r="AD788">
            <v>0</v>
          </cell>
          <cell r="AG788">
            <v>0</v>
          </cell>
          <cell r="AH788">
            <v>0</v>
          </cell>
        </row>
        <row r="789">
          <cell r="A789">
            <v>113255</v>
          </cell>
          <cell r="B789" t="str">
            <v>OVERHEADS BFM PRODUCTION_ ADMIN COST</v>
          </cell>
          <cell r="C789">
            <v>113255</v>
          </cell>
          <cell r="D789" t="str">
            <v xml:space="preserve">OVERHEADS FJVPDBFM PRODUCTION DIRECTORAT_ ADMIN COST </v>
          </cell>
          <cell r="E789" t="str">
            <v>CHIGBO ENENMO</v>
          </cell>
          <cell r="F789" t="str">
            <v>FINANCE</v>
          </cell>
          <cell r="G789">
            <v>415002</v>
          </cell>
          <cell r="H789">
            <v>4150</v>
          </cell>
          <cell r="I789" t="str">
            <v>G&amp;A</v>
          </cell>
          <cell r="J789" t="str">
            <v>BASE JV</v>
          </cell>
          <cell r="K789" t="str">
            <v>FINANCE</v>
          </cell>
          <cell r="L789" t="str">
            <v>FINANCE</v>
          </cell>
          <cell r="M789" t="str">
            <v>SPDC Finance Director</v>
          </cell>
          <cell r="N789" t="str">
            <v>BFM Production Onshore</v>
          </cell>
          <cell r="O789" t="str">
            <v>AJILIMA- ISAAC, HAWA</v>
          </cell>
          <cell r="P789" t="str">
            <v>JOHN.AZUBUIKE@SHELL.COM</v>
          </cell>
          <cell r="Q789" t="str">
            <v>OPEX</v>
          </cell>
          <cell r="R789" t="str">
            <v>OPEX</v>
          </cell>
          <cell r="S789" t="str">
            <v>NON SAL</v>
          </cell>
          <cell r="T789" t="str">
            <v>N/A</v>
          </cell>
          <cell r="U789" t="str">
            <v>N/A</v>
          </cell>
          <cell r="V789" t="str">
            <v>C_OPSE_OIL_Z11</v>
          </cell>
          <cell r="W789" t="str">
            <v>P236.06 Finance and Taxation</v>
          </cell>
          <cell r="X789" t="str">
            <v>S7200 Services</v>
          </cell>
          <cell r="Y789" t="str">
            <v>A2340 Overhead</v>
          </cell>
          <cell r="Z789">
            <v>1756.4199999999998</v>
          </cell>
          <cell r="AA789">
            <v>1243.06</v>
          </cell>
          <cell r="AB789">
            <v>573800</v>
          </cell>
          <cell r="AC789">
            <v>500</v>
          </cell>
          <cell r="AD789">
            <v>2381.311475409836</v>
          </cell>
          <cell r="AG789">
            <v>0</v>
          </cell>
          <cell r="AH789">
            <v>-2381.311475409836</v>
          </cell>
        </row>
        <row r="790">
          <cell r="A790">
            <v>113256</v>
          </cell>
          <cell r="B790" t="str">
            <v>OVERHEADS FJVPDBFM PRODUCTION DIRECTORAT_TRAVEL &amp; HOTEL</v>
          </cell>
          <cell r="C790">
            <v>113256</v>
          </cell>
          <cell r="D790" t="str">
            <v>OVERHEADS FJVPDBFM PRODUCTION DIRECTORAT_TRAVEL &amp; HOTEL</v>
          </cell>
          <cell r="E790" t="str">
            <v>CHIGBO ENENMO</v>
          </cell>
          <cell r="F790" t="str">
            <v>FINANCE</v>
          </cell>
          <cell r="G790">
            <v>415002</v>
          </cell>
          <cell r="H790">
            <v>4150</v>
          </cell>
          <cell r="I790" t="str">
            <v>G&amp;A</v>
          </cell>
          <cell r="J790" t="str">
            <v>BASE JV</v>
          </cell>
          <cell r="K790" t="str">
            <v>FINANCE</v>
          </cell>
          <cell r="L790" t="str">
            <v>FINANCE</v>
          </cell>
          <cell r="M790" t="str">
            <v>SPDC Finance Director</v>
          </cell>
          <cell r="N790" t="str">
            <v>BFM Production Onshore</v>
          </cell>
          <cell r="O790" t="str">
            <v>AJILIMA- ISAAC, HAWA</v>
          </cell>
          <cell r="P790" t="str">
            <v>JOHN.AZUBUIKE@SHELL.COM</v>
          </cell>
          <cell r="Q790" t="str">
            <v>OPEX</v>
          </cell>
          <cell r="R790" t="str">
            <v>OPEX</v>
          </cell>
          <cell r="S790" t="str">
            <v>NON SAL</v>
          </cell>
          <cell r="T790" t="str">
            <v>N/A</v>
          </cell>
          <cell r="U790" t="str">
            <v>N/A</v>
          </cell>
          <cell r="V790" t="str">
            <v>C_OPSE_OIL_Z11</v>
          </cell>
          <cell r="W790" t="str">
            <v>P236.06 Finance and Taxation</v>
          </cell>
          <cell r="X790" t="str">
            <v>S7200 Services</v>
          </cell>
          <cell r="Y790" t="str">
            <v>A2340 Overhead</v>
          </cell>
          <cell r="Z790">
            <v>6375.0400000000009</v>
          </cell>
          <cell r="AA790">
            <v>2429.59</v>
          </cell>
          <cell r="AB790">
            <v>1275000</v>
          </cell>
          <cell r="AC790">
            <v>0</v>
          </cell>
          <cell r="AD790">
            <v>4180.3278688524588</v>
          </cell>
          <cell r="AG790">
            <v>0</v>
          </cell>
          <cell r="AH790">
            <v>-4180.3278688524588</v>
          </cell>
        </row>
        <row r="791">
          <cell r="A791">
            <v>113144</v>
          </cell>
          <cell r="B791" t="str">
            <v>MD MANAGE COMPANY BUSINESS</v>
          </cell>
          <cell r="C791">
            <v>113144</v>
          </cell>
          <cell r="D791" t="str">
            <v>OVERHEADS, PN MANAGING DIRECTOR - SERVICES MGT (AVIATION)</v>
          </cell>
          <cell r="E791" t="str">
            <v>CHIGBO ENENMO</v>
          </cell>
          <cell r="F791" t="str">
            <v>CCH/MD</v>
          </cell>
          <cell r="G791">
            <v>415003</v>
          </cell>
          <cell r="H791">
            <v>4150</v>
          </cell>
          <cell r="I791" t="str">
            <v>PMM</v>
          </cell>
          <cell r="J791" t="str">
            <v>BASE JV</v>
          </cell>
          <cell r="K791" t="str">
            <v>CC &amp; MD</v>
          </cell>
          <cell r="L791" t="str">
            <v>BGR</v>
          </cell>
          <cell r="M791" t="str">
            <v>Country Chair &amp; MD SPDC</v>
          </cell>
          <cell r="N791" t="str">
            <v>Country Chair &amp; MD SPDC</v>
          </cell>
          <cell r="O791" t="str">
            <v>SOKUNBI, ADEOLA</v>
          </cell>
          <cell r="P791" t="str">
            <v>DANIEL.SAGBE@SHELL.COM</v>
          </cell>
          <cell r="Q791" t="str">
            <v>OPEX</v>
          </cell>
          <cell r="R791" t="str">
            <v>OPEX</v>
          </cell>
          <cell r="S791" t="str">
            <v>NON SAL</v>
          </cell>
          <cell r="T791" t="str">
            <v>N/A</v>
          </cell>
          <cell r="U791" t="str">
            <v>N/A</v>
          </cell>
          <cell r="V791" t="str">
            <v>C_OPSE_OIL_Z11</v>
          </cell>
          <cell r="W791" t="str">
            <v>P235 Direct Management</v>
          </cell>
          <cell r="X791" t="str">
            <v>S7200 Services</v>
          </cell>
          <cell r="Y791" t="str">
            <v>A2170 Direct Mngt and Overheads</v>
          </cell>
          <cell r="Z791">
            <v>41219.449999999997</v>
          </cell>
          <cell r="AA791">
            <v>62897.41</v>
          </cell>
          <cell r="AB791">
            <v>4291200</v>
          </cell>
          <cell r="AC791">
            <v>43200</v>
          </cell>
          <cell r="AD791">
            <v>57269.508196721312</v>
          </cell>
          <cell r="AG791">
            <v>0</v>
          </cell>
          <cell r="AH791">
            <v>-57269.508196721312</v>
          </cell>
        </row>
        <row r="792">
          <cell r="A792">
            <v>101422</v>
          </cell>
          <cell r="B792" t="str">
            <v>STNLMANAGEMENTFEES</v>
          </cell>
          <cell r="C792">
            <v>113148</v>
          </cell>
          <cell r="D792" t="str">
            <v>OVERHEADS FPF PENSION FUND_ADMIN COST</v>
          </cell>
          <cell r="E792" t="str">
            <v>CHIGBO ENENMO</v>
          </cell>
          <cell r="F792" t="str">
            <v>FINANCE</v>
          </cell>
          <cell r="G792">
            <v>415002</v>
          </cell>
          <cell r="H792">
            <v>4150</v>
          </cell>
          <cell r="I792" t="str">
            <v>G&amp;A</v>
          </cell>
          <cell r="J792" t="str">
            <v>BASE JV</v>
          </cell>
          <cell r="K792" t="str">
            <v>FINANCE</v>
          </cell>
          <cell r="L792" t="str">
            <v>FINANCE</v>
          </cell>
          <cell r="M792" t="str">
            <v>MD, Shell Nig. Closed Pension Fund Admin</v>
          </cell>
          <cell r="N792" t="str">
            <v>Head Operations &amp; Finance</v>
          </cell>
          <cell r="O792" t="str">
            <v>AJILIMA- ISAAC, HAWA</v>
          </cell>
          <cell r="P792" t="str">
            <v>BOLA.ADIGUN@SHELL.COM</v>
          </cell>
          <cell r="Q792" t="str">
            <v>OPEX</v>
          </cell>
          <cell r="R792" t="str">
            <v>OPEX</v>
          </cell>
          <cell r="S792" t="str">
            <v>NON SAL</v>
          </cell>
          <cell r="T792" t="str">
            <v>N/A</v>
          </cell>
          <cell r="U792" t="str">
            <v>N/A</v>
          </cell>
          <cell r="V792" t="str">
            <v>N/A</v>
          </cell>
          <cell r="W792" t="str">
            <v>P236.06 Finance and Taxation</v>
          </cell>
          <cell r="X792" t="str">
            <v>S7200 Services</v>
          </cell>
          <cell r="Y792" t="str">
            <v>A2340 Overhead</v>
          </cell>
          <cell r="Z792">
            <v>0.01</v>
          </cell>
          <cell r="AA792">
            <v>0</v>
          </cell>
          <cell r="AB792">
            <v>0</v>
          </cell>
          <cell r="AC792">
            <v>0</v>
          </cell>
          <cell r="AD792">
            <v>0</v>
          </cell>
          <cell r="AG792">
            <v>0</v>
          </cell>
          <cell r="AH792">
            <v>0</v>
          </cell>
        </row>
        <row r="793">
          <cell r="A793">
            <v>105136</v>
          </cell>
          <cell r="B793" t="str">
            <v>JVFINOPSOVERHEAD</v>
          </cell>
          <cell r="C793">
            <v>113148</v>
          </cell>
          <cell r="D793" t="str">
            <v>OVERHEADS FPF PENSION FUND_ADMIN COST</v>
          </cell>
          <cell r="E793" t="str">
            <v>CHIGBO ENENMO</v>
          </cell>
          <cell r="F793" t="str">
            <v>FINANCE</v>
          </cell>
          <cell r="G793">
            <v>415002</v>
          </cell>
          <cell r="H793">
            <v>4150</v>
          </cell>
          <cell r="I793" t="str">
            <v>G&amp;A</v>
          </cell>
          <cell r="J793" t="str">
            <v>BASE JV</v>
          </cell>
          <cell r="K793" t="str">
            <v>FINANCE</v>
          </cell>
          <cell r="L793" t="str">
            <v>FINANCE</v>
          </cell>
          <cell r="M793" t="str">
            <v>MD, Shell Nig. Closed Pension Fund Admin</v>
          </cell>
          <cell r="N793" t="str">
            <v>Head Operations &amp; Finance</v>
          </cell>
          <cell r="O793" t="str">
            <v>AJILIMA- ISAAC, HAWA</v>
          </cell>
          <cell r="P793" t="str">
            <v>BOLA.ADIGUN@SHELL.COM</v>
          </cell>
          <cell r="Q793" t="str">
            <v>OPEX</v>
          </cell>
          <cell r="R793" t="str">
            <v>OPEX</v>
          </cell>
          <cell r="S793" t="str">
            <v>NON SAL</v>
          </cell>
          <cell r="T793" t="str">
            <v>N/A</v>
          </cell>
          <cell r="U793" t="str">
            <v>N/A</v>
          </cell>
          <cell r="V793" t="str">
            <v>N/A</v>
          </cell>
          <cell r="W793" t="str">
            <v>P236.06 Finance and Taxation</v>
          </cell>
          <cell r="X793" t="str">
            <v>S7200 Services</v>
          </cell>
          <cell r="Y793" t="str">
            <v>A2340 Overhead</v>
          </cell>
          <cell r="Z793">
            <v>10771.81</v>
          </cell>
          <cell r="AA793">
            <v>0</v>
          </cell>
          <cell r="AB793">
            <v>0</v>
          </cell>
          <cell r="AC793">
            <v>0</v>
          </cell>
          <cell r="AD793">
            <v>0</v>
          </cell>
          <cell r="AG793">
            <v>0</v>
          </cell>
          <cell r="AH793">
            <v>0</v>
          </cell>
        </row>
        <row r="794">
          <cell r="A794">
            <v>113260</v>
          </cell>
          <cell r="B794" t="str">
            <v>OVERHEADS HR &amp; SERVICES-DISCIPLINE ENGINEERING</v>
          </cell>
          <cell r="C794">
            <v>113260</v>
          </cell>
          <cell r="D794" t="str">
            <v>OVERHEADS HR &amp; SERVICES-DISCIPLINE ENGINEERING</v>
          </cell>
          <cell r="E794" t="str">
            <v>MOJEED OKUNADE</v>
          </cell>
          <cell r="F794" t="str">
            <v>ENGINEERING</v>
          </cell>
          <cell r="G794">
            <v>415002</v>
          </cell>
          <cell r="H794">
            <v>4150</v>
          </cell>
          <cell r="I794" t="str">
            <v>G&amp;A</v>
          </cell>
          <cell r="J794" t="str">
            <v>BASE JV</v>
          </cell>
          <cell r="K794" t="str">
            <v>P&amp;T</v>
          </cell>
          <cell r="L794" t="str">
            <v>GM Nigeria, Operated</v>
          </cell>
          <cell r="M794" t="str">
            <v>GM Nigeria, Operated</v>
          </cell>
          <cell r="N794" t="str">
            <v>Manager, Onshore Nigeria Engineering</v>
          </cell>
          <cell r="O794" t="str">
            <v>EBEM, MARCEL</v>
          </cell>
          <cell r="P794" t="str">
            <v>CHIBUZO.ONUMADU@SHELL.COM</v>
          </cell>
          <cell r="Q794" t="str">
            <v>OPEX</v>
          </cell>
          <cell r="R794" t="str">
            <v>OPEX</v>
          </cell>
          <cell r="S794" t="str">
            <v>NON SAL</v>
          </cell>
          <cell r="T794" t="str">
            <v>N/A</v>
          </cell>
          <cell r="U794" t="str">
            <v>N/A</v>
          </cell>
          <cell r="V794" t="str">
            <v>C_OPSE_OIL_Z11</v>
          </cell>
          <cell r="W794" t="str">
            <v>P236.01 Technical Support</v>
          </cell>
          <cell r="X794" t="str">
            <v>S7200 Services</v>
          </cell>
          <cell r="Y794" t="str">
            <v>A2340 Overhead</v>
          </cell>
          <cell r="Z794">
            <v>39839.67</v>
          </cell>
          <cell r="AA794">
            <v>25804.280000000002</v>
          </cell>
          <cell r="AB794">
            <v>26878600</v>
          </cell>
          <cell r="AC794">
            <v>0</v>
          </cell>
          <cell r="AD794">
            <v>88126.557377049176</v>
          </cell>
          <cell r="AG794">
            <v>0</v>
          </cell>
          <cell r="AH794">
            <v>-88126.557377049176</v>
          </cell>
        </row>
        <row r="795">
          <cell r="A795">
            <v>113262</v>
          </cell>
          <cell r="B795" t="str">
            <v>AFAM POWER GENERAL O/H - ADMIN SERVICES COST</v>
          </cell>
          <cell r="C795">
            <v>113262</v>
          </cell>
          <cell r="D795" t="str">
            <v>AFAM OVERHEAD - SERVICES MANAGEMENT (ADMIN SERVICES COST)</v>
          </cell>
          <cell r="E795" t="str">
            <v>IRETI OMOTOSO</v>
          </cell>
          <cell r="F795" t="str">
            <v>PRODUCTION</v>
          </cell>
          <cell r="G795">
            <v>414003</v>
          </cell>
          <cell r="H795">
            <v>4140</v>
          </cell>
          <cell r="I795" t="str">
            <v>GAS</v>
          </cell>
          <cell r="J795" t="str">
            <v>DOMGAS/IPP</v>
          </cell>
          <cell r="K795" t="str">
            <v>PRODUCTION</v>
          </cell>
          <cell r="L795" t="str">
            <v>PRODUCTION</v>
          </cell>
          <cell r="M795" t="str">
            <v>Asset Manager, Land East Hub (AFAM)</v>
          </cell>
          <cell r="N795" t="str">
            <v>Operations Manager Afam Power Plant</v>
          </cell>
          <cell r="O795" t="str">
            <v>AZUBUIKE, JOHN</v>
          </cell>
          <cell r="P795" t="str">
            <v>ALPHONS.ALAGALA@SHELL.COM</v>
          </cell>
          <cell r="Q795" t="str">
            <v>OPEX</v>
          </cell>
          <cell r="R795" t="str">
            <v>OPEX</v>
          </cell>
          <cell r="S795" t="str">
            <v>NON SAL</v>
          </cell>
          <cell r="T795" t="str">
            <v>N/A</v>
          </cell>
          <cell r="U795" t="str">
            <v>N/A</v>
          </cell>
          <cell r="V795" t="str">
            <v>N_AFAM_EL1_G01</v>
          </cell>
          <cell r="W795" t="str">
            <v>P234 Power Operations</v>
          </cell>
          <cell r="X795" t="str">
            <v>S7200 Services</v>
          </cell>
          <cell r="Y795" t="str">
            <v>A2170 Direct Mngt and Overheads</v>
          </cell>
          <cell r="Z795">
            <v>3805.79</v>
          </cell>
          <cell r="AA795">
            <v>3756.7200000000003</v>
          </cell>
          <cell r="AB795">
            <v>411600</v>
          </cell>
          <cell r="AC795">
            <v>0</v>
          </cell>
          <cell r="AD795">
            <v>1349.5081967213114</v>
          </cell>
          <cell r="AG795">
            <v>0</v>
          </cell>
          <cell r="AH795">
            <v>-1349.5081967213114</v>
          </cell>
        </row>
        <row r="796">
          <cell r="A796">
            <v>112896</v>
          </cell>
          <cell r="B796" t="str">
            <v>OVERHEADS_CONSULTANCY</v>
          </cell>
          <cell r="C796">
            <v>113148</v>
          </cell>
          <cell r="D796" t="str">
            <v>OVERHEADS FPF PENSION FUND_ADMIN COST</v>
          </cell>
          <cell r="E796" t="str">
            <v>CHIGBO ENENMO</v>
          </cell>
          <cell r="F796" t="str">
            <v>FINANCE</v>
          </cell>
          <cell r="G796">
            <v>415002</v>
          </cell>
          <cell r="H796">
            <v>4150</v>
          </cell>
          <cell r="I796" t="str">
            <v>G&amp;A</v>
          </cell>
          <cell r="J796" t="str">
            <v>BASE JV</v>
          </cell>
          <cell r="K796" t="str">
            <v>FINANCE</v>
          </cell>
          <cell r="L796" t="str">
            <v>FINANCE</v>
          </cell>
          <cell r="M796" t="str">
            <v>MD, Shell Nig. Closed Pension Fund Admin</v>
          </cell>
          <cell r="N796" t="str">
            <v>Head Operations &amp; Finance</v>
          </cell>
          <cell r="O796" t="str">
            <v>AJILIMA- ISAAC, HAWA</v>
          </cell>
          <cell r="P796" t="str">
            <v>BOLA.ADIGUN@SHELL.COM</v>
          </cell>
          <cell r="Q796" t="str">
            <v>OPEX</v>
          </cell>
          <cell r="R796" t="str">
            <v>OPEX</v>
          </cell>
          <cell r="S796" t="str">
            <v>NON SAL</v>
          </cell>
          <cell r="T796" t="str">
            <v>N/A</v>
          </cell>
          <cell r="U796" t="str">
            <v>N/A</v>
          </cell>
          <cell r="V796" t="str">
            <v>N/A</v>
          </cell>
          <cell r="W796" t="str">
            <v>P236.06 Finance and Taxation</v>
          </cell>
          <cell r="X796" t="str">
            <v>S7200 Services</v>
          </cell>
          <cell r="Y796" t="str">
            <v>A2340 Overhead</v>
          </cell>
          <cell r="Z796">
            <v>0</v>
          </cell>
          <cell r="AA796">
            <v>0</v>
          </cell>
          <cell r="AB796">
            <v>0</v>
          </cell>
          <cell r="AC796">
            <v>0</v>
          </cell>
          <cell r="AD796">
            <v>0</v>
          </cell>
          <cell r="AG796">
            <v>0</v>
          </cell>
          <cell r="AH796">
            <v>0</v>
          </cell>
        </row>
        <row r="797">
          <cell r="A797">
            <v>113265</v>
          </cell>
          <cell r="B797" t="str">
            <v>GENERAL OVERHEADS OKOLOMA</v>
          </cell>
          <cell r="C797">
            <v>113265</v>
          </cell>
          <cell r="D797" t="str">
            <v>AFAM GRF OPERATION OVERHEADS (PROFESSIONAL SUBSCRIPTION)</v>
          </cell>
          <cell r="E797" t="str">
            <v>IRETI OMOTOSO</v>
          </cell>
          <cell r="F797" t="str">
            <v>PRODUCTION</v>
          </cell>
          <cell r="G797">
            <v>414003</v>
          </cell>
          <cell r="H797">
            <v>4140</v>
          </cell>
          <cell r="I797" t="str">
            <v>GAS</v>
          </cell>
          <cell r="J797" t="str">
            <v>DOMGAS/IPP</v>
          </cell>
          <cell r="K797" t="str">
            <v>PRODUCTION</v>
          </cell>
          <cell r="L797" t="str">
            <v>PRODUCTION</v>
          </cell>
          <cell r="M797" t="str">
            <v>Asset Manager, Land East Hub</v>
          </cell>
          <cell r="N797" t="str">
            <v>Asset Management Integration Lead</v>
          </cell>
          <cell r="O797" t="str">
            <v>ADEDIRAN, ADEWALE</v>
          </cell>
          <cell r="P797" t="str">
            <v>DENNIS.ONYEBUCHIE@SHELL.COM</v>
          </cell>
          <cell r="Q797" t="str">
            <v>OPEX</v>
          </cell>
          <cell r="R797" t="str">
            <v>OPEX</v>
          </cell>
          <cell r="S797" t="str">
            <v>NON SAL</v>
          </cell>
          <cell r="T797" t="str">
            <v>N/A</v>
          </cell>
          <cell r="U797" t="str">
            <v>N/A</v>
          </cell>
          <cell r="V797" t="str">
            <v>C_OPSE_OIL_Z11</v>
          </cell>
          <cell r="W797" t="str">
            <v>P234 Power Operations</v>
          </cell>
          <cell r="X797" t="str">
            <v>S7200 Services</v>
          </cell>
          <cell r="Y797" t="str">
            <v>A2110 Production Operations</v>
          </cell>
          <cell r="Z797">
            <v>154.28</v>
          </cell>
          <cell r="AA797">
            <v>0</v>
          </cell>
          <cell r="AB797">
            <v>400000</v>
          </cell>
          <cell r="AC797">
            <v>0</v>
          </cell>
          <cell r="AD797">
            <v>1311.4754098360656</v>
          </cell>
          <cell r="AG797">
            <v>0</v>
          </cell>
          <cell r="AH797">
            <v>-1311.4754098360656</v>
          </cell>
        </row>
        <row r="798">
          <cell r="A798">
            <v>113266</v>
          </cell>
          <cell r="B798" t="str">
            <v>HOTELS AND TRAVELS - MAJOR PROJECTS - TP</v>
          </cell>
          <cell r="C798">
            <v>113266</v>
          </cell>
          <cell r="D798" t="str">
            <v>HOTELS AND TRAVELS - MAJOR PROJECTS - TP</v>
          </cell>
          <cell r="E798" t="str">
            <v>MOJEED OKUNADE</v>
          </cell>
          <cell r="F798" t="str">
            <v>MAJOR PROJECTS</v>
          </cell>
          <cell r="G798">
            <v>415002</v>
          </cell>
          <cell r="H798">
            <v>4150</v>
          </cell>
          <cell r="I798" t="str">
            <v>G&amp;A</v>
          </cell>
          <cell r="J798" t="str">
            <v>BASE JV</v>
          </cell>
          <cell r="K798" t="str">
            <v>P&amp;T</v>
          </cell>
          <cell r="L798" t="str">
            <v>GM Nigeria, Operated</v>
          </cell>
          <cell r="M798" t="str">
            <v>GM Nigeria, Operated</v>
          </cell>
          <cell r="N798" t="str">
            <v>Manager, Onshore Nigeria Engineering</v>
          </cell>
          <cell r="O798" t="str">
            <v>AJALA, OLUFEMI</v>
          </cell>
          <cell r="P798" t="str">
            <v>IKECHUKWU.UCHE@SHELL.COM</v>
          </cell>
          <cell r="Q798" t="str">
            <v>OPEX</v>
          </cell>
          <cell r="R798" t="str">
            <v>OPEX</v>
          </cell>
          <cell r="S798" t="str">
            <v>NON SAL</v>
          </cell>
          <cell r="T798" t="str">
            <v>N/A</v>
          </cell>
          <cell r="U798" t="str">
            <v>N/A</v>
          </cell>
          <cell r="V798" t="str">
            <v>C_OPSE_OIL_Z11</v>
          </cell>
          <cell r="W798" t="str">
            <v>P236.01 Technical Support</v>
          </cell>
          <cell r="X798" t="str">
            <v>S7200 Services</v>
          </cell>
          <cell r="Y798" t="str">
            <v>A2340 Overhead</v>
          </cell>
          <cell r="Z798">
            <v>25193.219999999998</v>
          </cell>
          <cell r="AA798">
            <v>84164.82</v>
          </cell>
          <cell r="AB798">
            <v>0</v>
          </cell>
          <cell r="AC798">
            <v>0</v>
          </cell>
          <cell r="AD798">
            <v>0</v>
          </cell>
          <cell r="AG798">
            <v>0</v>
          </cell>
          <cell r="AH798">
            <v>0</v>
          </cell>
        </row>
        <row r="799">
          <cell r="A799">
            <v>113267</v>
          </cell>
          <cell r="B799" t="str">
            <v>IVQ - TECHNICIANS SKILLS DEV / CERTIFICA</v>
          </cell>
          <cell r="C799">
            <v>113267</v>
          </cell>
          <cell r="D799" t="str">
            <v>IVQ (TECHNICIANS SKILLS DEVELOPMENTCERTIFICATION (PROFESSIONAL FEES/SERVICE)</v>
          </cell>
          <cell r="E799" t="str">
            <v>IRETI OMOTOSO</v>
          </cell>
          <cell r="F799" t="str">
            <v>PRODUCTION</v>
          </cell>
          <cell r="G799">
            <v>414001</v>
          </cell>
          <cell r="H799">
            <v>4140</v>
          </cell>
          <cell r="I799" t="str">
            <v>OF-MTCE</v>
          </cell>
          <cell r="J799" t="str">
            <v>BASE JV</v>
          </cell>
          <cell r="K799" t="str">
            <v>PRODUCTION</v>
          </cell>
          <cell r="L799" t="str">
            <v>PRODUCTION</v>
          </cell>
          <cell r="M799" t="str">
            <v>Production Services Manager</v>
          </cell>
          <cell r="N799" t="str">
            <v>Regional Discipline Adviser</v>
          </cell>
          <cell r="O799" t="str">
            <v>ADEPOJU, OPEYEMI</v>
          </cell>
          <cell r="P799" t="str">
            <v>ENAHORO.BERNARD@SHELL.COM</v>
          </cell>
          <cell r="Q799" t="str">
            <v>OPEX</v>
          </cell>
          <cell r="R799" t="str">
            <v>OPEX</v>
          </cell>
          <cell r="S799" t="str">
            <v>NON SAL</v>
          </cell>
          <cell r="T799" t="str">
            <v>N/A</v>
          </cell>
          <cell r="U799" t="str">
            <v>N/A</v>
          </cell>
          <cell r="V799" t="str">
            <v>C_OPSE_OIL_Z11</v>
          </cell>
          <cell r="W799" t="str">
            <v>P235 Direct Management</v>
          </cell>
          <cell r="X799" t="str">
            <v>S7200 Services</v>
          </cell>
          <cell r="Y799" t="str">
            <v>A2170 Direct Mngt and Overheads</v>
          </cell>
          <cell r="Z799">
            <v>619686.84999999986</v>
          </cell>
          <cell r="AA799">
            <v>159037.46999999997</v>
          </cell>
          <cell r="AB799">
            <v>141587040.24208</v>
          </cell>
          <cell r="AC799">
            <v>361508</v>
          </cell>
          <cell r="AD799">
            <v>825727.80407239345</v>
          </cell>
          <cell r="AG799">
            <v>0</v>
          </cell>
          <cell r="AH799">
            <v>-825727.80407239345</v>
          </cell>
        </row>
        <row r="800">
          <cell r="A800">
            <v>113269</v>
          </cell>
          <cell r="B800" t="str">
            <v>OVERHEADS, FINANCE OPERATIONS_ADMIN COST</v>
          </cell>
          <cell r="C800">
            <v>113269</v>
          </cell>
          <cell r="D800" t="str">
            <v>OVERHEADS, FINANCE OPERATIONS_ADMIN COST</v>
          </cell>
          <cell r="E800" t="str">
            <v>CHIGBO ENENMO</v>
          </cell>
          <cell r="F800" t="str">
            <v>FINANCE</v>
          </cell>
          <cell r="G800">
            <v>415002</v>
          </cell>
          <cell r="H800">
            <v>4150</v>
          </cell>
          <cell r="I800" t="str">
            <v>G&amp;A</v>
          </cell>
          <cell r="J800" t="str">
            <v>BASE JV</v>
          </cell>
          <cell r="K800" t="str">
            <v>FINANCE</v>
          </cell>
          <cell r="L800" t="str">
            <v>FINANCE</v>
          </cell>
          <cell r="M800" t="str">
            <v>Controller Africa</v>
          </cell>
          <cell r="N800" t="str">
            <v>Financial Accounting Manager</v>
          </cell>
          <cell r="O800" t="str">
            <v>AJILIMA- ISAAC, HAWA</v>
          </cell>
          <cell r="P800" t="str">
            <v>O.AJAYI@SHELL.COM</v>
          </cell>
          <cell r="Q800" t="str">
            <v>OPEX</v>
          </cell>
          <cell r="R800" t="str">
            <v>OPEX</v>
          </cell>
          <cell r="S800" t="str">
            <v>NON SAL</v>
          </cell>
          <cell r="T800" t="str">
            <v>N/A</v>
          </cell>
          <cell r="U800" t="str">
            <v>N/A</v>
          </cell>
          <cell r="V800" t="str">
            <v>C_OPSE_OIL_Z11</v>
          </cell>
          <cell r="W800" t="str">
            <v>P236.06 Finance and Taxation</v>
          </cell>
          <cell r="X800" t="str">
            <v>S7200 Services</v>
          </cell>
          <cell r="Y800" t="str">
            <v>A2340 Overhead</v>
          </cell>
          <cell r="Z800">
            <v>32996.269999999997</v>
          </cell>
          <cell r="AA800">
            <v>36980.32</v>
          </cell>
          <cell r="AB800">
            <v>10846200</v>
          </cell>
          <cell r="AC800">
            <v>3000</v>
          </cell>
          <cell r="AD800">
            <v>38561.311475409835</v>
          </cell>
          <cell r="AG800">
            <v>0</v>
          </cell>
          <cell r="AH800">
            <v>-38561.311475409835</v>
          </cell>
        </row>
        <row r="801">
          <cell r="A801">
            <v>113270</v>
          </cell>
          <cell r="B801" t="str">
            <v>WILL BE REDUNDANT</v>
          </cell>
          <cell r="C801">
            <v>113270</v>
          </cell>
          <cell r="D801" t="str">
            <v>(OFFICE AND BUILDING MAINTENANCE)</v>
          </cell>
          <cell r="E801" t="str">
            <v>CHIGBO ENENMO</v>
          </cell>
          <cell r="F801" t="str">
            <v>EXTERNAL RELATIONS</v>
          </cell>
          <cell r="G801">
            <v>415008</v>
          </cell>
          <cell r="H801">
            <v>4150</v>
          </cell>
          <cell r="I801" t="str">
            <v>PMM</v>
          </cell>
          <cell r="J801" t="str">
            <v>BASE JV</v>
          </cell>
          <cell r="K801" t="str">
            <v>CC &amp; MD</v>
          </cell>
          <cell r="L801">
            <v>0</v>
          </cell>
          <cell r="M801" t="str">
            <v>External Relations Manager</v>
          </cell>
          <cell r="N801" t="str">
            <v>ER Strategy &amp; Value Assurance Mgr</v>
          </cell>
          <cell r="O801" t="str">
            <v>SOKUNBI, ADEOLA</v>
          </cell>
          <cell r="P801" t="str">
            <v>TOLULOPE.ADEDEJI@SHELL.COM</v>
          </cell>
          <cell r="Q801" t="str">
            <v>OPEX</v>
          </cell>
          <cell r="R801" t="str">
            <v>OPEX</v>
          </cell>
          <cell r="S801" t="str">
            <v>NON SAL</v>
          </cell>
          <cell r="T801" t="str">
            <v>N/A</v>
          </cell>
          <cell r="U801" t="str">
            <v>N/A</v>
          </cell>
          <cell r="V801" t="str">
            <v>C_OPSE_OIL_Z11</v>
          </cell>
          <cell r="W801" t="str">
            <v>P231 Production Operations</v>
          </cell>
          <cell r="X801" t="str">
            <v>S7200 Services</v>
          </cell>
          <cell r="Y801" t="str">
            <v>A2340 Overhead</v>
          </cell>
          <cell r="Z801">
            <v>1390.91</v>
          </cell>
          <cell r="AA801">
            <v>0</v>
          </cell>
          <cell r="AB801">
            <v>0</v>
          </cell>
          <cell r="AC801">
            <v>0</v>
          </cell>
          <cell r="AD801">
            <v>0</v>
          </cell>
          <cell r="AG801">
            <v>0</v>
          </cell>
          <cell r="AH801">
            <v>0</v>
          </cell>
        </row>
        <row r="802">
          <cell r="A802">
            <v>113008</v>
          </cell>
          <cell r="B802" t="str">
            <v>OVERHEADSFPFPENSIONFUND_RENT</v>
          </cell>
          <cell r="C802">
            <v>113148</v>
          </cell>
          <cell r="D802" t="str">
            <v>OVERHEADS FPF PENSION FUND_ADMIN COST</v>
          </cell>
          <cell r="E802" t="str">
            <v>CHIGBO ENENMO</v>
          </cell>
          <cell r="F802" t="str">
            <v>FINANCE</v>
          </cell>
          <cell r="G802">
            <v>415002</v>
          </cell>
          <cell r="H802">
            <v>4150</v>
          </cell>
          <cell r="I802" t="str">
            <v>G&amp;A</v>
          </cell>
          <cell r="J802" t="str">
            <v>BASE JV</v>
          </cell>
          <cell r="K802" t="str">
            <v>FINANCE</v>
          </cell>
          <cell r="L802" t="str">
            <v>FINANCE</v>
          </cell>
          <cell r="M802" t="str">
            <v>MD, Shell Nig. Closed Pension Fund Admin</v>
          </cell>
          <cell r="N802" t="str">
            <v>Head Operations &amp; Finance</v>
          </cell>
          <cell r="O802" t="str">
            <v>AJILIMA- ISAAC, HAWA</v>
          </cell>
          <cell r="P802" t="str">
            <v>BOLA.ADIGUN@SHELL.COM</v>
          </cell>
          <cell r="Q802" t="str">
            <v>OPEX</v>
          </cell>
          <cell r="R802" t="str">
            <v>OPEX</v>
          </cell>
          <cell r="S802" t="str">
            <v>NON SAL</v>
          </cell>
          <cell r="T802" t="str">
            <v>N/A</v>
          </cell>
          <cell r="U802" t="str">
            <v>N/A</v>
          </cell>
          <cell r="V802" t="str">
            <v>N/A</v>
          </cell>
          <cell r="W802" t="str">
            <v>P236.06 Finance and Taxation</v>
          </cell>
          <cell r="X802" t="str">
            <v>S7200 Services</v>
          </cell>
          <cell r="Y802" t="str">
            <v>A2340 Overhead</v>
          </cell>
          <cell r="Z802">
            <v>0.34</v>
          </cell>
          <cell r="AA802">
            <v>0</v>
          </cell>
          <cell r="AB802">
            <v>0</v>
          </cell>
          <cell r="AC802">
            <v>0</v>
          </cell>
          <cell r="AD802">
            <v>0</v>
          </cell>
          <cell r="AG802">
            <v>0</v>
          </cell>
          <cell r="AH802">
            <v>0</v>
          </cell>
        </row>
        <row r="803">
          <cell r="A803">
            <v>113089</v>
          </cell>
          <cell r="B803" t="str">
            <v>O/H  FPF PENSION FUND_ ICT SOFTWARE</v>
          </cell>
          <cell r="C803">
            <v>113148</v>
          </cell>
          <cell r="D803" t="str">
            <v>OVERHEADS FPF PENSION FUND_ADMIN COST</v>
          </cell>
          <cell r="E803" t="str">
            <v>CHIGBO ENENMO</v>
          </cell>
          <cell r="F803" t="str">
            <v>FINANCE</v>
          </cell>
          <cell r="G803">
            <v>415002</v>
          </cell>
          <cell r="H803">
            <v>4150</v>
          </cell>
          <cell r="I803" t="str">
            <v>G&amp;A</v>
          </cell>
          <cell r="J803" t="str">
            <v>BASE JV</v>
          </cell>
          <cell r="K803" t="str">
            <v>FINANCE</v>
          </cell>
          <cell r="L803" t="str">
            <v>FINANCE</v>
          </cell>
          <cell r="M803" t="str">
            <v>MD, Shell Nig. Closed Pension Fund Admin</v>
          </cell>
          <cell r="N803" t="str">
            <v>Head Operations &amp; Finance</v>
          </cell>
          <cell r="O803" t="str">
            <v>AJILIMA- ISAAC, HAWA</v>
          </cell>
          <cell r="P803" t="str">
            <v>BOLA.ADIGUN@SHELL.COM</v>
          </cell>
          <cell r="Q803" t="str">
            <v>OPEX</v>
          </cell>
          <cell r="R803" t="str">
            <v>OPEX</v>
          </cell>
          <cell r="S803" t="str">
            <v>NON SAL</v>
          </cell>
          <cell r="T803" t="str">
            <v>N/A</v>
          </cell>
          <cell r="U803" t="str">
            <v>N/A</v>
          </cell>
          <cell r="V803" t="str">
            <v>N/A</v>
          </cell>
          <cell r="W803" t="str">
            <v>P236.06 Finance and Taxation</v>
          </cell>
          <cell r="X803" t="str">
            <v>S7200 Services</v>
          </cell>
          <cell r="Y803" t="str">
            <v>A2340 Overhead</v>
          </cell>
          <cell r="Z803">
            <v>0</v>
          </cell>
          <cell r="AA803">
            <v>0</v>
          </cell>
          <cell r="AB803">
            <v>0</v>
          </cell>
          <cell r="AC803">
            <v>0</v>
          </cell>
          <cell r="AD803">
            <v>0</v>
          </cell>
          <cell r="AG803">
            <v>0</v>
          </cell>
          <cell r="AH803">
            <v>0</v>
          </cell>
        </row>
        <row r="804">
          <cell r="A804">
            <v>113274</v>
          </cell>
          <cell r="B804" t="str">
            <v>PIPELINE INTEGRITY OVERHEAD</v>
          </cell>
          <cell r="C804">
            <v>113274</v>
          </cell>
          <cell r="D804" t="str">
            <v>PIPELINE INTEGRITY OVERHEAD</v>
          </cell>
          <cell r="E804" t="str">
            <v>IRETI OMOTOSO</v>
          </cell>
          <cell r="F804" t="str">
            <v>PRODUCTION</v>
          </cell>
          <cell r="G804">
            <v>415002</v>
          </cell>
          <cell r="H804">
            <v>4150</v>
          </cell>
          <cell r="I804" t="str">
            <v>G&amp;A</v>
          </cell>
          <cell r="J804" t="str">
            <v>BASE JV</v>
          </cell>
          <cell r="K804" t="str">
            <v>PRODUCTION</v>
          </cell>
          <cell r="L804" t="str">
            <v>PRODUCTION</v>
          </cell>
          <cell r="M804" t="str">
            <v>Pipeline Asset Manager</v>
          </cell>
          <cell r="N804" t="str">
            <v xml:space="preserve">	Production Support Manager                                                          </v>
          </cell>
          <cell r="O804" t="str">
            <v>AGUEGBOH, OBIORA</v>
          </cell>
          <cell r="P804" t="str">
            <v>IKECHUKWU.ODINACHI@SHELL.COM</v>
          </cell>
          <cell r="Q804" t="str">
            <v>OPEX</v>
          </cell>
          <cell r="R804" t="str">
            <v>OPEX</v>
          </cell>
          <cell r="S804" t="str">
            <v>NON SAL</v>
          </cell>
          <cell r="T804" t="str">
            <v>N/A</v>
          </cell>
          <cell r="U804" t="str">
            <v>N/A</v>
          </cell>
          <cell r="V804" t="str">
            <v>N/A</v>
          </cell>
          <cell r="W804" t="str">
            <v>P233 Facilities Maintenance</v>
          </cell>
          <cell r="X804" t="str">
            <v>S7200 Services</v>
          </cell>
          <cell r="Y804" t="str">
            <v>A2110 Production Operations</v>
          </cell>
          <cell r="Z804">
            <v>23015.410000000003</v>
          </cell>
          <cell r="AA804">
            <v>788.24</v>
          </cell>
          <cell r="AB804">
            <v>0</v>
          </cell>
          <cell r="AC804">
            <v>0</v>
          </cell>
          <cell r="AD804">
            <v>0</v>
          </cell>
          <cell r="AG804">
            <v>0</v>
          </cell>
          <cell r="AH804">
            <v>0</v>
          </cell>
        </row>
        <row r="805">
          <cell r="A805">
            <v>113275</v>
          </cell>
          <cell r="B805" t="str">
            <v>PROD EXCELLENCE GEN OVERHEAD</v>
          </cell>
          <cell r="C805">
            <v>113275</v>
          </cell>
          <cell r="D805" t="str">
            <v>PROD EXCELLENCE GEN OVERHEAD - SERVICES MGT (LAND TRANSPORT)</v>
          </cell>
          <cell r="E805" t="str">
            <v>IRETI OMOTOSO</v>
          </cell>
          <cell r="F805" t="str">
            <v>PRODUCTION</v>
          </cell>
          <cell r="G805">
            <v>415003</v>
          </cell>
          <cell r="H805">
            <v>4150</v>
          </cell>
          <cell r="I805" t="str">
            <v>G&amp;A</v>
          </cell>
          <cell r="J805" t="str">
            <v>BASE JV</v>
          </cell>
          <cell r="K805" t="str">
            <v>PRODUCTION</v>
          </cell>
          <cell r="L805" t="str">
            <v>PRODUCTION</v>
          </cell>
          <cell r="M805" t="str">
            <v>Production Services Manager</v>
          </cell>
          <cell r="N805" t="str">
            <v>Regional Discipline Adviser</v>
          </cell>
          <cell r="O805" t="str">
            <v>ADEPOJU, OPEYEMI</v>
          </cell>
          <cell r="P805" t="str">
            <v>ENAHORO.BERNARD@SHELL.COM</v>
          </cell>
          <cell r="Q805" t="str">
            <v>OPEX</v>
          </cell>
          <cell r="R805" t="str">
            <v>OPEX</v>
          </cell>
          <cell r="S805" t="str">
            <v>NON SAL</v>
          </cell>
          <cell r="T805" t="str">
            <v>N/A</v>
          </cell>
          <cell r="U805" t="str">
            <v>N/A</v>
          </cell>
          <cell r="V805" t="str">
            <v>N/A</v>
          </cell>
          <cell r="W805" t="str">
            <v>P235 Direct Management</v>
          </cell>
          <cell r="X805" t="str">
            <v>S7200 Services</v>
          </cell>
          <cell r="Y805" t="str">
            <v>A2170 Direct Mngt and Overheads</v>
          </cell>
          <cell r="Z805">
            <v>0</v>
          </cell>
          <cell r="AA805">
            <v>0</v>
          </cell>
          <cell r="AB805">
            <v>672500</v>
          </cell>
          <cell r="AC805">
            <v>0</v>
          </cell>
          <cell r="AD805">
            <v>2204.9180327868853</v>
          </cell>
          <cell r="AG805">
            <v>0</v>
          </cell>
          <cell r="AH805">
            <v>-2204.9180327868853</v>
          </cell>
        </row>
        <row r="806">
          <cell r="A806">
            <v>113277</v>
          </cell>
          <cell r="B806" t="str">
            <v>PT ENVIRONMENTAL AFFAIRS -BONNY</v>
          </cell>
          <cell r="C806">
            <v>113277</v>
          </cell>
          <cell r="D806" t="str">
            <v>PTE HSE AND WASTE MGT. (SAFETY INSPECTION / YEARLY AUDIT)</v>
          </cell>
          <cell r="E806" t="str">
            <v>IRETI OMOTOSO</v>
          </cell>
          <cell r="F806" t="str">
            <v>PRODUCTION</v>
          </cell>
          <cell r="G806">
            <v>415006</v>
          </cell>
          <cell r="H806">
            <v>4150</v>
          </cell>
          <cell r="I806" t="str">
            <v>HSE</v>
          </cell>
          <cell r="J806" t="str">
            <v>BASE JV</v>
          </cell>
          <cell r="K806" t="str">
            <v>PRODUCTION</v>
          </cell>
          <cell r="L806" t="str">
            <v>PRODUCTION</v>
          </cell>
          <cell r="M806" t="str">
            <v>Asset Manager, Swamp East Hub</v>
          </cell>
          <cell r="N806" t="str">
            <v>Bonny Terminal Installation Manager </v>
          </cell>
          <cell r="O806" t="str">
            <v>MBANEFO, DUBEM</v>
          </cell>
          <cell r="P806" t="str">
            <v>LEONARD.GAIUS@SHELL.COM</v>
          </cell>
          <cell r="Q806" t="str">
            <v>OPEX</v>
          </cell>
          <cell r="R806" t="str">
            <v>OPEX</v>
          </cell>
          <cell r="S806" t="str">
            <v>NON SAL</v>
          </cell>
          <cell r="T806" t="str">
            <v>N/A</v>
          </cell>
          <cell r="U806" t="str">
            <v>N/A</v>
          </cell>
          <cell r="V806" t="str">
            <v>C_OPSE_OIL_Z11</v>
          </cell>
          <cell r="W806" t="str">
            <v>P231 Production Operations</v>
          </cell>
          <cell r="X806" t="str">
            <v>S7200 Services</v>
          </cell>
          <cell r="Y806" t="str">
            <v>A2110 Production Operations</v>
          </cell>
          <cell r="Z806">
            <v>108670.7</v>
          </cell>
          <cell r="AA806">
            <v>99254.86</v>
          </cell>
          <cell r="AB806">
            <v>30016816.704</v>
          </cell>
          <cell r="AC806">
            <v>0</v>
          </cell>
          <cell r="AD806">
            <v>98415.792472131143</v>
          </cell>
          <cell r="AG806">
            <v>0</v>
          </cell>
          <cell r="AH806">
            <v>-98415.792472131143</v>
          </cell>
        </row>
        <row r="807">
          <cell r="A807">
            <v>113148</v>
          </cell>
          <cell r="B807" t="str">
            <v>OVERHEADS FPF PENSION FUND_ADMIN COST</v>
          </cell>
          <cell r="C807">
            <v>113148</v>
          </cell>
          <cell r="D807" t="str">
            <v>OVERHEADS FPF PENSION FUND_ADMIN COST</v>
          </cell>
          <cell r="E807" t="str">
            <v>CHIGBO ENENMO</v>
          </cell>
          <cell r="F807" t="str">
            <v>FINANCE</v>
          </cell>
          <cell r="G807">
            <v>415002</v>
          </cell>
          <cell r="H807">
            <v>4150</v>
          </cell>
          <cell r="I807" t="str">
            <v>G&amp;A</v>
          </cell>
          <cell r="J807" t="str">
            <v>BASE JV</v>
          </cell>
          <cell r="K807" t="str">
            <v>FINANCE</v>
          </cell>
          <cell r="L807" t="str">
            <v>FINANCE</v>
          </cell>
          <cell r="M807" t="str">
            <v>MD, Shell Nig. Closed Pension Fund Admin</v>
          </cell>
          <cell r="N807" t="str">
            <v>Head Operations &amp; Finance</v>
          </cell>
          <cell r="O807" t="str">
            <v>AJILIMA- ISAAC, HAWA</v>
          </cell>
          <cell r="P807" t="str">
            <v>BOLA.ADIGUN@SHELL.COM</v>
          </cell>
          <cell r="Q807" t="str">
            <v>OPEX</v>
          </cell>
          <cell r="R807" t="str">
            <v>OPEX</v>
          </cell>
          <cell r="S807" t="str">
            <v>NON SAL</v>
          </cell>
          <cell r="T807" t="str">
            <v>N/A</v>
          </cell>
          <cell r="U807" t="str">
            <v>N/A</v>
          </cell>
          <cell r="V807" t="str">
            <v>C_OPSE_OIL_Z11</v>
          </cell>
          <cell r="W807" t="str">
            <v>P236.06 Finance and Taxation</v>
          </cell>
          <cell r="X807" t="str">
            <v>S7200 Services</v>
          </cell>
          <cell r="Y807" t="str">
            <v>A2340 Overhead</v>
          </cell>
          <cell r="Z807">
            <v>360879.67000000004</v>
          </cell>
          <cell r="AA807">
            <v>401898.19000000006</v>
          </cell>
          <cell r="AB807">
            <v>161708435.39839998</v>
          </cell>
          <cell r="AC807">
            <v>54099.199999999997</v>
          </cell>
          <cell r="AD807">
            <v>584290.79147016385</v>
          </cell>
          <cell r="AG807">
            <v>0</v>
          </cell>
          <cell r="AH807">
            <v>-584290.79147016385</v>
          </cell>
        </row>
        <row r="808">
          <cell r="A808">
            <v>113149</v>
          </cell>
          <cell r="B808" t="str">
            <v>OVERHEADS FPF PENSION FUND_STAFF COST</v>
          </cell>
          <cell r="C808">
            <v>113148</v>
          </cell>
          <cell r="D808" t="str">
            <v>OVERHEADS FPF PENSION FUND_ADMIN COST</v>
          </cell>
          <cell r="E808" t="str">
            <v>CHIGBO ENENMO</v>
          </cell>
          <cell r="F808" t="str">
            <v>FINANCE</v>
          </cell>
          <cell r="G808">
            <v>415002</v>
          </cell>
          <cell r="H808">
            <v>4150</v>
          </cell>
          <cell r="I808" t="str">
            <v>G&amp;A</v>
          </cell>
          <cell r="J808" t="str">
            <v>BASE JV</v>
          </cell>
          <cell r="K808" t="str">
            <v>FINANCE</v>
          </cell>
          <cell r="L808" t="str">
            <v>FINANCE</v>
          </cell>
          <cell r="M808" t="str">
            <v>MD, Shell Nig. Closed Pension Fund Admin</v>
          </cell>
          <cell r="N808" t="str">
            <v>Head Operations &amp; Finance</v>
          </cell>
          <cell r="O808" t="str">
            <v>AJILIMA- ISAAC, HAWA</v>
          </cell>
          <cell r="P808" t="str">
            <v>BOLA.ADIGUN@SHELL.COM</v>
          </cell>
          <cell r="Q808" t="str">
            <v>OPEX</v>
          </cell>
          <cell r="R808" t="str">
            <v>OPEX</v>
          </cell>
          <cell r="S808" t="str">
            <v>NON SAL</v>
          </cell>
          <cell r="T808" t="str">
            <v>N/A</v>
          </cell>
          <cell r="U808" t="str">
            <v>N/A</v>
          </cell>
          <cell r="V808" t="str">
            <v>N/A</v>
          </cell>
          <cell r="W808" t="str">
            <v>P236.06 Finance and Taxation</v>
          </cell>
          <cell r="X808" t="str">
            <v>S7200 Services</v>
          </cell>
          <cell r="Y808" t="str">
            <v>A2340 Overhead</v>
          </cell>
          <cell r="Z808">
            <v>-118.59999999999945</v>
          </cell>
          <cell r="AA808">
            <v>-3.4000000000005457</v>
          </cell>
          <cell r="AB808">
            <v>0</v>
          </cell>
          <cell r="AC808">
            <v>0</v>
          </cell>
          <cell r="AD808">
            <v>0</v>
          </cell>
          <cell r="AG808">
            <v>0</v>
          </cell>
          <cell r="AH808">
            <v>0</v>
          </cell>
        </row>
        <row r="809">
          <cell r="A809">
            <v>113281</v>
          </cell>
          <cell r="B809" t="str">
            <v>OVERHEADS FACILITIES &amp; LOGISTICS-DISCIPLINE ENGINEERING</v>
          </cell>
          <cell r="C809">
            <v>113281</v>
          </cell>
          <cell r="D809" t="str">
            <v>OVERHEADS FACILITIES &amp; LOGISTICS-DISCIPLINE ENGINEERING</v>
          </cell>
          <cell r="E809" t="str">
            <v>MOJEED OKUNADE</v>
          </cell>
          <cell r="F809" t="str">
            <v>ENGINEERING</v>
          </cell>
          <cell r="G809">
            <v>415002</v>
          </cell>
          <cell r="H809">
            <v>4150</v>
          </cell>
          <cell r="I809" t="str">
            <v>G&amp;A</v>
          </cell>
          <cell r="J809" t="str">
            <v>BASE JV</v>
          </cell>
          <cell r="K809" t="str">
            <v>P&amp;T</v>
          </cell>
          <cell r="L809" t="str">
            <v>GM Nigeria, Operated</v>
          </cell>
          <cell r="M809" t="str">
            <v>GM Nigeria, Operated</v>
          </cell>
          <cell r="N809" t="str">
            <v>Manager, Onshore Nigeria Engineering</v>
          </cell>
          <cell r="O809" t="str">
            <v>EBEM, MARCEL</v>
          </cell>
          <cell r="P809" t="str">
            <v>CHIBUZO.ONUMADU@SHELL.COM</v>
          </cell>
          <cell r="Q809" t="str">
            <v>OPEX</v>
          </cell>
          <cell r="R809" t="str">
            <v>OPEX</v>
          </cell>
          <cell r="S809" t="str">
            <v>NON SAL</v>
          </cell>
          <cell r="T809" t="str">
            <v>N/A</v>
          </cell>
          <cell r="U809" t="str">
            <v>N/A</v>
          </cell>
          <cell r="V809" t="str">
            <v>N/A</v>
          </cell>
          <cell r="W809" t="str">
            <v>P236.01 Technical Support</v>
          </cell>
          <cell r="X809" t="str">
            <v>S7200 Services</v>
          </cell>
          <cell r="Y809" t="str">
            <v>A2340 Overhead</v>
          </cell>
          <cell r="Z809">
            <v>30433.7</v>
          </cell>
          <cell r="AA809">
            <v>0</v>
          </cell>
          <cell r="AB809">
            <v>0</v>
          </cell>
          <cell r="AC809">
            <v>0</v>
          </cell>
          <cell r="AD809">
            <v>0</v>
          </cell>
          <cell r="AG809">
            <v>0</v>
          </cell>
          <cell r="AH809">
            <v>0</v>
          </cell>
        </row>
        <row r="810">
          <cell r="A810">
            <v>113282</v>
          </cell>
          <cell r="B810" t="str">
            <v>PWC ENVIRONMENTAL AFFAIRS</v>
          </cell>
          <cell r="C810">
            <v>113282</v>
          </cell>
          <cell r="D810" t="str">
            <v>PCW ENVIRONMENTAL AFFAIRS (ACCIDENT PREV)</v>
          </cell>
          <cell r="E810" t="str">
            <v>IRETI OMOTOSO</v>
          </cell>
          <cell r="F810" t="str">
            <v>PRODUCTION</v>
          </cell>
          <cell r="G810">
            <v>415006</v>
          </cell>
          <cell r="H810">
            <v>4150</v>
          </cell>
          <cell r="I810" t="str">
            <v>HSE</v>
          </cell>
          <cell r="J810" t="str">
            <v>BASE JV</v>
          </cell>
          <cell r="K810" t="str">
            <v>PRODUCTION</v>
          </cell>
          <cell r="L810" t="str">
            <v>PRODUCTION</v>
          </cell>
          <cell r="M810" t="str">
            <v>Asset Manager, Swamp West Hub</v>
          </cell>
          <cell r="N810" t="str">
            <v>Asset Management Integration Lead</v>
          </cell>
          <cell r="O810" t="str">
            <v>COOKEY, GABRIEL</v>
          </cell>
          <cell r="P810" t="str">
            <v>MEZIE.ANABA@SHELL.COM</v>
          </cell>
          <cell r="Q810" t="str">
            <v>OPEX</v>
          </cell>
          <cell r="R810" t="str">
            <v>OPEX</v>
          </cell>
          <cell r="S810" t="str">
            <v>NON SAL</v>
          </cell>
          <cell r="T810" t="str">
            <v>N/A</v>
          </cell>
          <cell r="U810" t="str">
            <v>N/A</v>
          </cell>
          <cell r="V810" t="str">
            <v>C_OPSE_OIL_Z11</v>
          </cell>
          <cell r="W810" t="str">
            <v>P231 Production Operations</v>
          </cell>
          <cell r="X810" t="str">
            <v>S7200 Services</v>
          </cell>
          <cell r="Y810" t="str">
            <v>A2110 Production Operations</v>
          </cell>
          <cell r="Z810">
            <v>12251.51</v>
          </cell>
          <cell r="AA810">
            <v>77251.119999999981</v>
          </cell>
          <cell r="AB810">
            <v>24431780.000000004</v>
          </cell>
          <cell r="AC810">
            <v>0</v>
          </cell>
          <cell r="AD810">
            <v>80104.196721311484</v>
          </cell>
          <cell r="AG810">
            <v>0</v>
          </cell>
          <cell r="AH810">
            <v>-80104.196721311484</v>
          </cell>
        </row>
        <row r="811">
          <cell r="A811">
            <v>113284</v>
          </cell>
          <cell r="B811" t="str">
            <v>PWB POLLUTION CLEAN UP</v>
          </cell>
          <cell r="C811">
            <v>113284</v>
          </cell>
          <cell r="D811" t="str">
            <v>PBW ENVIRONMENTAL AFFAIRS SPILLAGE CLEANUP)</v>
          </cell>
          <cell r="E811" t="str">
            <v>IRETI OMOTOSO</v>
          </cell>
          <cell r="F811" t="str">
            <v>PRODUCTION</v>
          </cell>
          <cell r="G811">
            <v>415006</v>
          </cell>
          <cell r="H811">
            <v>4150</v>
          </cell>
          <cell r="I811" t="str">
            <v>HSE</v>
          </cell>
          <cell r="J811" t="str">
            <v>BASE JV</v>
          </cell>
          <cell r="K811" t="str">
            <v>PRODUCTION</v>
          </cell>
          <cell r="L811" t="str">
            <v>PRODUCTION</v>
          </cell>
          <cell r="M811" t="str">
            <v>Asset Manager, Swamp West Hub</v>
          </cell>
          <cell r="N811" t="str">
            <v>Asset Management Integration Lead</v>
          </cell>
          <cell r="O811" t="str">
            <v>COOKEY, GABRIEL</v>
          </cell>
          <cell r="P811" t="str">
            <v>MEZIE.ANABA@SHELL.COM</v>
          </cell>
          <cell r="Q811" t="str">
            <v>OPEX</v>
          </cell>
          <cell r="R811" t="str">
            <v>OPEX</v>
          </cell>
          <cell r="S811" t="str">
            <v>NON SAL</v>
          </cell>
          <cell r="T811" t="str">
            <v>N/A</v>
          </cell>
          <cell r="U811" t="str">
            <v>N/A</v>
          </cell>
          <cell r="V811" t="str">
            <v>C_OPSE_OIL_Z11</v>
          </cell>
          <cell r="W811" t="str">
            <v>P244.01 Other Production Expenses</v>
          </cell>
          <cell r="X811" t="str">
            <v>S7200 Services</v>
          </cell>
          <cell r="Y811" t="str">
            <v>A2110 Production Operations</v>
          </cell>
          <cell r="Z811">
            <v>27603.54</v>
          </cell>
          <cell r="AA811">
            <v>20819.97</v>
          </cell>
          <cell r="AB811">
            <v>15742750</v>
          </cell>
          <cell r="AC811">
            <v>44551.130000000005</v>
          </cell>
          <cell r="AD811">
            <v>96166.703770491818</v>
          </cell>
          <cell r="AG811">
            <v>0</v>
          </cell>
          <cell r="AH811">
            <v>-96166.703770491818</v>
          </cell>
        </row>
        <row r="812">
          <cell r="A812">
            <v>113288</v>
          </cell>
          <cell r="B812" t="str">
            <v>CX CORPORATE EXHIBITIONS SERVICES</v>
          </cell>
          <cell r="C812">
            <v>113288</v>
          </cell>
          <cell r="D812" t="str">
            <v>CORPORATE COMMUNICATION_TRAVEL&amp; HOTEL</v>
          </cell>
          <cell r="E812" t="str">
            <v>CHIGBO ENENMO</v>
          </cell>
          <cell r="F812" t="str">
            <v>EXTERNAL RELATIONS</v>
          </cell>
          <cell r="G812">
            <v>415005</v>
          </cell>
          <cell r="H812">
            <v>4150</v>
          </cell>
          <cell r="I812" t="str">
            <v>G&amp;A</v>
          </cell>
          <cell r="J812" t="str">
            <v>BASE JV</v>
          </cell>
          <cell r="K812" t="str">
            <v>CC &amp; MD</v>
          </cell>
          <cell r="L812" t="str">
            <v>EXTERNAL RELATIONS</v>
          </cell>
          <cell r="M812" t="str">
            <v>External Relations Manager</v>
          </cell>
          <cell r="N812" t="str">
            <v>ER Nigeria Communications Manager</v>
          </cell>
          <cell r="O812" t="str">
            <v>SOKUNBI, ADEOLA</v>
          </cell>
          <cell r="P812" t="str">
            <v>ANDREW.EJENEHA@SHELL.COM</v>
          </cell>
          <cell r="Q812" t="str">
            <v>OPEX</v>
          </cell>
          <cell r="R812" t="str">
            <v>OPEX</v>
          </cell>
          <cell r="S812" t="str">
            <v>NON SAL</v>
          </cell>
          <cell r="T812" t="str">
            <v>N/A</v>
          </cell>
          <cell r="U812" t="str">
            <v>N/A</v>
          </cell>
          <cell r="V812" t="str">
            <v>C_OPSE_OIL_Z11</v>
          </cell>
          <cell r="W812" t="str">
            <v>P236.08 Corporate Affairs, PR, etc.</v>
          </cell>
          <cell r="X812" t="str">
            <v>S7200 Services</v>
          </cell>
          <cell r="Y812" t="str">
            <v>A2340 Overhead</v>
          </cell>
          <cell r="Z812">
            <v>16386.009999999995</v>
          </cell>
          <cell r="AA812">
            <v>17023.170000000002</v>
          </cell>
          <cell r="AB812">
            <v>21520000</v>
          </cell>
          <cell r="AC812">
            <v>40000</v>
          </cell>
          <cell r="AD812">
            <v>110557.37704918033</v>
          </cell>
          <cell r="AG812">
            <v>0</v>
          </cell>
          <cell r="AH812">
            <v>-110557.37704918033</v>
          </cell>
        </row>
        <row r="813">
          <cell r="A813">
            <v>113289</v>
          </cell>
          <cell r="B813" t="str">
            <v>CORPORATE MEDIA ANNOUNCEMENTS</v>
          </cell>
          <cell r="C813">
            <v>113289</v>
          </cell>
          <cell r="D813" t="str">
            <v>CORPORATE COMMUNICATION AND MEDIA_ADMIN COST</v>
          </cell>
          <cell r="E813" t="str">
            <v>CHIGBO ENENMO</v>
          </cell>
          <cell r="F813" t="str">
            <v>EXTERNAL RELATIONS</v>
          </cell>
          <cell r="G813">
            <v>415002</v>
          </cell>
          <cell r="H813">
            <v>4150</v>
          </cell>
          <cell r="I813" t="str">
            <v>CDPA</v>
          </cell>
          <cell r="J813" t="str">
            <v>BASE JV</v>
          </cell>
          <cell r="K813" t="str">
            <v>CC &amp; MD</v>
          </cell>
          <cell r="L813" t="str">
            <v>EXTERNAL RELATIONS</v>
          </cell>
          <cell r="M813" t="str">
            <v>External Relations Manager</v>
          </cell>
          <cell r="N813" t="str">
            <v>ER Nigeria Communications Manager</v>
          </cell>
          <cell r="O813" t="str">
            <v>SOKUNBI, ADEOLA</v>
          </cell>
          <cell r="P813" t="str">
            <v>JOSEPH.OBARI@SHELL.COM</v>
          </cell>
          <cell r="Q813" t="str">
            <v>OPEX</v>
          </cell>
          <cell r="R813" t="str">
            <v>OPEX</v>
          </cell>
          <cell r="S813" t="str">
            <v>NON SAL</v>
          </cell>
          <cell r="T813" t="str">
            <v>N/A</v>
          </cell>
          <cell r="U813" t="str">
            <v>N/A</v>
          </cell>
          <cell r="V813" t="str">
            <v>C_OPSE_OIL_Z11</v>
          </cell>
          <cell r="W813" t="str">
            <v>P236.08 Corporate Affairs, PR, etc.</v>
          </cell>
          <cell r="X813" t="str">
            <v>S7200 Services</v>
          </cell>
          <cell r="Y813" t="str">
            <v>A2340 Overhead</v>
          </cell>
          <cell r="Z813">
            <v>65.67</v>
          </cell>
          <cell r="AA813">
            <v>9224.7000000000007</v>
          </cell>
          <cell r="AB813">
            <v>14000000</v>
          </cell>
          <cell r="AC813">
            <v>0</v>
          </cell>
          <cell r="AD813">
            <v>45901.639344262294</v>
          </cell>
          <cell r="AG813">
            <v>0</v>
          </cell>
          <cell r="AH813">
            <v>-45901.639344262294</v>
          </cell>
        </row>
        <row r="814">
          <cell r="A814">
            <v>113154</v>
          </cell>
          <cell r="B814" t="str">
            <v>PROD EXCELLENCE GEN OVERHEAD</v>
          </cell>
          <cell r="C814">
            <v>113154</v>
          </cell>
          <cell r="D814" t="str">
            <v>PROD EXCELLENCE GEN OVERHEAD - SERVICES MGT (LABOUR CONTRACTOR)</v>
          </cell>
          <cell r="E814" t="str">
            <v>IRETI OMOTOSO</v>
          </cell>
          <cell r="F814" t="str">
            <v>PRODUCTION</v>
          </cell>
          <cell r="G814">
            <v>415004</v>
          </cell>
          <cell r="H814">
            <v>4150</v>
          </cell>
          <cell r="I814" t="str">
            <v>G&amp;A</v>
          </cell>
          <cell r="J814" t="str">
            <v>BASE JV</v>
          </cell>
          <cell r="K814" t="str">
            <v>PRODUCTION</v>
          </cell>
          <cell r="L814" t="str">
            <v>PRODUCTION</v>
          </cell>
          <cell r="M814" t="str">
            <v>Production Services Manager</v>
          </cell>
          <cell r="N814" t="str">
            <v>Regional Discipline Adviser</v>
          </cell>
          <cell r="O814" t="str">
            <v>ADEPOJU, OPEYEMI</v>
          </cell>
          <cell r="P814" t="str">
            <v>ENAHORO.BERNARD@SHELL.COM</v>
          </cell>
          <cell r="Q814" t="str">
            <v>OPEX</v>
          </cell>
          <cell r="R814" t="str">
            <v>OPEX</v>
          </cell>
          <cell r="S814" t="str">
            <v>NON SAL</v>
          </cell>
          <cell r="T814" t="str">
            <v>N/A</v>
          </cell>
          <cell r="U814" t="str">
            <v>N/A</v>
          </cell>
          <cell r="V814" t="str">
            <v>C_OPSE_OIL_Z11</v>
          </cell>
          <cell r="W814" t="str">
            <v>P235 Direct Management</v>
          </cell>
          <cell r="X814" t="str">
            <v>S7200 Services</v>
          </cell>
          <cell r="Y814" t="str">
            <v>A2170 Direct Mngt and Overheads</v>
          </cell>
          <cell r="Z814">
            <v>106531.71</v>
          </cell>
          <cell r="AA814">
            <v>64421.149999999994</v>
          </cell>
          <cell r="AB814">
            <v>32766509.349999998</v>
          </cell>
          <cell r="AC814">
            <v>0</v>
          </cell>
          <cell r="AD814">
            <v>107431.1781967213</v>
          </cell>
          <cell r="AG814">
            <v>0</v>
          </cell>
          <cell r="AH814">
            <v>-107431.1781967213</v>
          </cell>
        </row>
        <row r="815">
          <cell r="A815">
            <v>113292</v>
          </cell>
          <cell r="B815" t="str">
            <v>PNPP GENERAL OVERHEAD</v>
          </cell>
          <cell r="C815">
            <v>113292</v>
          </cell>
          <cell r="D815" t="str">
            <v>PNPP GENERAL OVERHEAD (HOTELS AND TRAVEL)</v>
          </cell>
          <cell r="E815" t="str">
            <v>IRETI OMOTOSO</v>
          </cell>
          <cell r="F815" t="str">
            <v>PRODUCTION</v>
          </cell>
          <cell r="G815">
            <v>415002</v>
          </cell>
          <cell r="H815">
            <v>4150</v>
          </cell>
          <cell r="I815" t="str">
            <v>G&amp;A</v>
          </cell>
          <cell r="J815" t="str">
            <v>BASE JV</v>
          </cell>
          <cell r="K815" t="str">
            <v>PRODUCTION</v>
          </cell>
          <cell r="L815" t="str">
            <v>PRODUCTION</v>
          </cell>
          <cell r="M815" t="str">
            <v>Pipeline Asset Manager</v>
          </cell>
          <cell r="N815" t="str">
            <v xml:space="preserve">	Production Support Manager                                                          </v>
          </cell>
          <cell r="O815" t="str">
            <v>AGUEGBOH, OBIORA</v>
          </cell>
          <cell r="P815" t="str">
            <v>JOHN.OKOJIE@SHELL.COM</v>
          </cell>
          <cell r="Q815" t="str">
            <v>OPEX</v>
          </cell>
          <cell r="R815" t="str">
            <v>OPEX</v>
          </cell>
          <cell r="S815" t="str">
            <v>NON SAL</v>
          </cell>
          <cell r="T815" t="str">
            <v>N/A</v>
          </cell>
          <cell r="U815" t="str">
            <v>N/A</v>
          </cell>
          <cell r="V815" t="str">
            <v>N/A</v>
          </cell>
          <cell r="W815" t="str">
            <v>P231 Production Operations</v>
          </cell>
          <cell r="X815" t="str">
            <v>S7200 Services</v>
          </cell>
          <cell r="Y815" t="str">
            <v>A2110 Production Operations</v>
          </cell>
          <cell r="Z815">
            <v>2447.67</v>
          </cell>
          <cell r="AA815">
            <v>0</v>
          </cell>
          <cell r="AB815">
            <v>0</v>
          </cell>
          <cell r="AC815">
            <v>0</v>
          </cell>
          <cell r="AD815">
            <v>0</v>
          </cell>
          <cell r="AG815">
            <v>0</v>
          </cell>
          <cell r="AH815">
            <v>0</v>
          </cell>
        </row>
        <row r="816">
          <cell r="A816">
            <v>113155</v>
          </cell>
          <cell r="B816" t="str">
            <v>PRODUCTN IMPROVEMENT  PROJ - TRAINING</v>
          </cell>
          <cell r="C816">
            <v>113154</v>
          </cell>
          <cell r="D816" t="str">
            <v>PROD EXCELLENCE GEN OVERHEAD - SERVICES MGT (LABOUR CONTRACTOR)</v>
          </cell>
          <cell r="E816" t="str">
            <v>IRETI OMOTOSO</v>
          </cell>
          <cell r="F816" t="str">
            <v>PRODUCTION</v>
          </cell>
          <cell r="G816">
            <v>415004</v>
          </cell>
          <cell r="H816">
            <v>4150</v>
          </cell>
          <cell r="I816" t="str">
            <v>OF-E&amp;M</v>
          </cell>
          <cell r="J816" t="str">
            <v>BASE JV</v>
          </cell>
          <cell r="K816" t="str">
            <v>PRODUCTION</v>
          </cell>
          <cell r="L816" t="str">
            <v>PRODUCTION</v>
          </cell>
          <cell r="M816" t="str">
            <v>Production Services Manager</v>
          </cell>
          <cell r="N816" t="str">
            <v>Regional Discipline Adviser</v>
          </cell>
          <cell r="O816" t="str">
            <v>ADEPOJU, OPEYEMI</v>
          </cell>
          <cell r="P816" t="str">
            <v>ENAHORO.BERNARD@SHELL.COM</v>
          </cell>
          <cell r="Q816" t="str">
            <v>OPEX</v>
          </cell>
          <cell r="R816" t="str">
            <v>OPEX</v>
          </cell>
          <cell r="S816" t="str">
            <v>NON SAL</v>
          </cell>
          <cell r="T816" t="str">
            <v>N/A</v>
          </cell>
          <cell r="U816" t="str">
            <v>N/A</v>
          </cell>
          <cell r="V816" t="str">
            <v>C_OPSE_OIL_Z11</v>
          </cell>
          <cell r="W816" t="str">
            <v>P235 Direct Management</v>
          </cell>
          <cell r="X816" t="str">
            <v>S7200 Services</v>
          </cell>
          <cell r="Y816" t="str">
            <v>A2170 Direct Mngt and Overheads</v>
          </cell>
          <cell r="Z816">
            <v>0</v>
          </cell>
          <cell r="AA816">
            <v>1763.07</v>
          </cell>
          <cell r="AB816">
            <v>0</v>
          </cell>
          <cell r="AC816">
            <v>0</v>
          </cell>
          <cell r="AD816">
            <v>0</v>
          </cell>
          <cell r="AG816">
            <v>0</v>
          </cell>
          <cell r="AH816">
            <v>0</v>
          </cell>
        </row>
        <row r="817">
          <cell r="A817">
            <v>105964</v>
          </cell>
          <cell r="B817" t="str">
            <v>OVERHEADS, PNCFGS CORPORATE SERVICES - AIR LOGISTICS</v>
          </cell>
          <cell r="C817">
            <v>113172</v>
          </cell>
          <cell r="D817" t="str">
            <v>OVERHEADS, PNCFGS CORPORATE SERVICES - HOTEL AND TRAVEL</v>
          </cell>
          <cell r="E817" t="str">
            <v>CHIGBO ENENMO</v>
          </cell>
          <cell r="F817" t="str">
            <v>INFRASTRUCTURE</v>
          </cell>
          <cell r="G817">
            <v>415003</v>
          </cell>
          <cell r="H817">
            <v>4150</v>
          </cell>
          <cell r="I817" t="str">
            <v>PMM</v>
          </cell>
          <cell r="J817" t="str">
            <v>BASE JV</v>
          </cell>
          <cell r="K817" t="str">
            <v>HR</v>
          </cell>
          <cell r="L817" t="str">
            <v>INFRASTRUCTURE</v>
          </cell>
          <cell r="M817" t="str">
            <v>Infrastructure Services Mgr Nigeria</v>
          </cell>
          <cell r="N817" t="str">
            <v>Head RE &amp; Infrastructure Services SPDC</v>
          </cell>
          <cell r="O817" t="str">
            <v>AJILIMA- ISAAC, HAWA</v>
          </cell>
          <cell r="P817" t="str">
            <v>SAMSON.USIAYO@SHELL.COM</v>
          </cell>
          <cell r="Q817" t="str">
            <v>OPEX</v>
          </cell>
          <cell r="R817" t="str">
            <v>OPEX</v>
          </cell>
          <cell r="S817" t="str">
            <v>NON SAL</v>
          </cell>
          <cell r="T817" t="str">
            <v>N/A</v>
          </cell>
          <cell r="U817" t="str">
            <v>N/A</v>
          </cell>
          <cell r="V817" t="str">
            <v>N/A</v>
          </cell>
          <cell r="W817" t="str">
            <v>P236.10 Office/Property Management</v>
          </cell>
          <cell r="X817" t="str">
            <v>S7200 Services</v>
          </cell>
          <cell r="Y817" t="str">
            <v>A2340 Overhead</v>
          </cell>
          <cell r="Z817">
            <v>0</v>
          </cell>
          <cell r="AA817">
            <v>0</v>
          </cell>
          <cell r="AB817">
            <v>0</v>
          </cell>
          <cell r="AC817">
            <v>0</v>
          </cell>
          <cell r="AD817">
            <v>0</v>
          </cell>
          <cell r="AG817">
            <v>0</v>
          </cell>
          <cell r="AH817">
            <v>0</v>
          </cell>
        </row>
        <row r="818">
          <cell r="A818">
            <v>113295</v>
          </cell>
          <cell r="B818" t="str">
            <v>IDP SUPPORT</v>
          </cell>
          <cell r="C818" t="str">
            <v>IDP SUPPORT</v>
          </cell>
          <cell r="D818" t="str">
            <v>IDP SUPPORT</v>
          </cell>
          <cell r="E818" t="str">
            <v>CHIGBO ENENMO</v>
          </cell>
          <cell r="F818" t="str">
            <v>EXTERNAL RELATIONS</v>
          </cell>
          <cell r="G818">
            <v>415008</v>
          </cell>
          <cell r="H818">
            <v>4150</v>
          </cell>
          <cell r="I818" t="str">
            <v>CDPA</v>
          </cell>
          <cell r="J818" t="str">
            <v>BASE JV</v>
          </cell>
          <cell r="K818" t="str">
            <v>CC &amp; MD</v>
          </cell>
          <cell r="L818" t="str">
            <v>EXTERNAL RELATIONS</v>
          </cell>
          <cell r="M818" t="str">
            <v>External Relations Manager</v>
          </cell>
          <cell r="N818" t="str">
            <v>ER Strategy &amp; Value Assurance Mgr</v>
          </cell>
          <cell r="O818" t="str">
            <v>SOKUNBI, ADEOLA</v>
          </cell>
          <cell r="P818" t="str">
            <v>KESSINGTON.OKORIE@SHELL.COM</v>
          </cell>
          <cell r="Q818" t="str">
            <v>OPEX</v>
          </cell>
          <cell r="R818" t="str">
            <v>OPEX</v>
          </cell>
          <cell r="S818" t="str">
            <v>NON SAL</v>
          </cell>
          <cell r="T818" t="str">
            <v>N/A</v>
          </cell>
          <cell r="U818" t="str">
            <v>N/A</v>
          </cell>
          <cell r="V818" t="str">
            <v>C_OPSE_OIL_Z11</v>
          </cell>
          <cell r="W818" t="str">
            <v>P236.08 Overhead (SCD)</v>
          </cell>
          <cell r="X818" t="str">
            <v>S7200 Services</v>
          </cell>
          <cell r="Y818" t="str">
            <v>A2340 Overhead</v>
          </cell>
          <cell r="Z818">
            <v>54593.530000000006</v>
          </cell>
          <cell r="AA818">
            <v>-0.36</v>
          </cell>
          <cell r="AB818">
            <v>1525000000</v>
          </cell>
          <cell r="AC818">
            <v>0</v>
          </cell>
          <cell r="AD818">
            <v>5000000</v>
          </cell>
          <cell r="AG818">
            <v>0</v>
          </cell>
          <cell r="AH818">
            <v>-5000000</v>
          </cell>
        </row>
        <row r="819">
          <cell r="A819">
            <v>113297</v>
          </cell>
          <cell r="B819" t="str">
            <v>PRODUCTN OPERATION SYSTEMS OVERHEAD</v>
          </cell>
          <cell r="C819">
            <v>113297</v>
          </cell>
          <cell r="D819" t="str">
            <v>PRODUCTION OPERATION SYSTEMS MANAGEMENT (LAND TRANSPORT)</v>
          </cell>
          <cell r="E819" t="str">
            <v>IRETI OMOTOSO</v>
          </cell>
          <cell r="F819" t="str">
            <v>PRODUCTION</v>
          </cell>
          <cell r="G819">
            <v>415003</v>
          </cell>
          <cell r="H819">
            <v>4150</v>
          </cell>
          <cell r="I819" t="str">
            <v>PMM</v>
          </cell>
          <cell r="J819" t="str">
            <v>BASE JV</v>
          </cell>
          <cell r="K819" t="str">
            <v>PRODUCTION</v>
          </cell>
          <cell r="L819" t="str">
            <v>PRODUCTION</v>
          </cell>
          <cell r="M819" t="str">
            <v>Production Services Manager</v>
          </cell>
          <cell r="N819" t="str">
            <v xml:space="preserve">	Head Oil &amp; Gas Planning and Performance Mgmt                         </v>
          </cell>
          <cell r="O819" t="str">
            <v>ADEPOJU, OPEYEMI</v>
          </cell>
          <cell r="P819" t="str">
            <v>ABIODUN.BUSARI@SHELL.COM</v>
          </cell>
          <cell r="Q819" t="str">
            <v>OPEX</v>
          </cell>
          <cell r="R819" t="str">
            <v>OPEX</v>
          </cell>
          <cell r="S819" t="str">
            <v>NON SAL</v>
          </cell>
          <cell r="T819" t="str">
            <v>N/A</v>
          </cell>
          <cell r="U819" t="str">
            <v>N/A</v>
          </cell>
          <cell r="V819" t="str">
            <v>C_OPSE_OIL_Z11</v>
          </cell>
          <cell r="W819" t="str">
            <v>P235 Direct Management</v>
          </cell>
          <cell r="X819" t="str">
            <v>S7200 Services</v>
          </cell>
          <cell r="Y819" t="str">
            <v>A2170 Direct Mngt and Overheads</v>
          </cell>
          <cell r="Z819">
            <v>2849.0299999999997</v>
          </cell>
          <cell r="AA819">
            <v>2775.65</v>
          </cell>
          <cell r="AB819">
            <v>5592000</v>
          </cell>
          <cell r="AC819">
            <v>0</v>
          </cell>
          <cell r="AD819">
            <v>18334.426229508197</v>
          </cell>
          <cell r="AG819">
            <v>0</v>
          </cell>
          <cell r="AH819">
            <v>-18334.426229508197</v>
          </cell>
        </row>
        <row r="820">
          <cell r="A820">
            <v>113172</v>
          </cell>
          <cell r="B820" t="str">
            <v>OVERHEADS, PNCFGS CORPORATE SERVICES - HOTEL AND TRAVEL</v>
          </cell>
          <cell r="C820">
            <v>113172</v>
          </cell>
          <cell r="D820" t="str">
            <v>OVERHEADS, PNCFGS CORPORATE SERVICES - HOTEL AND TRAVEL</v>
          </cell>
          <cell r="E820" t="str">
            <v>CHIGBO ENENMO</v>
          </cell>
          <cell r="F820" t="str">
            <v>INFRASTRUCTURE</v>
          </cell>
          <cell r="G820">
            <v>415003</v>
          </cell>
          <cell r="H820">
            <v>4150</v>
          </cell>
          <cell r="I820" t="str">
            <v>PMM</v>
          </cell>
          <cell r="J820" t="str">
            <v>BASE JV</v>
          </cell>
          <cell r="K820" t="str">
            <v>HR</v>
          </cell>
          <cell r="L820" t="str">
            <v>INFRASTRUCTURE</v>
          </cell>
          <cell r="M820" t="str">
            <v>Infrastructure Services Mgr Nigeria</v>
          </cell>
          <cell r="N820" t="str">
            <v>Head RE &amp; Infrastructure Services SPDC</v>
          </cell>
          <cell r="O820" t="str">
            <v>AJILIMA- ISAAC, HAWA</v>
          </cell>
          <cell r="P820" t="str">
            <v>SAMSON.USIAYO@SHELL.COM</v>
          </cell>
          <cell r="Q820" t="str">
            <v>OPEX</v>
          </cell>
          <cell r="R820" t="str">
            <v>OPEX</v>
          </cell>
          <cell r="S820" t="str">
            <v>NON SAL</v>
          </cell>
          <cell r="T820" t="str">
            <v>N/A</v>
          </cell>
          <cell r="U820" t="str">
            <v>N/A</v>
          </cell>
          <cell r="V820" t="str">
            <v>C_OPSE_OIL_Z11</v>
          </cell>
          <cell r="W820" t="str">
            <v>P236.07 Procurement Management</v>
          </cell>
          <cell r="X820" t="str">
            <v>S7200 Services</v>
          </cell>
          <cell r="Y820" t="str">
            <v>A2340 Overhead</v>
          </cell>
          <cell r="Z820">
            <v>177115.71000000002</v>
          </cell>
          <cell r="AA820">
            <v>145666.32</v>
          </cell>
          <cell r="AB820">
            <v>28520000</v>
          </cell>
          <cell r="AC820">
            <v>7000</v>
          </cell>
          <cell r="AD820">
            <v>100508.19672131147</v>
          </cell>
          <cell r="AG820">
            <v>0</v>
          </cell>
          <cell r="AH820">
            <v>-100508.19672131147</v>
          </cell>
        </row>
        <row r="821">
          <cell r="A821">
            <v>113299</v>
          </cell>
          <cell r="B821" t="str">
            <v>CAST SURVEILANCE WEST</v>
          </cell>
          <cell r="C821">
            <v>113299</v>
          </cell>
          <cell r="D821" t="str">
            <v>CAST SURVEILANCE WEST</v>
          </cell>
          <cell r="E821" t="str">
            <v>IRETI OMOTOSO</v>
          </cell>
          <cell r="F821" t="str">
            <v>PRODUCTION</v>
          </cell>
          <cell r="G821">
            <v>415003</v>
          </cell>
          <cell r="H821">
            <v>4150</v>
          </cell>
          <cell r="I821" t="str">
            <v>HSE</v>
          </cell>
          <cell r="J821" t="str">
            <v>BASE JV</v>
          </cell>
          <cell r="K821" t="str">
            <v>PRODUCTION</v>
          </cell>
          <cell r="L821" t="str">
            <v>PRODUCTION</v>
          </cell>
          <cell r="M821" t="str">
            <v>Pipeline Asset Manager</v>
          </cell>
          <cell r="N821" t="str">
            <v xml:space="preserve">	Production Support Manager                                                          </v>
          </cell>
          <cell r="O821" t="str">
            <v>AGUEGBOH, OBIORA</v>
          </cell>
          <cell r="P821" t="str">
            <v>CYPRIANA.WILKEY@SHELL.COM</v>
          </cell>
          <cell r="Q821" t="str">
            <v>OPEX</v>
          </cell>
          <cell r="R821" t="str">
            <v>OPEX</v>
          </cell>
          <cell r="S821" t="str">
            <v>NON SAL</v>
          </cell>
          <cell r="T821" t="str">
            <v>N/A</v>
          </cell>
          <cell r="U821" t="str">
            <v>N/A</v>
          </cell>
          <cell r="V821" t="str">
            <v>N/A</v>
          </cell>
          <cell r="W821" t="str">
            <v>P231 Production Operations</v>
          </cell>
          <cell r="X821" t="str">
            <v>S7200 Services</v>
          </cell>
          <cell r="Y821" t="str">
            <v>A2340 Overhead</v>
          </cell>
          <cell r="Z821">
            <v>47457.22</v>
          </cell>
          <cell r="AA821">
            <v>8259.77</v>
          </cell>
          <cell r="AB821">
            <v>0</v>
          </cell>
          <cell r="AC821">
            <v>0</v>
          </cell>
          <cell r="AD821">
            <v>0</v>
          </cell>
          <cell r="AG821">
            <v>0</v>
          </cell>
          <cell r="AH821">
            <v>0</v>
          </cell>
        </row>
        <row r="822">
          <cell r="A822">
            <v>113300</v>
          </cell>
          <cell r="B822" t="str">
            <v xml:space="preserve">CX CORPORATE COMMUNICATION  &amp; MEDIA_ICT </v>
          </cell>
          <cell r="C822">
            <v>113300</v>
          </cell>
          <cell r="D822" t="str">
            <v>CORPORATE COMMUNICATION AND MEDIA_ICT INFRASTRUCTURE</v>
          </cell>
          <cell r="E822" t="str">
            <v>CHIGBO ENENMO</v>
          </cell>
          <cell r="F822" t="str">
            <v>EXTERNAL RELATIONS</v>
          </cell>
          <cell r="G822">
            <v>415005</v>
          </cell>
          <cell r="H822">
            <v>4150</v>
          </cell>
          <cell r="I822" t="str">
            <v>CDPA</v>
          </cell>
          <cell r="J822" t="str">
            <v>BASE JV</v>
          </cell>
          <cell r="K822" t="str">
            <v>CC &amp; MD</v>
          </cell>
          <cell r="L822" t="str">
            <v>EXTERNAL RELATIONS</v>
          </cell>
          <cell r="M822" t="str">
            <v>External Relations Manager</v>
          </cell>
          <cell r="N822" t="str">
            <v>ER Nigeria Communications Manager</v>
          </cell>
          <cell r="O822" t="str">
            <v>SOKUNBI, ADEOLA</v>
          </cell>
          <cell r="P822" t="str">
            <v>JOSEPH.OBARI@SHELL.COM</v>
          </cell>
          <cell r="Q822" t="str">
            <v>OPEX</v>
          </cell>
          <cell r="R822" t="str">
            <v>OPEX</v>
          </cell>
          <cell r="S822" t="str">
            <v>NON SAL</v>
          </cell>
          <cell r="T822" t="str">
            <v>N/A</v>
          </cell>
          <cell r="U822" t="str">
            <v>N/A</v>
          </cell>
          <cell r="V822" t="str">
            <v>C_OPSE_OIL_Z11</v>
          </cell>
          <cell r="W822" t="str">
            <v>P236.08 Corporate Affairs, PR, etc.</v>
          </cell>
          <cell r="X822" t="str">
            <v>S7200 Services</v>
          </cell>
          <cell r="Y822" t="str">
            <v>A2340 Overhead</v>
          </cell>
          <cell r="Z822">
            <v>67.75</v>
          </cell>
          <cell r="AA822">
            <v>381.24</v>
          </cell>
          <cell r="AB822">
            <v>1200000</v>
          </cell>
          <cell r="AC822">
            <v>0</v>
          </cell>
          <cell r="AD822">
            <v>3934.4262295081967</v>
          </cell>
          <cell r="AG822">
            <v>0</v>
          </cell>
          <cell r="AH822">
            <v>-3934.4262295081967</v>
          </cell>
        </row>
        <row r="823">
          <cell r="A823">
            <v>100537</v>
          </cell>
          <cell r="B823" t="str">
            <v>POLLUTION CLEAN UP LAND AREA</v>
          </cell>
          <cell r="C823">
            <v>113194</v>
          </cell>
          <cell r="D823" t="str">
            <v>LAND AREA EAST OVERHEADS_HSE (ACCIDENT PREVENTION &amp; INVESTIGATION)</v>
          </cell>
          <cell r="E823" t="str">
            <v>IRETI OMOTOSO</v>
          </cell>
          <cell r="F823" t="str">
            <v>PRODUCTION</v>
          </cell>
          <cell r="G823">
            <v>415006</v>
          </cell>
          <cell r="H823">
            <v>4150</v>
          </cell>
          <cell r="I823" t="str">
            <v>HSE</v>
          </cell>
          <cell r="J823" t="str">
            <v>BASE JV</v>
          </cell>
          <cell r="K823" t="str">
            <v>PRODUCTION</v>
          </cell>
          <cell r="L823" t="str">
            <v>PRODUCTION</v>
          </cell>
          <cell r="M823" t="str">
            <v>Asset Manager, Land East Hub</v>
          </cell>
          <cell r="N823" t="str">
            <v>Asset Management Integration Lead</v>
          </cell>
          <cell r="O823" t="str">
            <v>ADEDIRAN, ADEWALE</v>
          </cell>
          <cell r="P823" t="str">
            <v>JAMES.ANYANWU@SHELL.COM</v>
          </cell>
          <cell r="Q823" t="str">
            <v>OPEX</v>
          </cell>
          <cell r="R823" t="str">
            <v>OPEX</v>
          </cell>
          <cell r="S823" t="str">
            <v>NON SAL</v>
          </cell>
          <cell r="T823" t="str">
            <v>N/A</v>
          </cell>
          <cell r="U823" t="str">
            <v>N/A</v>
          </cell>
          <cell r="V823" t="str">
            <v>N/A</v>
          </cell>
          <cell r="W823" t="str">
            <v>P244.01 Other Production Expenses</v>
          </cell>
          <cell r="X823" t="str">
            <v>S7200 Services</v>
          </cell>
          <cell r="Y823" t="str">
            <v>A2110 Production Operations</v>
          </cell>
          <cell r="Z823">
            <v>-2760.7</v>
          </cell>
          <cell r="AA823">
            <v>134.51</v>
          </cell>
          <cell r="AB823">
            <v>0</v>
          </cell>
          <cell r="AC823">
            <v>0</v>
          </cell>
          <cell r="AD823">
            <v>0</v>
          </cell>
          <cell r="AG823">
            <v>0</v>
          </cell>
          <cell r="AH823">
            <v>0</v>
          </cell>
        </row>
        <row r="824">
          <cell r="A824">
            <v>113303</v>
          </cell>
          <cell r="B824" t="str">
            <v>GPO GENERAL OH - MANAGE COMPANY BUSINESS</v>
          </cell>
          <cell r="C824">
            <v>113303</v>
          </cell>
          <cell r="D824" t="str">
            <v>CONFERENCES &amp; OFFICE SUPPORT SERVICES - EA</v>
          </cell>
          <cell r="E824" t="str">
            <v>IRETI OMOTOSO</v>
          </cell>
          <cell r="F824" t="str">
            <v>PRODUCTION</v>
          </cell>
          <cell r="G824">
            <v>415002</v>
          </cell>
          <cell r="H824">
            <v>4150</v>
          </cell>
          <cell r="I824" t="str">
            <v>G&amp;A</v>
          </cell>
          <cell r="J824" t="str">
            <v>BASE JV</v>
          </cell>
          <cell r="K824" t="str">
            <v>PRODUCTION</v>
          </cell>
          <cell r="L824" t="str">
            <v>PRODUCTION</v>
          </cell>
          <cell r="M824" t="str">
            <v>Asset Manager, EA Hub</v>
          </cell>
          <cell r="N824" t="str">
            <v>Asset Management Integration Lead</v>
          </cell>
          <cell r="O824" t="str">
            <v>OLUMIDE, VICTORIA</v>
          </cell>
          <cell r="P824" t="str">
            <v>OGBONNA.NWACHI@SHELL.COM</v>
          </cell>
          <cell r="Q824" t="str">
            <v>OPEX</v>
          </cell>
          <cell r="R824" t="str">
            <v>OPEX</v>
          </cell>
          <cell r="S824" t="str">
            <v>NON SAL</v>
          </cell>
          <cell r="T824" t="str">
            <v>N/A</v>
          </cell>
          <cell r="U824" t="str">
            <v>N/A</v>
          </cell>
          <cell r="V824" t="str">
            <v>N_EAZZ_OFS_N01</v>
          </cell>
          <cell r="W824" t="str">
            <v>P231 Production Operations</v>
          </cell>
          <cell r="X824" t="str">
            <v>S7200 Services</v>
          </cell>
          <cell r="Y824" t="str">
            <v>A2110 Production Operations</v>
          </cell>
          <cell r="Z824">
            <v>55960.400000000009</v>
          </cell>
          <cell r="AA824">
            <v>37601.11</v>
          </cell>
          <cell r="AB824">
            <v>14910000</v>
          </cell>
          <cell r="AC824">
            <v>0</v>
          </cell>
          <cell r="AD824">
            <v>48885.245901639348</v>
          </cell>
          <cell r="AG824">
            <v>0</v>
          </cell>
          <cell r="AH824">
            <v>-48885.245901639348</v>
          </cell>
        </row>
        <row r="825">
          <cell r="A825">
            <v>113179</v>
          </cell>
          <cell r="B825" t="str">
            <v>ENVIRON AFFAIRS LAND 2 EAST</v>
          </cell>
          <cell r="C825">
            <v>113194</v>
          </cell>
          <cell r="D825" t="str">
            <v>LAND AREA EAST OVERHEADS_HSE (ACCIDENT PREVENTION &amp; INVESTIGATION)</v>
          </cell>
          <cell r="E825" t="str">
            <v>IRETI OMOTOSO</v>
          </cell>
          <cell r="F825" t="str">
            <v>PRODUCTION</v>
          </cell>
          <cell r="G825">
            <v>415006</v>
          </cell>
          <cell r="H825">
            <v>4150</v>
          </cell>
          <cell r="I825" t="str">
            <v>HSE</v>
          </cell>
          <cell r="J825" t="str">
            <v>BASE JV</v>
          </cell>
          <cell r="K825" t="str">
            <v>PRODUCTION</v>
          </cell>
          <cell r="L825" t="str">
            <v>PRODUCTION</v>
          </cell>
          <cell r="M825" t="str">
            <v>Asset Manager, Central Hub</v>
          </cell>
          <cell r="N825" t="str">
            <v>Asset Management Integration Lead</v>
          </cell>
          <cell r="O825" t="str">
            <v>ADEDIRAN, ADEWALE</v>
          </cell>
          <cell r="P825" t="str">
            <v>JAMES.ANYANWU@SHELL.COM</v>
          </cell>
          <cell r="Q825" t="str">
            <v>OPEX</v>
          </cell>
          <cell r="R825" t="str">
            <v>OPEX</v>
          </cell>
          <cell r="S825" t="str">
            <v>NON SAL</v>
          </cell>
          <cell r="T825" t="str">
            <v>N/A</v>
          </cell>
          <cell r="U825" t="str">
            <v>N/A</v>
          </cell>
          <cell r="V825" t="str">
            <v>C_OPSE_OIL_Z11</v>
          </cell>
          <cell r="W825" t="str">
            <v>P231 Production Operations</v>
          </cell>
          <cell r="X825" t="str">
            <v>S7200 Services</v>
          </cell>
          <cell r="Y825" t="str">
            <v>A2110 Production Operations</v>
          </cell>
          <cell r="Z825">
            <v>204074.58</v>
          </cell>
          <cell r="AA825">
            <v>18688.910000000003</v>
          </cell>
          <cell r="AB825">
            <v>16584836</v>
          </cell>
          <cell r="AC825">
            <v>312352</v>
          </cell>
          <cell r="AD825">
            <v>366728.51147540985</v>
          </cell>
          <cell r="AG825">
            <v>0</v>
          </cell>
          <cell r="AH825">
            <v>-366728.51147540985</v>
          </cell>
        </row>
        <row r="826">
          <cell r="A826">
            <v>113194</v>
          </cell>
          <cell r="B826" t="str">
            <v>PAE POLLUTION CLEAN UP</v>
          </cell>
          <cell r="C826">
            <v>113194</v>
          </cell>
          <cell r="D826" t="str">
            <v>LAND AREA EAST OVERHEADS_HSE (ACCIDENT PREVENTION &amp; INVESTIGATION)</v>
          </cell>
          <cell r="E826" t="str">
            <v>IRETI OMOTOSO</v>
          </cell>
          <cell r="F826" t="str">
            <v>PRODUCTION</v>
          </cell>
          <cell r="G826">
            <v>415006</v>
          </cell>
          <cell r="H826">
            <v>4150</v>
          </cell>
          <cell r="I826" t="str">
            <v>HSE</v>
          </cell>
          <cell r="J826" t="str">
            <v>BASE JV</v>
          </cell>
          <cell r="K826" t="str">
            <v>PRODUCTION</v>
          </cell>
          <cell r="L826" t="str">
            <v>PRODUCTION</v>
          </cell>
          <cell r="M826" t="str">
            <v>Asset Manager, Land East Hub</v>
          </cell>
          <cell r="N826" t="str">
            <v>Asset Management Integration Lead</v>
          </cell>
          <cell r="O826" t="str">
            <v>ADEDIRAN, ADEWALE</v>
          </cell>
          <cell r="P826" t="str">
            <v>JAMES.ANYANWU@SHELL.COM</v>
          </cell>
          <cell r="Q826" t="str">
            <v>OPEX</v>
          </cell>
          <cell r="R826" t="str">
            <v>OPEX</v>
          </cell>
          <cell r="S826" t="str">
            <v>NON SAL</v>
          </cell>
          <cell r="T826" t="str">
            <v>N/A</v>
          </cell>
          <cell r="U826" t="str">
            <v>N/A</v>
          </cell>
          <cell r="V826" t="str">
            <v>C_OPSE_OIL_Z11</v>
          </cell>
          <cell r="W826" t="str">
            <v>P244.01 Other Production Expenses</v>
          </cell>
          <cell r="X826" t="str">
            <v>S7200 Services</v>
          </cell>
          <cell r="Y826" t="str">
            <v>A2110 Production Operations</v>
          </cell>
          <cell r="Z826">
            <v>604922.9</v>
          </cell>
          <cell r="AA826">
            <v>530346.30999999994</v>
          </cell>
          <cell r="AB826">
            <v>10803600</v>
          </cell>
          <cell r="AC826">
            <v>396507</v>
          </cell>
          <cell r="AD826">
            <v>431928.63934426231</v>
          </cell>
          <cell r="AG826">
            <v>0</v>
          </cell>
          <cell r="AH826">
            <v>-431928.63934426231</v>
          </cell>
        </row>
        <row r="827">
          <cell r="A827">
            <v>108555</v>
          </cell>
          <cell r="B827" t="str">
            <v>Wells Opex Salaries</v>
          </cell>
          <cell r="C827">
            <v>113225</v>
          </cell>
          <cell r="D827" t="str">
            <v>OVERHEADS TRANSFORMATION_HOTEL &amp; TRAVEL</v>
          </cell>
          <cell r="E827" t="str">
            <v>CHIGBO ENENMO</v>
          </cell>
          <cell r="F827" t="str">
            <v>HR</v>
          </cell>
          <cell r="G827">
            <v>415002</v>
          </cell>
          <cell r="H827">
            <v>4150</v>
          </cell>
          <cell r="I827" t="str">
            <v>G&amp;A</v>
          </cell>
          <cell r="J827" t="str">
            <v>BASE JV</v>
          </cell>
          <cell r="K827" t="str">
            <v>HR</v>
          </cell>
          <cell r="L827" t="str">
            <v>HR</v>
          </cell>
          <cell r="M827" t="str">
            <v>Manager Learning Sub Saharan Africa</v>
          </cell>
          <cell r="N827" t="str">
            <v>Manager Learning UIO</v>
          </cell>
          <cell r="O827" t="str">
            <v>AJILIMA- ISAAC, HAWA</v>
          </cell>
          <cell r="P827" t="str">
            <v>TARI.AKHIBI@SHELL.COM</v>
          </cell>
          <cell r="Q827" t="str">
            <v>OPEX</v>
          </cell>
          <cell r="R827" t="str">
            <v>OPEX</v>
          </cell>
          <cell r="S827" t="str">
            <v>NON SAL</v>
          </cell>
          <cell r="T827" t="str">
            <v>N/A</v>
          </cell>
          <cell r="U827" t="str">
            <v>N/A</v>
          </cell>
          <cell r="V827" t="str">
            <v>N/A</v>
          </cell>
          <cell r="W827" t="str">
            <v>P232 Well Mtce, Testing &amp; Stimulation</v>
          </cell>
          <cell r="X827" t="str">
            <v>S7200 Services</v>
          </cell>
          <cell r="Y827" t="str">
            <v>A2340 Overhead</v>
          </cell>
          <cell r="Z827">
            <v>0</v>
          </cell>
          <cell r="AA827">
            <v>0</v>
          </cell>
          <cell r="AB827">
            <v>0</v>
          </cell>
          <cell r="AC827">
            <v>0</v>
          </cell>
          <cell r="AD827">
            <v>0</v>
          </cell>
          <cell r="AG827">
            <v>0</v>
          </cell>
          <cell r="AH827">
            <v>0</v>
          </cell>
        </row>
        <row r="828">
          <cell r="A828">
            <v>113307</v>
          </cell>
          <cell r="B828" t="str">
            <v>PNP COMPUTERIZED. MAINTENANCE MGEMENT</v>
          </cell>
          <cell r="C828">
            <v>113307</v>
          </cell>
          <cell r="D828" t="str">
            <v>COMPUTERIZED MAINTENANCE MANAGEMENT (PRODUCTION MAINTENANCE – OIL (ONSHORE))</v>
          </cell>
          <cell r="E828" t="str">
            <v>IRETI OMOTOSO</v>
          </cell>
          <cell r="F828" t="str">
            <v>PRODUCTION</v>
          </cell>
          <cell r="G828">
            <v>413001</v>
          </cell>
          <cell r="H828">
            <v>4130</v>
          </cell>
          <cell r="I828" t="str">
            <v>OF-MTCE</v>
          </cell>
          <cell r="J828" t="str">
            <v>BASE JV</v>
          </cell>
          <cell r="K828" t="str">
            <v>PRODUCTION</v>
          </cell>
          <cell r="L828" t="str">
            <v>PRODUCTION</v>
          </cell>
          <cell r="M828" t="str">
            <v>Production Services Manager</v>
          </cell>
          <cell r="N828" t="str">
            <v>Manager, Turnaround &amp; Maintenance Execution</v>
          </cell>
          <cell r="O828" t="str">
            <v>OLALEYE, OLAYEMI</v>
          </cell>
          <cell r="P828" t="str">
            <v>CHRISTIAN.OMOGBEMEH@SHELL.COM</v>
          </cell>
          <cell r="Q828" t="str">
            <v>OPEX</v>
          </cell>
          <cell r="R828" t="str">
            <v>OPEX</v>
          </cell>
          <cell r="S828" t="str">
            <v>NON SAL</v>
          </cell>
          <cell r="T828" t="str">
            <v>N/A</v>
          </cell>
          <cell r="U828" t="str">
            <v>N/A</v>
          </cell>
          <cell r="V828" t="str">
            <v>C_OPSE_OIL_Z11</v>
          </cell>
          <cell r="W828" t="str">
            <v>P236.01 Technical Support</v>
          </cell>
          <cell r="X828" t="str">
            <v>S7200 Services</v>
          </cell>
          <cell r="Y828" t="str">
            <v>A2170 Direct Mngt and Overheads</v>
          </cell>
          <cell r="Z828">
            <v>1047975.98</v>
          </cell>
          <cell r="AA828">
            <v>491346.22000000003</v>
          </cell>
          <cell r="AB828">
            <v>88759873.680000007</v>
          </cell>
          <cell r="AC828">
            <v>653748</v>
          </cell>
          <cell r="AD828">
            <v>944763.97927868855</v>
          </cell>
          <cell r="AG828">
            <v>0</v>
          </cell>
          <cell r="AH828">
            <v>-944763.97927868855</v>
          </cell>
        </row>
        <row r="829">
          <cell r="A829">
            <v>113308</v>
          </cell>
          <cell r="B829" t="str">
            <v>PNP CORP HYDROCARBON SYSTEM MANAGEMENT</v>
          </cell>
          <cell r="C829">
            <v>113308</v>
          </cell>
          <cell r="D829" t="str">
            <v>PNP: CORP HYDROCARBON SYSTEM MANAGEMENT - SERVICES MGT (PROFESSIONAL FEES/SERVICE)</v>
          </cell>
          <cell r="E829" t="str">
            <v>IRETI OMOTOSO</v>
          </cell>
          <cell r="F829" t="str">
            <v>PRODUCTION</v>
          </cell>
          <cell r="G829">
            <v>414001</v>
          </cell>
          <cell r="H829">
            <v>4140</v>
          </cell>
          <cell r="I829" t="str">
            <v>OF-MTCE</v>
          </cell>
          <cell r="J829" t="str">
            <v>BASE JV</v>
          </cell>
          <cell r="K829" t="str">
            <v>PRODUCTION</v>
          </cell>
          <cell r="L829" t="str">
            <v>PRODUCTION</v>
          </cell>
          <cell r="M829" t="str">
            <v>Production Services Manager</v>
          </cell>
          <cell r="N829" t="str">
            <v xml:space="preserve">	Production Support Manager                                                          </v>
          </cell>
          <cell r="O829" t="str">
            <v>ADEPOJU, OPEYEMI</v>
          </cell>
          <cell r="P829" t="str">
            <v>G.OMOKARO@SHELL.COM</v>
          </cell>
          <cell r="Q829" t="str">
            <v>OPEX</v>
          </cell>
          <cell r="R829" t="str">
            <v>OPEX</v>
          </cell>
          <cell r="S829" t="str">
            <v>NON SAL</v>
          </cell>
          <cell r="T829" t="str">
            <v>N/A</v>
          </cell>
          <cell r="U829" t="str">
            <v>N/A</v>
          </cell>
          <cell r="V829" t="str">
            <v>C_OPSE_OIL_Z11</v>
          </cell>
          <cell r="W829" t="str">
            <v>P235 Direct Management</v>
          </cell>
          <cell r="X829" t="str">
            <v>S7200 Services</v>
          </cell>
          <cell r="Y829" t="str">
            <v>A2170 Direct Mngt and Overheads</v>
          </cell>
          <cell r="Z829">
            <v>14446.869999999999</v>
          </cell>
          <cell r="AA829">
            <v>143534.96000000002</v>
          </cell>
          <cell r="AB829">
            <v>67559450</v>
          </cell>
          <cell r="AC829">
            <v>125000</v>
          </cell>
          <cell r="AD829">
            <v>346506.39344262297</v>
          </cell>
          <cell r="AG829">
            <v>0</v>
          </cell>
          <cell r="AH829">
            <v>-346506.39344262297</v>
          </cell>
        </row>
        <row r="830">
          <cell r="A830">
            <v>113309</v>
          </cell>
          <cell r="B830" t="str">
            <v>OVERHEADS, ITG INFORMATION TECHNOLOGY MANAGER - LAND TRANSPORT</v>
          </cell>
          <cell r="C830">
            <v>113309</v>
          </cell>
          <cell r="D830" t="str">
            <v>OVERHEADS, ITG INFORMATION TECHNOLOGY MANAGER - LAND TRANSPORT</v>
          </cell>
          <cell r="E830" t="str">
            <v>CHIGBO ENENMO</v>
          </cell>
          <cell r="F830" t="str">
            <v>FINANCE/IT</v>
          </cell>
          <cell r="G830">
            <v>415003</v>
          </cell>
          <cell r="H830">
            <v>4150</v>
          </cell>
          <cell r="I830" t="str">
            <v>PMM</v>
          </cell>
          <cell r="J830" t="str">
            <v>BASE JV</v>
          </cell>
          <cell r="K830" t="str">
            <v>FINANCE</v>
          </cell>
          <cell r="L830" t="str">
            <v>IM &amp; IT</v>
          </cell>
          <cell r="M830" t="str">
            <v>IM&amp;IT Manager Nigeria &amp; Gabon</v>
          </cell>
          <cell r="N830" t="str">
            <v>JV Interface Manager</v>
          </cell>
          <cell r="O830" t="str">
            <v>ONAMUSI, ADERONKE</v>
          </cell>
          <cell r="P830" t="str">
            <v>kola.oyelowo@shell.com</v>
          </cell>
          <cell r="Q830" t="str">
            <v>OPEX</v>
          </cell>
          <cell r="R830" t="str">
            <v>OPEX</v>
          </cell>
          <cell r="S830" t="str">
            <v>NON SAL</v>
          </cell>
          <cell r="T830" t="str">
            <v>N/A</v>
          </cell>
          <cell r="U830" t="str">
            <v>N/A</v>
          </cell>
          <cell r="V830" t="str">
            <v>C_OPSE_OIL_Z11</v>
          </cell>
          <cell r="W830" t="str">
            <v>P236.03 IT</v>
          </cell>
          <cell r="X830" t="str">
            <v>S7200 Services</v>
          </cell>
          <cell r="Y830" t="str">
            <v>A2340 Overhead</v>
          </cell>
          <cell r="Z830">
            <v>31446.74</v>
          </cell>
          <cell r="AA830">
            <v>27305.25</v>
          </cell>
          <cell r="AB830">
            <v>4386725.3745702701</v>
          </cell>
          <cell r="AC830">
            <v>4602</v>
          </cell>
          <cell r="AD830">
            <v>18984.706146132034</v>
          </cell>
          <cell r="AG830">
            <v>0</v>
          </cell>
          <cell r="AH830">
            <v>-18984.706146132034</v>
          </cell>
        </row>
        <row r="831">
          <cell r="A831">
            <v>113310</v>
          </cell>
          <cell r="B831" t="str">
            <v>GROUND RENT I.A &amp; R.A</v>
          </cell>
          <cell r="C831">
            <v>113310</v>
          </cell>
          <cell r="D831" t="str">
            <v>GROUND RENT I.A &amp; R.A</v>
          </cell>
          <cell r="E831" t="str">
            <v>CHIGBO ENENMO</v>
          </cell>
          <cell r="F831" t="str">
            <v>EXTERNAL RELATIONS</v>
          </cell>
          <cell r="G831">
            <v>415008</v>
          </cell>
          <cell r="H831">
            <v>4150</v>
          </cell>
          <cell r="I831" t="str">
            <v>CDPA</v>
          </cell>
          <cell r="J831" t="str">
            <v>BASE JV</v>
          </cell>
          <cell r="K831" t="str">
            <v>CC &amp; MD</v>
          </cell>
          <cell r="L831" t="str">
            <v>EXTERNAL RELATIONS</v>
          </cell>
          <cell r="M831" t="str">
            <v>External Relations Manager</v>
          </cell>
          <cell r="N831" t="str">
            <v>Stakeholder Relations Manager</v>
          </cell>
          <cell r="O831" t="str">
            <v>SOKUNBI, ADEOLA</v>
          </cell>
          <cell r="P831" t="str">
            <v>OKIEMUTE.OBIGBA@SHELL.COM</v>
          </cell>
          <cell r="Q831" t="str">
            <v>OPEX</v>
          </cell>
          <cell r="R831" t="str">
            <v>OPEX</v>
          </cell>
          <cell r="S831" t="str">
            <v>NON SAL</v>
          </cell>
          <cell r="T831" t="str">
            <v>N/A</v>
          </cell>
          <cell r="U831" t="str">
            <v>N/A</v>
          </cell>
          <cell r="V831" t="str">
            <v>C_OPSE_OIL_Z11</v>
          </cell>
          <cell r="W831" t="str">
            <v>P231 Production Operations</v>
          </cell>
          <cell r="X831" t="str">
            <v>S7200 Services</v>
          </cell>
          <cell r="Y831" t="str">
            <v>A2340 Overhead</v>
          </cell>
          <cell r="Z831">
            <v>0</v>
          </cell>
          <cell r="AA831">
            <v>0</v>
          </cell>
          <cell r="AB831">
            <v>0</v>
          </cell>
          <cell r="AC831">
            <v>0</v>
          </cell>
          <cell r="AD831">
            <v>0</v>
          </cell>
          <cell r="AG831">
            <v>0</v>
          </cell>
          <cell r="AH831">
            <v>0</v>
          </cell>
        </row>
        <row r="832">
          <cell r="A832">
            <v>113311</v>
          </cell>
          <cell r="B832" t="str">
            <v>PEB COMMUNITY RELATIONS</v>
          </cell>
          <cell r="C832">
            <v>113311</v>
          </cell>
          <cell r="D832" t="str">
            <v>COMMUNITY RELATIONS SWAMP 2 - MARINE LOGISTICS (CD - CULTURAL/SOCIAL/COMMERCE )</v>
          </cell>
          <cell r="E832" t="str">
            <v>IRETI OMOTOSO</v>
          </cell>
          <cell r="F832" t="str">
            <v>PRODUCTION</v>
          </cell>
          <cell r="G832">
            <v>415008</v>
          </cell>
          <cell r="H832">
            <v>4150</v>
          </cell>
          <cell r="I832" t="str">
            <v>CDPA</v>
          </cell>
          <cell r="J832" t="str">
            <v>BASE JV</v>
          </cell>
          <cell r="K832" t="str">
            <v>PRODUCTION</v>
          </cell>
          <cell r="L832" t="str">
            <v>PRODUCTION</v>
          </cell>
          <cell r="M832" t="str">
            <v>Asset Manager, Swamp East Hub</v>
          </cell>
          <cell r="N832" t="str">
            <v>Asset Management Integration Lead</v>
          </cell>
          <cell r="O832" t="str">
            <v>AZUBUIKE, JOHN</v>
          </cell>
          <cell r="P832" t="str">
            <v>AYO.ROWLAND@SHELL.COM</v>
          </cell>
          <cell r="Q832" t="str">
            <v>OPEX</v>
          </cell>
          <cell r="R832" t="str">
            <v>OPEX</v>
          </cell>
          <cell r="S832" t="str">
            <v>NON SAL</v>
          </cell>
          <cell r="T832" t="str">
            <v>N/A</v>
          </cell>
          <cell r="U832" t="str">
            <v>N/A</v>
          </cell>
          <cell r="V832" t="str">
            <v>N/A</v>
          </cell>
          <cell r="W832" t="str">
            <v>P231 Production Operations</v>
          </cell>
          <cell r="X832" t="str">
            <v>S7200 Services</v>
          </cell>
          <cell r="Y832" t="str">
            <v>A2110 Production Operations</v>
          </cell>
          <cell r="Z832">
            <v>0</v>
          </cell>
          <cell r="AA832">
            <v>0</v>
          </cell>
          <cell r="AB832">
            <v>0</v>
          </cell>
          <cell r="AC832">
            <v>0</v>
          </cell>
          <cell r="AD832">
            <v>0</v>
          </cell>
          <cell r="AG832">
            <v>0</v>
          </cell>
          <cell r="AH832">
            <v>0</v>
          </cell>
        </row>
        <row r="833">
          <cell r="A833">
            <v>113312</v>
          </cell>
          <cell r="B833" t="str">
            <v>PEC COMMUNITY RELATIONS</v>
          </cell>
          <cell r="C833">
            <v>113312</v>
          </cell>
          <cell r="D833" t="str">
            <v>COMMUNITY RELATIONS SWAMP 1 - CR STAFF (CD - CULTURAL/SOCIAL/COMMERCE )</v>
          </cell>
          <cell r="E833" t="str">
            <v>IRETI OMOTOSO</v>
          </cell>
          <cell r="F833" t="str">
            <v>PRODUCTION</v>
          </cell>
          <cell r="G833">
            <v>415008</v>
          </cell>
          <cell r="H833">
            <v>4150</v>
          </cell>
          <cell r="I833" t="str">
            <v>CDPA</v>
          </cell>
          <cell r="J833" t="str">
            <v>BASE JV</v>
          </cell>
          <cell r="K833" t="str">
            <v>PRODUCTION</v>
          </cell>
          <cell r="L833" t="str">
            <v>PRODUCTION</v>
          </cell>
          <cell r="M833" t="str">
            <v>Asset Manager, Swamp East Hub</v>
          </cell>
          <cell r="N833" t="str">
            <v>Asset Management Integration Lead</v>
          </cell>
          <cell r="O833" t="str">
            <v>AZUBUIKE, JOHN</v>
          </cell>
          <cell r="P833" t="str">
            <v>KESSIGNTON.OKORIE@SHELL.COM</v>
          </cell>
          <cell r="Q833" t="str">
            <v>OPEX</v>
          </cell>
          <cell r="R833" t="str">
            <v>OPEX</v>
          </cell>
          <cell r="S833" t="str">
            <v>NON SAL</v>
          </cell>
          <cell r="T833" t="str">
            <v>N/A</v>
          </cell>
          <cell r="U833" t="str">
            <v>N/A</v>
          </cell>
          <cell r="V833" t="str">
            <v>C_OPSE_OIL_Z11</v>
          </cell>
          <cell r="W833" t="str">
            <v>P231 Production Operations</v>
          </cell>
          <cell r="X833" t="str">
            <v>S7200 Services</v>
          </cell>
          <cell r="Y833" t="str">
            <v>A2110 Production Operations</v>
          </cell>
          <cell r="Z833">
            <v>27711.979999999996</v>
          </cell>
          <cell r="AA833">
            <v>16361.5</v>
          </cell>
          <cell r="AB833">
            <v>10600000</v>
          </cell>
          <cell r="AC833">
            <v>0</v>
          </cell>
          <cell r="AD833">
            <v>34754.098360655735</v>
          </cell>
          <cell r="AG833">
            <v>0</v>
          </cell>
          <cell r="AH833">
            <v>-34754.098360655735</v>
          </cell>
        </row>
        <row r="834">
          <cell r="A834">
            <v>113313</v>
          </cell>
          <cell r="B834" t="str">
            <v>PTE COMMUNITY RELATIONS</v>
          </cell>
          <cell r="C834">
            <v>113313</v>
          </cell>
          <cell r="D834" t="str">
            <v>PTE COMMUNITY RELATIONS (CD - CULTURAL/SOCIAL/COMMERCE )</v>
          </cell>
          <cell r="E834" t="str">
            <v>IRETI OMOTOSO</v>
          </cell>
          <cell r="F834" t="str">
            <v>PRODUCTION</v>
          </cell>
          <cell r="G834">
            <v>415008</v>
          </cell>
          <cell r="H834">
            <v>4150</v>
          </cell>
          <cell r="I834" t="str">
            <v>CDPA</v>
          </cell>
          <cell r="J834" t="str">
            <v>BASE JV</v>
          </cell>
          <cell r="K834" t="str">
            <v>PRODUCTION</v>
          </cell>
          <cell r="L834" t="str">
            <v>PRODUCTION</v>
          </cell>
          <cell r="M834" t="str">
            <v>Asset Manager, Swamp East Hub</v>
          </cell>
          <cell r="N834" t="str">
            <v>Bonny Terminal Installation Manager </v>
          </cell>
          <cell r="O834" t="str">
            <v>MBANEFO, DUBEM</v>
          </cell>
          <cell r="P834" t="str">
            <v>KESSINGTON.OKORIE@SHELL.COM</v>
          </cell>
          <cell r="Q834" t="str">
            <v>OPEX</v>
          </cell>
          <cell r="R834" t="str">
            <v>OPEX</v>
          </cell>
          <cell r="S834" t="str">
            <v>NON SAL</v>
          </cell>
          <cell r="T834" t="str">
            <v>N/A</v>
          </cell>
          <cell r="U834" t="str">
            <v>N/A</v>
          </cell>
          <cell r="V834" t="str">
            <v>C_OPSE_OIL_Z11</v>
          </cell>
          <cell r="W834" t="str">
            <v>P231 Production Operations</v>
          </cell>
          <cell r="X834" t="str">
            <v>S7200 Services</v>
          </cell>
          <cell r="Y834" t="str">
            <v>A2110 Production Operations</v>
          </cell>
          <cell r="Z834">
            <v>8331.4699999999993</v>
          </cell>
          <cell r="AA834">
            <v>26698.38</v>
          </cell>
          <cell r="AB834">
            <v>17440000</v>
          </cell>
          <cell r="AC834">
            <v>0</v>
          </cell>
          <cell r="AD834">
            <v>57180.327868852459</v>
          </cell>
          <cell r="AG834">
            <v>0</v>
          </cell>
          <cell r="AH834">
            <v>-57180.327868852459</v>
          </cell>
        </row>
        <row r="835">
          <cell r="A835">
            <v>108556</v>
          </cell>
          <cell r="B835" t="str">
            <v>Geological Services - Salary</v>
          </cell>
          <cell r="C835">
            <v>113225</v>
          </cell>
          <cell r="D835" t="str">
            <v>OVERHEADS TRANSFORMATION_HOTEL &amp; TRAVEL</v>
          </cell>
          <cell r="E835" t="str">
            <v>CHIGBO ENENMO</v>
          </cell>
          <cell r="F835" t="str">
            <v>HR</v>
          </cell>
          <cell r="G835">
            <v>415002</v>
          </cell>
          <cell r="H835">
            <v>4150</v>
          </cell>
          <cell r="I835" t="str">
            <v>G&amp;A</v>
          </cell>
          <cell r="J835" t="str">
            <v>BASE JV</v>
          </cell>
          <cell r="K835" t="str">
            <v>HR</v>
          </cell>
          <cell r="L835" t="str">
            <v>HR</v>
          </cell>
          <cell r="M835" t="str">
            <v>Manager Learning Sub Saharan Africa</v>
          </cell>
          <cell r="N835" t="str">
            <v>Manager Learning UIO</v>
          </cell>
          <cell r="O835" t="str">
            <v>AJILIMA- ISAAC, HAWA</v>
          </cell>
          <cell r="P835" t="str">
            <v>TARI.AKHIBI@SHELL.COM</v>
          </cell>
          <cell r="Q835" t="str">
            <v>OPEX</v>
          </cell>
          <cell r="R835" t="str">
            <v>OPEX</v>
          </cell>
          <cell r="S835" t="str">
            <v>NON SAL</v>
          </cell>
          <cell r="T835" t="str">
            <v>N/A</v>
          </cell>
          <cell r="U835" t="str">
            <v>N/A</v>
          </cell>
          <cell r="V835" t="str">
            <v>N/A</v>
          </cell>
          <cell r="W835" t="str">
            <v>P236.01 Technical Support</v>
          </cell>
          <cell r="X835" t="str">
            <v>S7200 Services</v>
          </cell>
          <cell r="Y835" t="str">
            <v>A2340 Overhead</v>
          </cell>
          <cell r="Z835">
            <v>0</v>
          </cell>
          <cell r="AA835">
            <v>0</v>
          </cell>
          <cell r="AB835">
            <v>0</v>
          </cell>
          <cell r="AC835">
            <v>0</v>
          </cell>
          <cell r="AD835">
            <v>0</v>
          </cell>
          <cell r="AG835">
            <v>0</v>
          </cell>
          <cell r="AH835">
            <v>0</v>
          </cell>
        </row>
        <row r="836">
          <cell r="A836">
            <v>113315</v>
          </cell>
          <cell r="B836" t="str">
            <v>PWA COMMUNITY RELATIONS</v>
          </cell>
          <cell r="C836">
            <v>113315</v>
          </cell>
          <cell r="D836" t="str">
            <v>PWA COMMUNITY RELATIONS</v>
          </cell>
          <cell r="E836" t="str">
            <v>IRETI OMOTOSO</v>
          </cell>
          <cell r="F836" t="str">
            <v>PRODUCTION</v>
          </cell>
          <cell r="G836">
            <v>415008</v>
          </cell>
          <cell r="H836">
            <v>4150</v>
          </cell>
          <cell r="I836" t="str">
            <v>CDPA</v>
          </cell>
          <cell r="J836" t="str">
            <v>BASE JV</v>
          </cell>
          <cell r="K836" t="str">
            <v>PRODUCTION</v>
          </cell>
          <cell r="L836" t="str">
            <v>PRODUCTION</v>
          </cell>
          <cell r="M836" t="str">
            <v>Asset Manager, Swamp West Hub</v>
          </cell>
          <cell r="N836" t="str">
            <v>Asset Management Integration Lead</v>
          </cell>
          <cell r="O836" t="str">
            <v>OLALEYE, OLAYEMI</v>
          </cell>
          <cell r="P836" t="str">
            <v>NPDC</v>
          </cell>
          <cell r="Q836" t="str">
            <v>OPEX</v>
          </cell>
          <cell r="R836" t="str">
            <v>OPEX</v>
          </cell>
          <cell r="S836" t="str">
            <v>NON SAL</v>
          </cell>
          <cell r="T836" t="str">
            <v>N/A</v>
          </cell>
          <cell r="U836" t="str">
            <v>N/A</v>
          </cell>
          <cell r="V836" t="str">
            <v>N/A</v>
          </cell>
          <cell r="W836" t="str">
            <v>P231 Production Operations</v>
          </cell>
          <cell r="X836" t="str">
            <v>S7200 Services</v>
          </cell>
          <cell r="Y836" t="str">
            <v>A2110 Production Operations</v>
          </cell>
          <cell r="Z836">
            <v>0</v>
          </cell>
          <cell r="AA836">
            <v>0</v>
          </cell>
          <cell r="AB836">
            <v>0</v>
          </cell>
          <cell r="AC836">
            <v>0</v>
          </cell>
          <cell r="AD836">
            <v>0</v>
          </cell>
          <cell r="AG836">
            <v>0</v>
          </cell>
          <cell r="AH836">
            <v>0</v>
          </cell>
        </row>
        <row r="837">
          <cell r="A837">
            <v>113225</v>
          </cell>
          <cell r="B837" t="str">
            <v>OVERHEADS TRANSFORMATION_HOTEL &amp; TRAVEL</v>
          </cell>
          <cell r="C837">
            <v>113225</v>
          </cell>
          <cell r="D837" t="str">
            <v>OVERHEADS TRANSFORMATION_HOTEL &amp; TRAVEL</v>
          </cell>
          <cell r="E837" t="str">
            <v>CHIGBO ENENMO</v>
          </cell>
          <cell r="F837" t="str">
            <v>HR</v>
          </cell>
          <cell r="G837">
            <v>415002</v>
          </cell>
          <cell r="H837">
            <v>4150</v>
          </cell>
          <cell r="I837" t="str">
            <v>G&amp;A</v>
          </cell>
          <cell r="J837" t="str">
            <v>BASE JV</v>
          </cell>
          <cell r="K837" t="str">
            <v>HR</v>
          </cell>
          <cell r="L837" t="str">
            <v>HR</v>
          </cell>
          <cell r="M837" t="str">
            <v>Manager Learning Sub Saharan Africa</v>
          </cell>
          <cell r="N837" t="str">
            <v>Manager Learning UIO</v>
          </cell>
          <cell r="O837" t="str">
            <v>AJILIMA- ISAAC, HAWA</v>
          </cell>
          <cell r="P837" t="str">
            <v>TARI.AKHIBI@SHELL.COM</v>
          </cell>
          <cell r="Q837" t="str">
            <v>OPEX</v>
          </cell>
          <cell r="R837" t="str">
            <v>OPEX</v>
          </cell>
          <cell r="S837" t="str">
            <v>NON SAL</v>
          </cell>
          <cell r="T837" t="str">
            <v>N/A</v>
          </cell>
          <cell r="U837" t="str">
            <v>N/A</v>
          </cell>
          <cell r="V837" t="str">
            <v>N/A</v>
          </cell>
          <cell r="W837" t="str">
            <v>P236.04 HR</v>
          </cell>
          <cell r="X837" t="str">
            <v>S7200 Services</v>
          </cell>
          <cell r="Y837" t="str">
            <v>A2340 Overhead</v>
          </cell>
          <cell r="Z837">
            <v>1.98</v>
          </cell>
          <cell r="AA837">
            <v>0</v>
          </cell>
          <cell r="AB837">
            <v>0</v>
          </cell>
          <cell r="AC837">
            <v>0</v>
          </cell>
          <cell r="AD837">
            <v>0</v>
          </cell>
          <cell r="AG837">
            <v>0</v>
          </cell>
          <cell r="AH837">
            <v>0</v>
          </cell>
        </row>
        <row r="838">
          <cell r="A838">
            <v>113317</v>
          </cell>
          <cell r="B838" t="str">
            <v>PWC COMMUNITY RELATIONS</v>
          </cell>
          <cell r="C838">
            <v>113317</v>
          </cell>
          <cell r="D838" t="str">
            <v>PWB COMMUNITY RELATIONS - LOGISTICS (CD - CULTURAL/SOCIAL/COMMERCE )</v>
          </cell>
          <cell r="E838" t="str">
            <v>IRETI OMOTOSO</v>
          </cell>
          <cell r="F838" t="str">
            <v>PRODUCTION</v>
          </cell>
          <cell r="G838">
            <v>415008</v>
          </cell>
          <cell r="H838">
            <v>4150</v>
          </cell>
          <cell r="I838" t="str">
            <v>CDPA</v>
          </cell>
          <cell r="J838" t="str">
            <v>BASE JV</v>
          </cell>
          <cell r="K838" t="str">
            <v>PRODUCTION</v>
          </cell>
          <cell r="L838" t="str">
            <v>PRODUCTION</v>
          </cell>
          <cell r="M838" t="str">
            <v>Asset Manager, Swamp West Hub</v>
          </cell>
          <cell r="N838" t="str">
            <v>Asset Management Integration Lead</v>
          </cell>
          <cell r="O838" t="str">
            <v>COOKEY, GABRIEL</v>
          </cell>
          <cell r="P838" t="str">
            <v>SAMUEL.ETUK@SHELL.COM</v>
          </cell>
          <cell r="Q838" t="str">
            <v>OPEX</v>
          </cell>
          <cell r="R838" t="str">
            <v>OPEX</v>
          </cell>
          <cell r="S838" t="str">
            <v>NON SAL</v>
          </cell>
          <cell r="T838" t="str">
            <v>N/A</v>
          </cell>
          <cell r="U838" t="str">
            <v>N/A</v>
          </cell>
          <cell r="V838" t="str">
            <v>C_OPSE_OIL_Z11</v>
          </cell>
          <cell r="W838" t="str">
            <v>P231 Production Operations</v>
          </cell>
          <cell r="X838" t="str">
            <v>S7200 Services</v>
          </cell>
          <cell r="Y838" t="str">
            <v>A2110 Production Operations</v>
          </cell>
          <cell r="Z838">
            <v>23507.069999999996</v>
          </cell>
          <cell r="AA838">
            <v>37390.57</v>
          </cell>
          <cell r="AB838">
            <v>23820653</v>
          </cell>
          <cell r="AC838">
            <v>0</v>
          </cell>
          <cell r="AD838">
            <v>78100.501639344264</v>
          </cell>
          <cell r="AG838">
            <v>0</v>
          </cell>
          <cell r="AH838">
            <v>-78100.501639344264</v>
          </cell>
        </row>
        <row r="839">
          <cell r="A839">
            <v>102300</v>
          </cell>
          <cell r="B839" t="str">
            <v>CORPORATE HYDROCARBON IT SYSTEMS</v>
          </cell>
          <cell r="C839">
            <v>113230</v>
          </cell>
          <cell r="D839" t="str">
            <v>PNP: CORP HYDROCARBON SYSTEM MANAGEMENT, CORP GAS INTEGRATION MANAGEMENT ICT (ICT - SOFTWARE)</v>
          </cell>
          <cell r="E839" t="str">
            <v>IRETI OMOTOSO</v>
          </cell>
          <cell r="F839" t="str">
            <v>PRODUCTION</v>
          </cell>
          <cell r="G839">
            <v>415005</v>
          </cell>
          <cell r="H839">
            <v>4150</v>
          </cell>
          <cell r="I839" t="str">
            <v>G&amp;A</v>
          </cell>
          <cell r="J839" t="str">
            <v>BASE JV</v>
          </cell>
          <cell r="K839" t="str">
            <v>PRODUCTION</v>
          </cell>
          <cell r="L839" t="str">
            <v>PRODUCTION</v>
          </cell>
          <cell r="M839" t="str">
            <v>Production Services Manager</v>
          </cell>
          <cell r="N839" t="str">
            <v xml:space="preserve">	Production Support Manager                                                          </v>
          </cell>
          <cell r="O839" t="str">
            <v>ADEPOJU, OPEYEMI</v>
          </cell>
          <cell r="P839" t="str">
            <v>KEVWE.OKPUBULUKU@SHELL.COM</v>
          </cell>
          <cell r="Q839" t="str">
            <v>OPEX</v>
          </cell>
          <cell r="R839" t="str">
            <v>OPEX</v>
          </cell>
          <cell r="S839" t="str">
            <v>NON SAL</v>
          </cell>
          <cell r="T839" t="str">
            <v>N/A</v>
          </cell>
          <cell r="U839" t="str">
            <v>N/A</v>
          </cell>
          <cell r="V839" t="str">
            <v>N/A</v>
          </cell>
          <cell r="W839" t="str">
            <v>P235 Direct Management</v>
          </cell>
          <cell r="X839" t="str">
            <v>S7200 Services</v>
          </cell>
          <cell r="Y839" t="str">
            <v>A2170 Direct Mngt and Overheads</v>
          </cell>
          <cell r="Z839">
            <v>0.01</v>
          </cell>
          <cell r="AA839">
            <v>0</v>
          </cell>
          <cell r="AB839">
            <v>0</v>
          </cell>
          <cell r="AC839">
            <v>0</v>
          </cell>
          <cell r="AD839">
            <v>0</v>
          </cell>
          <cell r="AG839">
            <v>0</v>
          </cell>
          <cell r="AH839">
            <v>0</v>
          </cell>
        </row>
        <row r="840">
          <cell r="A840">
            <v>113321</v>
          </cell>
          <cell r="B840" t="str">
            <v>OVERHEADS, PNHBE BUSINESS EMPLOYEE SERVICES_TRAVEL &amp; HOTEL</v>
          </cell>
          <cell r="C840">
            <v>113321</v>
          </cell>
          <cell r="D840" t="str">
            <v>OVERHEADS, PNHBE BUSINESS EMPLOYEE SERVICES_TRAVEL &amp; HOTEL</v>
          </cell>
          <cell r="E840" t="str">
            <v>CHIGBO ENENMO</v>
          </cell>
          <cell r="F840" t="str">
            <v>HR</v>
          </cell>
          <cell r="G840">
            <v>415002</v>
          </cell>
          <cell r="H840">
            <v>4150</v>
          </cell>
          <cell r="I840" t="str">
            <v>G&amp;A</v>
          </cell>
          <cell r="J840" t="str">
            <v>BASE JV</v>
          </cell>
          <cell r="K840" t="str">
            <v>HR</v>
          </cell>
          <cell r="L840" t="str">
            <v>HR</v>
          </cell>
          <cell r="M840" t="str">
            <v>Reg. HR Policy, Pro, Systems &amp; Comp Mgr</v>
          </cell>
          <cell r="N840" t="str">
            <v>Head HR Business Services</v>
          </cell>
          <cell r="O840" t="str">
            <v>AJILIMA- ISAAC, HAWA</v>
          </cell>
          <cell r="P840" t="str">
            <v>STELLA.MICHEAL-EGOR@SHELL.COM</v>
          </cell>
          <cell r="Q840" t="str">
            <v>OPEX</v>
          </cell>
          <cell r="R840" t="str">
            <v>OPEX</v>
          </cell>
          <cell r="S840" t="str">
            <v>NON SAL</v>
          </cell>
          <cell r="T840" t="str">
            <v>N/A</v>
          </cell>
          <cell r="U840" t="str">
            <v>N/A</v>
          </cell>
          <cell r="V840" t="str">
            <v>C_OPSE_OIL_Z11</v>
          </cell>
          <cell r="W840" t="str">
            <v>P236.04 HR</v>
          </cell>
          <cell r="X840" t="str">
            <v>S7200 Services</v>
          </cell>
          <cell r="Y840" t="str">
            <v>A2340 Overhead</v>
          </cell>
          <cell r="Z840">
            <v>1354.85</v>
          </cell>
          <cell r="AA840">
            <v>1811.58</v>
          </cell>
          <cell r="AB840">
            <v>2817968</v>
          </cell>
          <cell r="AC840">
            <v>700</v>
          </cell>
          <cell r="AD840">
            <v>9939.2393442622943</v>
          </cell>
          <cell r="AG840">
            <v>0</v>
          </cell>
          <cell r="AH840">
            <v>-9939.2393442622943</v>
          </cell>
        </row>
        <row r="841">
          <cell r="A841">
            <v>113322</v>
          </cell>
          <cell r="B841" t="str">
            <v>OVERHEADS, ITG INFORMATION TECHNOLOGY MANAGER -HOTELS AND TRAVEL</v>
          </cell>
          <cell r="C841">
            <v>113322</v>
          </cell>
          <cell r="D841" t="str">
            <v>OVERHEADS, ITG INFORMATION TECHNOLOGY MANAGER -HOTELS AND TRAVEL</v>
          </cell>
          <cell r="E841" t="str">
            <v>CHIGBO ENENMO</v>
          </cell>
          <cell r="F841" t="str">
            <v>FINANCE/IT</v>
          </cell>
          <cell r="G841">
            <v>415002</v>
          </cell>
          <cell r="H841">
            <v>4150</v>
          </cell>
          <cell r="I841" t="str">
            <v>G&amp;A</v>
          </cell>
          <cell r="J841" t="str">
            <v>BASE JV</v>
          </cell>
          <cell r="K841" t="str">
            <v>FINANCE</v>
          </cell>
          <cell r="L841" t="str">
            <v>IM &amp; IT</v>
          </cell>
          <cell r="M841" t="str">
            <v>IM&amp;IT Manager Nigeria &amp; Gabon</v>
          </cell>
          <cell r="N841" t="str">
            <v>JV Interface Manager</v>
          </cell>
          <cell r="O841" t="str">
            <v>ONAMUSI, ADERONKE</v>
          </cell>
          <cell r="P841" t="str">
            <v>kola.oyelowo@shell.com</v>
          </cell>
          <cell r="Q841" t="str">
            <v>OPEX</v>
          </cell>
          <cell r="R841" t="str">
            <v>OPEX</v>
          </cell>
          <cell r="S841" t="str">
            <v>NON SAL</v>
          </cell>
          <cell r="T841" t="str">
            <v>N/A</v>
          </cell>
          <cell r="U841" t="str">
            <v>N/A</v>
          </cell>
          <cell r="V841" t="str">
            <v>C_OPSE_OIL_Z11</v>
          </cell>
          <cell r="W841" t="str">
            <v>P236.03 IT</v>
          </cell>
          <cell r="X841" t="str">
            <v>S7200 Services</v>
          </cell>
          <cell r="Y841" t="str">
            <v>A2340 Overhead</v>
          </cell>
          <cell r="Z841">
            <v>119360.44000000002</v>
          </cell>
          <cell r="AA841">
            <v>135554.59</v>
          </cell>
          <cell r="AB841">
            <v>38672200</v>
          </cell>
          <cell r="AC841">
            <v>42050</v>
          </cell>
          <cell r="AD841">
            <v>168844.09836065571</v>
          </cell>
          <cell r="AG841">
            <v>0</v>
          </cell>
          <cell r="AH841">
            <v>-168844.09836065571</v>
          </cell>
        </row>
        <row r="842">
          <cell r="A842">
            <v>113230</v>
          </cell>
          <cell r="B842" t="str">
            <v>CORP HYDROCARBON IT SYSTEM</v>
          </cell>
          <cell r="C842">
            <v>113230</v>
          </cell>
          <cell r="D842" t="str">
            <v>PNP: CORP HYDROCARBON SYSTEM MANAGEMENT, CORP GAS INTEGRATION MANAGEMENT ICT (ICT - SOFTWARE)</v>
          </cell>
          <cell r="E842" t="str">
            <v>IRETI OMOTOSO</v>
          </cell>
          <cell r="F842" t="str">
            <v>PRODUCTION</v>
          </cell>
          <cell r="G842">
            <v>415005</v>
          </cell>
          <cell r="H842">
            <v>4150</v>
          </cell>
          <cell r="I842" t="str">
            <v>G&amp;A</v>
          </cell>
          <cell r="J842" t="str">
            <v>BASE JV</v>
          </cell>
          <cell r="K842" t="str">
            <v>PRODUCTION</v>
          </cell>
          <cell r="L842" t="str">
            <v>PRODUCTION</v>
          </cell>
          <cell r="M842" t="str">
            <v>Production Services Manager</v>
          </cell>
          <cell r="N842" t="str">
            <v xml:space="preserve">	Production Support Manager                                                          </v>
          </cell>
          <cell r="O842" t="str">
            <v>ADEPOJU, OPEYEMI</v>
          </cell>
          <cell r="P842" t="str">
            <v>KEVWE.OKPUBULUKU@SHELL.COM</v>
          </cell>
          <cell r="Q842" t="str">
            <v>OPEX</v>
          </cell>
          <cell r="R842" t="str">
            <v>OPEX</v>
          </cell>
          <cell r="S842" t="str">
            <v>NON SAL</v>
          </cell>
          <cell r="T842" t="str">
            <v>N/A</v>
          </cell>
          <cell r="U842" t="str">
            <v>N/A</v>
          </cell>
          <cell r="V842" t="str">
            <v>C_OPSE_OIL_Z11</v>
          </cell>
          <cell r="W842" t="str">
            <v>P235 Direct Management</v>
          </cell>
          <cell r="X842" t="str">
            <v>S7200 Services</v>
          </cell>
          <cell r="Y842" t="str">
            <v>A2170 Direct Mngt and Overheads</v>
          </cell>
          <cell r="Z842">
            <v>146971.76</v>
          </cell>
          <cell r="AA842">
            <v>87571.83</v>
          </cell>
          <cell r="AB842">
            <v>13280085</v>
          </cell>
          <cell r="AC842">
            <v>115200</v>
          </cell>
          <cell r="AD842">
            <v>158741.26229508198</v>
          </cell>
          <cell r="AG842">
            <v>0</v>
          </cell>
          <cell r="AH842">
            <v>-158741.26229508198</v>
          </cell>
        </row>
        <row r="843">
          <cell r="A843">
            <v>113324</v>
          </cell>
          <cell r="B843" t="str">
            <v>OVERHEADS HR &amp; SERVICES- REGIONAL DISCIPLINE ADVISER</v>
          </cell>
          <cell r="C843">
            <v>113324</v>
          </cell>
          <cell r="D843" t="str">
            <v>OVERHEADS HR &amp; SERVICES- REGIONAL DISCIPLINE ADVISER</v>
          </cell>
          <cell r="E843" t="str">
            <v>MOJEED OKUNADE</v>
          </cell>
          <cell r="F843" t="str">
            <v>ENGINEERING</v>
          </cell>
          <cell r="G843">
            <v>415002</v>
          </cell>
          <cell r="H843">
            <v>4150</v>
          </cell>
          <cell r="I843" t="str">
            <v>G&amp;A</v>
          </cell>
          <cell r="J843" t="str">
            <v>BASE JV</v>
          </cell>
          <cell r="K843" t="str">
            <v>P&amp;T</v>
          </cell>
          <cell r="L843" t="str">
            <v>GM Nigeria, Operated</v>
          </cell>
          <cell r="M843" t="str">
            <v>GM Nigeria, Operated</v>
          </cell>
          <cell r="N843" t="str">
            <v>Manager, Onshore Nigeria Engineering</v>
          </cell>
          <cell r="O843" t="str">
            <v>EBEM, MARCEL</v>
          </cell>
          <cell r="P843" t="str">
            <v>CHIBUZO.ONUMADU@SHELL.COM</v>
          </cell>
          <cell r="Q843" t="str">
            <v>OPEX</v>
          </cell>
          <cell r="R843" t="str">
            <v>OPEX</v>
          </cell>
          <cell r="S843" t="str">
            <v>NON SAL</v>
          </cell>
          <cell r="T843" t="str">
            <v>N/A</v>
          </cell>
          <cell r="U843" t="str">
            <v>N/A</v>
          </cell>
          <cell r="V843" t="str">
            <v>N/A</v>
          </cell>
          <cell r="W843" t="str">
            <v>P236.01 Technical Support</v>
          </cell>
          <cell r="X843" t="str">
            <v>S7200 Services</v>
          </cell>
          <cell r="Y843" t="str">
            <v>A2340 Overhead</v>
          </cell>
          <cell r="Z843">
            <v>873.11999999999989</v>
          </cell>
          <cell r="AA843">
            <v>3177.1</v>
          </cell>
          <cell r="AB843">
            <v>0</v>
          </cell>
          <cell r="AC843">
            <v>0</v>
          </cell>
          <cell r="AD843">
            <v>0</v>
          </cell>
          <cell r="AG843">
            <v>0</v>
          </cell>
          <cell r="AH843">
            <v>0</v>
          </cell>
        </row>
        <row r="844">
          <cell r="A844">
            <v>113231</v>
          </cell>
          <cell r="B844" t="str">
            <v>PEA COMMUNITY RELATIONS</v>
          </cell>
          <cell r="C844">
            <v>113231</v>
          </cell>
          <cell r="D844" t="str">
            <v>LAND AREA EAST COMMUNITY RELATIONS (CD - ELECTRIFICATION)</v>
          </cell>
          <cell r="E844" t="str">
            <v>IRETI OMOTOSO</v>
          </cell>
          <cell r="F844" t="str">
            <v>PRODUCTION</v>
          </cell>
          <cell r="G844">
            <v>415008</v>
          </cell>
          <cell r="H844">
            <v>4150</v>
          </cell>
          <cell r="I844" t="str">
            <v>CDPA</v>
          </cell>
          <cell r="J844" t="str">
            <v>BASE JV</v>
          </cell>
          <cell r="K844" t="str">
            <v>PRODUCTION</v>
          </cell>
          <cell r="L844" t="str">
            <v>PRODUCTION</v>
          </cell>
          <cell r="M844" t="str">
            <v>Asset Manager, Central Hub</v>
          </cell>
          <cell r="N844" t="str">
            <v>Asset Management Integration Lead</v>
          </cell>
          <cell r="O844" t="str">
            <v>ADEDIRAN, ADEWALE</v>
          </cell>
          <cell r="P844" t="str">
            <v>ALEX.ONUMBU@SHELL.COM</v>
          </cell>
          <cell r="Q844" t="str">
            <v>OPEX</v>
          </cell>
          <cell r="R844" t="str">
            <v>OPEX</v>
          </cell>
          <cell r="S844" t="str">
            <v>NON SAL</v>
          </cell>
          <cell r="T844" t="str">
            <v>N/A</v>
          </cell>
          <cell r="U844" t="str">
            <v>N/A</v>
          </cell>
          <cell r="V844" t="str">
            <v>C_OPSE_OIL_Z11</v>
          </cell>
          <cell r="W844" t="str">
            <v>P236.08 Overhead (SCD)</v>
          </cell>
          <cell r="X844" t="str">
            <v>S7200 Services</v>
          </cell>
          <cell r="Y844" t="str">
            <v>A2110 Production Operations</v>
          </cell>
          <cell r="Z844">
            <v>-0.01</v>
          </cell>
          <cell r="AA844">
            <v>0</v>
          </cell>
          <cell r="AB844">
            <v>35806350</v>
          </cell>
          <cell r="AC844">
            <v>1366200</v>
          </cell>
          <cell r="AD844">
            <v>1483597.8688524589</v>
          </cell>
          <cell r="AG844">
            <v>0</v>
          </cell>
          <cell r="AH844">
            <v>-1483597.8688524589</v>
          </cell>
        </row>
        <row r="845">
          <cell r="A845" t="str">
            <v>O.NG.PAE.SUU.CRL.71300</v>
          </cell>
          <cell r="B845" t="str">
            <v>LAND AREA 2 COMM RELATIONS</v>
          </cell>
          <cell r="C845">
            <v>113231</v>
          </cell>
          <cell r="D845" t="str">
            <v>LAND AREA EAST COMMUNITY RELATIONS (CD - ELECTRIFICATION)</v>
          </cell>
          <cell r="E845" t="str">
            <v>IRETI OMOTOSO</v>
          </cell>
          <cell r="F845" t="str">
            <v>PRODUCTION</v>
          </cell>
          <cell r="G845">
            <v>415008</v>
          </cell>
          <cell r="H845">
            <v>4150</v>
          </cell>
          <cell r="I845" t="str">
            <v>CDPA</v>
          </cell>
          <cell r="J845" t="str">
            <v>BASE JV</v>
          </cell>
          <cell r="K845" t="str">
            <v>PRODUCTION</v>
          </cell>
          <cell r="L845" t="str">
            <v>PRODUCTION</v>
          </cell>
          <cell r="M845" t="str">
            <v>Asset Manager, Central Hub</v>
          </cell>
          <cell r="N845" t="str">
            <v>Asset Management Integration Lead</v>
          </cell>
          <cell r="O845" t="str">
            <v>ADEDIRAN, ADEWALE</v>
          </cell>
          <cell r="P845" t="str">
            <v>ALEX.ONUMBU@SHELL.COM</v>
          </cell>
          <cell r="Q845" t="str">
            <v>OPEX</v>
          </cell>
          <cell r="R845" t="str">
            <v>OPEX</v>
          </cell>
          <cell r="S845" t="str">
            <v>NON SAL</v>
          </cell>
          <cell r="T845" t="str">
            <v>N/A</v>
          </cell>
          <cell r="U845" t="str">
            <v>N/A</v>
          </cell>
          <cell r="V845" t="str">
            <v>N/A</v>
          </cell>
          <cell r="W845" t="str">
            <v>P231 Production Operations</v>
          </cell>
          <cell r="X845" t="str">
            <v>S7200 Services</v>
          </cell>
          <cell r="Y845" t="str">
            <v>A2110 Production Operations</v>
          </cell>
          <cell r="Z845">
            <v>2222333.8400000003</v>
          </cell>
          <cell r="AA845">
            <v>1302396.6499999999</v>
          </cell>
          <cell r="AB845">
            <v>0</v>
          </cell>
          <cell r="AC845">
            <v>0</v>
          </cell>
          <cell r="AD845">
            <v>0</v>
          </cell>
          <cell r="AG845">
            <v>0</v>
          </cell>
          <cell r="AH845">
            <v>0</v>
          </cell>
        </row>
        <row r="846">
          <cell r="A846">
            <v>113328</v>
          </cell>
          <cell r="B846" t="str">
            <v>OVERHEADS SPDC FINANCE DIRECTOR_TRAVEL</v>
          </cell>
          <cell r="C846">
            <v>113328</v>
          </cell>
          <cell r="D846" t="str">
            <v>OVERHEADS SPDC FINANCE DIRECTOR_TRAVEL</v>
          </cell>
          <cell r="E846" t="str">
            <v>CHIGBO ENENMO</v>
          </cell>
          <cell r="F846" t="str">
            <v>FINANCE</v>
          </cell>
          <cell r="G846">
            <v>415002</v>
          </cell>
          <cell r="H846">
            <v>4150</v>
          </cell>
          <cell r="I846" t="str">
            <v>G&amp;A</v>
          </cell>
          <cell r="J846" t="str">
            <v>BASE JV</v>
          </cell>
          <cell r="K846" t="str">
            <v>FINANCE</v>
          </cell>
          <cell r="L846" t="str">
            <v>FINANCE</v>
          </cell>
          <cell r="M846" t="str">
            <v>SPDC Finance Director</v>
          </cell>
          <cell r="N846" t="str">
            <v>SPDC Finance Director</v>
          </cell>
          <cell r="O846" t="str">
            <v>AJILIMA- ISAAC, HAWA</v>
          </cell>
          <cell r="P846" t="str">
            <v>HAWA.AJILIMAISAAC@SHELL.COM</v>
          </cell>
          <cell r="Q846" t="str">
            <v>OPEX</v>
          </cell>
          <cell r="R846" t="str">
            <v>OPEX</v>
          </cell>
          <cell r="S846" t="str">
            <v>NON SAL</v>
          </cell>
          <cell r="T846" t="str">
            <v>N/A</v>
          </cell>
          <cell r="U846" t="str">
            <v>N/A</v>
          </cell>
          <cell r="V846" t="str">
            <v>C_OPSE_OIL_Z11</v>
          </cell>
          <cell r="W846" t="str">
            <v>P236.06 Finance and Taxation</v>
          </cell>
          <cell r="X846" t="str">
            <v>S7200 Services</v>
          </cell>
          <cell r="Y846" t="str">
            <v>A2340 Overhead</v>
          </cell>
          <cell r="Z846">
            <v>40663.61</v>
          </cell>
          <cell r="AA846">
            <v>28943.129999999997</v>
          </cell>
          <cell r="AB846">
            <v>5740000</v>
          </cell>
          <cell r="AC846">
            <v>3500</v>
          </cell>
          <cell r="AD846">
            <v>22319.672131147541</v>
          </cell>
          <cell r="AG846">
            <v>0</v>
          </cell>
          <cell r="AH846">
            <v>-22319.672131147541</v>
          </cell>
        </row>
        <row r="847">
          <cell r="A847">
            <v>113232</v>
          </cell>
          <cell r="B847" t="str">
            <v>PEB COMMUNITY RELATIONS</v>
          </cell>
          <cell r="C847">
            <v>113232</v>
          </cell>
          <cell r="D847" t="str">
            <v>COMMUNITY RELATIONS SWAMP 2 - MARINE LOGISTICS (CD - ELECTRIFICATION)</v>
          </cell>
          <cell r="E847" t="str">
            <v>IRETI OMOTOSO</v>
          </cell>
          <cell r="F847" t="str">
            <v>PRODUCTION</v>
          </cell>
          <cell r="G847">
            <v>414001</v>
          </cell>
          <cell r="H847">
            <v>4140</v>
          </cell>
          <cell r="I847" t="str">
            <v>CDPA</v>
          </cell>
          <cell r="J847" t="str">
            <v>BASE JV</v>
          </cell>
          <cell r="K847" t="str">
            <v>PRODUCTION</v>
          </cell>
          <cell r="L847" t="str">
            <v>PRODUCTION</v>
          </cell>
          <cell r="M847" t="str">
            <v>Asset Manager, Swamp East Hub</v>
          </cell>
          <cell r="N847" t="str">
            <v>Asset Management Integration Lead</v>
          </cell>
          <cell r="O847" t="str">
            <v>AZUBUIKE, JOHN</v>
          </cell>
          <cell r="P847" t="str">
            <v>AYO.ROWLAND@SHELL.COM</v>
          </cell>
          <cell r="Q847" t="str">
            <v>OPEX</v>
          </cell>
          <cell r="R847" t="str">
            <v>OPEX</v>
          </cell>
          <cell r="S847" t="str">
            <v>NON SAL</v>
          </cell>
          <cell r="T847" t="str">
            <v>N/A</v>
          </cell>
          <cell r="U847" t="str">
            <v>N/A</v>
          </cell>
          <cell r="V847" t="str">
            <v>N/A</v>
          </cell>
          <cell r="W847" t="str">
            <v>P231 Production Operations</v>
          </cell>
          <cell r="X847" t="str">
            <v>S7200 Services</v>
          </cell>
          <cell r="Y847" t="str">
            <v>A2110 Production Operations</v>
          </cell>
          <cell r="Z847">
            <v>-0.01</v>
          </cell>
          <cell r="AA847">
            <v>0</v>
          </cell>
          <cell r="AB847">
            <v>0</v>
          </cell>
          <cell r="AC847">
            <v>0</v>
          </cell>
          <cell r="AD847">
            <v>0</v>
          </cell>
          <cell r="AG847">
            <v>0</v>
          </cell>
          <cell r="AH847">
            <v>0</v>
          </cell>
        </row>
        <row r="848">
          <cell r="A848" t="str">
            <v>O.NG.PBE.EKF.CRC.71300G</v>
          </cell>
          <cell r="B848" t="str">
            <v>EKULAMA COMMUNITY RELATIONS ELECTRIFICAT</v>
          </cell>
          <cell r="C848">
            <v>113232</v>
          </cell>
          <cell r="D848" t="str">
            <v>COMMUNITY RELATIONS SWAMP 2 - MARINE LOGISTICS (CD - ELECTRIFICATION)</v>
          </cell>
          <cell r="E848" t="str">
            <v>IRETI OMOTOSO</v>
          </cell>
          <cell r="F848" t="str">
            <v>PRODUCTION</v>
          </cell>
          <cell r="G848">
            <v>414001</v>
          </cell>
          <cell r="H848">
            <v>4140</v>
          </cell>
          <cell r="I848" t="str">
            <v>CDPA</v>
          </cell>
          <cell r="J848" t="str">
            <v>BASE JV</v>
          </cell>
          <cell r="K848" t="str">
            <v>PRODUCTION</v>
          </cell>
          <cell r="L848" t="str">
            <v>PRODUCTION</v>
          </cell>
          <cell r="M848" t="str">
            <v>Asset Manager, Swamp East Hub</v>
          </cell>
          <cell r="N848" t="str">
            <v>Asset Management Integration Lead</v>
          </cell>
          <cell r="O848" t="str">
            <v>AZUBUIKE, JOHN</v>
          </cell>
          <cell r="P848" t="str">
            <v>AYO.ROWLAND@SHELL.COM</v>
          </cell>
          <cell r="Q848" t="str">
            <v>OPEX</v>
          </cell>
          <cell r="R848" t="str">
            <v>OPEX</v>
          </cell>
          <cell r="S848" t="str">
            <v>NON SAL</v>
          </cell>
          <cell r="T848" t="str">
            <v>N/A</v>
          </cell>
          <cell r="U848" t="str">
            <v>N/A</v>
          </cell>
          <cell r="V848" t="str">
            <v>N/A</v>
          </cell>
          <cell r="W848" t="str">
            <v>P231 Production Operations</v>
          </cell>
          <cell r="X848" t="str">
            <v>S7200 Services</v>
          </cell>
          <cell r="Y848" t="str">
            <v>A2110 Production Operations</v>
          </cell>
          <cell r="Z848">
            <v>0</v>
          </cell>
          <cell r="AA848">
            <v>0</v>
          </cell>
          <cell r="AB848">
            <v>0</v>
          </cell>
          <cell r="AC848">
            <v>0</v>
          </cell>
          <cell r="AD848">
            <v>0</v>
          </cell>
          <cell r="AG848">
            <v>0</v>
          </cell>
          <cell r="AH848">
            <v>0</v>
          </cell>
        </row>
        <row r="849">
          <cell r="A849" t="str">
            <v>O.NG.PBE.NEM.CRC.71300G</v>
          </cell>
          <cell r="B849" t="str">
            <v>NEMBE COMMUNITY RELATIONS ELECTRIFICATIO</v>
          </cell>
          <cell r="C849">
            <v>113232</v>
          </cell>
          <cell r="D849" t="str">
            <v>COMMUNITY RELATIONS SWAMP 2 - MARINE LOGISTICS (CD - ELECTRIFICATION)</v>
          </cell>
          <cell r="E849" t="str">
            <v>IRETI OMOTOSO</v>
          </cell>
          <cell r="F849" t="str">
            <v>PRODUCTION</v>
          </cell>
          <cell r="G849">
            <v>414001</v>
          </cell>
          <cell r="H849">
            <v>4140</v>
          </cell>
          <cell r="I849" t="str">
            <v>CDPA</v>
          </cell>
          <cell r="J849" t="str">
            <v>BASE JV</v>
          </cell>
          <cell r="K849" t="str">
            <v>PRODUCTION</v>
          </cell>
          <cell r="L849" t="str">
            <v>PRODUCTION</v>
          </cell>
          <cell r="M849" t="str">
            <v>Asset Manager, Swamp East Hub</v>
          </cell>
          <cell r="N849" t="str">
            <v>Asset Management Integration Lead</v>
          </cell>
          <cell r="O849" t="str">
            <v>AZUBUIKE, JOHN</v>
          </cell>
          <cell r="P849" t="str">
            <v>AYO.ROWLAND@SHELL.COM</v>
          </cell>
          <cell r="Q849" t="str">
            <v>OPEX</v>
          </cell>
          <cell r="R849" t="str">
            <v>OPEX</v>
          </cell>
          <cell r="S849" t="str">
            <v>NON SAL</v>
          </cell>
          <cell r="T849" t="str">
            <v>N/A</v>
          </cell>
          <cell r="U849" t="str">
            <v>N/A</v>
          </cell>
          <cell r="V849" t="str">
            <v>N/A</v>
          </cell>
          <cell r="W849" t="str">
            <v>P231 Production Operations</v>
          </cell>
          <cell r="X849" t="str">
            <v>S7200 Services</v>
          </cell>
          <cell r="Y849" t="str">
            <v>A2110 Production Operations</v>
          </cell>
          <cell r="Z849">
            <v>-0.01</v>
          </cell>
          <cell r="AA849">
            <v>0</v>
          </cell>
          <cell r="AB849">
            <v>0</v>
          </cell>
          <cell r="AC849">
            <v>0</v>
          </cell>
          <cell r="AD849">
            <v>0</v>
          </cell>
          <cell r="AG849">
            <v>0</v>
          </cell>
          <cell r="AH849">
            <v>0</v>
          </cell>
        </row>
        <row r="850">
          <cell r="A850" t="str">
            <v>O.NG.PBE.ODF.CRC.71300G</v>
          </cell>
          <cell r="B850" t="str">
            <v>ODEAMA COMMUNITY RELATIONS ELECTRIFICATI</v>
          </cell>
          <cell r="C850">
            <v>113232</v>
          </cell>
          <cell r="D850" t="str">
            <v>COMMUNITY RELATIONS SWAMP 2 - MARINE LOGISTICS (CD - ELECTRIFICATION)</v>
          </cell>
          <cell r="E850" t="str">
            <v>IRETI OMOTOSO</v>
          </cell>
          <cell r="F850" t="str">
            <v>PRODUCTION</v>
          </cell>
          <cell r="G850">
            <v>414001</v>
          </cell>
          <cell r="H850">
            <v>4140</v>
          </cell>
          <cell r="I850" t="str">
            <v>CDPA</v>
          </cell>
          <cell r="J850" t="str">
            <v>BASE JV</v>
          </cell>
          <cell r="K850" t="str">
            <v>PRODUCTION</v>
          </cell>
          <cell r="L850" t="str">
            <v>PRODUCTION</v>
          </cell>
          <cell r="M850" t="str">
            <v>Asset Manager, Swamp East Hub</v>
          </cell>
          <cell r="N850" t="str">
            <v>Asset Management Integration Lead</v>
          </cell>
          <cell r="O850" t="str">
            <v>AZUBUIKE, JOHN</v>
          </cell>
          <cell r="P850" t="str">
            <v>AYO.ROWLAND@SHELL.COM</v>
          </cell>
          <cell r="Q850" t="str">
            <v>OPEX</v>
          </cell>
          <cell r="R850" t="str">
            <v>OPEX</v>
          </cell>
          <cell r="S850" t="str">
            <v>NON SAL</v>
          </cell>
          <cell r="T850" t="str">
            <v>N/A</v>
          </cell>
          <cell r="U850" t="str">
            <v>N/A</v>
          </cell>
          <cell r="V850" t="str">
            <v>N/A</v>
          </cell>
          <cell r="W850" t="str">
            <v>P231 Production Operations</v>
          </cell>
          <cell r="X850" t="str">
            <v>S7200 Services</v>
          </cell>
          <cell r="Y850" t="str">
            <v>A2110 Production Operations</v>
          </cell>
          <cell r="Z850">
            <v>-0.01</v>
          </cell>
          <cell r="AA850">
            <v>0</v>
          </cell>
          <cell r="AB850">
            <v>0</v>
          </cell>
          <cell r="AC850">
            <v>0</v>
          </cell>
          <cell r="AD850">
            <v>0</v>
          </cell>
          <cell r="AG850">
            <v>0</v>
          </cell>
          <cell r="AH850">
            <v>0</v>
          </cell>
        </row>
        <row r="851">
          <cell r="A851" t="str">
            <v>O.NG.PBE.SBM.CRC.71300G</v>
          </cell>
          <cell r="B851" t="str">
            <v>SANTA BARBARA COMMUNITY RELATIONS ELECTR</v>
          </cell>
          <cell r="C851">
            <v>113232</v>
          </cell>
          <cell r="D851" t="str">
            <v>COMMUNITY RELATIONS SWAMP 2 - MARINE LOGISTICS (CD - ELECTRIFICATION)</v>
          </cell>
          <cell r="E851" t="str">
            <v>IRETI OMOTOSO</v>
          </cell>
          <cell r="F851" t="str">
            <v>PRODUCTION</v>
          </cell>
          <cell r="G851">
            <v>414001</v>
          </cell>
          <cell r="H851">
            <v>4140</v>
          </cell>
          <cell r="I851" t="str">
            <v>CDPA</v>
          </cell>
          <cell r="J851" t="str">
            <v>BASE JV</v>
          </cell>
          <cell r="K851" t="str">
            <v>PRODUCTION</v>
          </cell>
          <cell r="L851" t="str">
            <v>PRODUCTION</v>
          </cell>
          <cell r="M851" t="str">
            <v>Asset Manager, Swamp East Hub</v>
          </cell>
          <cell r="N851" t="str">
            <v>Asset Management Integration Lead</v>
          </cell>
          <cell r="O851" t="str">
            <v>AZUBUIKE, JOHN</v>
          </cell>
          <cell r="P851" t="str">
            <v>AYO.ROWLAND@SHELL.COM</v>
          </cell>
          <cell r="Q851" t="str">
            <v>OPEX</v>
          </cell>
          <cell r="R851" t="str">
            <v>OPEX</v>
          </cell>
          <cell r="S851" t="str">
            <v>NON SAL</v>
          </cell>
          <cell r="T851" t="str">
            <v>N/A</v>
          </cell>
          <cell r="U851" t="str">
            <v>N/A</v>
          </cell>
          <cell r="V851" t="str">
            <v>N/A</v>
          </cell>
          <cell r="W851" t="str">
            <v>P231 Production Operations</v>
          </cell>
          <cell r="X851" t="str">
            <v>S7200 Services</v>
          </cell>
          <cell r="Y851" t="str">
            <v>A2110 Production Operations</v>
          </cell>
          <cell r="Z851">
            <v>-0.01</v>
          </cell>
          <cell r="AA851">
            <v>0</v>
          </cell>
          <cell r="AB851">
            <v>0</v>
          </cell>
          <cell r="AC851">
            <v>0</v>
          </cell>
          <cell r="AD851">
            <v>0</v>
          </cell>
          <cell r="AG851">
            <v>0</v>
          </cell>
          <cell r="AH851">
            <v>0</v>
          </cell>
        </row>
        <row r="852">
          <cell r="A852" t="str">
            <v>O.NG.PBE.WSE.CRC.71300</v>
          </cell>
          <cell r="B852" t="str">
            <v>COMMUNITY RELATIONS SWAMP 2 OPERATIONS</v>
          </cell>
          <cell r="C852">
            <v>113232</v>
          </cell>
          <cell r="D852" t="str">
            <v>COMMUNITY RELATIONS SWAMP 2 - MARINE LOGISTICS (CD - ELECTRIFICATION)</v>
          </cell>
          <cell r="E852" t="str">
            <v>IRETI OMOTOSO</v>
          </cell>
          <cell r="F852" t="str">
            <v>PRODUCTION</v>
          </cell>
          <cell r="G852">
            <v>414001</v>
          </cell>
          <cell r="H852">
            <v>4140</v>
          </cell>
          <cell r="I852" t="str">
            <v>CDPA</v>
          </cell>
          <cell r="J852" t="str">
            <v>BASE JV</v>
          </cell>
          <cell r="K852" t="str">
            <v>PRODUCTION</v>
          </cell>
          <cell r="L852" t="str">
            <v>PRODUCTION</v>
          </cell>
          <cell r="M852" t="str">
            <v>Asset Manager, Swamp East Hub</v>
          </cell>
          <cell r="N852" t="str">
            <v>Asset Management Integration Lead</v>
          </cell>
          <cell r="O852" t="str">
            <v>AZUBUIKE, JOHN</v>
          </cell>
          <cell r="P852" t="str">
            <v>AYO.ROWLAND@SHELL.COM</v>
          </cell>
          <cell r="Q852" t="str">
            <v>OPEX</v>
          </cell>
          <cell r="R852" t="str">
            <v>OPEX</v>
          </cell>
          <cell r="S852" t="str">
            <v>NON SAL</v>
          </cell>
          <cell r="T852" t="str">
            <v>N/A</v>
          </cell>
          <cell r="U852" t="str">
            <v>N/A</v>
          </cell>
          <cell r="V852" t="str">
            <v>N/A</v>
          </cell>
          <cell r="W852" t="str">
            <v>P231 Production Operations</v>
          </cell>
          <cell r="X852" t="str">
            <v>S7200 Services</v>
          </cell>
          <cell r="Y852" t="str">
            <v>A2110 Production Operations</v>
          </cell>
          <cell r="Z852">
            <v>-0.01</v>
          </cell>
          <cell r="AA852">
            <v>0</v>
          </cell>
          <cell r="AB852">
            <v>0</v>
          </cell>
          <cell r="AC852">
            <v>0</v>
          </cell>
          <cell r="AD852">
            <v>0</v>
          </cell>
          <cell r="AG852">
            <v>0</v>
          </cell>
          <cell r="AH852">
            <v>0</v>
          </cell>
        </row>
        <row r="853">
          <cell r="A853">
            <v>113233</v>
          </cell>
          <cell r="B853" t="str">
            <v>PEC COMMUNITY RELATIONS</v>
          </cell>
          <cell r="C853">
            <v>113233</v>
          </cell>
          <cell r="D853" t="str">
            <v>COMMUNITY RELATIONS SWAMP 1 - CR STAFF (CD - ELECTRIFICATION)</v>
          </cell>
          <cell r="E853" t="str">
            <v>IRETI OMOTOSO</v>
          </cell>
          <cell r="F853" t="str">
            <v>PRODUCTION</v>
          </cell>
          <cell r="G853">
            <v>415008</v>
          </cell>
          <cell r="H853">
            <v>4150</v>
          </cell>
          <cell r="I853" t="str">
            <v>CDPA</v>
          </cell>
          <cell r="J853" t="str">
            <v>BASE JV</v>
          </cell>
          <cell r="K853" t="str">
            <v>PRODUCTION</v>
          </cell>
          <cell r="L853" t="str">
            <v>PRODUCTION</v>
          </cell>
          <cell r="M853" t="str">
            <v>Asset Manager, Swamp East Hub</v>
          </cell>
          <cell r="N853" t="str">
            <v>Asset Management Integration Lead</v>
          </cell>
          <cell r="O853" t="str">
            <v>AZUBUIKE, JOHN</v>
          </cell>
          <cell r="P853" t="str">
            <v>KESSIGNTON.OKORIE@SHELL.COM</v>
          </cell>
          <cell r="Q853" t="str">
            <v>OPEX</v>
          </cell>
          <cell r="R853" t="str">
            <v>OPEX</v>
          </cell>
          <cell r="S853" t="str">
            <v>NON SAL</v>
          </cell>
          <cell r="T853" t="str">
            <v>N/A</v>
          </cell>
          <cell r="U853" t="str">
            <v>N/A</v>
          </cell>
          <cell r="V853" t="str">
            <v>C_OPSE_OIL_Z11</v>
          </cell>
          <cell r="W853" t="str">
            <v>P231 Production Operations</v>
          </cell>
          <cell r="X853" t="str">
            <v>S7200 Services</v>
          </cell>
          <cell r="Y853" t="str">
            <v>A2110 Production Operations</v>
          </cell>
          <cell r="Z853">
            <v>864.46000000000049</v>
          </cell>
          <cell r="AA853">
            <v>1158.4099999999744</v>
          </cell>
          <cell r="AB853">
            <v>11999999.999999998</v>
          </cell>
          <cell r="AC853">
            <v>1206301.56</v>
          </cell>
          <cell r="AD853">
            <v>1245645.822295082</v>
          </cell>
          <cell r="AG853">
            <v>0</v>
          </cell>
          <cell r="AH853">
            <v>-1245645.822295082</v>
          </cell>
        </row>
        <row r="854">
          <cell r="A854" t="str">
            <v>O.NG.PCE.BNF.CRC.71300G</v>
          </cell>
          <cell r="B854" t="str">
            <v>BONNY COMMUNITY RELATIONS ELECTRIFICATION</v>
          </cell>
          <cell r="C854">
            <v>113233</v>
          </cell>
          <cell r="D854" t="str">
            <v>COMMUNITY RELATIONS SWAMP 1 - CR STAFF (CD - ELECTRIFICATION)</v>
          </cell>
          <cell r="E854" t="str">
            <v>IRETI OMOTOSO</v>
          </cell>
          <cell r="F854" t="str">
            <v>PRODUCTION</v>
          </cell>
          <cell r="G854">
            <v>415008</v>
          </cell>
          <cell r="H854">
            <v>4150</v>
          </cell>
          <cell r="I854" t="str">
            <v>CDPA</v>
          </cell>
          <cell r="J854" t="str">
            <v>BASE JV</v>
          </cell>
          <cell r="K854" t="str">
            <v>PRODUCTION</v>
          </cell>
          <cell r="L854" t="str">
            <v>PRODUCTION</v>
          </cell>
          <cell r="M854" t="str">
            <v>Asset Manager, Swamp East Hub</v>
          </cell>
          <cell r="N854" t="str">
            <v>Asset Management Integration Lead</v>
          </cell>
          <cell r="O854" t="str">
            <v>AZUBUIKE, JOHN</v>
          </cell>
          <cell r="P854" t="str">
            <v>KESSIGNTON.OKORIE@SHELL.COM</v>
          </cell>
          <cell r="Q854" t="str">
            <v>OPEX</v>
          </cell>
          <cell r="R854" t="str">
            <v>OPEX</v>
          </cell>
          <cell r="S854" t="str">
            <v>NON SAL</v>
          </cell>
          <cell r="T854" t="str">
            <v>N/A</v>
          </cell>
          <cell r="U854" t="str">
            <v>N/A</v>
          </cell>
          <cell r="V854" t="str">
            <v>N/A</v>
          </cell>
          <cell r="W854" t="str">
            <v>P231 Production Operations</v>
          </cell>
          <cell r="X854" t="str">
            <v>S7200 Services</v>
          </cell>
          <cell r="Y854" t="str">
            <v>A2110 Production Operations</v>
          </cell>
          <cell r="Z854">
            <v>242.43000000000012</v>
          </cell>
          <cell r="AA854">
            <v>742.04</v>
          </cell>
          <cell r="AB854">
            <v>0</v>
          </cell>
          <cell r="AC854">
            <v>0</v>
          </cell>
          <cell r="AD854">
            <v>0</v>
          </cell>
          <cell r="AG854">
            <v>0</v>
          </cell>
          <cell r="AH854">
            <v>0</v>
          </cell>
        </row>
        <row r="855">
          <cell r="A855" t="str">
            <v>O.NG.PCE.ESE.CRC.71300</v>
          </cell>
          <cell r="B855" t="str">
            <v>COMMUNITY RELATIONS SWAMP 1</v>
          </cell>
          <cell r="C855">
            <v>113233</v>
          </cell>
          <cell r="D855" t="str">
            <v>COMMUNITY RELATIONS SWAMP 1 - CR STAFF (CD - ELECTRIFICATION)</v>
          </cell>
          <cell r="E855" t="str">
            <v>IRETI OMOTOSO</v>
          </cell>
          <cell r="F855" t="str">
            <v>PRODUCTION</v>
          </cell>
          <cell r="G855">
            <v>415008</v>
          </cell>
          <cell r="H855">
            <v>4150</v>
          </cell>
          <cell r="I855" t="str">
            <v>CDPA</v>
          </cell>
          <cell r="J855" t="str">
            <v>BASE JV</v>
          </cell>
          <cell r="K855" t="str">
            <v>PRODUCTION</v>
          </cell>
          <cell r="L855" t="str">
            <v>PRODUCTION</v>
          </cell>
          <cell r="M855" t="str">
            <v>Asset Manager, Swamp East Hub</v>
          </cell>
          <cell r="N855" t="str">
            <v>Asset Management Integration Lead</v>
          </cell>
          <cell r="O855" t="str">
            <v>AZUBUIKE, JOHN</v>
          </cell>
          <cell r="P855" t="str">
            <v>KESSIGNTON.OKORIE@SHELL.COM</v>
          </cell>
          <cell r="Q855" t="str">
            <v>OPEX</v>
          </cell>
          <cell r="R855" t="str">
            <v>OPEX</v>
          </cell>
          <cell r="S855" t="str">
            <v>NON SAL</v>
          </cell>
          <cell r="T855" t="str">
            <v>N/A</v>
          </cell>
          <cell r="U855" t="str">
            <v>N/A</v>
          </cell>
          <cell r="V855" t="str">
            <v>N/A</v>
          </cell>
          <cell r="W855" t="str">
            <v>P231 Production Operations</v>
          </cell>
          <cell r="X855" t="str">
            <v>S7200 Services</v>
          </cell>
          <cell r="Y855" t="str">
            <v>A2110 Production Operations</v>
          </cell>
          <cell r="Z855">
            <v>13019.93</v>
          </cell>
          <cell r="AA855">
            <v>0</v>
          </cell>
          <cell r="AB855">
            <v>0</v>
          </cell>
          <cell r="AC855">
            <v>0</v>
          </cell>
          <cell r="AD855">
            <v>0</v>
          </cell>
          <cell r="AG855">
            <v>0</v>
          </cell>
          <cell r="AH855">
            <v>0</v>
          </cell>
        </row>
        <row r="856">
          <cell r="A856" t="str">
            <v>O.NG.PCE.SKG.CRC.71300G</v>
          </cell>
          <cell r="B856" t="str">
            <v>SOKU COMMUNITY RELATIONS ELECTRIFICATION</v>
          </cell>
          <cell r="C856">
            <v>113233</v>
          </cell>
          <cell r="D856" t="str">
            <v>COMMUNITY RELATIONS SWAMP 1 - CR STAFF (CD - ELECTRIFICATION)</v>
          </cell>
          <cell r="E856" t="str">
            <v>IRETI OMOTOSO</v>
          </cell>
          <cell r="F856" t="str">
            <v>PRODUCTION</v>
          </cell>
          <cell r="G856">
            <v>415008</v>
          </cell>
          <cell r="H856">
            <v>4150</v>
          </cell>
          <cell r="I856" t="str">
            <v>CDPA</v>
          </cell>
          <cell r="J856" t="str">
            <v>BASE JV</v>
          </cell>
          <cell r="K856" t="str">
            <v>PRODUCTION</v>
          </cell>
          <cell r="L856" t="str">
            <v>PRODUCTION</v>
          </cell>
          <cell r="M856" t="str">
            <v>Asset Manager, Swamp East Hub</v>
          </cell>
          <cell r="N856" t="str">
            <v>Asset Management Integration Lead</v>
          </cell>
          <cell r="O856" t="str">
            <v>AZUBUIKE, JOHN</v>
          </cell>
          <cell r="P856" t="str">
            <v>KESSIGNTON.OKORIE@SHELL.COM</v>
          </cell>
          <cell r="Q856" t="str">
            <v>OPEX</v>
          </cell>
          <cell r="R856" t="str">
            <v>OPEX</v>
          </cell>
          <cell r="S856" t="str">
            <v>NON SAL</v>
          </cell>
          <cell r="T856" t="str">
            <v>N/A</v>
          </cell>
          <cell r="U856" t="str">
            <v>N/A</v>
          </cell>
          <cell r="V856" t="str">
            <v>N/A</v>
          </cell>
          <cell r="W856" t="str">
            <v>P231 Production Operations - Gas</v>
          </cell>
          <cell r="X856" t="str">
            <v>S7200 Services</v>
          </cell>
          <cell r="Y856" t="str">
            <v>A2110 Production Operations</v>
          </cell>
          <cell r="Z856">
            <v>833906.41</v>
          </cell>
          <cell r="AA856">
            <v>813574.23</v>
          </cell>
          <cell r="AB856">
            <v>0</v>
          </cell>
          <cell r="AC856">
            <v>0</v>
          </cell>
          <cell r="AD856">
            <v>0</v>
          </cell>
          <cell r="AG856">
            <v>0</v>
          </cell>
          <cell r="AH856">
            <v>0</v>
          </cell>
        </row>
        <row r="857">
          <cell r="A857">
            <v>100509</v>
          </cell>
          <cell r="B857" t="str">
            <v>GENERALO/HFORCADOSTERMINAL</v>
          </cell>
          <cell r="C857">
            <v>113237</v>
          </cell>
          <cell r="D857" t="str">
            <v>PTW - GENERAL DEPARTMENTAL O/H - SERVICES MGT (ADMIN SERVICES COST)</v>
          </cell>
          <cell r="E857" t="str">
            <v>IRETI OMOTOSO</v>
          </cell>
          <cell r="F857" t="str">
            <v>PRODUCTION</v>
          </cell>
          <cell r="G857">
            <v>415002</v>
          </cell>
          <cell r="H857">
            <v>4150</v>
          </cell>
          <cell r="I857" t="str">
            <v>G&amp;A</v>
          </cell>
          <cell r="J857" t="str">
            <v>BASE JV</v>
          </cell>
          <cell r="K857" t="str">
            <v>PRODUCTION</v>
          </cell>
          <cell r="L857" t="str">
            <v>PRODUCTION</v>
          </cell>
          <cell r="M857" t="str">
            <v>Management Adjustment</v>
          </cell>
          <cell r="N857" t="str">
            <v>Management Adjustment</v>
          </cell>
          <cell r="O857" t="str">
            <v>MBANEFO, DUBEM</v>
          </cell>
          <cell r="P857" t="str">
            <v>MAXWELL.OGHOLOH@SHELL.COM</v>
          </cell>
          <cell r="Q857" t="str">
            <v>OPEX</v>
          </cell>
          <cell r="R857" t="str">
            <v>OPEX</v>
          </cell>
          <cell r="S857" t="str">
            <v>NON SAL</v>
          </cell>
          <cell r="T857" t="str">
            <v>N/A</v>
          </cell>
          <cell r="U857" t="str">
            <v>N/A</v>
          </cell>
          <cell r="V857" t="str">
            <v>N/A</v>
          </cell>
          <cell r="W857" t="str">
            <v>P231 Production Operations</v>
          </cell>
          <cell r="X857" t="str">
            <v>S7200 Services</v>
          </cell>
          <cell r="Y857" t="str">
            <v>A2110 Production Operations</v>
          </cell>
          <cell r="Z857">
            <v>0.01</v>
          </cell>
          <cell r="AA857">
            <v>0</v>
          </cell>
          <cell r="AB857">
            <v>0</v>
          </cell>
          <cell r="AC857">
            <v>-64638456.483901583</v>
          </cell>
          <cell r="AD857">
            <v>-64638456.483901583</v>
          </cell>
          <cell r="AG857">
            <v>0</v>
          </cell>
          <cell r="AH857">
            <v>64638456.483901583</v>
          </cell>
        </row>
        <row r="858">
          <cell r="A858">
            <v>113237</v>
          </cell>
          <cell r="B858" t="str">
            <v>PTW - GENERAL DEPARTMENTAL O/H</v>
          </cell>
          <cell r="C858">
            <v>113237</v>
          </cell>
          <cell r="D858" t="str">
            <v>PTW - GENERAL DEPARTMENTAL O/H - SERVICES MGT (ADMIN SERVICES COST)</v>
          </cell>
          <cell r="E858" t="str">
            <v>IRETI OMOTOSO</v>
          </cell>
          <cell r="F858" t="str">
            <v>PRODUCTION</v>
          </cell>
          <cell r="G858">
            <v>415002</v>
          </cell>
          <cell r="H858">
            <v>4150</v>
          </cell>
          <cell r="I858" t="str">
            <v>G&amp;A</v>
          </cell>
          <cell r="J858" t="str">
            <v>BASE JV</v>
          </cell>
          <cell r="K858" t="str">
            <v>PRODUCTION</v>
          </cell>
          <cell r="L858" t="str">
            <v>PRODUCTION</v>
          </cell>
          <cell r="M858" t="str">
            <v>Asset Manager, Swamp West Hub</v>
          </cell>
          <cell r="N858" t="str">
            <v>Forcados Terminal Installation Manager</v>
          </cell>
          <cell r="O858" t="str">
            <v>MBANEFO, DUBEM</v>
          </cell>
          <cell r="P858" t="str">
            <v>MAXWELL.OGHOLOH@SHELL.COM</v>
          </cell>
          <cell r="Q858" t="str">
            <v>OPEX</v>
          </cell>
          <cell r="R858" t="str">
            <v>OPEX</v>
          </cell>
          <cell r="S858" t="str">
            <v>NON SAL</v>
          </cell>
          <cell r="T858" t="str">
            <v>N/A</v>
          </cell>
          <cell r="U858" t="str">
            <v>N/A</v>
          </cell>
          <cell r="V858" t="str">
            <v>C_OPSE_OIL_Z11</v>
          </cell>
          <cell r="W858" t="str">
            <v>P231 Production Operations</v>
          </cell>
          <cell r="X858" t="str">
            <v>S7200 Services</v>
          </cell>
          <cell r="Y858" t="str">
            <v>A2110 Production Operations</v>
          </cell>
          <cell r="Z858">
            <v>0</v>
          </cell>
          <cell r="AA858">
            <v>10140.880000000001</v>
          </cell>
          <cell r="AB858">
            <v>14000000</v>
          </cell>
          <cell r="AC858">
            <v>0</v>
          </cell>
          <cell r="AD858">
            <v>45901.639344262294</v>
          </cell>
          <cell r="AG858">
            <v>0</v>
          </cell>
          <cell r="AH858">
            <v>-45901.639344262294</v>
          </cell>
        </row>
        <row r="859">
          <cell r="A859">
            <v>101423</v>
          </cell>
          <cell r="B859" t="str">
            <v>TXPTAXACCOUNTING&amp;SERVICES</v>
          </cell>
          <cell r="C859">
            <v>113247</v>
          </cell>
          <cell r="D859" t="str">
            <v>OVERHEADS FRT REGIONAL TAX MANAGER_TRAVEL &amp; HOTEL</v>
          </cell>
          <cell r="E859" t="str">
            <v>CHIGBO ENENMO</v>
          </cell>
          <cell r="F859" t="str">
            <v>FINANCE</v>
          </cell>
          <cell r="G859">
            <v>415002</v>
          </cell>
          <cell r="H859">
            <v>4150</v>
          </cell>
          <cell r="I859" t="str">
            <v>G&amp;A</v>
          </cell>
          <cell r="J859" t="str">
            <v>BASE JV</v>
          </cell>
          <cell r="K859" t="str">
            <v>FINANCE</v>
          </cell>
          <cell r="L859" t="str">
            <v>FINANCE</v>
          </cell>
          <cell r="M859" t="str">
            <v>Tax Manager UK, Africa and Middle East</v>
          </cell>
          <cell r="N859" t="str">
            <v>Tax Lead Nigeria</v>
          </cell>
          <cell r="O859" t="str">
            <v>AJILIMA- ISAAC, HAWA</v>
          </cell>
          <cell r="P859" t="str">
            <v>ROTIMI.KUSHANU@SHELL.COM</v>
          </cell>
          <cell r="Q859" t="str">
            <v>OPEX</v>
          </cell>
          <cell r="R859" t="str">
            <v>OPEX</v>
          </cell>
          <cell r="S859" t="str">
            <v>NON SAL</v>
          </cell>
          <cell r="T859" t="str">
            <v>N/A</v>
          </cell>
          <cell r="U859" t="str">
            <v>N/A</v>
          </cell>
          <cell r="V859" t="str">
            <v>N/A</v>
          </cell>
          <cell r="W859" t="str">
            <v>P236.06 Finance and Taxation</v>
          </cell>
          <cell r="X859" t="str">
            <v>S7200 Services</v>
          </cell>
          <cell r="Y859" t="str">
            <v>A2340 Overhead</v>
          </cell>
          <cell r="Z859">
            <v>0.35000000000000342</v>
          </cell>
          <cell r="AA859">
            <v>0</v>
          </cell>
          <cell r="AB859">
            <v>0</v>
          </cell>
          <cell r="AC859">
            <v>0</v>
          </cell>
          <cell r="AD859">
            <v>0</v>
          </cell>
          <cell r="AG859">
            <v>0</v>
          </cell>
          <cell r="AH859">
            <v>0</v>
          </cell>
        </row>
        <row r="860">
          <cell r="A860">
            <v>104231</v>
          </cell>
          <cell r="B860" t="str">
            <v>Overheads Community Contents</v>
          </cell>
          <cell r="C860">
            <v>113247</v>
          </cell>
          <cell r="D860" t="str">
            <v>OVERHEADS FRT REGIONAL TAX MANAGER_TRAVEL &amp; HOTEL</v>
          </cell>
          <cell r="E860" t="str">
            <v>CHIGBO ENENMO</v>
          </cell>
          <cell r="F860" t="str">
            <v>FINANCE</v>
          </cell>
          <cell r="G860">
            <v>415002</v>
          </cell>
          <cell r="H860">
            <v>4150</v>
          </cell>
          <cell r="I860" t="str">
            <v>G&amp;A</v>
          </cell>
          <cell r="J860" t="str">
            <v>BASE JV</v>
          </cell>
          <cell r="K860" t="str">
            <v>FINANCE</v>
          </cell>
          <cell r="L860" t="str">
            <v>FINANCE</v>
          </cell>
          <cell r="M860" t="str">
            <v>Tax Manager UK, Africa and Middle East</v>
          </cell>
          <cell r="N860" t="str">
            <v>Tax Lead Nigeria</v>
          </cell>
          <cell r="O860" t="str">
            <v>AJILIMA- ISAAC, HAWA</v>
          </cell>
          <cell r="P860" t="str">
            <v>ROTIMI.KUSHANU@SHELL.COM</v>
          </cell>
          <cell r="Q860" t="str">
            <v>OPEX</v>
          </cell>
          <cell r="R860" t="str">
            <v>OPEX</v>
          </cell>
          <cell r="S860" t="str">
            <v>NON SAL</v>
          </cell>
          <cell r="T860" t="str">
            <v>N/A</v>
          </cell>
          <cell r="U860" t="str">
            <v>N/A</v>
          </cell>
          <cell r="V860" t="str">
            <v>N/A</v>
          </cell>
          <cell r="W860" t="str">
            <v>P236.06 Finance and Taxation</v>
          </cell>
          <cell r="X860" t="str">
            <v>S7200 Services</v>
          </cell>
          <cell r="Y860" t="str">
            <v>A2340 Overhead</v>
          </cell>
          <cell r="Z860">
            <v>0</v>
          </cell>
          <cell r="AA860">
            <v>0</v>
          </cell>
          <cell r="AB860">
            <v>0</v>
          </cell>
          <cell r="AC860">
            <v>0</v>
          </cell>
          <cell r="AD860">
            <v>0</v>
          </cell>
          <cell r="AG860">
            <v>0</v>
          </cell>
          <cell r="AH860">
            <v>0</v>
          </cell>
        </row>
        <row r="861">
          <cell r="A861">
            <v>113147</v>
          </cell>
          <cell r="B861" t="str">
            <v xml:space="preserve">OVERHEADS COMMUNITY CONTENTS_CATERING   </v>
          </cell>
          <cell r="C861">
            <v>113247</v>
          </cell>
          <cell r="D861" t="str">
            <v>OVERHEADS FRT REGIONAL TAX MANAGER_TRAVEL &amp; HOTEL</v>
          </cell>
          <cell r="E861" t="str">
            <v>CHIGBO ENENMO</v>
          </cell>
          <cell r="F861" t="str">
            <v>FINANCE</v>
          </cell>
          <cell r="G861">
            <v>415002</v>
          </cell>
          <cell r="H861">
            <v>4150</v>
          </cell>
          <cell r="I861" t="str">
            <v>G&amp;A</v>
          </cell>
          <cell r="J861" t="str">
            <v>BASE JV</v>
          </cell>
          <cell r="K861" t="str">
            <v>FINANCE</v>
          </cell>
          <cell r="L861" t="str">
            <v>FINANCE</v>
          </cell>
          <cell r="M861" t="str">
            <v>Tax Manager UK, Africa and Middle East</v>
          </cell>
          <cell r="N861" t="str">
            <v>Tax Lead Nigeria</v>
          </cell>
          <cell r="O861" t="str">
            <v>AJILIMA- ISAAC, HAWA</v>
          </cell>
          <cell r="P861" t="str">
            <v>ROTIMI.KUSHANU@SHELL.COM</v>
          </cell>
          <cell r="Q861" t="str">
            <v>OPEX</v>
          </cell>
          <cell r="R861" t="str">
            <v>OPEX</v>
          </cell>
          <cell r="S861" t="str">
            <v>NON SAL</v>
          </cell>
          <cell r="T861" t="str">
            <v>N/A</v>
          </cell>
          <cell r="U861" t="str">
            <v>N/A</v>
          </cell>
          <cell r="V861" t="str">
            <v>N/A</v>
          </cell>
          <cell r="W861" t="str">
            <v>P236.06 Finance and Taxation</v>
          </cell>
          <cell r="X861" t="str">
            <v>S7200 Services</v>
          </cell>
          <cell r="Y861" t="str">
            <v>A2340 Overhead</v>
          </cell>
          <cell r="Z861">
            <v>0</v>
          </cell>
          <cell r="AA861">
            <v>0</v>
          </cell>
          <cell r="AB861">
            <v>0</v>
          </cell>
          <cell r="AC861">
            <v>0</v>
          </cell>
          <cell r="AD861">
            <v>0</v>
          </cell>
          <cell r="AG861">
            <v>0</v>
          </cell>
          <cell r="AH861">
            <v>0</v>
          </cell>
        </row>
        <row r="862">
          <cell r="A862">
            <v>113247</v>
          </cell>
          <cell r="B862" t="str">
            <v>OVERHEADS FRT REGIONAL TAX MANAGER_TRAVEL &amp; HOTEL</v>
          </cell>
          <cell r="C862">
            <v>113247</v>
          </cell>
          <cell r="D862" t="str">
            <v>OVERHEADS FRT REGIONAL TAX MANAGER_TRAVEL &amp; HOTEL</v>
          </cell>
          <cell r="E862" t="str">
            <v>CHIGBO ENENMO</v>
          </cell>
          <cell r="F862" t="str">
            <v>FINANCE</v>
          </cell>
          <cell r="G862">
            <v>415002</v>
          </cell>
          <cell r="H862">
            <v>4150</v>
          </cell>
          <cell r="I862" t="str">
            <v>G&amp;A</v>
          </cell>
          <cell r="J862" t="str">
            <v>BASE JV</v>
          </cell>
          <cell r="K862" t="str">
            <v>FINANCE</v>
          </cell>
          <cell r="L862" t="str">
            <v>FINANCE</v>
          </cell>
          <cell r="M862" t="str">
            <v>Tax Manager UK, Africa and Middle East</v>
          </cell>
          <cell r="N862" t="str">
            <v>Tax Lead Nigeria</v>
          </cell>
          <cell r="O862" t="str">
            <v>AJILIMA- ISAAC, HAWA</v>
          </cell>
          <cell r="P862" t="str">
            <v>ROTIMI.KUSHANU@SHELL.COM</v>
          </cell>
          <cell r="Q862" t="str">
            <v>OPEX</v>
          </cell>
          <cell r="R862" t="str">
            <v>OPEX</v>
          </cell>
          <cell r="S862" t="str">
            <v>NON SAL</v>
          </cell>
          <cell r="T862" t="str">
            <v>N/A</v>
          </cell>
          <cell r="U862" t="str">
            <v>N/A</v>
          </cell>
          <cell r="V862" t="str">
            <v>C_OPSE_OIL_Z11</v>
          </cell>
          <cell r="W862" t="str">
            <v>P236.06 Finance and Taxation</v>
          </cell>
          <cell r="X862" t="str">
            <v>S7200 Services</v>
          </cell>
          <cell r="Y862" t="str">
            <v>A2340 Overhead</v>
          </cell>
          <cell r="Z862">
            <v>5591.1399999999994</v>
          </cell>
          <cell r="AA862">
            <v>227.4899999999999</v>
          </cell>
          <cell r="AB862">
            <v>1027000</v>
          </cell>
          <cell r="AC862">
            <v>210</v>
          </cell>
          <cell r="AD862">
            <v>3577.2131147540986</v>
          </cell>
          <cell r="AG862">
            <v>0</v>
          </cell>
          <cell r="AH862">
            <v>-3577.2131147540986</v>
          </cell>
        </row>
        <row r="863">
          <cell r="A863">
            <v>101181</v>
          </cell>
          <cell r="B863" t="str">
            <v>GEN.WORKCENTRE EA</v>
          </cell>
          <cell r="C863">
            <v>113249</v>
          </cell>
          <cell r="D863" t="str">
            <v>LAND TRANSPRT SVS EA</v>
          </cell>
          <cell r="E863" t="str">
            <v>IRETI OMOTOSO</v>
          </cell>
          <cell r="F863" t="str">
            <v>PRODUCTION</v>
          </cell>
          <cell r="G863">
            <v>415003</v>
          </cell>
          <cell r="H863">
            <v>4150</v>
          </cell>
          <cell r="I863" t="str">
            <v>PMM</v>
          </cell>
          <cell r="J863" t="str">
            <v>BASE JV</v>
          </cell>
          <cell r="K863" t="str">
            <v>PRODUCTION</v>
          </cell>
          <cell r="L863" t="str">
            <v>PRODUCTION</v>
          </cell>
          <cell r="M863" t="str">
            <v>Asset Manager, EA Hub</v>
          </cell>
          <cell r="N863" t="str">
            <v>Asset Management Integration Lead</v>
          </cell>
          <cell r="O863" t="str">
            <v>OLUMIDE, VICTORIA</v>
          </cell>
          <cell r="P863" t="str">
            <v>OGBONNA.NWACHI@SHELL.COM</v>
          </cell>
          <cell r="Q863" t="str">
            <v>OPEX</v>
          </cell>
          <cell r="R863" t="str">
            <v>OPEX</v>
          </cell>
          <cell r="S863" t="str">
            <v>NON SAL</v>
          </cell>
          <cell r="T863" t="str">
            <v>N/A</v>
          </cell>
          <cell r="U863" t="str">
            <v>N/A</v>
          </cell>
          <cell r="V863" t="str">
            <v>N/A</v>
          </cell>
          <cell r="W863" t="str">
            <v>P231 Production Operations</v>
          </cell>
          <cell r="X863" t="str">
            <v>S7200 Services</v>
          </cell>
          <cell r="Y863" t="str">
            <v>A2110 Production Operations</v>
          </cell>
          <cell r="Z863">
            <v>0</v>
          </cell>
          <cell r="AA863">
            <v>0</v>
          </cell>
          <cell r="AB863">
            <v>0</v>
          </cell>
          <cell r="AC863">
            <v>0</v>
          </cell>
          <cell r="AD863">
            <v>0</v>
          </cell>
          <cell r="AG863">
            <v>0</v>
          </cell>
          <cell r="AH863">
            <v>0</v>
          </cell>
        </row>
        <row r="864">
          <cell r="A864">
            <v>113249</v>
          </cell>
          <cell r="B864" t="str">
            <v>GPO GENERAL OH - MANAGE COMPANY BUSINESS</v>
          </cell>
          <cell r="C864">
            <v>113249</v>
          </cell>
          <cell r="D864" t="str">
            <v>LAND TRANSPRT SVS EA</v>
          </cell>
          <cell r="E864" t="str">
            <v>IRETI OMOTOSO</v>
          </cell>
          <cell r="F864" t="str">
            <v>PRODUCTION</v>
          </cell>
          <cell r="G864">
            <v>415003</v>
          </cell>
          <cell r="H864">
            <v>4150</v>
          </cell>
          <cell r="I864" t="str">
            <v>PMM</v>
          </cell>
          <cell r="J864" t="str">
            <v>BASE JV</v>
          </cell>
          <cell r="K864" t="str">
            <v>PRODUCTION</v>
          </cell>
          <cell r="L864" t="str">
            <v>PRODUCTION</v>
          </cell>
          <cell r="M864" t="str">
            <v>Asset Manager, EA Hub</v>
          </cell>
          <cell r="N864" t="str">
            <v>Asset Management Integration Lead</v>
          </cell>
          <cell r="O864" t="str">
            <v>OLUMIDE, VICTORIA</v>
          </cell>
          <cell r="P864" t="str">
            <v>OGBONNA.NWACHI@SHELL.COM</v>
          </cell>
          <cell r="Q864" t="str">
            <v>OPEX</v>
          </cell>
          <cell r="R864" t="str">
            <v>OPEX</v>
          </cell>
          <cell r="S864" t="str">
            <v>NON SAL</v>
          </cell>
          <cell r="T864" t="str">
            <v>N/A</v>
          </cell>
          <cell r="U864" t="str">
            <v>N/A</v>
          </cell>
          <cell r="V864" t="str">
            <v>N_EAZZ_OFS_N01</v>
          </cell>
          <cell r="W864" t="str">
            <v>P231 Production Operations</v>
          </cell>
          <cell r="X864" t="str">
            <v>S7200 Services</v>
          </cell>
          <cell r="Y864" t="str">
            <v>A2110 Production Operations</v>
          </cell>
          <cell r="Z864">
            <v>39062.769999999997</v>
          </cell>
          <cell r="AA864">
            <v>40886.319999999992</v>
          </cell>
          <cell r="AB864">
            <v>5999999.9999999991</v>
          </cell>
          <cell r="AC864">
            <v>0</v>
          </cell>
          <cell r="AD864">
            <v>19672.131147540982</v>
          </cell>
          <cell r="AG864">
            <v>0</v>
          </cell>
          <cell r="AH864">
            <v>-19672.131147540982</v>
          </cell>
        </row>
        <row r="865">
          <cell r="A865">
            <v>101317</v>
          </cell>
          <cell r="B865" t="str">
            <v>BFMBUSINESSFINANCE-TECHNICAL</v>
          </cell>
          <cell r="C865">
            <v>113252</v>
          </cell>
          <cell r="D865" t="str">
            <v>OVERHEADS BFM PROJECTS &amp;TECHNOLOGY_TRAVEL &amp; HOTEL</v>
          </cell>
          <cell r="E865" t="str">
            <v>CHIGBO ENENMO</v>
          </cell>
          <cell r="F865" t="str">
            <v>FINANCE</v>
          </cell>
          <cell r="G865">
            <v>415002</v>
          </cell>
          <cell r="H865">
            <v>4150</v>
          </cell>
          <cell r="I865" t="str">
            <v>G&amp;A</v>
          </cell>
          <cell r="J865" t="str">
            <v>BASE JV</v>
          </cell>
          <cell r="K865" t="str">
            <v>FINANCE</v>
          </cell>
          <cell r="L865" t="str">
            <v>FINANCE</v>
          </cell>
          <cell r="M865" t="str">
            <v>SPDC Finance Director</v>
          </cell>
          <cell r="N865" t="str">
            <v>BFM Projects SODA &amp; Domgas</v>
          </cell>
          <cell r="O865" t="str">
            <v>AJILIMA- ISAAC, HAWA</v>
          </cell>
          <cell r="P865" t="str">
            <v>OLUFEMI.AJALA@SHELL.COM</v>
          </cell>
          <cell r="Q865" t="str">
            <v>OPEX</v>
          </cell>
          <cell r="R865" t="str">
            <v>OPEX</v>
          </cell>
          <cell r="S865" t="str">
            <v>NON SAL</v>
          </cell>
          <cell r="T865" t="str">
            <v>N/A</v>
          </cell>
          <cell r="U865" t="str">
            <v>N/A</v>
          </cell>
          <cell r="V865" t="str">
            <v>N/A</v>
          </cell>
          <cell r="W865" t="str">
            <v>P236.06 Finance and Taxation</v>
          </cell>
          <cell r="X865" t="str">
            <v>S7200 Services</v>
          </cell>
          <cell r="Y865" t="str">
            <v>A2340 Overhead</v>
          </cell>
          <cell r="Z865">
            <v>0.01</v>
          </cell>
          <cell r="AA865">
            <v>0</v>
          </cell>
          <cell r="AB865">
            <v>0</v>
          </cell>
          <cell r="AC865">
            <v>0</v>
          </cell>
          <cell r="AD865">
            <v>0</v>
          </cell>
          <cell r="AG865">
            <v>0</v>
          </cell>
          <cell r="AH865">
            <v>0</v>
          </cell>
        </row>
        <row r="866">
          <cell r="A866">
            <v>113252</v>
          </cell>
          <cell r="B866" t="str">
            <v>OVERHEADS BFM PROJECTS &amp;TECHNOLOGY_TRAVEL</v>
          </cell>
          <cell r="C866">
            <v>113252</v>
          </cell>
          <cell r="D866" t="str">
            <v>OVERHEADS BFM PROJECTS &amp;TECHNOLOGY_TRAVEL &amp; HOTEL</v>
          </cell>
          <cell r="E866" t="str">
            <v>CHIGBO ENENMO</v>
          </cell>
          <cell r="F866" t="str">
            <v>FINANCE</v>
          </cell>
          <cell r="G866">
            <v>415002</v>
          </cell>
          <cell r="H866">
            <v>4150</v>
          </cell>
          <cell r="I866" t="str">
            <v>G&amp;A</v>
          </cell>
          <cell r="J866" t="str">
            <v>BASE JV</v>
          </cell>
          <cell r="K866" t="str">
            <v>FINANCE</v>
          </cell>
          <cell r="L866" t="str">
            <v>FINANCE</v>
          </cell>
          <cell r="M866" t="str">
            <v>SPDC Finance Director</v>
          </cell>
          <cell r="N866" t="str">
            <v>BFM Projects SODA &amp; Domgas</v>
          </cell>
          <cell r="O866" t="str">
            <v>AJILIMA- ISAAC, HAWA</v>
          </cell>
          <cell r="P866" t="str">
            <v>OLUFEMI.AJALA@SHELL.COM</v>
          </cell>
          <cell r="Q866" t="str">
            <v>OPEX</v>
          </cell>
          <cell r="R866" t="str">
            <v>OPEX</v>
          </cell>
          <cell r="S866" t="str">
            <v>NON SAL</v>
          </cell>
          <cell r="T866" t="str">
            <v>N/A</v>
          </cell>
          <cell r="U866" t="str">
            <v>N/A</v>
          </cell>
          <cell r="V866" t="str">
            <v>C_OPSE_OIL_Z11</v>
          </cell>
          <cell r="W866" t="str">
            <v>P236.06 Finance and Taxation</v>
          </cell>
          <cell r="X866" t="str">
            <v>S7200 Services</v>
          </cell>
          <cell r="Y866" t="str">
            <v>A2340 Overhead</v>
          </cell>
          <cell r="Z866">
            <v>6395.1399999999994</v>
          </cell>
          <cell r="AA866">
            <v>921.8599999999999</v>
          </cell>
          <cell r="AB866">
            <v>1560000</v>
          </cell>
          <cell r="AC866">
            <v>0</v>
          </cell>
          <cell r="AD866">
            <v>5114.7540983606559</v>
          </cell>
          <cell r="AG866">
            <v>0</v>
          </cell>
          <cell r="AH866">
            <v>-5114.7540983606559</v>
          </cell>
        </row>
        <row r="867">
          <cell r="A867">
            <v>101420</v>
          </cell>
          <cell r="B867" t="str">
            <v>JVND BFM NTD OVERHEAD &amp; SAL</v>
          </cell>
          <cell r="C867">
            <v>113257</v>
          </cell>
          <cell r="D867" t="str">
            <v>OVERHEADS BFM CORPORATE_ADMIN COST AND TRAVEL COST</v>
          </cell>
          <cell r="E867" t="str">
            <v>CHIGBO ENENMO</v>
          </cell>
          <cell r="F867" t="str">
            <v>FINANCE</v>
          </cell>
          <cell r="G867">
            <v>415002</v>
          </cell>
          <cell r="H867">
            <v>4150</v>
          </cell>
          <cell r="I867" t="str">
            <v>G&amp;A</v>
          </cell>
          <cell r="J867" t="str">
            <v>BASE JV</v>
          </cell>
          <cell r="K867" t="str">
            <v>FINANCE</v>
          </cell>
          <cell r="L867" t="str">
            <v>FINANCE</v>
          </cell>
          <cell r="M867" t="str">
            <v>SPDC Finance Director</v>
          </cell>
          <cell r="N867" t="str">
            <v>BFM Security, Safety, Sust. Dev, Comm.</v>
          </cell>
          <cell r="O867" t="str">
            <v>AJILIMA- ISAAC, HAWA</v>
          </cell>
          <cell r="P867" t="str">
            <v>HAWA.AJILIMAISAAC@SHELL.COM</v>
          </cell>
          <cell r="Q867" t="str">
            <v>OPEX</v>
          </cell>
          <cell r="R867" t="str">
            <v>OPEX</v>
          </cell>
          <cell r="S867" t="str">
            <v>NON SAL</v>
          </cell>
          <cell r="T867" t="str">
            <v>N/A</v>
          </cell>
          <cell r="U867" t="str">
            <v>N/A</v>
          </cell>
          <cell r="V867" t="str">
            <v>N/A</v>
          </cell>
          <cell r="W867" t="str">
            <v>P236.06 Finance and Taxation</v>
          </cell>
          <cell r="X867" t="str">
            <v>S7200 Services</v>
          </cell>
          <cell r="Y867" t="str">
            <v>A2340 Overhead</v>
          </cell>
          <cell r="Z867">
            <v>0</v>
          </cell>
          <cell r="AA867">
            <v>0</v>
          </cell>
          <cell r="AB867">
            <v>0</v>
          </cell>
          <cell r="AC867">
            <v>0</v>
          </cell>
          <cell r="AD867">
            <v>0</v>
          </cell>
          <cell r="AG867">
            <v>0</v>
          </cell>
          <cell r="AH867">
            <v>0</v>
          </cell>
        </row>
        <row r="868">
          <cell r="A868">
            <v>113257</v>
          </cell>
          <cell r="B868" t="str">
            <v>OVERHEADS BFM CORPORATE_ADMIN COST</v>
          </cell>
          <cell r="C868">
            <v>113257</v>
          </cell>
          <cell r="D868" t="str">
            <v>OVERHEADS BFM CORPORATE_ADMIN COST AND TRAVEL COST</v>
          </cell>
          <cell r="E868" t="str">
            <v>CHIGBO ENENMO</v>
          </cell>
          <cell r="F868" t="str">
            <v>FINANCE</v>
          </cell>
          <cell r="G868">
            <v>415002</v>
          </cell>
          <cell r="H868">
            <v>4150</v>
          </cell>
          <cell r="I868" t="str">
            <v>G&amp;A</v>
          </cell>
          <cell r="J868" t="str">
            <v>BASE JV</v>
          </cell>
          <cell r="K868" t="str">
            <v>FINANCE</v>
          </cell>
          <cell r="L868" t="str">
            <v>FINANCE</v>
          </cell>
          <cell r="M868" t="str">
            <v>SPDC Finance Director</v>
          </cell>
          <cell r="N868" t="str">
            <v>BFM Security, Safety, Sust. Dev, Comm.</v>
          </cell>
          <cell r="O868" t="str">
            <v>AJILIMA- ISAAC, HAWA</v>
          </cell>
          <cell r="P868" t="str">
            <v>HAWA.AJILIMAISAAC@SHELL.COM</v>
          </cell>
          <cell r="Q868" t="str">
            <v>OPEX</v>
          </cell>
          <cell r="R868" t="str">
            <v>OPEX</v>
          </cell>
          <cell r="S868" t="str">
            <v>NON SAL</v>
          </cell>
          <cell r="T868" t="str">
            <v>N/A</v>
          </cell>
          <cell r="U868" t="str">
            <v>N/A</v>
          </cell>
          <cell r="V868" t="str">
            <v>C_OPSE_OIL_Z11</v>
          </cell>
          <cell r="W868" t="str">
            <v>P236.06 Finance and Taxation</v>
          </cell>
          <cell r="X868" t="str">
            <v>S7200 Services</v>
          </cell>
          <cell r="Y868" t="str">
            <v>A2340 Overhead</v>
          </cell>
          <cell r="Z868">
            <v>1036.0899999999999</v>
          </cell>
          <cell r="AA868">
            <v>487.51</v>
          </cell>
          <cell r="AB868">
            <v>695000</v>
          </cell>
          <cell r="AC868">
            <v>200</v>
          </cell>
          <cell r="AD868">
            <v>2478.688524590164</v>
          </cell>
          <cell r="AG868">
            <v>0</v>
          </cell>
          <cell r="AH868">
            <v>-2478.688524590164</v>
          </cell>
        </row>
        <row r="869">
          <cell r="A869">
            <v>113259</v>
          </cell>
          <cell r="B869" t="str">
            <v>OVERHEADS BFM CORPORATE _TRAVEL &amp; HOTEL</v>
          </cell>
          <cell r="C869">
            <v>113257</v>
          </cell>
          <cell r="D869" t="str">
            <v>OVERHEADS BFM CORPORATE_ADMIN COST AND TRAVEL COST</v>
          </cell>
          <cell r="E869" t="str">
            <v>CHIGBO ENENMO</v>
          </cell>
          <cell r="F869" t="str">
            <v>FINANCE</v>
          </cell>
          <cell r="G869">
            <v>415002</v>
          </cell>
          <cell r="H869">
            <v>4150</v>
          </cell>
          <cell r="I869" t="str">
            <v>G&amp;A</v>
          </cell>
          <cell r="J869" t="str">
            <v>BASE JV</v>
          </cell>
          <cell r="K869" t="str">
            <v>FINANCE</v>
          </cell>
          <cell r="L869" t="str">
            <v>FINANCE</v>
          </cell>
          <cell r="M869" t="str">
            <v>SPDC Finance Director</v>
          </cell>
          <cell r="N869" t="str">
            <v>BFM Security, Safety, Sust. Dev, Comm.</v>
          </cell>
          <cell r="O869" t="str">
            <v>AJILIMA- ISAAC, HAWA</v>
          </cell>
          <cell r="P869" t="str">
            <v>HAWA.AJILIMAISAAC@SHELL.COM</v>
          </cell>
          <cell r="Q869" t="str">
            <v>OPEX</v>
          </cell>
          <cell r="R869" t="str">
            <v>OPEX</v>
          </cell>
          <cell r="S869" t="str">
            <v>NON SAL</v>
          </cell>
          <cell r="T869" t="str">
            <v>N/A</v>
          </cell>
          <cell r="U869" t="str">
            <v>N/A</v>
          </cell>
          <cell r="V869" t="str">
            <v>C_OPSE_OIL_Z11</v>
          </cell>
          <cell r="W869" t="str">
            <v>P236.06 Finance and Taxation</v>
          </cell>
          <cell r="X869" t="str">
            <v>S7200 Services</v>
          </cell>
          <cell r="Y869" t="str">
            <v>A2340 Overhead</v>
          </cell>
          <cell r="Z869">
            <v>3067.7400000000002</v>
          </cell>
          <cell r="AA869">
            <v>11239.42</v>
          </cell>
          <cell r="AB869">
            <v>4320000</v>
          </cell>
          <cell r="AC869">
            <v>0</v>
          </cell>
          <cell r="AD869">
            <v>14163.934426229509</v>
          </cell>
          <cell r="AG869">
            <v>0</v>
          </cell>
          <cell r="AH869">
            <v>-14163.934426229509</v>
          </cell>
        </row>
        <row r="870">
          <cell r="A870">
            <v>101173</v>
          </cell>
          <cell r="B870" t="str">
            <v>ENVIRONMENTAL AFFAIRS EA</v>
          </cell>
          <cell r="C870">
            <v>113263</v>
          </cell>
          <cell r="D870" t="str">
            <v>ENVIRONMENTAL AFFAIRS EA - HSE (ACCIDENT PREVENTION &amp; INVESTIGATION)</v>
          </cell>
          <cell r="E870" t="str">
            <v>IRETI OMOTOSO</v>
          </cell>
          <cell r="F870" t="str">
            <v>PRODUCTION</v>
          </cell>
          <cell r="G870">
            <v>415006</v>
          </cell>
          <cell r="H870">
            <v>4150</v>
          </cell>
          <cell r="I870" t="str">
            <v>HSE</v>
          </cell>
          <cell r="J870" t="str">
            <v>BASE JV</v>
          </cell>
          <cell r="K870" t="str">
            <v>PRODUCTION</v>
          </cell>
          <cell r="L870" t="str">
            <v>PRODUCTION</v>
          </cell>
          <cell r="M870" t="str">
            <v>Asset Manager, EA Hub</v>
          </cell>
          <cell r="N870" t="str">
            <v>Asset Management Integration Lead</v>
          </cell>
          <cell r="O870" t="str">
            <v>OLUMIDE, VICTORIA</v>
          </cell>
          <cell r="P870" t="str">
            <v>OGBONNA.NWACHI@SHELL.COM</v>
          </cell>
          <cell r="Q870" t="str">
            <v>OPEX</v>
          </cell>
          <cell r="R870" t="str">
            <v>OPEX</v>
          </cell>
          <cell r="S870" t="str">
            <v>NON SAL</v>
          </cell>
          <cell r="T870" t="str">
            <v>N/A</v>
          </cell>
          <cell r="U870" t="str">
            <v>N/A</v>
          </cell>
          <cell r="V870" t="str">
            <v>N/A</v>
          </cell>
          <cell r="W870" t="str">
            <v>P231 Production Operations</v>
          </cell>
          <cell r="X870" t="str">
            <v>S7200 Services</v>
          </cell>
          <cell r="Y870" t="str">
            <v>A2110 Production Operations</v>
          </cell>
          <cell r="Z870">
            <v>-0.01</v>
          </cell>
          <cell r="AA870">
            <v>0</v>
          </cell>
          <cell r="AB870">
            <v>0</v>
          </cell>
          <cell r="AC870">
            <v>0</v>
          </cell>
          <cell r="AD870">
            <v>0</v>
          </cell>
          <cell r="AG870">
            <v>0</v>
          </cell>
          <cell r="AH870">
            <v>0</v>
          </cell>
        </row>
        <row r="871">
          <cell r="A871">
            <v>113263</v>
          </cell>
          <cell r="B871" t="str">
            <v>ENVIRONMENTAL AFFAIRS EA</v>
          </cell>
          <cell r="C871">
            <v>113263</v>
          </cell>
          <cell r="D871" t="str">
            <v>ENVIRONMENTAL AFFAIRS EA - HSE (ACCIDENT PREVENTION &amp; INVESTIGATION)</v>
          </cell>
          <cell r="E871" t="str">
            <v>IRETI OMOTOSO</v>
          </cell>
          <cell r="F871" t="str">
            <v>PRODUCTION</v>
          </cell>
          <cell r="G871">
            <v>415006</v>
          </cell>
          <cell r="H871">
            <v>4150</v>
          </cell>
          <cell r="I871" t="str">
            <v>HSE</v>
          </cell>
          <cell r="J871" t="str">
            <v>BASE JV</v>
          </cell>
          <cell r="K871" t="str">
            <v>PRODUCTION</v>
          </cell>
          <cell r="L871" t="str">
            <v>PRODUCTION</v>
          </cell>
          <cell r="M871" t="str">
            <v>Asset Manager, EA Hub</v>
          </cell>
          <cell r="N871" t="str">
            <v>Asset Management Integration Lead</v>
          </cell>
          <cell r="O871" t="str">
            <v>OLUMIDE, VICTORIA</v>
          </cell>
          <cell r="P871" t="str">
            <v>OGBONNA.NWACHI@SHELL.COM</v>
          </cell>
          <cell r="Q871" t="str">
            <v>OPEX</v>
          </cell>
          <cell r="R871" t="str">
            <v>OPEX</v>
          </cell>
          <cell r="S871" t="str">
            <v>NON SAL</v>
          </cell>
          <cell r="T871" t="str">
            <v>N/A</v>
          </cell>
          <cell r="U871" t="str">
            <v>N/A</v>
          </cell>
          <cell r="V871" t="str">
            <v>N_EAZZ_OFS_N01</v>
          </cell>
          <cell r="W871" t="str">
            <v>P231 Production Operations</v>
          </cell>
          <cell r="X871" t="str">
            <v>S7200 Services</v>
          </cell>
          <cell r="Y871" t="str">
            <v>A2110 Production Operations</v>
          </cell>
          <cell r="Z871">
            <v>169027.52000000002</v>
          </cell>
          <cell r="AA871">
            <v>123666.11000000002</v>
          </cell>
          <cell r="AB871">
            <v>13659959.897524633</v>
          </cell>
          <cell r="AC871">
            <v>208550</v>
          </cell>
          <cell r="AD871">
            <v>253336.75376237585</v>
          </cell>
          <cell r="AG871">
            <v>0</v>
          </cell>
          <cell r="AH871">
            <v>-253336.75376237585</v>
          </cell>
        </row>
        <row r="872">
          <cell r="A872">
            <v>113272</v>
          </cell>
          <cell r="B872" t="str">
            <v>PEB CATERING/ACCOMMODATION/HOUSE KEEPING</v>
          </cell>
          <cell r="C872">
            <v>113272</v>
          </cell>
          <cell r="D872" t="str">
            <v>PEB CATERINGACCOMMODATIONHOUSE KEEPING (CATERING)</v>
          </cell>
          <cell r="E872" t="str">
            <v>IRETI OMOTOSO</v>
          </cell>
          <cell r="F872" t="str">
            <v>PRODUCTION</v>
          </cell>
          <cell r="G872">
            <v>415003</v>
          </cell>
          <cell r="H872">
            <v>4150</v>
          </cell>
          <cell r="I872" t="str">
            <v>PMM</v>
          </cell>
          <cell r="J872" t="str">
            <v>BASE JV</v>
          </cell>
          <cell r="K872" t="str">
            <v>PRODUCTION</v>
          </cell>
          <cell r="L872" t="str">
            <v>PRODUCTION</v>
          </cell>
          <cell r="M872" t="str">
            <v>Asset Manager, Swamp East Hub</v>
          </cell>
          <cell r="N872" t="str">
            <v>Asset Management Integration Lead</v>
          </cell>
          <cell r="O872" t="str">
            <v>AZUBUIKE, JOHN</v>
          </cell>
          <cell r="P872" t="str">
            <v>JULIUS.OHALLEM@SHELL.COM</v>
          </cell>
          <cell r="Q872" t="str">
            <v>OPEX</v>
          </cell>
          <cell r="R872" t="str">
            <v>OPEX</v>
          </cell>
          <cell r="S872" t="str">
            <v>NON SAL</v>
          </cell>
          <cell r="T872" t="str">
            <v>N/A</v>
          </cell>
          <cell r="U872" t="str">
            <v>N/A</v>
          </cell>
          <cell r="V872" t="str">
            <v>N/A</v>
          </cell>
          <cell r="W872" t="str">
            <v>P231 Production Operations</v>
          </cell>
          <cell r="X872" t="str">
            <v>S7200 Services</v>
          </cell>
          <cell r="Y872" t="str">
            <v>A2110 Production Operations</v>
          </cell>
          <cell r="Z872">
            <v>0</v>
          </cell>
          <cell r="AA872">
            <v>0</v>
          </cell>
          <cell r="AB872">
            <v>0</v>
          </cell>
          <cell r="AC872">
            <v>0</v>
          </cell>
          <cell r="AD872">
            <v>0</v>
          </cell>
          <cell r="AG872">
            <v>0</v>
          </cell>
          <cell r="AH872">
            <v>0</v>
          </cell>
        </row>
        <row r="873">
          <cell r="A873" t="str">
            <v>101421_BC</v>
          </cell>
          <cell r="B873" t="str">
            <v>OVERHEADS, FJVTR JV TREASURER</v>
          </cell>
          <cell r="C873" t="str">
            <v>101421BC</v>
          </cell>
          <cell r="D873" t="str">
            <v>BANK CHARGES</v>
          </cell>
          <cell r="E873" t="str">
            <v>CHIGBO ENENMO</v>
          </cell>
          <cell r="F873" t="str">
            <v>FINANCE</v>
          </cell>
          <cell r="G873">
            <v>422000</v>
          </cell>
          <cell r="H873">
            <v>4220</v>
          </cell>
          <cell r="I873" t="str">
            <v>G&amp;A</v>
          </cell>
          <cell r="J873" t="str">
            <v>BASE JV</v>
          </cell>
          <cell r="K873" t="str">
            <v>FINANCE</v>
          </cell>
          <cell r="L873" t="str">
            <v>FINANCE</v>
          </cell>
          <cell r="M873" t="str">
            <v>Controller Africa</v>
          </cell>
          <cell r="N873" t="str">
            <v>Head of Treasury, SEPCiN</v>
          </cell>
          <cell r="O873" t="str">
            <v>AJILIMA- ISAAC, HAWA</v>
          </cell>
          <cell r="P873" t="str">
            <v>DIO.SEEMBER@SHELL.COM</v>
          </cell>
          <cell r="Q873" t="str">
            <v>OPEX</v>
          </cell>
          <cell r="R873" t="str">
            <v>OPEX</v>
          </cell>
          <cell r="S873" t="str">
            <v>NON SAL</v>
          </cell>
          <cell r="T873" t="str">
            <v>N/A</v>
          </cell>
          <cell r="U873" t="str">
            <v>N/A</v>
          </cell>
          <cell r="V873" t="str">
            <v>C_OPSE_OIL_Z11</v>
          </cell>
          <cell r="W873" t="str">
            <v>P236.06 Finance and Taxation</v>
          </cell>
          <cell r="X873" t="str">
            <v>S8398 Bank Charges</v>
          </cell>
          <cell r="Y873" t="str">
            <v>A2340 Overhead</v>
          </cell>
          <cell r="Z873">
            <v>85667.83</v>
          </cell>
          <cell r="AA873">
            <v>65104.95</v>
          </cell>
          <cell r="AB873">
            <v>11283300</v>
          </cell>
          <cell r="AC873">
            <v>39600</v>
          </cell>
          <cell r="AD873">
            <v>76594.426229508186</v>
          </cell>
          <cell r="AG873">
            <v>0</v>
          </cell>
          <cell r="AH873">
            <v>-76594.426229508186</v>
          </cell>
        </row>
        <row r="874">
          <cell r="A874" t="str">
            <v>O.NG.PBE.EK1.FAC.71300C</v>
          </cell>
          <cell r="B874" t="str">
            <v>EKULAMA 1 FLOW STATION + AGG CATERING/HO</v>
          </cell>
          <cell r="C874">
            <v>113272</v>
          </cell>
          <cell r="D874" t="str">
            <v>PEB CATERINGACCOMMODATIONHOUSE KEEPING (CATERING)</v>
          </cell>
          <cell r="E874" t="str">
            <v>IRETI OMOTOSO</v>
          </cell>
          <cell r="F874" t="str">
            <v>PRODUCTION</v>
          </cell>
          <cell r="G874">
            <v>415003</v>
          </cell>
          <cell r="H874">
            <v>4150</v>
          </cell>
          <cell r="I874" t="str">
            <v>PMM</v>
          </cell>
          <cell r="J874" t="str">
            <v>BASE JV</v>
          </cell>
          <cell r="K874" t="str">
            <v>PRODUCTION</v>
          </cell>
          <cell r="L874" t="str">
            <v>PRODUCTION</v>
          </cell>
          <cell r="M874" t="str">
            <v>Asset Manager, Swamp East Hub</v>
          </cell>
          <cell r="N874" t="str">
            <v>Asset Management Integration Lead</v>
          </cell>
          <cell r="O874" t="str">
            <v>AZUBUIKE, JOHN</v>
          </cell>
          <cell r="P874" t="str">
            <v>JULIUS.OHALLEM@SHELL.COM</v>
          </cell>
          <cell r="Q874" t="str">
            <v>OPEX</v>
          </cell>
          <cell r="R874" t="str">
            <v>OPEX</v>
          </cell>
          <cell r="S874" t="str">
            <v>NON SAL</v>
          </cell>
          <cell r="T874" t="str">
            <v>N/A</v>
          </cell>
          <cell r="U874" t="str">
            <v>N/A</v>
          </cell>
          <cell r="V874" t="str">
            <v>N/A</v>
          </cell>
          <cell r="W874" t="str">
            <v>P231 Production Operations - Gas</v>
          </cell>
          <cell r="X874" t="str">
            <v>S7200 Services</v>
          </cell>
          <cell r="Y874" t="str">
            <v>A2110 Production Operations</v>
          </cell>
          <cell r="Z874">
            <v>0</v>
          </cell>
          <cell r="AA874">
            <v>0</v>
          </cell>
          <cell r="AB874">
            <v>0</v>
          </cell>
          <cell r="AC874">
            <v>0</v>
          </cell>
          <cell r="AD874">
            <v>0</v>
          </cell>
          <cell r="AG874">
            <v>0</v>
          </cell>
          <cell r="AH874">
            <v>0</v>
          </cell>
        </row>
        <row r="875">
          <cell r="A875" t="str">
            <v>O.NG.PBE.EK2.FAC.71300C</v>
          </cell>
          <cell r="B875" t="str">
            <v>EKULAMA 2 FLOW STATION + AGG CATERING/HO</v>
          </cell>
          <cell r="C875">
            <v>113272</v>
          </cell>
          <cell r="D875" t="str">
            <v>PEB CATERINGACCOMMODATIONHOUSE KEEPING (CATERING)</v>
          </cell>
          <cell r="E875" t="str">
            <v>IRETI OMOTOSO</v>
          </cell>
          <cell r="F875" t="str">
            <v>PRODUCTION</v>
          </cell>
          <cell r="G875">
            <v>415003</v>
          </cell>
          <cell r="H875">
            <v>4150</v>
          </cell>
          <cell r="I875" t="str">
            <v>PMM</v>
          </cell>
          <cell r="J875" t="str">
            <v>BASE JV</v>
          </cell>
          <cell r="K875" t="str">
            <v>PRODUCTION</v>
          </cell>
          <cell r="L875" t="str">
            <v>PRODUCTION</v>
          </cell>
          <cell r="M875" t="str">
            <v>Asset Manager, Swamp East Hub</v>
          </cell>
          <cell r="N875" t="str">
            <v>Asset Management Integration Lead</v>
          </cell>
          <cell r="O875" t="str">
            <v>AZUBUIKE, JOHN</v>
          </cell>
          <cell r="P875" t="str">
            <v>JULIUS.OHALLEM@SHELL.COM</v>
          </cell>
          <cell r="Q875" t="str">
            <v>OPEX</v>
          </cell>
          <cell r="R875" t="str">
            <v>OPEX</v>
          </cell>
          <cell r="S875" t="str">
            <v>NON SAL</v>
          </cell>
          <cell r="T875" t="str">
            <v>N/A</v>
          </cell>
          <cell r="U875" t="str">
            <v>N/A</v>
          </cell>
          <cell r="V875" t="str">
            <v>N/A</v>
          </cell>
          <cell r="W875" t="str">
            <v>P231 Production Operations - Gas</v>
          </cell>
          <cell r="X875" t="str">
            <v>S7200 Services</v>
          </cell>
          <cell r="Y875" t="str">
            <v>A2110 Production Operations</v>
          </cell>
          <cell r="Z875">
            <v>0</v>
          </cell>
          <cell r="AA875">
            <v>0</v>
          </cell>
          <cell r="AB875">
            <v>0</v>
          </cell>
          <cell r="AC875">
            <v>0</v>
          </cell>
          <cell r="AD875">
            <v>0</v>
          </cell>
          <cell r="AG875">
            <v>0</v>
          </cell>
          <cell r="AH875">
            <v>0</v>
          </cell>
        </row>
        <row r="876">
          <cell r="A876" t="str">
            <v>O.NG.PBE.N1F.FAC.71300C</v>
          </cell>
          <cell r="B876" t="str">
            <v>NEMBE 1 FLOW STATION + AGG CATERING</v>
          </cell>
          <cell r="C876">
            <v>113272</v>
          </cell>
          <cell r="D876" t="str">
            <v>PEB CATERINGACCOMMODATIONHOUSE KEEPING (CATERING)</v>
          </cell>
          <cell r="E876" t="str">
            <v>IRETI OMOTOSO</v>
          </cell>
          <cell r="F876" t="str">
            <v>PRODUCTION</v>
          </cell>
          <cell r="G876">
            <v>415003</v>
          </cell>
          <cell r="H876">
            <v>4150</v>
          </cell>
          <cell r="I876" t="str">
            <v>PMM</v>
          </cell>
          <cell r="J876" t="str">
            <v>BASE JV</v>
          </cell>
          <cell r="K876" t="str">
            <v>PRODUCTION</v>
          </cell>
          <cell r="L876" t="str">
            <v>PRODUCTION</v>
          </cell>
          <cell r="M876" t="str">
            <v>Asset Manager, Swamp East Hub</v>
          </cell>
          <cell r="N876" t="str">
            <v>Asset Management Integration Lead</v>
          </cell>
          <cell r="O876" t="str">
            <v>AZUBUIKE, JOHN</v>
          </cell>
          <cell r="P876" t="str">
            <v>JULIUS.OHALLEM@SHELL.COM</v>
          </cell>
          <cell r="Q876" t="str">
            <v>OPEX</v>
          </cell>
          <cell r="R876" t="str">
            <v>OPEX</v>
          </cell>
          <cell r="S876" t="str">
            <v>NON SAL</v>
          </cell>
          <cell r="T876" t="str">
            <v>N/A</v>
          </cell>
          <cell r="U876" t="str">
            <v>N/A</v>
          </cell>
          <cell r="V876" t="str">
            <v>N/A</v>
          </cell>
          <cell r="W876" t="str">
            <v>P231 Production Operations - Gas</v>
          </cell>
          <cell r="X876" t="str">
            <v>S7200 Services</v>
          </cell>
          <cell r="Y876" t="str">
            <v>A2110 Production Operations</v>
          </cell>
          <cell r="Z876">
            <v>0</v>
          </cell>
          <cell r="AA876">
            <v>0</v>
          </cell>
          <cell r="AB876">
            <v>0</v>
          </cell>
          <cell r="AC876">
            <v>0</v>
          </cell>
          <cell r="AD876">
            <v>0</v>
          </cell>
          <cell r="AG876">
            <v>0</v>
          </cell>
          <cell r="AH876">
            <v>0</v>
          </cell>
        </row>
        <row r="877">
          <cell r="A877" t="str">
            <v>O.NG.PBE.N2F.FAC.71300C</v>
          </cell>
          <cell r="B877" t="str">
            <v>NEMBE 2 FLOW STATION + AGG CATERING</v>
          </cell>
          <cell r="C877">
            <v>113272</v>
          </cell>
          <cell r="D877" t="str">
            <v>PEB CATERINGACCOMMODATIONHOUSE KEEPING (CATERING)</v>
          </cell>
          <cell r="E877" t="str">
            <v>IRETI OMOTOSO</v>
          </cell>
          <cell r="F877" t="str">
            <v>PRODUCTION</v>
          </cell>
          <cell r="G877">
            <v>415003</v>
          </cell>
          <cell r="H877">
            <v>4150</v>
          </cell>
          <cell r="I877" t="str">
            <v>PMM</v>
          </cell>
          <cell r="J877" t="str">
            <v>BASE JV</v>
          </cell>
          <cell r="K877" t="str">
            <v>PRODUCTION</v>
          </cell>
          <cell r="L877" t="str">
            <v>PRODUCTION</v>
          </cell>
          <cell r="M877" t="str">
            <v>Asset Manager, Swamp East Hub</v>
          </cell>
          <cell r="N877" t="str">
            <v>Asset Management Integration Lead</v>
          </cell>
          <cell r="O877" t="str">
            <v>AZUBUIKE, JOHN</v>
          </cell>
          <cell r="P877" t="str">
            <v>JULIUS.OHALLEM@SHELL.COM</v>
          </cell>
          <cell r="Q877" t="str">
            <v>OPEX</v>
          </cell>
          <cell r="R877" t="str">
            <v>OPEX</v>
          </cell>
          <cell r="S877" t="str">
            <v>NON SAL</v>
          </cell>
          <cell r="T877" t="str">
            <v>N/A</v>
          </cell>
          <cell r="U877" t="str">
            <v>N/A</v>
          </cell>
          <cell r="V877" t="str">
            <v>N/A</v>
          </cell>
          <cell r="W877" t="str">
            <v>P231 Production Operations - Gas</v>
          </cell>
          <cell r="X877" t="str">
            <v>S7200 Services</v>
          </cell>
          <cell r="Y877" t="str">
            <v>A2110 Production Operations</v>
          </cell>
          <cell r="Z877">
            <v>0</v>
          </cell>
          <cell r="AA877">
            <v>0</v>
          </cell>
          <cell r="AB877">
            <v>0</v>
          </cell>
          <cell r="AC877">
            <v>0</v>
          </cell>
          <cell r="AD877">
            <v>0</v>
          </cell>
          <cell r="AG877">
            <v>0</v>
          </cell>
          <cell r="AH877">
            <v>0</v>
          </cell>
        </row>
        <row r="878">
          <cell r="A878" t="str">
            <v>O.NG.PBE.N3F.FAC.71300C</v>
          </cell>
          <cell r="B878" t="str">
            <v>NEMBE 2 FLOW STATION + AGG CATERING</v>
          </cell>
          <cell r="C878">
            <v>113272</v>
          </cell>
          <cell r="D878" t="str">
            <v>PEB CATERINGACCOMMODATIONHOUSE KEEPING (CATERING)</v>
          </cell>
          <cell r="E878" t="str">
            <v>IRETI OMOTOSO</v>
          </cell>
          <cell r="F878" t="str">
            <v>PRODUCTION</v>
          </cell>
          <cell r="G878">
            <v>415003</v>
          </cell>
          <cell r="H878">
            <v>4150</v>
          </cell>
          <cell r="I878" t="str">
            <v>PMM</v>
          </cell>
          <cell r="J878" t="str">
            <v>BASE JV</v>
          </cell>
          <cell r="K878" t="str">
            <v>PRODUCTION</v>
          </cell>
          <cell r="L878" t="str">
            <v>PRODUCTION</v>
          </cell>
          <cell r="M878" t="str">
            <v>Asset Manager, Swamp East Hub</v>
          </cell>
          <cell r="N878" t="str">
            <v>Asset Management Integration Lead</v>
          </cell>
          <cell r="O878" t="str">
            <v>AZUBUIKE, JOHN</v>
          </cell>
          <cell r="P878" t="str">
            <v>JULIUS.OHALLEM@SHELL.COM</v>
          </cell>
          <cell r="Q878" t="str">
            <v>OPEX</v>
          </cell>
          <cell r="R878" t="str">
            <v>OPEX</v>
          </cell>
          <cell r="S878" t="str">
            <v>NON SAL</v>
          </cell>
          <cell r="T878" t="str">
            <v>N/A</v>
          </cell>
          <cell r="U878" t="str">
            <v>N/A</v>
          </cell>
          <cell r="V878" t="str">
            <v>N/A</v>
          </cell>
          <cell r="W878" t="str">
            <v>P231 Production Operations - Gas</v>
          </cell>
          <cell r="X878" t="str">
            <v>S7200 Services</v>
          </cell>
          <cell r="Y878" t="str">
            <v>A2110 Production Operations</v>
          </cell>
          <cell r="Z878">
            <v>0</v>
          </cell>
          <cell r="AA878">
            <v>0</v>
          </cell>
          <cell r="AB878">
            <v>0</v>
          </cell>
          <cell r="AC878">
            <v>0</v>
          </cell>
          <cell r="AD878">
            <v>0</v>
          </cell>
          <cell r="AG878">
            <v>0</v>
          </cell>
          <cell r="AH878">
            <v>0</v>
          </cell>
        </row>
        <row r="879">
          <cell r="A879" t="str">
            <v>O.NG.PBE.N4F.FAC.71300C</v>
          </cell>
          <cell r="B879" t="str">
            <v>NEMBE 4 FLOW STATION + AGG CATERING</v>
          </cell>
          <cell r="C879">
            <v>113272</v>
          </cell>
          <cell r="D879" t="str">
            <v>PEB CATERINGACCOMMODATIONHOUSE KEEPING (CATERING)</v>
          </cell>
          <cell r="E879" t="str">
            <v>IRETI OMOTOSO</v>
          </cell>
          <cell r="F879" t="str">
            <v>PRODUCTION</v>
          </cell>
          <cell r="G879">
            <v>415003</v>
          </cell>
          <cell r="H879">
            <v>4150</v>
          </cell>
          <cell r="I879" t="str">
            <v>PMM</v>
          </cell>
          <cell r="J879" t="str">
            <v>BASE JV</v>
          </cell>
          <cell r="K879" t="str">
            <v>PRODUCTION</v>
          </cell>
          <cell r="L879" t="str">
            <v>PRODUCTION</v>
          </cell>
          <cell r="M879" t="str">
            <v>Asset Manager, Swamp East Hub</v>
          </cell>
          <cell r="N879" t="str">
            <v>Asset Management Integration Lead</v>
          </cell>
          <cell r="O879" t="str">
            <v>AZUBUIKE, JOHN</v>
          </cell>
          <cell r="P879" t="str">
            <v>JULIUS.OHALLEM@SHELL.COM</v>
          </cell>
          <cell r="Q879" t="str">
            <v>OPEX</v>
          </cell>
          <cell r="R879" t="str">
            <v>OPEX</v>
          </cell>
          <cell r="S879" t="str">
            <v>NON SAL</v>
          </cell>
          <cell r="T879" t="str">
            <v>N/A</v>
          </cell>
          <cell r="U879" t="str">
            <v>N/A</v>
          </cell>
          <cell r="V879" t="str">
            <v>N/A</v>
          </cell>
          <cell r="W879" t="str">
            <v>P231 Production Operations - Gas</v>
          </cell>
          <cell r="X879" t="str">
            <v>S7200 Services</v>
          </cell>
          <cell r="Y879" t="str">
            <v>A2110 Production Operations</v>
          </cell>
          <cell r="Z879">
            <v>0</v>
          </cell>
          <cell r="AA879">
            <v>0</v>
          </cell>
          <cell r="AB879">
            <v>0</v>
          </cell>
          <cell r="AC879">
            <v>0</v>
          </cell>
          <cell r="AD879">
            <v>0</v>
          </cell>
          <cell r="AG879">
            <v>0</v>
          </cell>
          <cell r="AH879">
            <v>0</v>
          </cell>
        </row>
        <row r="880">
          <cell r="A880" t="str">
            <v>O.NG.PBE.OCF.FAC.71300C</v>
          </cell>
          <cell r="B880" t="str">
            <v>ODEAMA CR FLOW STATION + AGG CATERING</v>
          </cell>
          <cell r="C880">
            <v>113272</v>
          </cell>
          <cell r="D880" t="str">
            <v>PEB CATERINGACCOMMODATIONHOUSE KEEPING (CATERING)</v>
          </cell>
          <cell r="E880" t="str">
            <v>IRETI OMOTOSO</v>
          </cell>
          <cell r="F880" t="str">
            <v>PRODUCTION</v>
          </cell>
          <cell r="G880">
            <v>415003</v>
          </cell>
          <cell r="H880">
            <v>4150</v>
          </cell>
          <cell r="I880" t="str">
            <v>PMM</v>
          </cell>
          <cell r="J880" t="str">
            <v>BASE JV</v>
          </cell>
          <cell r="K880" t="str">
            <v>PRODUCTION</v>
          </cell>
          <cell r="L880" t="str">
            <v>PRODUCTION</v>
          </cell>
          <cell r="M880" t="str">
            <v>Asset Manager, Swamp East Hub</v>
          </cell>
          <cell r="N880" t="str">
            <v>Asset Management Integration Lead</v>
          </cell>
          <cell r="O880" t="str">
            <v>AZUBUIKE, JOHN</v>
          </cell>
          <cell r="P880" t="str">
            <v>JULIUS.OHALLEM@SHELL.COM</v>
          </cell>
          <cell r="Q880" t="str">
            <v>OPEX</v>
          </cell>
          <cell r="R880" t="str">
            <v>OPEX</v>
          </cell>
          <cell r="S880" t="str">
            <v>NON SAL</v>
          </cell>
          <cell r="T880" t="str">
            <v>N/A</v>
          </cell>
          <cell r="U880" t="str">
            <v>N/A</v>
          </cell>
          <cell r="V880" t="str">
            <v>N/A</v>
          </cell>
          <cell r="W880" t="str">
            <v>P231 Production Operations - Gas</v>
          </cell>
          <cell r="X880" t="str">
            <v>S7200 Services</v>
          </cell>
          <cell r="Y880" t="str">
            <v>A2110 Production Operations</v>
          </cell>
          <cell r="Z880">
            <v>-0.01</v>
          </cell>
          <cell r="AA880">
            <v>0</v>
          </cell>
          <cell r="AB880">
            <v>0</v>
          </cell>
          <cell r="AC880">
            <v>0</v>
          </cell>
          <cell r="AD880">
            <v>0</v>
          </cell>
          <cell r="AG880">
            <v>0</v>
          </cell>
          <cell r="AH880">
            <v>0</v>
          </cell>
        </row>
        <row r="881">
          <cell r="A881" t="str">
            <v>O.NG.PBE.SBM.FAC.71300C</v>
          </cell>
          <cell r="B881" t="str">
            <v>SANTA BARBARA FS CATERING</v>
          </cell>
          <cell r="C881">
            <v>113272</v>
          </cell>
          <cell r="D881" t="str">
            <v>PEB CATERINGACCOMMODATIONHOUSE KEEPING (CATERING)</v>
          </cell>
          <cell r="E881" t="str">
            <v>IRETI OMOTOSO</v>
          </cell>
          <cell r="F881" t="str">
            <v>PRODUCTION</v>
          </cell>
          <cell r="G881">
            <v>415003</v>
          </cell>
          <cell r="H881">
            <v>4150</v>
          </cell>
          <cell r="I881" t="str">
            <v>PMM</v>
          </cell>
          <cell r="J881" t="str">
            <v>BASE JV</v>
          </cell>
          <cell r="K881" t="str">
            <v>PRODUCTION</v>
          </cell>
          <cell r="L881" t="str">
            <v>PRODUCTION</v>
          </cell>
          <cell r="M881" t="str">
            <v>Asset Manager, Swamp East Hub</v>
          </cell>
          <cell r="N881" t="str">
            <v>Asset Management Integration Lead</v>
          </cell>
          <cell r="O881" t="str">
            <v>AZUBUIKE, JOHN</v>
          </cell>
          <cell r="P881" t="str">
            <v>JULIUS.OHALLEM@SHELL.COM</v>
          </cell>
          <cell r="Q881" t="str">
            <v>OPEX</v>
          </cell>
          <cell r="R881" t="str">
            <v>OPEX</v>
          </cell>
          <cell r="S881" t="str">
            <v>NON SAL</v>
          </cell>
          <cell r="T881" t="str">
            <v>N/A</v>
          </cell>
          <cell r="U881" t="str">
            <v>N/A</v>
          </cell>
          <cell r="V881" t="str">
            <v>N/A</v>
          </cell>
          <cell r="W881" t="str">
            <v>P231 Production Operations</v>
          </cell>
          <cell r="X881" t="str">
            <v>S7200 Services</v>
          </cell>
          <cell r="Y881" t="str">
            <v>A2110 Production Operations</v>
          </cell>
          <cell r="Z881">
            <v>-0.02</v>
          </cell>
          <cell r="AA881">
            <v>0</v>
          </cell>
          <cell r="AB881">
            <v>0</v>
          </cell>
          <cell r="AC881">
            <v>0</v>
          </cell>
          <cell r="AD881">
            <v>0</v>
          </cell>
          <cell r="AG881">
            <v>0</v>
          </cell>
          <cell r="AH881">
            <v>0</v>
          </cell>
        </row>
        <row r="882">
          <cell r="A882">
            <v>113273</v>
          </cell>
          <cell r="B882" t="str">
            <v>PEC CATERING/ACCOMMODATION/HOUSE KEEPING</v>
          </cell>
          <cell r="C882">
            <v>113273</v>
          </cell>
          <cell r="D882" t="str">
            <v>PCE CATERING AND ACCOMODATION (CATERING)</v>
          </cell>
          <cell r="E882" t="str">
            <v>IRETI OMOTOSO</v>
          </cell>
          <cell r="F882" t="str">
            <v>PRODUCTION</v>
          </cell>
          <cell r="G882">
            <v>414001</v>
          </cell>
          <cell r="H882">
            <v>4140</v>
          </cell>
          <cell r="I882" t="str">
            <v>PMM</v>
          </cell>
          <cell r="J882" t="str">
            <v>BASE JV</v>
          </cell>
          <cell r="K882" t="str">
            <v>PRODUCTION</v>
          </cell>
          <cell r="L882" t="str">
            <v>PRODUCTION</v>
          </cell>
          <cell r="M882" t="str">
            <v>Asset Manager, Swamp East Hub</v>
          </cell>
          <cell r="N882" t="str">
            <v>Asset Management Integration Lead</v>
          </cell>
          <cell r="O882" t="str">
            <v>AZUBUIKE, JOHN</v>
          </cell>
          <cell r="P882" t="str">
            <v>CHIKEZIE.ODINAKA@SHELL.COM</v>
          </cell>
          <cell r="Q882" t="str">
            <v>OPEX</v>
          </cell>
          <cell r="R882" t="str">
            <v>OPEX</v>
          </cell>
          <cell r="S882" t="str">
            <v>NON SAL</v>
          </cell>
          <cell r="T882" t="str">
            <v>N/A</v>
          </cell>
          <cell r="U882" t="str">
            <v>N/A</v>
          </cell>
          <cell r="V882" t="str">
            <v>C_OPSE_OIL_Z11</v>
          </cell>
          <cell r="W882" t="str">
            <v>P231 Production Operations</v>
          </cell>
          <cell r="X882" t="str">
            <v>S7200 Services</v>
          </cell>
          <cell r="Y882" t="str">
            <v>A2110 Production Operations</v>
          </cell>
          <cell r="Z882">
            <v>30847.440000000002</v>
          </cell>
          <cell r="AA882">
            <v>64481.69</v>
          </cell>
          <cell r="AB882">
            <v>247515000</v>
          </cell>
          <cell r="AC882">
            <v>0</v>
          </cell>
          <cell r="AD882">
            <v>811524.59016393439</v>
          </cell>
          <cell r="AG882">
            <v>0</v>
          </cell>
          <cell r="AH882">
            <v>-811524.59016393439</v>
          </cell>
        </row>
        <row r="883">
          <cell r="A883" t="str">
            <v>O.NG.PBE.SKF.FAC.71300C</v>
          </cell>
          <cell r="B883" t="str">
            <v xml:space="preserve">SOKU F/S CATERING                       </v>
          </cell>
          <cell r="C883">
            <v>113273</v>
          </cell>
          <cell r="D883" t="str">
            <v>PCE CATERING AND ACCOMODATION (CATERING)</v>
          </cell>
          <cell r="E883" t="str">
            <v>IRETI OMOTOSO</v>
          </cell>
          <cell r="F883" t="str">
            <v>PRODUCTION</v>
          </cell>
          <cell r="G883">
            <v>414001</v>
          </cell>
          <cell r="H883">
            <v>4140</v>
          </cell>
          <cell r="I883" t="str">
            <v>PMM</v>
          </cell>
          <cell r="J883" t="str">
            <v>BASE JV</v>
          </cell>
          <cell r="K883" t="str">
            <v>PRODUCTION</v>
          </cell>
          <cell r="L883" t="str">
            <v>PRODUCTION</v>
          </cell>
          <cell r="M883" t="str">
            <v>Asset Manager, Swamp East Hub</v>
          </cell>
          <cell r="N883" t="str">
            <v>Asset Management Integration Lead</v>
          </cell>
          <cell r="O883" t="str">
            <v>AZUBUIKE, JOHN</v>
          </cell>
          <cell r="P883" t="str">
            <v>CHIKEZIE.ODINAKA@SHELL.COM</v>
          </cell>
          <cell r="Q883" t="str">
            <v>OPEX</v>
          </cell>
          <cell r="R883" t="str">
            <v>OPEX</v>
          </cell>
          <cell r="S883" t="str">
            <v>NON SAL</v>
          </cell>
          <cell r="T883" t="str">
            <v>N/A</v>
          </cell>
          <cell r="U883" t="str">
            <v>N/A</v>
          </cell>
          <cell r="V883" t="str">
            <v>N/A</v>
          </cell>
          <cell r="W883" t="str">
            <v>P231 Production Operations</v>
          </cell>
          <cell r="X883" t="str">
            <v>S7200 Services</v>
          </cell>
          <cell r="Y883" t="str">
            <v>A2110 Production Operations</v>
          </cell>
          <cell r="Z883">
            <v>29272.97</v>
          </cell>
          <cell r="AA883">
            <v>183610.52</v>
          </cell>
          <cell r="AB883">
            <v>0</v>
          </cell>
          <cell r="AC883">
            <v>0</v>
          </cell>
          <cell r="AD883">
            <v>0</v>
          </cell>
          <cell r="AG883">
            <v>0</v>
          </cell>
          <cell r="AH883">
            <v>0</v>
          </cell>
        </row>
        <row r="884">
          <cell r="A884" t="str">
            <v>O.NG.PBE.SKG.FAC.71300C</v>
          </cell>
          <cell r="B884" t="str">
            <v xml:space="preserve">SOKU GAS PLANT CATERING                 </v>
          </cell>
          <cell r="C884">
            <v>113273</v>
          </cell>
          <cell r="D884" t="str">
            <v>PCE CATERING AND ACCOMODATION (CATERING)</v>
          </cell>
          <cell r="E884" t="str">
            <v>IRETI OMOTOSO</v>
          </cell>
          <cell r="F884" t="str">
            <v>PRODUCTION</v>
          </cell>
          <cell r="G884">
            <v>414001</v>
          </cell>
          <cell r="H884">
            <v>4140</v>
          </cell>
          <cell r="I884" t="str">
            <v>PMM</v>
          </cell>
          <cell r="J884" t="str">
            <v>BASE JV</v>
          </cell>
          <cell r="K884" t="str">
            <v>PRODUCTION</v>
          </cell>
          <cell r="L884" t="str">
            <v>PRODUCTION</v>
          </cell>
          <cell r="M884" t="str">
            <v>Asset Manager, Swamp East Hub</v>
          </cell>
          <cell r="N884" t="str">
            <v>Asset Management Integration Lead</v>
          </cell>
          <cell r="O884" t="str">
            <v>AZUBUIKE, JOHN</v>
          </cell>
          <cell r="P884" t="str">
            <v>CHIKEZIE.ODINAKA@SHELL.COM</v>
          </cell>
          <cell r="Q884" t="str">
            <v>OPEX</v>
          </cell>
          <cell r="R884" t="str">
            <v>OPEX</v>
          </cell>
          <cell r="S884" t="str">
            <v>NON SAL</v>
          </cell>
          <cell r="T884" t="str">
            <v>N/A</v>
          </cell>
          <cell r="U884" t="str">
            <v>N/A</v>
          </cell>
          <cell r="V884" t="str">
            <v>N/A</v>
          </cell>
          <cell r="W884" t="str">
            <v>P231 Production Operations - Gas</v>
          </cell>
          <cell r="X884" t="str">
            <v>S7200 Services</v>
          </cell>
          <cell r="Y884" t="str">
            <v>A2110 Production Operations</v>
          </cell>
          <cell r="Z884">
            <v>699986.86</v>
          </cell>
          <cell r="AA884">
            <v>477444.48</v>
          </cell>
          <cell r="AB884">
            <v>0</v>
          </cell>
          <cell r="AC884">
            <v>0</v>
          </cell>
          <cell r="AD884">
            <v>0</v>
          </cell>
          <cell r="AG884">
            <v>0</v>
          </cell>
          <cell r="AH884">
            <v>0</v>
          </cell>
        </row>
        <row r="885">
          <cell r="A885" t="str">
            <v>O.NG.PCE.ALF.FAC.71300C</v>
          </cell>
          <cell r="B885" t="str">
            <v xml:space="preserve">ALAKIRI F/S  CATERING                   </v>
          </cell>
          <cell r="C885">
            <v>113273</v>
          </cell>
          <cell r="D885" t="str">
            <v>PCE CATERING AND ACCOMODATION (CATERING)</v>
          </cell>
          <cell r="E885" t="str">
            <v>IRETI OMOTOSO</v>
          </cell>
          <cell r="F885" t="str">
            <v>PRODUCTION</v>
          </cell>
          <cell r="G885">
            <v>414001</v>
          </cell>
          <cell r="H885">
            <v>4140</v>
          </cell>
          <cell r="I885" t="str">
            <v>PMM</v>
          </cell>
          <cell r="J885" t="str">
            <v>BASE JV</v>
          </cell>
          <cell r="K885" t="str">
            <v>PRODUCTION</v>
          </cell>
          <cell r="L885" t="str">
            <v>PRODUCTION</v>
          </cell>
          <cell r="M885" t="str">
            <v>Asset Manager, Swamp East Hub</v>
          </cell>
          <cell r="N885" t="str">
            <v>Asset Management Integration Lead</v>
          </cell>
          <cell r="O885" t="str">
            <v>AZUBUIKE, JOHN</v>
          </cell>
          <cell r="P885" t="str">
            <v>CHIKEZIE.ODINAKA@SHELL.COM</v>
          </cell>
          <cell r="Q885" t="str">
            <v>OPEX</v>
          </cell>
          <cell r="R885" t="str">
            <v>OPEX</v>
          </cell>
          <cell r="S885" t="str">
            <v>NON SAL</v>
          </cell>
          <cell r="T885" t="str">
            <v>N/A</v>
          </cell>
          <cell r="U885" t="str">
            <v>N/A</v>
          </cell>
          <cell r="V885" t="str">
            <v>N/A</v>
          </cell>
          <cell r="W885" t="str">
            <v>P231 Production Operations</v>
          </cell>
          <cell r="X885" t="str">
            <v>S7200 Services</v>
          </cell>
          <cell r="Y885" t="str">
            <v>A2110 Production Operations</v>
          </cell>
          <cell r="Z885">
            <v>-38415.980000000003</v>
          </cell>
          <cell r="AA885">
            <v>0</v>
          </cell>
          <cell r="AB885">
            <v>0</v>
          </cell>
          <cell r="AC885">
            <v>0</v>
          </cell>
          <cell r="AD885">
            <v>0</v>
          </cell>
          <cell r="AG885">
            <v>0</v>
          </cell>
          <cell r="AH885">
            <v>0</v>
          </cell>
        </row>
        <row r="886">
          <cell r="A886" t="str">
            <v>O.NG.PCE.ALG.FAC.71300C</v>
          </cell>
          <cell r="B886" t="str">
            <v xml:space="preserve">ALAKIRI GAS PLANT CATERING              </v>
          </cell>
          <cell r="C886">
            <v>113273</v>
          </cell>
          <cell r="D886" t="str">
            <v>PCE CATERING AND ACCOMODATION (CATERING)</v>
          </cell>
          <cell r="E886" t="str">
            <v>IRETI OMOTOSO</v>
          </cell>
          <cell r="F886" t="str">
            <v>PRODUCTION</v>
          </cell>
          <cell r="G886">
            <v>414001</v>
          </cell>
          <cell r="H886">
            <v>4140</v>
          </cell>
          <cell r="I886" t="str">
            <v>PMM</v>
          </cell>
          <cell r="J886" t="str">
            <v>BASE JV</v>
          </cell>
          <cell r="K886" t="str">
            <v>PRODUCTION</v>
          </cell>
          <cell r="L886" t="str">
            <v>PRODUCTION</v>
          </cell>
          <cell r="M886" t="str">
            <v>Asset Manager, Swamp East Hub</v>
          </cell>
          <cell r="N886" t="str">
            <v>Asset Management Integration Lead</v>
          </cell>
          <cell r="O886" t="str">
            <v>AZUBUIKE, JOHN</v>
          </cell>
          <cell r="P886" t="str">
            <v>CHIKEZIE.ODINAKA@SHELL.COM</v>
          </cell>
          <cell r="Q886" t="str">
            <v>OPEX</v>
          </cell>
          <cell r="R886" t="str">
            <v>OPEX</v>
          </cell>
          <cell r="S886" t="str">
            <v>NON SAL</v>
          </cell>
          <cell r="T886" t="str">
            <v>N/A</v>
          </cell>
          <cell r="U886" t="str">
            <v>N/A</v>
          </cell>
          <cell r="V886" t="str">
            <v>N/A</v>
          </cell>
          <cell r="W886" t="str">
            <v>P231 Production Operations - Gas</v>
          </cell>
          <cell r="X886" t="str">
            <v>S7200 Services</v>
          </cell>
          <cell r="Y886" t="str">
            <v>A2110 Production Operations</v>
          </cell>
          <cell r="Z886">
            <v>0</v>
          </cell>
          <cell r="AA886">
            <v>0</v>
          </cell>
          <cell r="AB886">
            <v>0</v>
          </cell>
          <cell r="AC886">
            <v>0</v>
          </cell>
          <cell r="AD886">
            <v>0</v>
          </cell>
          <cell r="AG886">
            <v>0</v>
          </cell>
          <cell r="AH886">
            <v>0</v>
          </cell>
        </row>
        <row r="887">
          <cell r="A887" t="str">
            <v>O.NG.PCE.AOF.FAC.71300C</v>
          </cell>
          <cell r="B887" t="str">
            <v xml:space="preserve">AWOBA F/S + AGG CATERING                </v>
          </cell>
          <cell r="C887">
            <v>113273</v>
          </cell>
          <cell r="D887" t="str">
            <v>PCE CATERING AND ACCOMODATION (CATERING)</v>
          </cell>
          <cell r="E887" t="str">
            <v>IRETI OMOTOSO</v>
          </cell>
          <cell r="F887" t="str">
            <v>PRODUCTION</v>
          </cell>
          <cell r="G887">
            <v>414001</v>
          </cell>
          <cell r="H887">
            <v>4140</v>
          </cell>
          <cell r="I887" t="str">
            <v>PMM</v>
          </cell>
          <cell r="J887" t="str">
            <v>BASE JV</v>
          </cell>
          <cell r="K887" t="str">
            <v>PRODUCTION</v>
          </cell>
          <cell r="L887" t="str">
            <v>PRODUCTION</v>
          </cell>
          <cell r="M887" t="str">
            <v>Asset Manager, Swamp East Hub</v>
          </cell>
          <cell r="N887" t="str">
            <v>Asset Management Integration Lead</v>
          </cell>
          <cell r="O887" t="str">
            <v>AZUBUIKE, JOHN</v>
          </cell>
          <cell r="P887" t="str">
            <v>CHIKEZIE.ODINAKA@SHELL.COM</v>
          </cell>
          <cell r="Q887" t="str">
            <v>OPEX</v>
          </cell>
          <cell r="R887" t="str">
            <v>OPEX</v>
          </cell>
          <cell r="S887" t="str">
            <v>NON SAL</v>
          </cell>
          <cell r="T887" t="str">
            <v>N/A</v>
          </cell>
          <cell r="U887" t="str">
            <v>N/A</v>
          </cell>
          <cell r="V887" t="str">
            <v>N/A</v>
          </cell>
          <cell r="W887" t="str">
            <v>P231 Production Operations - Gas</v>
          </cell>
          <cell r="X887" t="str">
            <v>S7200 Services</v>
          </cell>
          <cell r="Y887" t="str">
            <v>A2110 Production Operations</v>
          </cell>
          <cell r="Z887">
            <v>0</v>
          </cell>
          <cell r="AA887">
            <v>0</v>
          </cell>
          <cell r="AB887">
            <v>0</v>
          </cell>
          <cell r="AC887">
            <v>0</v>
          </cell>
          <cell r="AD887">
            <v>0</v>
          </cell>
          <cell r="AG887">
            <v>0</v>
          </cell>
          <cell r="AH887">
            <v>0</v>
          </cell>
        </row>
        <row r="888">
          <cell r="A888" t="str">
            <v>O.NG.PCE.C1F.FAC.71300C</v>
          </cell>
          <cell r="B888" t="str">
            <v xml:space="preserve">CAWC 1 F/S CATERING                     </v>
          </cell>
          <cell r="C888">
            <v>113273</v>
          </cell>
          <cell r="D888" t="str">
            <v>PCE CATERING AND ACCOMODATION (CATERING)</v>
          </cell>
          <cell r="E888" t="str">
            <v>IRETI OMOTOSO</v>
          </cell>
          <cell r="F888" t="str">
            <v>PRODUCTION</v>
          </cell>
          <cell r="G888">
            <v>414001</v>
          </cell>
          <cell r="H888">
            <v>4140</v>
          </cell>
          <cell r="I888" t="str">
            <v>PMM</v>
          </cell>
          <cell r="J888" t="str">
            <v>BASE JV</v>
          </cell>
          <cell r="K888" t="str">
            <v>PRODUCTION</v>
          </cell>
          <cell r="L888" t="str">
            <v>PRODUCTION</v>
          </cell>
          <cell r="M888" t="str">
            <v>Asset Manager, Swamp East Hub</v>
          </cell>
          <cell r="N888" t="str">
            <v>Asset Management Integration Lead</v>
          </cell>
          <cell r="O888" t="str">
            <v>AZUBUIKE, JOHN</v>
          </cell>
          <cell r="P888" t="str">
            <v>CHIKEZIE.ODINAKA@SHELL.COM</v>
          </cell>
          <cell r="Q888" t="str">
            <v>OPEX</v>
          </cell>
          <cell r="R888" t="str">
            <v>OPEX</v>
          </cell>
          <cell r="S888" t="str">
            <v>NON SAL</v>
          </cell>
          <cell r="T888" t="str">
            <v>N/A</v>
          </cell>
          <cell r="U888" t="str">
            <v>N/A</v>
          </cell>
          <cell r="V888" t="str">
            <v>N/A</v>
          </cell>
          <cell r="W888" t="str">
            <v>P231 Production Operations</v>
          </cell>
          <cell r="X888" t="str">
            <v>S7200 Services</v>
          </cell>
          <cell r="Y888" t="str">
            <v>A2110 Production Operations</v>
          </cell>
          <cell r="Z888">
            <v>0</v>
          </cell>
          <cell r="AA888">
            <v>0</v>
          </cell>
          <cell r="AB888">
            <v>0</v>
          </cell>
          <cell r="AC888">
            <v>0</v>
          </cell>
          <cell r="AD888">
            <v>0</v>
          </cell>
          <cell r="AG888">
            <v>0</v>
          </cell>
          <cell r="AH888">
            <v>0</v>
          </cell>
        </row>
        <row r="889">
          <cell r="A889" t="str">
            <v>O.NG.PCE.C2F.FAC.71300C</v>
          </cell>
          <cell r="B889" t="str">
            <v xml:space="preserve">CAWC 2 F/S + AGG CATERING               </v>
          </cell>
          <cell r="C889">
            <v>113273</v>
          </cell>
          <cell r="D889" t="str">
            <v>PCE CATERING AND ACCOMODATION (CATERING)</v>
          </cell>
          <cell r="E889" t="str">
            <v>IRETI OMOTOSO</v>
          </cell>
          <cell r="F889" t="str">
            <v>PRODUCTION</v>
          </cell>
          <cell r="G889">
            <v>414001</v>
          </cell>
          <cell r="H889">
            <v>4140</v>
          </cell>
          <cell r="I889" t="str">
            <v>PMM</v>
          </cell>
          <cell r="J889" t="str">
            <v>BASE JV</v>
          </cell>
          <cell r="K889" t="str">
            <v>PRODUCTION</v>
          </cell>
          <cell r="L889" t="str">
            <v>PRODUCTION</v>
          </cell>
          <cell r="M889" t="str">
            <v>Asset Manager, Swamp East Hub</v>
          </cell>
          <cell r="N889" t="str">
            <v>Asset Management Integration Lead</v>
          </cell>
          <cell r="O889" t="str">
            <v>AZUBUIKE, JOHN</v>
          </cell>
          <cell r="P889" t="str">
            <v>CHIKEZIE.ODINAKA@SHELL.COM</v>
          </cell>
          <cell r="Q889" t="str">
            <v>OPEX</v>
          </cell>
          <cell r="R889" t="str">
            <v>OPEX</v>
          </cell>
          <cell r="S889" t="str">
            <v>NON SAL</v>
          </cell>
          <cell r="T889" t="str">
            <v>N/A</v>
          </cell>
          <cell r="U889" t="str">
            <v>N/A</v>
          </cell>
          <cell r="V889" t="str">
            <v>N/A</v>
          </cell>
          <cell r="W889" t="str">
            <v>P231 Production Operations - Gas</v>
          </cell>
          <cell r="X889" t="str">
            <v>S7200 Services</v>
          </cell>
          <cell r="Y889" t="str">
            <v>A2110 Production Operations</v>
          </cell>
          <cell r="Z889">
            <v>0</v>
          </cell>
          <cell r="AA889">
            <v>0</v>
          </cell>
          <cell r="AB889">
            <v>0</v>
          </cell>
          <cell r="AC889">
            <v>0</v>
          </cell>
          <cell r="AD889">
            <v>0</v>
          </cell>
          <cell r="AG889">
            <v>0</v>
          </cell>
          <cell r="AH889">
            <v>0</v>
          </cell>
        </row>
        <row r="890">
          <cell r="A890" t="str">
            <v>O.NG.PCE.C2G.FAC.71300C</v>
          </cell>
          <cell r="B890" t="str">
            <v>CAWC GAS PLANT CATERING</v>
          </cell>
          <cell r="C890">
            <v>113273</v>
          </cell>
          <cell r="D890" t="str">
            <v>PCE CATERING AND ACCOMODATION (CATERING)</v>
          </cell>
          <cell r="E890" t="str">
            <v>IRETI OMOTOSO</v>
          </cell>
          <cell r="F890" t="str">
            <v>PRODUCTION</v>
          </cell>
          <cell r="G890">
            <v>414001</v>
          </cell>
          <cell r="H890">
            <v>4140</v>
          </cell>
          <cell r="I890" t="str">
            <v>PMM</v>
          </cell>
          <cell r="J890" t="str">
            <v>BASE JV</v>
          </cell>
          <cell r="K890" t="str">
            <v>PRODUCTION</v>
          </cell>
          <cell r="L890" t="str">
            <v>PRODUCTION</v>
          </cell>
          <cell r="M890" t="str">
            <v>Asset Manager, Swamp East Hub</v>
          </cell>
          <cell r="N890" t="str">
            <v>Asset Management Integration Lead</v>
          </cell>
          <cell r="O890" t="str">
            <v>AZUBUIKE, JOHN</v>
          </cell>
          <cell r="P890" t="str">
            <v>CHIKEZIE.ODINAKA@SHELL.COM</v>
          </cell>
          <cell r="Q890" t="str">
            <v>OPEX</v>
          </cell>
          <cell r="R890" t="str">
            <v>OPEX</v>
          </cell>
          <cell r="S890" t="str">
            <v>NON SAL</v>
          </cell>
          <cell r="T890" t="str">
            <v>N/A</v>
          </cell>
          <cell r="U890" t="str">
            <v>N/A</v>
          </cell>
          <cell r="V890" t="str">
            <v>N/A</v>
          </cell>
          <cell r="W890" t="str">
            <v>P231 Production Operations - Gas</v>
          </cell>
          <cell r="X890" t="str">
            <v>S7200 Services</v>
          </cell>
          <cell r="Y890" t="str">
            <v>A2110 Production Operations</v>
          </cell>
          <cell r="Z890">
            <v>0</v>
          </cell>
          <cell r="AA890">
            <v>0</v>
          </cell>
          <cell r="AB890">
            <v>0</v>
          </cell>
          <cell r="AC890">
            <v>0</v>
          </cell>
          <cell r="AD890">
            <v>0</v>
          </cell>
          <cell r="AG890">
            <v>0</v>
          </cell>
          <cell r="AH890">
            <v>0</v>
          </cell>
        </row>
        <row r="891">
          <cell r="A891" t="str">
            <v>O.NG.PCE.C3F.FAC.71300C</v>
          </cell>
          <cell r="B891" t="str">
            <v xml:space="preserve">CAWC 3 F/S + AGG CATERING               </v>
          </cell>
          <cell r="C891">
            <v>113273</v>
          </cell>
          <cell r="D891" t="str">
            <v>PCE CATERING AND ACCOMODATION (CATERING)</v>
          </cell>
          <cell r="E891" t="str">
            <v>IRETI OMOTOSO</v>
          </cell>
          <cell r="F891" t="str">
            <v>PRODUCTION</v>
          </cell>
          <cell r="G891">
            <v>414001</v>
          </cell>
          <cell r="H891">
            <v>4140</v>
          </cell>
          <cell r="I891" t="str">
            <v>PMM</v>
          </cell>
          <cell r="J891" t="str">
            <v>BASE JV</v>
          </cell>
          <cell r="K891" t="str">
            <v>PRODUCTION</v>
          </cell>
          <cell r="L891" t="str">
            <v>PRODUCTION</v>
          </cell>
          <cell r="M891" t="str">
            <v>Asset Manager, Swamp East Hub</v>
          </cell>
          <cell r="N891" t="str">
            <v>Asset Management Integration Lead</v>
          </cell>
          <cell r="O891" t="str">
            <v>AZUBUIKE, JOHN</v>
          </cell>
          <cell r="P891" t="str">
            <v>CHIKEZIE.ODINAKA@SHELL.COM</v>
          </cell>
          <cell r="Q891" t="str">
            <v>OPEX</v>
          </cell>
          <cell r="R891" t="str">
            <v>OPEX</v>
          </cell>
          <cell r="S891" t="str">
            <v>NON SAL</v>
          </cell>
          <cell r="T891" t="str">
            <v>N/A</v>
          </cell>
          <cell r="U891" t="str">
            <v>N/A</v>
          </cell>
          <cell r="V891" t="str">
            <v>N/A</v>
          </cell>
          <cell r="W891" t="str">
            <v>P231 Production Operations - Gas</v>
          </cell>
          <cell r="X891" t="str">
            <v>S7200 Services</v>
          </cell>
          <cell r="Y891" t="str">
            <v>A2110 Production Operations</v>
          </cell>
          <cell r="Z891">
            <v>0</v>
          </cell>
          <cell r="AA891">
            <v>0</v>
          </cell>
          <cell r="AB891">
            <v>0</v>
          </cell>
          <cell r="AC891">
            <v>0</v>
          </cell>
          <cell r="AD891">
            <v>0</v>
          </cell>
          <cell r="AG891">
            <v>0</v>
          </cell>
          <cell r="AH891">
            <v>0</v>
          </cell>
        </row>
        <row r="892">
          <cell r="A892">
            <v>113279</v>
          </cell>
          <cell r="B892" t="str">
            <v>PWB CATERING/ACCOMMODATION/HOUSE KEEPING</v>
          </cell>
          <cell r="C892">
            <v>113279</v>
          </cell>
          <cell r="D892" t="str">
            <v>PBW CATERINGACCOMODATIONHOUSE KEEPING (CATERING)</v>
          </cell>
          <cell r="E892" t="str">
            <v>IRETI OMOTOSO</v>
          </cell>
          <cell r="F892" t="str">
            <v>PRODUCTION</v>
          </cell>
          <cell r="G892">
            <v>415003</v>
          </cell>
          <cell r="H892">
            <v>4150</v>
          </cell>
          <cell r="I892" t="str">
            <v>PMM</v>
          </cell>
          <cell r="J892" t="str">
            <v>BASE JV</v>
          </cell>
          <cell r="K892" t="str">
            <v>PRODUCTION</v>
          </cell>
          <cell r="L892" t="str">
            <v>PRODUCTION</v>
          </cell>
          <cell r="M892" t="str">
            <v>Asset Manager, Swamp West Hub</v>
          </cell>
          <cell r="N892" t="str">
            <v>Asset Management Integration Lead</v>
          </cell>
          <cell r="O892" t="str">
            <v>COOKEY, GABRIEL</v>
          </cell>
          <cell r="P892" t="str">
            <v>RICHARD.ITENE@SHELL.COM</v>
          </cell>
          <cell r="Q892" t="str">
            <v>OPEX</v>
          </cell>
          <cell r="R892" t="str">
            <v>OPEX</v>
          </cell>
          <cell r="S892" t="str">
            <v>NON SAL</v>
          </cell>
          <cell r="T892" t="str">
            <v>N/A</v>
          </cell>
          <cell r="U892" t="str">
            <v>N/A</v>
          </cell>
          <cell r="V892" t="str">
            <v>C_OPSE_OIL_Z11</v>
          </cell>
          <cell r="W892" t="str">
            <v>P231 Production Operations</v>
          </cell>
          <cell r="X892" t="str">
            <v>S7200 Services</v>
          </cell>
          <cell r="Y892" t="str">
            <v>A2110 Production Operations</v>
          </cell>
          <cell r="Z892">
            <v>143369.87</v>
          </cell>
          <cell r="AA892">
            <v>21619.48</v>
          </cell>
          <cell r="AB892">
            <v>350498210</v>
          </cell>
          <cell r="AC892">
            <v>0</v>
          </cell>
          <cell r="AD892">
            <v>1149174.4590163934</v>
          </cell>
          <cell r="AG892">
            <v>0</v>
          </cell>
          <cell r="AH892">
            <v>-1149174.4590163934</v>
          </cell>
        </row>
        <row r="893">
          <cell r="A893" t="str">
            <v>O.NG.PBW.ECF.FAC.71300C</v>
          </cell>
          <cell r="B893" t="str">
            <v>PBW ESCRAVOS BEACH F/S FACIL OPERATE</v>
          </cell>
          <cell r="C893">
            <v>113279</v>
          </cell>
          <cell r="D893" t="str">
            <v>PBW CATERINGACCOMODATIONHOUSE KEEPING (CATERING)</v>
          </cell>
          <cell r="E893" t="str">
            <v>IRETI OMOTOSO</v>
          </cell>
          <cell r="F893" t="str">
            <v>PRODUCTION</v>
          </cell>
          <cell r="G893">
            <v>415003</v>
          </cell>
          <cell r="H893">
            <v>4150</v>
          </cell>
          <cell r="I893" t="str">
            <v>PMM</v>
          </cell>
          <cell r="J893" t="str">
            <v>BASE JV</v>
          </cell>
          <cell r="K893" t="str">
            <v>PRODUCTION</v>
          </cell>
          <cell r="L893" t="str">
            <v>PRODUCTION</v>
          </cell>
          <cell r="M893" t="str">
            <v>Asset Manager, Swamp West Hub</v>
          </cell>
          <cell r="N893" t="str">
            <v>Asset Management Integration Lead</v>
          </cell>
          <cell r="O893" t="str">
            <v>COOKEY, GABRIEL</v>
          </cell>
          <cell r="P893" t="str">
            <v>RICHARD.ITENE@SHELL.COM</v>
          </cell>
          <cell r="Q893" t="str">
            <v>OPEX</v>
          </cell>
          <cell r="R893" t="str">
            <v>OPEX</v>
          </cell>
          <cell r="S893" t="str">
            <v>NON SAL</v>
          </cell>
          <cell r="T893" t="str">
            <v>N/A</v>
          </cell>
          <cell r="U893" t="str">
            <v>N/A</v>
          </cell>
          <cell r="V893" t="str">
            <v>N/A</v>
          </cell>
          <cell r="W893" t="str">
            <v>P231 Production Operations</v>
          </cell>
          <cell r="X893" t="str">
            <v>S7200 Services</v>
          </cell>
          <cell r="Y893" t="str">
            <v>A2110 Production Operations</v>
          </cell>
          <cell r="Z893">
            <v>7606.63</v>
          </cell>
          <cell r="AA893">
            <v>145288.35</v>
          </cell>
          <cell r="AB893">
            <v>0</v>
          </cell>
          <cell r="AC893">
            <v>0</v>
          </cell>
          <cell r="AD893">
            <v>0</v>
          </cell>
          <cell r="AG893">
            <v>0</v>
          </cell>
          <cell r="AH893">
            <v>0</v>
          </cell>
        </row>
        <row r="894">
          <cell r="A894" t="str">
            <v>O.NG.PBW.OTF.FAC.71300C</v>
          </cell>
          <cell r="B894" t="str">
            <v>PBW OTUMARA F/S FACIL  CATERING/ACCOM/HS</v>
          </cell>
          <cell r="C894">
            <v>113279</v>
          </cell>
          <cell r="D894" t="str">
            <v>PBW CATERINGACCOMODATIONHOUSE KEEPING (CATERING)</v>
          </cell>
          <cell r="E894" t="str">
            <v>IRETI OMOTOSO</v>
          </cell>
          <cell r="F894" t="str">
            <v>PRODUCTION</v>
          </cell>
          <cell r="G894">
            <v>415003</v>
          </cell>
          <cell r="H894">
            <v>4150</v>
          </cell>
          <cell r="I894" t="str">
            <v>PMM</v>
          </cell>
          <cell r="J894" t="str">
            <v>BASE JV</v>
          </cell>
          <cell r="K894" t="str">
            <v>PRODUCTION</v>
          </cell>
          <cell r="L894" t="str">
            <v>PRODUCTION</v>
          </cell>
          <cell r="M894" t="str">
            <v>Asset Manager, Swamp West Hub</v>
          </cell>
          <cell r="N894" t="str">
            <v>Asset Management Integration Lead</v>
          </cell>
          <cell r="O894" t="str">
            <v>COOKEY, GABRIEL</v>
          </cell>
          <cell r="P894" t="str">
            <v>RICHARD.ITENE@SHELL.COM</v>
          </cell>
          <cell r="Q894" t="str">
            <v>OPEX</v>
          </cell>
          <cell r="R894" t="str">
            <v>OPEX</v>
          </cell>
          <cell r="S894" t="str">
            <v>NON SAL</v>
          </cell>
          <cell r="T894" t="str">
            <v>N/A</v>
          </cell>
          <cell r="U894" t="str">
            <v>N/A</v>
          </cell>
          <cell r="V894" t="str">
            <v>N/A</v>
          </cell>
          <cell r="W894" t="str">
            <v>P231 Production Operations</v>
          </cell>
          <cell r="X894" t="str">
            <v>S7200 Services</v>
          </cell>
          <cell r="Y894" t="str">
            <v>A2110 Production Operations</v>
          </cell>
          <cell r="Z894">
            <v>55087.75</v>
          </cell>
          <cell r="AA894">
            <v>343361.39</v>
          </cell>
          <cell r="AB894">
            <v>0</v>
          </cell>
          <cell r="AC894">
            <v>0</v>
          </cell>
          <cell r="AD894">
            <v>0</v>
          </cell>
          <cell r="AG894">
            <v>0</v>
          </cell>
          <cell r="AH894">
            <v>0</v>
          </cell>
        </row>
        <row r="895">
          <cell r="A895" t="str">
            <v>O.NG.PBW.SHF.FAC.71300C</v>
          </cell>
          <cell r="B895" t="str">
            <v>PBW SAGHARA F/S FACIL  CATERING/ACCOM/HS</v>
          </cell>
          <cell r="C895">
            <v>113279</v>
          </cell>
          <cell r="D895" t="str">
            <v>PBW CATERINGACCOMODATIONHOUSE KEEPING (CATERING)</v>
          </cell>
          <cell r="E895" t="str">
            <v>IRETI OMOTOSO</v>
          </cell>
          <cell r="F895" t="str">
            <v>PRODUCTION</v>
          </cell>
          <cell r="G895">
            <v>415003</v>
          </cell>
          <cell r="H895">
            <v>4150</v>
          </cell>
          <cell r="I895" t="str">
            <v>PMM</v>
          </cell>
          <cell r="J895" t="str">
            <v>BASE JV</v>
          </cell>
          <cell r="K895" t="str">
            <v>PRODUCTION</v>
          </cell>
          <cell r="L895" t="str">
            <v>PRODUCTION</v>
          </cell>
          <cell r="M895" t="str">
            <v>Asset Manager, Swamp West Hub</v>
          </cell>
          <cell r="N895" t="str">
            <v>Asset Management Integration Lead</v>
          </cell>
          <cell r="O895" t="str">
            <v>COOKEY, GABRIEL</v>
          </cell>
          <cell r="P895" t="str">
            <v>RICHARD.ITENE@SHELL.COM</v>
          </cell>
          <cell r="Q895" t="str">
            <v>OPEX</v>
          </cell>
          <cell r="R895" t="str">
            <v>OPEX</v>
          </cell>
          <cell r="S895" t="str">
            <v>NON SAL</v>
          </cell>
          <cell r="T895" t="str">
            <v>N/A</v>
          </cell>
          <cell r="U895" t="str">
            <v>N/A</v>
          </cell>
          <cell r="V895" t="str">
            <v>N/A</v>
          </cell>
          <cell r="W895" t="str">
            <v>P231 Production Operations</v>
          </cell>
          <cell r="X895" t="str">
            <v>S7200 Services</v>
          </cell>
          <cell r="Y895" t="str">
            <v>A2110 Production Operations</v>
          </cell>
          <cell r="Z895">
            <v>1298.51</v>
          </cell>
          <cell r="AA895">
            <v>12679.71</v>
          </cell>
          <cell r="AB895">
            <v>0</v>
          </cell>
          <cell r="AC895">
            <v>0</v>
          </cell>
          <cell r="AD895">
            <v>0</v>
          </cell>
          <cell r="AG895">
            <v>0</v>
          </cell>
          <cell r="AH895">
            <v>0</v>
          </cell>
        </row>
        <row r="896">
          <cell r="A896" t="str">
            <v>O.NG.PCW.ETF.FAC.71300C</v>
          </cell>
          <cell r="B896" t="str">
            <v xml:space="preserve">PCW ESTUARY F/S FACIL AVIATION          </v>
          </cell>
          <cell r="C896">
            <v>113279</v>
          </cell>
          <cell r="D896" t="str">
            <v>PBW CATERINGACCOMODATIONHOUSE KEEPING (CATERING)</v>
          </cell>
          <cell r="E896" t="str">
            <v>IRETI OMOTOSO</v>
          </cell>
          <cell r="F896" t="str">
            <v>PRODUCTION</v>
          </cell>
          <cell r="G896">
            <v>415003</v>
          </cell>
          <cell r="H896">
            <v>4150</v>
          </cell>
          <cell r="I896" t="str">
            <v>PMM</v>
          </cell>
          <cell r="J896" t="str">
            <v>BASE JV</v>
          </cell>
          <cell r="K896" t="str">
            <v>PRODUCTION</v>
          </cell>
          <cell r="L896" t="str">
            <v>PRODUCTION</v>
          </cell>
          <cell r="M896" t="str">
            <v>Asset Manager, Swamp West Hub</v>
          </cell>
          <cell r="N896" t="str">
            <v>Asset Management Integration Lead</v>
          </cell>
          <cell r="O896" t="str">
            <v>COOKEY, GABRIEL</v>
          </cell>
          <cell r="P896" t="str">
            <v>RICHARD.ITENE@SHELL.COM</v>
          </cell>
          <cell r="Q896" t="str">
            <v>OPEX</v>
          </cell>
          <cell r="R896" t="str">
            <v>OPEX</v>
          </cell>
          <cell r="S896" t="str">
            <v>NON SAL</v>
          </cell>
          <cell r="T896" t="str">
            <v>N/A</v>
          </cell>
          <cell r="U896" t="str">
            <v>N/A</v>
          </cell>
          <cell r="V896" t="str">
            <v>N/A</v>
          </cell>
          <cell r="W896" t="str">
            <v>P231 Production Operations</v>
          </cell>
          <cell r="X896" t="str">
            <v>S7200 Services</v>
          </cell>
          <cell r="Y896" t="str">
            <v>A2110 Production Operations</v>
          </cell>
          <cell r="Z896">
            <v>165471.82999999999</v>
          </cell>
          <cell r="AA896">
            <v>170223.68</v>
          </cell>
          <cell r="AB896">
            <v>0</v>
          </cell>
          <cell r="AC896">
            <v>0</v>
          </cell>
          <cell r="AD896">
            <v>0</v>
          </cell>
          <cell r="AG896">
            <v>0</v>
          </cell>
          <cell r="AH896">
            <v>0</v>
          </cell>
        </row>
        <row r="897">
          <cell r="A897" t="str">
            <v>O.NG.PCW.NTF.FAC.71300C</v>
          </cell>
          <cell r="B897" t="str">
            <v>PCW NORTH BANK F/S FACIL  CATER/ACCOM/HS</v>
          </cell>
          <cell r="C897">
            <v>113279</v>
          </cell>
          <cell r="D897" t="str">
            <v>PBW CATERINGACCOMODATIONHOUSE KEEPING (CATERING)</v>
          </cell>
          <cell r="E897" t="str">
            <v>IRETI OMOTOSO</v>
          </cell>
          <cell r="F897" t="str">
            <v>PRODUCTION</v>
          </cell>
          <cell r="G897">
            <v>415003</v>
          </cell>
          <cell r="H897">
            <v>4150</v>
          </cell>
          <cell r="I897" t="str">
            <v>PMM</v>
          </cell>
          <cell r="J897" t="str">
            <v>BASE JV</v>
          </cell>
          <cell r="K897" t="str">
            <v>PRODUCTION</v>
          </cell>
          <cell r="L897" t="str">
            <v>PRODUCTION</v>
          </cell>
          <cell r="M897" t="str">
            <v>Asset Manager, Swamp West Hub</v>
          </cell>
          <cell r="N897" t="str">
            <v>Asset Management Integration Lead</v>
          </cell>
          <cell r="O897" t="str">
            <v>COOKEY, GABRIEL</v>
          </cell>
          <cell r="P897" t="str">
            <v>RICHARD.ITENE@SHELL.COM</v>
          </cell>
          <cell r="Q897" t="str">
            <v>OPEX</v>
          </cell>
          <cell r="R897" t="str">
            <v>OPEX</v>
          </cell>
          <cell r="S897" t="str">
            <v>NON SAL</v>
          </cell>
          <cell r="T897" t="str">
            <v>N/A</v>
          </cell>
          <cell r="U897" t="str">
            <v>N/A</v>
          </cell>
          <cell r="V897" t="str">
            <v>N/A</v>
          </cell>
          <cell r="W897" t="str">
            <v>P231 Production Operations</v>
          </cell>
          <cell r="X897" t="str">
            <v>S7200 Services</v>
          </cell>
          <cell r="Y897" t="str">
            <v>A2110 Production Operations</v>
          </cell>
          <cell r="Z897">
            <v>171512.92</v>
          </cell>
          <cell r="AA897">
            <v>308707.23</v>
          </cell>
          <cell r="AB897">
            <v>0</v>
          </cell>
          <cell r="AC897">
            <v>0</v>
          </cell>
          <cell r="AD897">
            <v>0</v>
          </cell>
          <cell r="AG897">
            <v>0</v>
          </cell>
          <cell r="AH897">
            <v>0</v>
          </cell>
        </row>
        <row r="898">
          <cell r="A898" t="str">
            <v>O.NG.PCW.SBF.FAC.71300C</v>
          </cell>
          <cell r="B898" t="str">
            <v>PCW SOUTH BANK F/S FACIL CATER/ACCOM/HSE</v>
          </cell>
          <cell r="C898">
            <v>113279</v>
          </cell>
          <cell r="D898" t="str">
            <v>PBW CATERINGACCOMODATIONHOUSE KEEPING (CATERING)</v>
          </cell>
          <cell r="E898" t="str">
            <v>IRETI OMOTOSO</v>
          </cell>
          <cell r="F898" t="str">
            <v>PRODUCTION</v>
          </cell>
          <cell r="G898">
            <v>415003</v>
          </cell>
          <cell r="H898">
            <v>4150</v>
          </cell>
          <cell r="I898" t="str">
            <v>PMM</v>
          </cell>
          <cell r="J898" t="str">
            <v>BASE JV</v>
          </cell>
          <cell r="K898" t="str">
            <v>PRODUCTION</v>
          </cell>
          <cell r="L898" t="str">
            <v>PRODUCTION</v>
          </cell>
          <cell r="M898" t="str">
            <v>Asset Manager, Swamp West Hub</v>
          </cell>
          <cell r="N898" t="str">
            <v>Asset Management Integration Lead</v>
          </cell>
          <cell r="O898" t="str">
            <v>COOKEY, GABRIEL</v>
          </cell>
          <cell r="P898" t="str">
            <v>RICHARD.ITENE@SHELL.COM</v>
          </cell>
          <cell r="Q898" t="str">
            <v>OPEX</v>
          </cell>
          <cell r="R898" t="str">
            <v>OPEX</v>
          </cell>
          <cell r="S898" t="str">
            <v>NON SAL</v>
          </cell>
          <cell r="T898" t="str">
            <v>N/A</v>
          </cell>
          <cell r="U898" t="str">
            <v>N/A</v>
          </cell>
          <cell r="V898" t="str">
            <v>N/A</v>
          </cell>
          <cell r="W898" t="str">
            <v>P231 Production Operations</v>
          </cell>
          <cell r="X898" t="str">
            <v>S7200 Services</v>
          </cell>
          <cell r="Y898" t="str">
            <v>A2110 Production Operations</v>
          </cell>
          <cell r="Z898">
            <v>0</v>
          </cell>
          <cell r="AA898">
            <v>0</v>
          </cell>
          <cell r="AB898">
            <v>0</v>
          </cell>
          <cell r="AC898">
            <v>0</v>
          </cell>
          <cell r="AD898">
            <v>0</v>
          </cell>
          <cell r="AG898">
            <v>0</v>
          </cell>
          <cell r="AH898">
            <v>0</v>
          </cell>
        </row>
        <row r="899">
          <cell r="A899" t="str">
            <v>O.NG.PCW.YKF.FAC.71300C</v>
          </cell>
          <cell r="B899" t="str">
            <v>PCW YOKRI F/S FACIL  CATER/ACCOM/HSE KEE</v>
          </cell>
          <cell r="C899">
            <v>113279</v>
          </cell>
          <cell r="D899" t="str">
            <v>PBW CATERINGACCOMODATIONHOUSE KEEPING (CATERING)</v>
          </cell>
          <cell r="E899" t="str">
            <v>IRETI OMOTOSO</v>
          </cell>
          <cell r="F899" t="str">
            <v>PRODUCTION</v>
          </cell>
          <cell r="G899">
            <v>415003</v>
          </cell>
          <cell r="H899">
            <v>4150</v>
          </cell>
          <cell r="I899" t="str">
            <v>PMM</v>
          </cell>
          <cell r="J899" t="str">
            <v>BASE JV</v>
          </cell>
          <cell r="K899" t="str">
            <v>PRODUCTION</v>
          </cell>
          <cell r="L899" t="str">
            <v>PRODUCTION</v>
          </cell>
          <cell r="M899" t="str">
            <v>Asset Manager, Swamp West Hub</v>
          </cell>
          <cell r="N899" t="str">
            <v>Asset Management Integration Lead</v>
          </cell>
          <cell r="O899" t="str">
            <v>COOKEY, GABRIEL</v>
          </cell>
          <cell r="P899" t="str">
            <v>RICHARD.ITENE@SHELL.COM</v>
          </cell>
          <cell r="Q899" t="str">
            <v>OPEX</v>
          </cell>
          <cell r="R899" t="str">
            <v>OPEX</v>
          </cell>
          <cell r="S899" t="str">
            <v>NON SAL</v>
          </cell>
          <cell r="T899" t="str">
            <v>N/A</v>
          </cell>
          <cell r="U899" t="str">
            <v>N/A</v>
          </cell>
          <cell r="V899" t="str">
            <v>N/A</v>
          </cell>
          <cell r="W899" t="str">
            <v>P231 Production Operations</v>
          </cell>
          <cell r="X899" t="str">
            <v>S7200 Services</v>
          </cell>
          <cell r="Y899" t="str">
            <v>A2110 Production Operations</v>
          </cell>
          <cell r="Z899">
            <v>37863.89</v>
          </cell>
          <cell r="AA899">
            <v>85175.32</v>
          </cell>
          <cell r="AB899">
            <v>0</v>
          </cell>
          <cell r="AC899">
            <v>0</v>
          </cell>
          <cell r="AD899">
            <v>0</v>
          </cell>
          <cell r="AG899">
            <v>0</v>
          </cell>
          <cell r="AH899">
            <v>0</v>
          </cell>
        </row>
        <row r="900">
          <cell r="A900">
            <v>113280</v>
          </cell>
          <cell r="B900" t="str">
            <v>PWC CATERING/ACCOMMODATION/HOUSE KEEPING</v>
          </cell>
          <cell r="C900">
            <v>113280</v>
          </cell>
          <cell r="D900" t="str">
            <v>PCW CATERINGACCOMODATIONHOUSE KEEPING (CATERING)</v>
          </cell>
          <cell r="E900" t="str">
            <v>IRETI OMOTOSO</v>
          </cell>
          <cell r="F900" t="str">
            <v>PRODUCTION</v>
          </cell>
          <cell r="G900">
            <v>415003</v>
          </cell>
          <cell r="H900">
            <v>4150</v>
          </cell>
          <cell r="I900" t="str">
            <v>PMM</v>
          </cell>
          <cell r="J900" t="str">
            <v>BASE JV</v>
          </cell>
          <cell r="K900" t="str">
            <v>PRODUCTION</v>
          </cell>
          <cell r="L900" t="str">
            <v>PRODUCTION</v>
          </cell>
          <cell r="M900" t="str">
            <v>Asset Manager, Swamp West Hub</v>
          </cell>
          <cell r="N900" t="str">
            <v>Asset Management Integration Lead</v>
          </cell>
          <cell r="O900" t="str">
            <v>COOKEY, GABRIEL</v>
          </cell>
          <cell r="P900" t="str">
            <v>RICHARD.ITENE@SHELL.COM</v>
          </cell>
          <cell r="Q900" t="str">
            <v>OPEX</v>
          </cell>
          <cell r="R900" t="str">
            <v>OPEX</v>
          </cell>
          <cell r="S900" t="str">
            <v>NON SAL</v>
          </cell>
          <cell r="T900" t="str">
            <v>N/A</v>
          </cell>
          <cell r="U900" t="str">
            <v>N/A</v>
          </cell>
          <cell r="V900" t="str">
            <v>C_OPSE_OIL_Z11</v>
          </cell>
          <cell r="W900" t="str">
            <v>P231 Production Operations</v>
          </cell>
          <cell r="X900" t="str">
            <v>S7200 Services</v>
          </cell>
          <cell r="Y900" t="str">
            <v>A2110 Production Operations</v>
          </cell>
          <cell r="Z900">
            <v>-28018</v>
          </cell>
          <cell r="AA900">
            <v>27490.69</v>
          </cell>
          <cell r="AB900">
            <v>398062336.80000001</v>
          </cell>
          <cell r="AC900">
            <v>0</v>
          </cell>
          <cell r="AD900">
            <v>1305122.4157377051</v>
          </cell>
          <cell r="AG900">
            <v>0</v>
          </cell>
          <cell r="AH900">
            <v>-1305122.4157377051</v>
          </cell>
        </row>
        <row r="901">
          <cell r="A901" t="str">
            <v>O.NG.PCW.BSF.FAC.71300C</v>
          </cell>
          <cell r="B901" t="str">
            <v>PCW BENISEDE F/S FACIL CATER/ACCOM/HSE K</v>
          </cell>
          <cell r="C901">
            <v>113280</v>
          </cell>
          <cell r="D901" t="str">
            <v>PCW CATERINGACCOMODATIONHOUSE KEEPING (CATERING)</v>
          </cell>
          <cell r="E901" t="str">
            <v>IRETI OMOTOSO</v>
          </cell>
          <cell r="F901" t="str">
            <v>PRODUCTION</v>
          </cell>
          <cell r="G901">
            <v>415003</v>
          </cell>
          <cell r="H901">
            <v>4150</v>
          </cell>
          <cell r="I901" t="str">
            <v>PMM</v>
          </cell>
          <cell r="J901" t="str">
            <v>BASE JV</v>
          </cell>
          <cell r="K901" t="str">
            <v>PRODUCTION</v>
          </cell>
          <cell r="L901" t="str">
            <v>PRODUCTION</v>
          </cell>
          <cell r="M901" t="str">
            <v>Asset Manager, Swamp West Hub</v>
          </cell>
          <cell r="N901" t="str">
            <v>Asset Management Integration Lead</v>
          </cell>
          <cell r="O901" t="str">
            <v>COOKEY, GABRIEL</v>
          </cell>
          <cell r="P901" t="str">
            <v>RICHARD.ITENE@SHELL.COM</v>
          </cell>
          <cell r="Q901" t="str">
            <v>OPEX</v>
          </cell>
          <cell r="R901" t="str">
            <v>OPEX</v>
          </cell>
          <cell r="S901" t="str">
            <v>NON SAL</v>
          </cell>
          <cell r="T901" t="str">
            <v>N/A</v>
          </cell>
          <cell r="U901" t="str">
            <v>N/A</v>
          </cell>
          <cell r="V901" t="str">
            <v>N/A</v>
          </cell>
          <cell r="W901" t="str">
            <v>P231 Production Operations</v>
          </cell>
          <cell r="X901" t="str">
            <v>S7200 Services</v>
          </cell>
          <cell r="Y901" t="str">
            <v>A2110 Production Operations</v>
          </cell>
          <cell r="Z901">
            <v>164787.70000000001</v>
          </cell>
          <cell r="AA901">
            <v>265679.09000000003</v>
          </cell>
          <cell r="AB901">
            <v>0</v>
          </cell>
          <cell r="AC901">
            <v>0</v>
          </cell>
          <cell r="AD901">
            <v>0</v>
          </cell>
          <cell r="AG901">
            <v>0</v>
          </cell>
          <cell r="AH901">
            <v>0</v>
          </cell>
        </row>
        <row r="902">
          <cell r="A902" t="str">
            <v>O.NG.PCW.OKF.FAC.71300C</v>
          </cell>
          <cell r="B902" t="str">
            <v xml:space="preserve">PCW OPUKUSHI F/S FACIL  CATER/ACCOM/HSE </v>
          </cell>
          <cell r="C902">
            <v>113280</v>
          </cell>
          <cell r="D902" t="str">
            <v>PCW CATERINGACCOMODATIONHOUSE KEEPING (CATERING)</v>
          </cell>
          <cell r="E902" t="str">
            <v>IRETI OMOTOSO</v>
          </cell>
          <cell r="F902" t="str">
            <v>PRODUCTION</v>
          </cell>
          <cell r="G902">
            <v>415003</v>
          </cell>
          <cell r="H902">
            <v>4150</v>
          </cell>
          <cell r="I902" t="str">
            <v>PMM</v>
          </cell>
          <cell r="J902" t="str">
            <v>BASE JV</v>
          </cell>
          <cell r="K902" t="str">
            <v>PRODUCTION</v>
          </cell>
          <cell r="L902" t="str">
            <v>PRODUCTION</v>
          </cell>
          <cell r="M902" t="str">
            <v>Asset Manager, Swamp West Hub</v>
          </cell>
          <cell r="N902" t="str">
            <v>Asset Management Integration Lead</v>
          </cell>
          <cell r="O902" t="str">
            <v>COOKEY, GABRIEL</v>
          </cell>
          <cell r="P902" t="str">
            <v>RICHARD.ITENE@SHELL.COM</v>
          </cell>
          <cell r="Q902" t="str">
            <v>OPEX</v>
          </cell>
          <cell r="R902" t="str">
            <v>OPEX</v>
          </cell>
          <cell r="S902" t="str">
            <v>NON SAL</v>
          </cell>
          <cell r="T902" t="str">
            <v>N/A</v>
          </cell>
          <cell r="U902" t="str">
            <v>N/A</v>
          </cell>
          <cell r="V902" t="str">
            <v>N/A</v>
          </cell>
          <cell r="W902" t="str">
            <v>P231 Production Operations</v>
          </cell>
          <cell r="X902" t="str">
            <v>S7200 Services</v>
          </cell>
          <cell r="Y902" t="str">
            <v>A2110 Production Operations</v>
          </cell>
          <cell r="Z902">
            <v>224510.43</v>
          </cell>
          <cell r="AA902">
            <v>232743.62</v>
          </cell>
          <cell r="AB902">
            <v>0</v>
          </cell>
          <cell r="AC902">
            <v>0</v>
          </cell>
          <cell r="AD902">
            <v>0</v>
          </cell>
          <cell r="AG902">
            <v>0</v>
          </cell>
          <cell r="AH902">
            <v>0</v>
          </cell>
        </row>
        <row r="903">
          <cell r="A903" t="str">
            <v>O.NG.PCW.OTF.FAC.71300C</v>
          </cell>
          <cell r="B903" t="str">
            <v xml:space="preserve">PCW OGBOTOBO F/S FACIL  CATER/ACCOM/HSE </v>
          </cell>
          <cell r="C903">
            <v>113280</v>
          </cell>
          <cell r="D903" t="str">
            <v>PCW CATERINGACCOMODATIONHOUSE KEEPING (CATERING)</v>
          </cell>
          <cell r="E903" t="str">
            <v>IRETI OMOTOSO</v>
          </cell>
          <cell r="F903" t="str">
            <v>PRODUCTION</v>
          </cell>
          <cell r="G903">
            <v>415003</v>
          </cell>
          <cell r="H903">
            <v>4150</v>
          </cell>
          <cell r="I903" t="str">
            <v>PMM</v>
          </cell>
          <cell r="J903" t="str">
            <v>BASE JV</v>
          </cell>
          <cell r="K903" t="str">
            <v>PRODUCTION</v>
          </cell>
          <cell r="L903" t="str">
            <v>PRODUCTION</v>
          </cell>
          <cell r="M903" t="str">
            <v>Asset Manager, Swamp West Hub</v>
          </cell>
          <cell r="N903" t="str">
            <v>Asset Management Integration Lead</v>
          </cell>
          <cell r="O903" t="str">
            <v>COOKEY, GABRIEL</v>
          </cell>
          <cell r="P903" t="str">
            <v>RICHARD.ITENE@SHELL.COM</v>
          </cell>
          <cell r="Q903" t="str">
            <v>OPEX</v>
          </cell>
          <cell r="R903" t="str">
            <v>OPEX</v>
          </cell>
          <cell r="S903" t="str">
            <v>NON SAL</v>
          </cell>
          <cell r="T903" t="str">
            <v>N/A</v>
          </cell>
          <cell r="U903" t="str">
            <v>N/A</v>
          </cell>
          <cell r="V903" t="str">
            <v>N/A</v>
          </cell>
          <cell r="W903" t="str">
            <v>P231 Production Operations</v>
          </cell>
          <cell r="X903" t="str">
            <v>S7200 Services</v>
          </cell>
          <cell r="Y903" t="str">
            <v>A2110 Production Operations</v>
          </cell>
          <cell r="Z903">
            <v>44863.1</v>
          </cell>
          <cell r="AA903">
            <v>512.66999999999996</v>
          </cell>
          <cell r="AB903">
            <v>0</v>
          </cell>
          <cell r="AC903">
            <v>0</v>
          </cell>
          <cell r="AD903">
            <v>0</v>
          </cell>
          <cell r="AG903">
            <v>0</v>
          </cell>
          <cell r="AH903">
            <v>0</v>
          </cell>
        </row>
        <row r="904">
          <cell r="A904" t="str">
            <v>O.NG.PCW.TNF.FAC.71300C</v>
          </cell>
          <cell r="B904" t="str">
            <v xml:space="preserve">PCW TUNU F/S FACIL CATER/ACCOM/HSE KEEP </v>
          </cell>
          <cell r="C904">
            <v>113280</v>
          </cell>
          <cell r="D904" t="str">
            <v>PCW CATERINGACCOMODATIONHOUSE KEEPING (CATERING)</v>
          </cell>
          <cell r="E904" t="str">
            <v>IRETI OMOTOSO</v>
          </cell>
          <cell r="F904" t="str">
            <v>PRODUCTION</v>
          </cell>
          <cell r="G904">
            <v>415003</v>
          </cell>
          <cell r="H904">
            <v>4150</v>
          </cell>
          <cell r="I904" t="str">
            <v>PMM</v>
          </cell>
          <cell r="J904" t="str">
            <v>BASE JV</v>
          </cell>
          <cell r="K904" t="str">
            <v>PRODUCTION</v>
          </cell>
          <cell r="L904" t="str">
            <v>PRODUCTION</v>
          </cell>
          <cell r="M904" t="str">
            <v>Asset Manager, Swamp West Hub</v>
          </cell>
          <cell r="N904" t="str">
            <v>Asset Management Integration Lead</v>
          </cell>
          <cell r="O904" t="str">
            <v>COOKEY, GABRIEL</v>
          </cell>
          <cell r="P904" t="str">
            <v>RICHARD.ITENE@SHELL.COM</v>
          </cell>
          <cell r="Q904" t="str">
            <v>OPEX</v>
          </cell>
          <cell r="R904" t="str">
            <v>OPEX</v>
          </cell>
          <cell r="S904" t="str">
            <v>NON SAL</v>
          </cell>
          <cell r="T904" t="str">
            <v>N/A</v>
          </cell>
          <cell r="U904" t="str">
            <v>N/A</v>
          </cell>
          <cell r="V904" t="str">
            <v>N/A</v>
          </cell>
          <cell r="W904" t="str">
            <v>P231 Production Operations</v>
          </cell>
          <cell r="X904" t="str">
            <v>S7200 Services</v>
          </cell>
          <cell r="Y904" t="str">
            <v>A2110 Production Operations</v>
          </cell>
          <cell r="Z904">
            <v>245945.2</v>
          </cell>
          <cell r="AA904">
            <v>324061.71999999997</v>
          </cell>
          <cell r="AB904">
            <v>0</v>
          </cell>
          <cell r="AC904">
            <v>0</v>
          </cell>
          <cell r="AD904">
            <v>0</v>
          </cell>
          <cell r="AG904">
            <v>0</v>
          </cell>
          <cell r="AH904">
            <v>0</v>
          </cell>
        </row>
        <row r="905">
          <cell r="A905">
            <v>113117</v>
          </cell>
          <cell r="B905" t="str">
            <v>PNPP GENERAL - ENVIRONMENTAL AFFAIRS</v>
          </cell>
          <cell r="C905">
            <v>113291</v>
          </cell>
          <cell r="D905" t="str">
            <v>PNPP GENERAL OVERHEAD (ACCIDENT PREVENTION &amp; INVESTIGATION)</v>
          </cell>
          <cell r="E905" t="str">
            <v>IRETI OMOTOSO</v>
          </cell>
          <cell r="F905" t="str">
            <v>PRODUCTION</v>
          </cell>
          <cell r="G905">
            <v>415006</v>
          </cell>
          <cell r="H905">
            <v>4150</v>
          </cell>
          <cell r="I905" t="str">
            <v>HSE</v>
          </cell>
          <cell r="J905" t="str">
            <v>BASE JV</v>
          </cell>
          <cell r="K905" t="str">
            <v>PRODUCTION</v>
          </cell>
          <cell r="L905" t="str">
            <v>PRODUCTION</v>
          </cell>
          <cell r="M905" t="str">
            <v>Pipeline Asset Manager</v>
          </cell>
          <cell r="N905" t="str">
            <v xml:space="preserve">	Head, Right of Way Management </v>
          </cell>
          <cell r="O905" t="str">
            <v>AGUEGBOH, OBIORA</v>
          </cell>
          <cell r="P905" t="str">
            <v>JUSTICE.DEREFAKA@SHELL.COM</v>
          </cell>
          <cell r="Q905" t="str">
            <v>OPEX</v>
          </cell>
          <cell r="R905" t="str">
            <v>OPEX</v>
          </cell>
          <cell r="S905" t="str">
            <v>NON SAL</v>
          </cell>
          <cell r="T905" t="str">
            <v>N/A</v>
          </cell>
          <cell r="U905" t="str">
            <v>N/A</v>
          </cell>
          <cell r="V905" t="str">
            <v>N/A</v>
          </cell>
          <cell r="W905" t="str">
            <v>P231 Production Operations</v>
          </cell>
          <cell r="X905" t="str">
            <v>S7200 Services</v>
          </cell>
          <cell r="Y905" t="str">
            <v>A2110 Production Operations</v>
          </cell>
          <cell r="Z905">
            <v>-123898.88</v>
          </cell>
          <cell r="AA905">
            <v>0</v>
          </cell>
          <cell r="AB905">
            <v>0</v>
          </cell>
          <cell r="AC905">
            <v>0</v>
          </cell>
          <cell r="AD905">
            <v>0</v>
          </cell>
          <cell r="AG905">
            <v>0</v>
          </cell>
          <cell r="AH905">
            <v>0</v>
          </cell>
        </row>
        <row r="906">
          <cell r="A906">
            <v>113291</v>
          </cell>
          <cell r="B906" t="str">
            <v>PNPP GENERAL OVERHEAD</v>
          </cell>
          <cell r="C906">
            <v>113291</v>
          </cell>
          <cell r="D906" t="str">
            <v>PNPP GENERAL OVERHEAD (ACCIDENT PREVENTION &amp; INVESTIGATION)</v>
          </cell>
          <cell r="E906" t="str">
            <v>IRETI OMOTOSO</v>
          </cell>
          <cell r="F906" t="str">
            <v>PRODUCTION</v>
          </cell>
          <cell r="G906">
            <v>415006</v>
          </cell>
          <cell r="H906">
            <v>4150</v>
          </cell>
          <cell r="I906" t="str">
            <v>HSE</v>
          </cell>
          <cell r="J906" t="str">
            <v>BASE JV</v>
          </cell>
          <cell r="K906" t="str">
            <v>PRODUCTION</v>
          </cell>
          <cell r="L906" t="str">
            <v>PRODUCTION</v>
          </cell>
          <cell r="M906" t="str">
            <v>Pipeline Asset Manager</v>
          </cell>
          <cell r="N906" t="str">
            <v xml:space="preserve">	Production Support Manager                                                          </v>
          </cell>
          <cell r="O906" t="str">
            <v>AGUEGBOH, OBIORA</v>
          </cell>
          <cell r="P906" t="str">
            <v>JUSTICE.DEREFAKA@SHELL.COM</v>
          </cell>
          <cell r="Q906" t="str">
            <v>OPEX</v>
          </cell>
          <cell r="R906" t="str">
            <v>OPEX</v>
          </cell>
          <cell r="S906" t="str">
            <v>NON SAL</v>
          </cell>
          <cell r="T906" t="str">
            <v>N/A</v>
          </cell>
          <cell r="U906" t="str">
            <v>N/A</v>
          </cell>
          <cell r="V906" t="str">
            <v>C_OPSE_OIL_Z11</v>
          </cell>
          <cell r="W906" t="str">
            <v>P231 Production Operations</v>
          </cell>
          <cell r="X906" t="str">
            <v>S7200 Services</v>
          </cell>
          <cell r="Y906" t="str">
            <v>A2110 Production Operations</v>
          </cell>
          <cell r="Z906">
            <v>46002.219999999994</v>
          </cell>
          <cell r="AA906">
            <v>129278.54000000002</v>
          </cell>
          <cell r="AB906">
            <v>72493121.838522553</v>
          </cell>
          <cell r="AC906">
            <v>49380</v>
          </cell>
          <cell r="AD906">
            <v>287062.36668368051</v>
          </cell>
          <cell r="AG906">
            <v>0</v>
          </cell>
          <cell r="AH906">
            <v>-287062.36668368051</v>
          </cell>
        </row>
        <row r="907">
          <cell r="A907">
            <v>113207</v>
          </cell>
          <cell r="B907" t="str">
            <v>OVERHEADS  FRT REGIONAL TAX MANAGER_CATERING</v>
          </cell>
          <cell r="C907">
            <v>113293</v>
          </cell>
          <cell r="D907" t="str">
            <v>OVERHEADS  FRT REGIONAL TAX MANAGER_ADMIN COST</v>
          </cell>
          <cell r="E907" t="str">
            <v>CHIGBO ENENMO</v>
          </cell>
          <cell r="F907" t="str">
            <v>FINANCE</v>
          </cell>
          <cell r="G907">
            <v>415002</v>
          </cell>
          <cell r="H907">
            <v>4150</v>
          </cell>
          <cell r="I907" t="str">
            <v>G&amp;A</v>
          </cell>
          <cell r="J907" t="str">
            <v>BASE JV</v>
          </cell>
          <cell r="K907" t="str">
            <v>FINANCE</v>
          </cell>
          <cell r="L907" t="str">
            <v>FINANCE</v>
          </cell>
          <cell r="M907" t="str">
            <v>Tax Manager UK, Africa and Middle East</v>
          </cell>
          <cell r="N907" t="str">
            <v>Tax Lead Nigeria</v>
          </cell>
          <cell r="O907" t="str">
            <v>AJILIMA- ISAAC, HAWA</v>
          </cell>
          <cell r="P907" t="str">
            <v>ROTIMI.KUSHANU@SHELL.COM</v>
          </cell>
          <cell r="Q907" t="str">
            <v>OPEX</v>
          </cell>
          <cell r="R907" t="str">
            <v>OPEX</v>
          </cell>
          <cell r="S907" t="str">
            <v>NON SAL</v>
          </cell>
          <cell r="T907" t="str">
            <v>N/A</v>
          </cell>
          <cell r="U907" t="str">
            <v>N/A</v>
          </cell>
          <cell r="V907" t="str">
            <v>N/A</v>
          </cell>
          <cell r="W907" t="str">
            <v>P236.06 Finance and Taxation</v>
          </cell>
          <cell r="X907" t="str">
            <v>S7200 Services</v>
          </cell>
          <cell r="Y907" t="str">
            <v>A2340 Overhead</v>
          </cell>
          <cell r="Z907">
            <v>28.04</v>
          </cell>
          <cell r="AA907">
            <v>0</v>
          </cell>
          <cell r="AB907">
            <v>0</v>
          </cell>
          <cell r="AC907">
            <v>0</v>
          </cell>
          <cell r="AD907">
            <v>0</v>
          </cell>
          <cell r="AG907">
            <v>0</v>
          </cell>
          <cell r="AH907">
            <v>0</v>
          </cell>
        </row>
        <row r="908">
          <cell r="A908">
            <v>113293</v>
          </cell>
          <cell r="B908" t="str">
            <v>OVERHEADS  FRT REGIONAL TAX MANAGER_ADMIN COST</v>
          </cell>
          <cell r="C908">
            <v>113293</v>
          </cell>
          <cell r="D908" t="str">
            <v>OVERHEADS  FRT REGIONAL TAX MANAGER_ADMIN COST</v>
          </cell>
          <cell r="E908" t="str">
            <v>CHIGBO ENENMO</v>
          </cell>
          <cell r="F908" t="str">
            <v>FINANCE</v>
          </cell>
          <cell r="G908">
            <v>415002</v>
          </cell>
          <cell r="H908">
            <v>4150</v>
          </cell>
          <cell r="I908" t="str">
            <v>G&amp;A</v>
          </cell>
          <cell r="J908" t="str">
            <v>BASE JV</v>
          </cell>
          <cell r="K908" t="str">
            <v>FINANCE</v>
          </cell>
          <cell r="L908" t="str">
            <v>FINANCE</v>
          </cell>
          <cell r="M908" t="str">
            <v>Tax Manager UK, Africa and Middle East</v>
          </cell>
          <cell r="N908" t="str">
            <v>Tax Lead Nigeria</v>
          </cell>
          <cell r="O908" t="str">
            <v>AJILIMA- ISAAC, HAWA</v>
          </cell>
          <cell r="P908" t="str">
            <v>ROTIMI.KUSHANU@SHELL.COM</v>
          </cell>
          <cell r="Q908" t="str">
            <v>OPEX</v>
          </cell>
          <cell r="R908" t="str">
            <v>OPEX</v>
          </cell>
          <cell r="S908" t="str">
            <v>NON SAL</v>
          </cell>
          <cell r="T908" t="str">
            <v>N/A</v>
          </cell>
          <cell r="U908" t="str">
            <v>N/A</v>
          </cell>
          <cell r="V908" t="str">
            <v>C_OPSE_OIL_Z11</v>
          </cell>
          <cell r="W908" t="str">
            <v>P236.06 Finance and Taxation</v>
          </cell>
          <cell r="X908" t="str">
            <v>S7200 Services</v>
          </cell>
          <cell r="Y908" t="str">
            <v>A2340 Overhead</v>
          </cell>
          <cell r="Z908">
            <v>3317.9500000000007</v>
          </cell>
          <cell r="AA908">
            <v>1100.8600000000001</v>
          </cell>
          <cell r="AB908">
            <v>603024.9137151608</v>
          </cell>
          <cell r="AC908">
            <v>728.89100000000008</v>
          </cell>
          <cell r="AD908">
            <v>2706.0218646398716</v>
          </cell>
          <cell r="AG908">
            <v>0</v>
          </cell>
          <cell r="AH908">
            <v>-2706.0218646398716</v>
          </cell>
        </row>
        <row r="909">
          <cell r="A909">
            <v>113294</v>
          </cell>
          <cell r="B909" t="str">
            <v>OVERHEADS FRT REGIONAL TAX MANAGER_CONSULTANCY</v>
          </cell>
          <cell r="C909">
            <v>113293</v>
          </cell>
          <cell r="D909" t="str">
            <v>OVERHEADS  FRT REGIONAL TAX MANAGER_ADMIN COST</v>
          </cell>
          <cell r="E909" t="str">
            <v>CHIGBO ENENMO</v>
          </cell>
          <cell r="F909" t="str">
            <v>FINANCE</v>
          </cell>
          <cell r="G909">
            <v>415002</v>
          </cell>
          <cell r="H909">
            <v>4150</v>
          </cell>
          <cell r="I909" t="str">
            <v>G&amp;A</v>
          </cell>
          <cell r="J909" t="str">
            <v>BASE JV</v>
          </cell>
          <cell r="K909" t="str">
            <v>FINANCE</v>
          </cell>
          <cell r="L909" t="str">
            <v>FINANCE</v>
          </cell>
          <cell r="M909" t="str">
            <v>Tax Manager UK, Africa and Middle East</v>
          </cell>
          <cell r="N909" t="str">
            <v>Tax Lead Nigeria</v>
          </cell>
          <cell r="O909" t="str">
            <v>AJILIMA- ISAAC, HAWA</v>
          </cell>
          <cell r="P909" t="str">
            <v>ROTIMI.KUSHANU@SHELL.COM</v>
          </cell>
          <cell r="Q909" t="str">
            <v>OPEX</v>
          </cell>
          <cell r="R909" t="str">
            <v>OPEX</v>
          </cell>
          <cell r="S909" t="str">
            <v>NON SAL</v>
          </cell>
          <cell r="T909" t="str">
            <v>N/A</v>
          </cell>
          <cell r="U909" t="str">
            <v>N/A</v>
          </cell>
          <cell r="V909" t="str">
            <v>C_OPSE_OIL_Z11</v>
          </cell>
          <cell r="W909" t="str">
            <v>P236.06 Finance and Taxation</v>
          </cell>
          <cell r="X909" t="str">
            <v>S7200 Services</v>
          </cell>
          <cell r="Y909" t="str">
            <v>A2340 Overhead</v>
          </cell>
          <cell r="Z909">
            <v>0</v>
          </cell>
          <cell r="AA909">
            <v>0</v>
          </cell>
          <cell r="AB909">
            <v>0</v>
          </cell>
          <cell r="AC909">
            <v>500</v>
          </cell>
          <cell r="AD909">
            <v>500</v>
          </cell>
          <cell r="AG909">
            <v>0</v>
          </cell>
          <cell r="AH909">
            <v>-500</v>
          </cell>
        </row>
        <row r="910">
          <cell r="A910">
            <v>108968</v>
          </cell>
          <cell r="B910" t="str">
            <v xml:space="preserve">REGIONAL SECURITY MANAGER SSA TEAM      </v>
          </cell>
          <cell r="C910">
            <v>113298</v>
          </cell>
          <cell r="D910" t="str">
            <v>OVERHEADS, CORPORATE SECURITY-ENTERTAINMENT</v>
          </cell>
          <cell r="E910" t="str">
            <v>CHIGBO ENENMO</v>
          </cell>
          <cell r="F910" t="str">
            <v>SECURITY</v>
          </cell>
          <cell r="G910">
            <v>415007</v>
          </cell>
          <cell r="H910">
            <v>4150</v>
          </cell>
          <cell r="I910" t="str">
            <v>PMM</v>
          </cell>
          <cell r="J910" t="str">
            <v>BASE JV</v>
          </cell>
          <cell r="K910" t="str">
            <v>CC &amp; MD</v>
          </cell>
          <cell r="L910" t="str">
            <v>SECURITY</v>
          </cell>
          <cell r="M910" t="str">
            <v>General Manager, Security</v>
          </cell>
          <cell r="N910" t="str">
            <v>Head Security Strategy Planning &amp; Capabi</v>
          </cell>
          <cell r="O910" t="str">
            <v>OLOWOLAGBA, SUNKANMI</v>
          </cell>
          <cell r="P910" t="str">
            <v>GILDA.CHIME@SHELL.COM</v>
          </cell>
          <cell r="Q910" t="str">
            <v>OPEX</v>
          </cell>
          <cell r="R910" t="str">
            <v>OPEX</v>
          </cell>
          <cell r="S910" t="str">
            <v>NON SAL</v>
          </cell>
          <cell r="T910" t="str">
            <v>N/A</v>
          </cell>
          <cell r="U910" t="str">
            <v>N/A</v>
          </cell>
          <cell r="V910" t="str">
            <v>N/A</v>
          </cell>
          <cell r="W910" t="str">
            <v>P236.02 HSE</v>
          </cell>
          <cell r="X910" t="str">
            <v>S7200 Services</v>
          </cell>
          <cell r="Y910" t="str">
            <v>A2340 Overhead</v>
          </cell>
          <cell r="Z910">
            <v>19209.05</v>
          </cell>
          <cell r="AA910">
            <v>0</v>
          </cell>
          <cell r="AB910">
            <v>0</v>
          </cell>
          <cell r="AC910">
            <v>0</v>
          </cell>
          <cell r="AD910">
            <v>0</v>
          </cell>
          <cell r="AG910">
            <v>0</v>
          </cell>
          <cell r="AH910">
            <v>0</v>
          </cell>
        </row>
        <row r="911">
          <cell r="A911">
            <v>113298</v>
          </cell>
          <cell r="B911" t="str">
            <v>OVERHEADS, PNCFSC CORPORATE SECURITY - ENTERTAINMENT</v>
          </cell>
          <cell r="C911">
            <v>113298</v>
          </cell>
          <cell r="D911" t="str">
            <v>OVERHEADS, CORPORATE SECURITY-ENTERTAINMENT</v>
          </cell>
          <cell r="E911" t="str">
            <v>CHIGBO ENENMO</v>
          </cell>
          <cell r="F911" t="str">
            <v>SECURITY</v>
          </cell>
          <cell r="G911">
            <v>415007</v>
          </cell>
          <cell r="H911">
            <v>4150</v>
          </cell>
          <cell r="I911" t="str">
            <v>PMM</v>
          </cell>
          <cell r="J911" t="str">
            <v>BASE JV</v>
          </cell>
          <cell r="K911" t="str">
            <v>CC &amp; MD</v>
          </cell>
          <cell r="L911" t="str">
            <v>SECURITY</v>
          </cell>
          <cell r="M911" t="str">
            <v>General Manager, Security</v>
          </cell>
          <cell r="N911" t="str">
            <v>Head Security Strategy Planning &amp; Capabi</v>
          </cell>
          <cell r="O911" t="str">
            <v>OLOWOLAGBA, SUNKANMI</v>
          </cell>
          <cell r="P911" t="str">
            <v>GILDA.CHIME@SHELL.COM</v>
          </cell>
          <cell r="Q911" t="str">
            <v>OPEX</v>
          </cell>
          <cell r="R911" t="str">
            <v>OPEX</v>
          </cell>
          <cell r="S911" t="str">
            <v>NON SAL</v>
          </cell>
          <cell r="T911" t="str">
            <v>N/A</v>
          </cell>
          <cell r="U911" t="str">
            <v>N/A</v>
          </cell>
          <cell r="V911" t="str">
            <v>C_OPSE_OIL_Z11</v>
          </cell>
          <cell r="W911" t="str">
            <v>P231 Production Operations</v>
          </cell>
          <cell r="X911" t="str">
            <v>S7200 Services</v>
          </cell>
          <cell r="Y911" t="str">
            <v>A2110 Production Operations</v>
          </cell>
          <cell r="Z911">
            <v>5425.06</v>
          </cell>
          <cell r="AA911">
            <v>12698.07</v>
          </cell>
          <cell r="AB911">
            <v>7712400</v>
          </cell>
          <cell r="AC911">
            <v>0</v>
          </cell>
          <cell r="AD911">
            <v>25286</v>
          </cell>
          <cell r="AG911">
            <v>0</v>
          </cell>
          <cell r="AH911">
            <v>-25286</v>
          </cell>
        </row>
        <row r="912">
          <cell r="A912">
            <v>101428</v>
          </cell>
          <cell r="B912" t="str">
            <v>FSE  Market and Trade Hydrocarbons</v>
          </cell>
          <cell r="C912">
            <v>113302</v>
          </cell>
          <cell r="D912" t="str">
            <v>OVERHEADS FSE CORPORATE SHIPPING AND EXPORT_ADMIN COST</v>
          </cell>
          <cell r="E912" t="str">
            <v>CHIGBO ENENMO</v>
          </cell>
          <cell r="F912" t="str">
            <v>FINANCE</v>
          </cell>
          <cell r="G912">
            <v>415002</v>
          </cell>
          <cell r="H912">
            <v>4150</v>
          </cell>
          <cell r="I912" t="str">
            <v>PMM</v>
          </cell>
          <cell r="J912" t="str">
            <v>BASE JV</v>
          </cell>
          <cell r="K912" t="str">
            <v>FINANCE</v>
          </cell>
          <cell r="L912" t="str">
            <v>FINANCE</v>
          </cell>
          <cell r="M912" t="str">
            <v>Corporate Shipping &amp; Export Manager</v>
          </cell>
          <cell r="N912" t="str">
            <v>Corporate Shipping &amp; Export Manager</v>
          </cell>
          <cell r="O912" t="str">
            <v>AJILIMA- ISAAC, HAWA</v>
          </cell>
          <cell r="P912" t="str">
            <v>OLANIYI.OLADEPO@SHELL.COM</v>
          </cell>
          <cell r="Q912" t="str">
            <v>OPEX</v>
          </cell>
          <cell r="R912" t="str">
            <v>OPEX</v>
          </cell>
          <cell r="S912" t="str">
            <v>NON SAL</v>
          </cell>
          <cell r="T912" t="str">
            <v>N/A</v>
          </cell>
          <cell r="U912" t="str">
            <v>N/A</v>
          </cell>
          <cell r="V912" t="str">
            <v>C_OPSE_OIL_Z11</v>
          </cell>
          <cell r="W912" t="str">
            <v>P236.06 Finance and Taxation</v>
          </cell>
          <cell r="X912" t="str">
            <v>S7200 Services</v>
          </cell>
          <cell r="Y912" t="str">
            <v>A2340 Overhead</v>
          </cell>
          <cell r="Z912">
            <v>0</v>
          </cell>
          <cell r="AA912">
            <v>0</v>
          </cell>
          <cell r="AB912">
            <v>0</v>
          </cell>
          <cell r="AC912">
            <v>0</v>
          </cell>
          <cell r="AD912">
            <v>0</v>
          </cell>
          <cell r="AG912">
            <v>0</v>
          </cell>
          <cell r="AH912">
            <v>0</v>
          </cell>
        </row>
        <row r="913">
          <cell r="A913">
            <v>113212</v>
          </cell>
          <cell r="B913" t="str">
            <v>OVERHEADS FSE CORPORATE SHIPPING AND EXPORT_CATERING</v>
          </cell>
          <cell r="C913">
            <v>113302</v>
          </cell>
          <cell r="D913" t="str">
            <v>OVERHEADS FSE CORPORATE SHIPPING AND EXPORT_ADMIN COST</v>
          </cell>
          <cell r="E913" t="str">
            <v>CHIGBO ENENMO</v>
          </cell>
          <cell r="F913" t="str">
            <v>FINANCE</v>
          </cell>
          <cell r="G913">
            <v>415002</v>
          </cell>
          <cell r="H913">
            <v>4150</v>
          </cell>
          <cell r="I913" t="str">
            <v>G&amp;A</v>
          </cell>
          <cell r="J913" t="str">
            <v>BASE JV</v>
          </cell>
          <cell r="K913" t="str">
            <v>FINANCE</v>
          </cell>
          <cell r="L913" t="str">
            <v>FINANCE</v>
          </cell>
          <cell r="M913" t="str">
            <v>Corporate Shipping &amp; Export Manager</v>
          </cell>
          <cell r="N913" t="str">
            <v>Corporate Shipping &amp; Export Manager</v>
          </cell>
          <cell r="O913" t="str">
            <v>AJILIMA- ISAAC, HAWA</v>
          </cell>
          <cell r="P913" t="str">
            <v>OLANIYI.OLADEPO@SHELL.COM</v>
          </cell>
          <cell r="Q913" t="str">
            <v>OPEX</v>
          </cell>
          <cell r="R913" t="str">
            <v>OPEX</v>
          </cell>
          <cell r="S913" t="str">
            <v>NON SAL</v>
          </cell>
          <cell r="T913" t="str">
            <v>N/A</v>
          </cell>
          <cell r="U913" t="str">
            <v>N/A</v>
          </cell>
          <cell r="V913" t="str">
            <v>N/A</v>
          </cell>
          <cell r="W913" t="str">
            <v>P236.06 Finance and Taxation</v>
          </cell>
          <cell r="X913" t="str">
            <v>S7200 Services</v>
          </cell>
          <cell r="Y913" t="str">
            <v>A2340 Overhead</v>
          </cell>
          <cell r="Z913">
            <v>2170.5999999999995</v>
          </cell>
          <cell r="AA913">
            <v>0</v>
          </cell>
          <cell r="AB913">
            <v>0</v>
          </cell>
          <cell r="AC913">
            <v>0</v>
          </cell>
          <cell r="AD913">
            <v>0</v>
          </cell>
          <cell r="AG913">
            <v>0</v>
          </cell>
          <cell r="AH913">
            <v>0</v>
          </cell>
        </row>
        <row r="914">
          <cell r="A914">
            <v>113302</v>
          </cell>
          <cell r="B914" t="str">
            <v>OVERHEADS FSE CORPORATE SHIPPING AND EXPORT_ADMIN COST</v>
          </cell>
          <cell r="C914">
            <v>113302</v>
          </cell>
          <cell r="D914" t="str">
            <v>OVERHEADS FSE CORPORATE SHIPPING AND EXPORT_ADMIN COST</v>
          </cell>
          <cell r="E914" t="str">
            <v>CHIGBO ENENMO</v>
          </cell>
          <cell r="F914" t="str">
            <v>FINANCE</v>
          </cell>
          <cell r="G914">
            <v>415002</v>
          </cell>
          <cell r="H914">
            <v>4150</v>
          </cell>
          <cell r="I914" t="str">
            <v>G&amp;A</v>
          </cell>
          <cell r="J914" t="str">
            <v>BASE JV</v>
          </cell>
          <cell r="K914" t="str">
            <v>FINANCE</v>
          </cell>
          <cell r="L914" t="str">
            <v>FINANCE</v>
          </cell>
          <cell r="M914" t="str">
            <v>Corporate Shipping &amp; Export Manager</v>
          </cell>
          <cell r="N914" t="str">
            <v>Corporate Shipping &amp; Export Manager</v>
          </cell>
          <cell r="O914" t="str">
            <v>AJILIMA- ISAAC, HAWA</v>
          </cell>
          <cell r="P914" t="str">
            <v>OLANIYI.OLADEPO@SHELL.COM</v>
          </cell>
          <cell r="Q914" t="str">
            <v>OPEX</v>
          </cell>
          <cell r="R914" t="str">
            <v>OPEX</v>
          </cell>
          <cell r="S914" t="str">
            <v>NON SAL</v>
          </cell>
          <cell r="T914" t="str">
            <v>N/A</v>
          </cell>
          <cell r="U914" t="str">
            <v>N/A</v>
          </cell>
          <cell r="V914" t="str">
            <v>C_OPSE_OIL_Z11</v>
          </cell>
          <cell r="W914" t="str">
            <v>P236.06 Finance and Taxation</v>
          </cell>
          <cell r="X914" t="str">
            <v>S7200 Services</v>
          </cell>
          <cell r="Y914" t="str">
            <v>A2340 Overhead</v>
          </cell>
          <cell r="Z914">
            <v>26558.579999999998</v>
          </cell>
          <cell r="AA914">
            <v>20404.789999999994</v>
          </cell>
          <cell r="AB914">
            <v>5620500</v>
          </cell>
          <cell r="AC914">
            <v>1200</v>
          </cell>
          <cell r="AD914">
            <v>19627.868852459018</v>
          </cell>
          <cell r="AG914">
            <v>0</v>
          </cell>
          <cell r="AH914">
            <v>-19627.868852459018</v>
          </cell>
        </row>
        <row r="915">
          <cell r="A915">
            <v>100507</v>
          </cell>
          <cell r="B915" t="str">
            <v xml:space="preserve">PTW COMMUNITY AFFAIRS                   </v>
          </cell>
          <cell r="C915">
            <v>113314</v>
          </cell>
          <cell r="D915" t="str">
            <v>PTW COMMUNITY RELATIONS - HSE (CD - CULTURAL/SOCIAL/COMMERCE )</v>
          </cell>
          <cell r="E915" t="str">
            <v>IRETI OMOTOSO</v>
          </cell>
          <cell r="F915" t="str">
            <v>PRODUCTION</v>
          </cell>
          <cell r="G915">
            <v>415008</v>
          </cell>
          <cell r="H915">
            <v>4150</v>
          </cell>
          <cell r="I915" t="str">
            <v>CDPA</v>
          </cell>
          <cell r="J915" t="str">
            <v>BASE JV</v>
          </cell>
          <cell r="K915" t="str">
            <v>PRODUCTION</v>
          </cell>
          <cell r="L915" t="str">
            <v>PRODUCTION</v>
          </cell>
          <cell r="M915" t="str">
            <v>Asset Manager, Swamp West Hub</v>
          </cell>
          <cell r="N915" t="str">
            <v>Forcados Terminal Installation Manager</v>
          </cell>
          <cell r="O915" t="str">
            <v>MBANEFO, DUBEM</v>
          </cell>
          <cell r="P915" t="str">
            <v>OTODE.EMAGBETERE@SHELL.COM</v>
          </cell>
          <cell r="Q915" t="str">
            <v>OPEX</v>
          </cell>
          <cell r="R915" t="str">
            <v>OPEX</v>
          </cell>
          <cell r="S915" t="str">
            <v>NON SAL</v>
          </cell>
          <cell r="T915" t="str">
            <v>N/A</v>
          </cell>
          <cell r="U915" t="str">
            <v>N/A</v>
          </cell>
          <cell r="V915" t="str">
            <v>N/A</v>
          </cell>
          <cell r="W915" t="str">
            <v>P236.08 Overhead (SCD)</v>
          </cell>
          <cell r="X915" t="str">
            <v>S7200 Services</v>
          </cell>
          <cell r="Y915" t="str">
            <v>A2340 Overhead</v>
          </cell>
          <cell r="Z915">
            <v>0</v>
          </cell>
          <cell r="AA915">
            <v>0</v>
          </cell>
          <cell r="AB915">
            <v>0</v>
          </cell>
          <cell r="AC915">
            <v>0</v>
          </cell>
          <cell r="AD915">
            <v>0</v>
          </cell>
          <cell r="AG915">
            <v>0</v>
          </cell>
          <cell r="AH915">
            <v>0</v>
          </cell>
        </row>
        <row r="916">
          <cell r="A916">
            <v>113314</v>
          </cell>
          <cell r="B916" t="str">
            <v>PTW COMMUNITY RELATIONS</v>
          </cell>
          <cell r="C916">
            <v>113314</v>
          </cell>
          <cell r="D916" t="str">
            <v>PTW COMMUNITY RELATIONS - HSE (CD - CULTURAL/SOCIAL/COMMERCE )</v>
          </cell>
          <cell r="E916" t="str">
            <v>IRETI OMOTOSO</v>
          </cell>
          <cell r="F916" t="str">
            <v>PRODUCTION</v>
          </cell>
          <cell r="G916">
            <v>415008</v>
          </cell>
          <cell r="H916">
            <v>4150</v>
          </cell>
          <cell r="I916" t="str">
            <v>CDPA</v>
          </cell>
          <cell r="J916" t="str">
            <v>BASE JV</v>
          </cell>
          <cell r="K916" t="str">
            <v>PRODUCTION</v>
          </cell>
          <cell r="L916" t="str">
            <v>PRODUCTION</v>
          </cell>
          <cell r="M916" t="str">
            <v>Asset Manager, Swamp West Hub</v>
          </cell>
          <cell r="N916" t="str">
            <v>Forcados Terminal Installation Manager</v>
          </cell>
          <cell r="O916" t="str">
            <v>MBANEFO, DUBEM</v>
          </cell>
          <cell r="P916" t="str">
            <v>OTODE.EMAGBETERE@SHELL.COM</v>
          </cell>
          <cell r="Q916" t="str">
            <v>OPEX</v>
          </cell>
          <cell r="R916" t="str">
            <v>OPEX</v>
          </cell>
          <cell r="S916" t="str">
            <v>NON SAL</v>
          </cell>
          <cell r="T916" t="str">
            <v>N/A</v>
          </cell>
          <cell r="U916" t="str">
            <v>N/A</v>
          </cell>
          <cell r="V916" t="str">
            <v>C_OPSE_OIL_Z11</v>
          </cell>
          <cell r="W916" t="str">
            <v>P231 Production Operations</v>
          </cell>
          <cell r="X916" t="str">
            <v>S7200 Services</v>
          </cell>
          <cell r="Y916" t="str">
            <v>A2110 Production Operations</v>
          </cell>
          <cell r="Z916">
            <v>28902.700000000004</v>
          </cell>
          <cell r="AA916">
            <v>44344.52</v>
          </cell>
          <cell r="AB916">
            <v>126910000.00000001</v>
          </cell>
          <cell r="AC916">
            <v>0</v>
          </cell>
          <cell r="AD916">
            <v>416098.36065573775</v>
          </cell>
          <cell r="AG916">
            <v>0</v>
          </cell>
          <cell r="AH916">
            <v>-416098.36065573775</v>
          </cell>
        </row>
        <row r="917">
          <cell r="A917">
            <v>113316</v>
          </cell>
          <cell r="B917" t="str">
            <v>PWB COMMUNITY RELATIONS</v>
          </cell>
          <cell r="C917">
            <v>113316</v>
          </cell>
          <cell r="D917" t="str">
            <v>PWB COMMUNITY RELATIONS - LOGISTICS (CD - CULTURAL/SOCIAL/COMMERCE )</v>
          </cell>
          <cell r="E917" t="str">
            <v>IRETI OMOTOSO</v>
          </cell>
          <cell r="F917" t="str">
            <v>PRODUCTION</v>
          </cell>
          <cell r="G917">
            <v>415008</v>
          </cell>
          <cell r="H917">
            <v>4150</v>
          </cell>
          <cell r="I917" t="str">
            <v>CDPA</v>
          </cell>
          <cell r="J917" t="str">
            <v>BASE JV</v>
          </cell>
          <cell r="K917" t="str">
            <v>PRODUCTION</v>
          </cell>
          <cell r="L917" t="str">
            <v>PRODUCTION</v>
          </cell>
          <cell r="M917" t="str">
            <v>Asset Manager, Swamp West Hub</v>
          </cell>
          <cell r="N917" t="str">
            <v>Asset Management Integration Lead</v>
          </cell>
          <cell r="O917" t="str">
            <v>COOKEY, GABRIEL</v>
          </cell>
          <cell r="P917" t="str">
            <v>OWHOTEMU.AWARITEFE@SHELL.COM</v>
          </cell>
          <cell r="Q917" t="str">
            <v>OPEX</v>
          </cell>
          <cell r="R917" t="str">
            <v>OPEX</v>
          </cell>
          <cell r="S917" t="str">
            <v>NON SAL</v>
          </cell>
          <cell r="T917" t="str">
            <v>N/A</v>
          </cell>
          <cell r="U917" t="str">
            <v>N/A</v>
          </cell>
          <cell r="V917" t="str">
            <v>C_OPSE_OIL_Z11</v>
          </cell>
          <cell r="W917" t="str">
            <v>P231 Production Operations</v>
          </cell>
          <cell r="X917" t="str">
            <v>S7200 Services</v>
          </cell>
          <cell r="Y917" t="str">
            <v>A2110 Production Operations</v>
          </cell>
          <cell r="Z917">
            <v>71946.86</v>
          </cell>
          <cell r="AA917">
            <v>103916.26999999999</v>
          </cell>
          <cell r="AB917">
            <v>54169500</v>
          </cell>
          <cell r="AC917">
            <v>0</v>
          </cell>
          <cell r="AD917">
            <v>177604.9180327869</v>
          </cell>
          <cell r="AG917">
            <v>0</v>
          </cell>
          <cell r="AH917">
            <v>-177604.9180327869</v>
          </cell>
        </row>
        <row r="918">
          <cell r="A918" t="str">
            <v>O.NG.PCW.NTF.CRC.71300</v>
          </cell>
          <cell r="B918" t="str">
            <v>PCW NORTH BANK F/S FACIL  COMMUNITY RELATIONS</v>
          </cell>
          <cell r="C918">
            <v>113316</v>
          </cell>
          <cell r="D918" t="str">
            <v>PWB COMMUNITY RELATIONS - LOGISTICS (CD - CULTURAL/SOCIAL/COMMERCE )</v>
          </cell>
          <cell r="E918" t="str">
            <v>IRETI OMOTOSO</v>
          </cell>
          <cell r="F918" t="str">
            <v>PRODUCTION</v>
          </cell>
          <cell r="G918">
            <v>415008</v>
          </cell>
          <cell r="H918">
            <v>4150</v>
          </cell>
          <cell r="I918" t="str">
            <v>CDPA</v>
          </cell>
          <cell r="J918" t="str">
            <v>BASE JV</v>
          </cell>
          <cell r="K918" t="str">
            <v>PRODUCTION</v>
          </cell>
          <cell r="L918" t="str">
            <v>PRODUCTION</v>
          </cell>
          <cell r="M918" t="str">
            <v>Asset Manager, Swamp West Hub</v>
          </cell>
          <cell r="N918" t="str">
            <v>Asset Management Integration Lead</v>
          </cell>
          <cell r="O918" t="str">
            <v>COOKEY, GABRIEL</v>
          </cell>
          <cell r="P918" t="str">
            <v>OWHOTEMU.AWARITEFE@SHELL.COM</v>
          </cell>
          <cell r="Q918" t="str">
            <v>OPEX</v>
          </cell>
          <cell r="R918" t="str">
            <v>OPEX</v>
          </cell>
          <cell r="S918" t="str">
            <v>NON SAL</v>
          </cell>
          <cell r="T918" t="str">
            <v>N/A</v>
          </cell>
          <cell r="U918" t="str">
            <v>N/A</v>
          </cell>
          <cell r="V918" t="str">
            <v>N/A</v>
          </cell>
          <cell r="W918" t="str">
            <v>P231 Production Operations</v>
          </cell>
          <cell r="X918" t="str">
            <v>S7200 Services</v>
          </cell>
          <cell r="Y918" t="str">
            <v>A2110 Production Operations</v>
          </cell>
          <cell r="Z918">
            <v>0</v>
          </cell>
          <cell r="AA918">
            <v>0</v>
          </cell>
          <cell r="AB918">
            <v>0</v>
          </cell>
          <cell r="AC918">
            <v>0</v>
          </cell>
          <cell r="AD918">
            <v>0</v>
          </cell>
          <cell r="AG918">
            <v>0</v>
          </cell>
          <cell r="AH918">
            <v>0</v>
          </cell>
        </row>
        <row r="919">
          <cell r="A919" t="str">
            <v>O.NG.PCW.YKF.CRC.71300</v>
          </cell>
          <cell r="B919" t="str">
            <v>PCW YOKRI F/S FACIL  COMMUNITY RELATIONS</v>
          </cell>
          <cell r="C919">
            <v>113316</v>
          </cell>
          <cell r="D919" t="str">
            <v>PWB COMMUNITY RELATIONS - LOGISTICS (CD - CULTURAL/SOCIAL/COMMERCE )</v>
          </cell>
          <cell r="E919" t="str">
            <v>IRETI OMOTOSO</v>
          </cell>
          <cell r="F919" t="str">
            <v>PRODUCTION</v>
          </cell>
          <cell r="G919">
            <v>415008</v>
          </cell>
          <cell r="H919">
            <v>4150</v>
          </cell>
          <cell r="I919" t="str">
            <v>CDPA</v>
          </cell>
          <cell r="J919" t="str">
            <v>BASE JV</v>
          </cell>
          <cell r="K919" t="str">
            <v>PRODUCTION</v>
          </cell>
          <cell r="L919" t="str">
            <v>PRODUCTION</v>
          </cell>
          <cell r="M919" t="str">
            <v>Asset Manager, Swamp West Hub</v>
          </cell>
          <cell r="N919" t="str">
            <v>Asset Management Integration Lead</v>
          </cell>
          <cell r="O919" t="str">
            <v>COOKEY, GABRIEL</v>
          </cell>
          <cell r="P919" t="str">
            <v>OWHOTEMU.AWARITEFE@SHELL.COM</v>
          </cell>
          <cell r="Q919" t="str">
            <v>OPEX</v>
          </cell>
          <cell r="R919" t="str">
            <v>OPEX</v>
          </cell>
          <cell r="S919" t="str">
            <v>NON SAL</v>
          </cell>
          <cell r="T919" t="str">
            <v>N/A</v>
          </cell>
          <cell r="U919" t="str">
            <v>N/A</v>
          </cell>
          <cell r="V919" t="str">
            <v>N/A</v>
          </cell>
          <cell r="W919" t="str">
            <v>P231 Production Operations</v>
          </cell>
          <cell r="X919" t="str">
            <v>S7200 Services</v>
          </cell>
          <cell r="Y919" t="str">
            <v>A2110 Production Operations</v>
          </cell>
          <cell r="Z919">
            <v>0</v>
          </cell>
          <cell r="AA919">
            <v>0</v>
          </cell>
          <cell r="AB919">
            <v>0</v>
          </cell>
          <cell r="AC919">
            <v>0</v>
          </cell>
          <cell r="AD919">
            <v>0</v>
          </cell>
          <cell r="AG919">
            <v>0</v>
          </cell>
          <cell r="AH919">
            <v>0</v>
          </cell>
        </row>
        <row r="920">
          <cell r="A920">
            <v>101258</v>
          </cell>
          <cell r="B920" t="str">
            <v>SALS&amp;WAGESEA</v>
          </cell>
          <cell r="C920">
            <v>113323</v>
          </cell>
          <cell r="D920" t="str">
            <v>TRAVELS &amp; HOTEL - EA</v>
          </cell>
          <cell r="E920" t="str">
            <v>IRETI OMOTOSO</v>
          </cell>
          <cell r="F920" t="str">
            <v>PRODUCTION</v>
          </cell>
          <cell r="G920">
            <v>415002</v>
          </cell>
          <cell r="H920">
            <v>4150</v>
          </cell>
          <cell r="I920" t="str">
            <v>G&amp;A</v>
          </cell>
          <cell r="J920" t="str">
            <v>BASE JV</v>
          </cell>
          <cell r="K920" t="str">
            <v>PRODUCTION</v>
          </cell>
          <cell r="L920" t="str">
            <v>PRODUCTION</v>
          </cell>
          <cell r="M920" t="str">
            <v>Asset Manager, EA Hub</v>
          </cell>
          <cell r="N920" t="str">
            <v>Asset Management Integration Lead</v>
          </cell>
          <cell r="O920" t="str">
            <v>OLUMIDE, VICTORIA</v>
          </cell>
          <cell r="P920" t="str">
            <v>OGBONNA.NWACHI@SHELL.COM</v>
          </cell>
          <cell r="Q920" t="str">
            <v>OPEX</v>
          </cell>
          <cell r="R920" t="str">
            <v>OPEX</v>
          </cell>
          <cell r="S920" t="str">
            <v>NON SAL</v>
          </cell>
          <cell r="T920" t="str">
            <v>N/A</v>
          </cell>
          <cell r="U920" t="str">
            <v>N/A</v>
          </cell>
          <cell r="V920" t="str">
            <v>N/A</v>
          </cell>
          <cell r="W920" t="str">
            <v>P231 Production Operations</v>
          </cell>
          <cell r="X920" t="str">
            <v>S7200 Services</v>
          </cell>
          <cell r="Y920" t="str">
            <v>A2110 Production Operations</v>
          </cell>
          <cell r="Z920">
            <v>-9.9899999999999949</v>
          </cell>
          <cell r="AA920">
            <v>1933.73</v>
          </cell>
          <cell r="AB920">
            <v>0</v>
          </cell>
          <cell r="AC920">
            <v>0</v>
          </cell>
          <cell r="AD920">
            <v>0</v>
          </cell>
          <cell r="AG920">
            <v>0</v>
          </cell>
          <cell r="AH920">
            <v>0</v>
          </cell>
        </row>
        <row r="921">
          <cell r="A921">
            <v>113323</v>
          </cell>
          <cell r="B921" t="str">
            <v>GPO GENERAL OH - MANAGE COMPANY BUSINESS</v>
          </cell>
          <cell r="C921">
            <v>113323</v>
          </cell>
          <cell r="D921" t="str">
            <v>TRAVELS &amp; HOTEL - EA</v>
          </cell>
          <cell r="E921" t="str">
            <v>IRETI OMOTOSO</v>
          </cell>
          <cell r="F921" t="str">
            <v>PRODUCTION</v>
          </cell>
          <cell r="G921">
            <v>415002</v>
          </cell>
          <cell r="H921">
            <v>4150</v>
          </cell>
          <cell r="I921" t="str">
            <v>G&amp;A</v>
          </cell>
          <cell r="J921" t="str">
            <v>BASE JV</v>
          </cell>
          <cell r="K921" t="str">
            <v>PRODUCTION</v>
          </cell>
          <cell r="L921" t="str">
            <v>PRODUCTION</v>
          </cell>
          <cell r="M921" t="str">
            <v>Asset Manager, EA Hub</v>
          </cell>
          <cell r="N921" t="str">
            <v>Asset Management Integration Lead</v>
          </cell>
          <cell r="O921" t="str">
            <v>OLUMIDE, VICTORIA</v>
          </cell>
          <cell r="P921" t="str">
            <v>OGBONNA.NWACHI@SHELL.COM</v>
          </cell>
          <cell r="Q921" t="str">
            <v>OPEX</v>
          </cell>
          <cell r="R921" t="str">
            <v>OPEX</v>
          </cell>
          <cell r="S921" t="str">
            <v>NON SAL</v>
          </cell>
          <cell r="T921" t="str">
            <v>N/A</v>
          </cell>
          <cell r="U921" t="str">
            <v>N/A</v>
          </cell>
          <cell r="V921" t="str">
            <v>N_EAZZ_OFS_N01</v>
          </cell>
          <cell r="W921" t="str">
            <v>P231 Production Operations</v>
          </cell>
          <cell r="X921" t="str">
            <v>S7200 Services</v>
          </cell>
          <cell r="Y921" t="str">
            <v>A2110 Production Operations</v>
          </cell>
          <cell r="Z921">
            <v>158424.19999999995</v>
          </cell>
          <cell r="AA921">
            <v>284208.37</v>
          </cell>
          <cell r="AB921">
            <v>46620000</v>
          </cell>
          <cell r="AC921">
            <v>60000</v>
          </cell>
          <cell r="AD921">
            <v>212852.45901639343</v>
          </cell>
          <cell r="AG921">
            <v>0</v>
          </cell>
          <cell r="AH921">
            <v>-212852.45901639343</v>
          </cell>
        </row>
        <row r="922">
          <cell r="A922">
            <v>101330</v>
          </cell>
          <cell r="B922" t="str">
            <v xml:space="preserve">ITG CORPORATE MGT SYSTEM                </v>
          </cell>
          <cell r="C922">
            <v>113325</v>
          </cell>
          <cell r="D922" t="str">
            <v>OVERHEADS, ITG INFORMATION TECHNOLOGY MANAGER - ADMIN SERVICES COST</v>
          </cell>
          <cell r="E922" t="str">
            <v>CHIGBO ENENMO</v>
          </cell>
          <cell r="F922" t="str">
            <v>FINANCE/IT</v>
          </cell>
          <cell r="G922">
            <v>415002</v>
          </cell>
          <cell r="H922">
            <v>4150</v>
          </cell>
          <cell r="I922" t="str">
            <v>G&amp;A</v>
          </cell>
          <cell r="J922" t="str">
            <v>BASE JV</v>
          </cell>
          <cell r="K922" t="str">
            <v>FINANCE</v>
          </cell>
          <cell r="L922" t="str">
            <v>IM &amp; IT</v>
          </cell>
          <cell r="M922" t="str">
            <v>IM&amp;IT Manager Nigeria &amp; Gabon</v>
          </cell>
          <cell r="N922" t="str">
            <v>JV Interface Manager</v>
          </cell>
          <cell r="O922" t="str">
            <v>ONAMUSI, ADERONKE</v>
          </cell>
          <cell r="P922" t="str">
            <v>kola.oyelowo@shell.com</v>
          </cell>
          <cell r="Q922" t="str">
            <v>OPEX</v>
          </cell>
          <cell r="R922" t="str">
            <v>OPEX</v>
          </cell>
          <cell r="S922" t="str">
            <v>NON SAL</v>
          </cell>
          <cell r="T922" t="str">
            <v>N/A</v>
          </cell>
          <cell r="U922" t="str">
            <v>N/A</v>
          </cell>
          <cell r="V922" t="str">
            <v>N/A</v>
          </cell>
          <cell r="W922" t="str">
            <v>P236.03 IT</v>
          </cell>
          <cell r="X922" t="str">
            <v>S7200 Services</v>
          </cell>
          <cell r="Y922" t="str">
            <v>A2340 Overhead</v>
          </cell>
          <cell r="Z922">
            <v>4589.9400000000005</v>
          </cell>
          <cell r="AA922">
            <v>0</v>
          </cell>
          <cell r="AB922">
            <v>0</v>
          </cell>
          <cell r="AC922">
            <v>0</v>
          </cell>
          <cell r="AD922">
            <v>0</v>
          </cell>
          <cell r="AG922">
            <v>0</v>
          </cell>
          <cell r="AH922">
            <v>0</v>
          </cell>
        </row>
        <row r="923">
          <cell r="A923">
            <v>108541</v>
          </cell>
          <cell r="B923" t="str">
            <v xml:space="preserve">ITG SALARY  APPL SUPPORT SSW.           </v>
          </cell>
          <cell r="C923">
            <v>113325</v>
          </cell>
          <cell r="D923" t="str">
            <v>OVERHEADS, ITG INFORMATION TECHNOLOGY MANAGER - ADMIN SERVICES COST</v>
          </cell>
          <cell r="E923" t="str">
            <v>CHIGBO ENENMO</v>
          </cell>
          <cell r="F923" t="str">
            <v>FINANCE/IT</v>
          </cell>
          <cell r="G923">
            <v>415002</v>
          </cell>
          <cell r="H923">
            <v>4150</v>
          </cell>
          <cell r="I923" t="str">
            <v>G&amp;A</v>
          </cell>
          <cell r="J923" t="str">
            <v>BASE JV</v>
          </cell>
          <cell r="K923" t="str">
            <v>FINANCE</v>
          </cell>
          <cell r="L923" t="str">
            <v>IM &amp; IT</v>
          </cell>
          <cell r="M923" t="str">
            <v>IM&amp;IT Manager Nigeria &amp; Gabon</v>
          </cell>
          <cell r="N923" t="str">
            <v>JV Interface Manager</v>
          </cell>
          <cell r="O923" t="str">
            <v>ONAMUSI, ADERONKE</v>
          </cell>
          <cell r="P923" t="str">
            <v>kola.oyelowo@shell.com</v>
          </cell>
          <cell r="Q923" t="str">
            <v>OPEX</v>
          </cell>
          <cell r="R923" t="str">
            <v>OPEX</v>
          </cell>
          <cell r="S923" t="str">
            <v>NON SAL</v>
          </cell>
          <cell r="T923" t="str">
            <v>N/A</v>
          </cell>
          <cell r="U923" t="str">
            <v>N/A</v>
          </cell>
          <cell r="V923" t="str">
            <v>N/A</v>
          </cell>
          <cell r="W923" t="str">
            <v>P236.03 IT</v>
          </cell>
          <cell r="X923" t="str">
            <v>S7200 Services</v>
          </cell>
          <cell r="Y923" t="str">
            <v>A2340 Overhead</v>
          </cell>
          <cell r="Z923">
            <v>49.99</v>
          </cell>
          <cell r="AA923">
            <v>8897.2099999999991</v>
          </cell>
          <cell r="AB923">
            <v>0</v>
          </cell>
          <cell r="AC923">
            <v>0</v>
          </cell>
          <cell r="AD923">
            <v>0</v>
          </cell>
          <cell r="AG923">
            <v>0</v>
          </cell>
          <cell r="AH923">
            <v>0</v>
          </cell>
        </row>
        <row r="924">
          <cell r="A924">
            <v>108542</v>
          </cell>
          <cell r="B924" t="str">
            <v>ITG SALARY  BUSINESS SERVICES (BSM)</v>
          </cell>
          <cell r="C924">
            <v>113325</v>
          </cell>
          <cell r="D924" t="str">
            <v>OVERHEADS, ITG INFORMATION TECHNOLOGY MANAGER - ADMIN SERVICES COST</v>
          </cell>
          <cell r="E924" t="str">
            <v>CHIGBO ENENMO</v>
          </cell>
          <cell r="F924" t="str">
            <v>FINANCE/IT</v>
          </cell>
          <cell r="G924">
            <v>415002</v>
          </cell>
          <cell r="H924">
            <v>4150</v>
          </cell>
          <cell r="I924" t="str">
            <v>G&amp;A</v>
          </cell>
          <cell r="J924" t="str">
            <v>BASE JV</v>
          </cell>
          <cell r="K924" t="str">
            <v>FINANCE</v>
          </cell>
          <cell r="L924" t="str">
            <v>IM &amp; IT</v>
          </cell>
          <cell r="M924" t="str">
            <v>IM&amp;IT Manager Nigeria &amp; Gabon</v>
          </cell>
          <cell r="N924" t="str">
            <v>JV Interface Manager</v>
          </cell>
          <cell r="O924" t="str">
            <v>ONAMUSI, ADERONKE</v>
          </cell>
          <cell r="P924" t="str">
            <v>kola.oyelowo@shell.com</v>
          </cell>
          <cell r="Q924" t="str">
            <v>OPEX</v>
          </cell>
          <cell r="R924" t="str">
            <v>OPEX</v>
          </cell>
          <cell r="S924" t="str">
            <v>NON SAL</v>
          </cell>
          <cell r="T924" t="str">
            <v>N/A</v>
          </cell>
          <cell r="U924" t="str">
            <v>N/A</v>
          </cell>
          <cell r="V924" t="str">
            <v>N/A</v>
          </cell>
          <cell r="W924" t="str">
            <v>P236.03 IT</v>
          </cell>
          <cell r="X924" t="str">
            <v>S7200 Services</v>
          </cell>
          <cell r="Y924" t="str">
            <v>A2340 Overhead</v>
          </cell>
          <cell r="Z924">
            <v>702.25</v>
          </cell>
          <cell r="AA924">
            <v>7638.84</v>
          </cell>
          <cell r="AB924">
            <v>0</v>
          </cell>
          <cell r="AC924">
            <v>0</v>
          </cell>
          <cell r="AD924">
            <v>0</v>
          </cell>
          <cell r="AG924">
            <v>0</v>
          </cell>
          <cell r="AH924">
            <v>0</v>
          </cell>
        </row>
        <row r="925">
          <cell r="A925">
            <v>108544</v>
          </cell>
          <cell r="B925" t="str">
            <v>ITG SALARY APPL SUPPORT ENG SSA</v>
          </cell>
          <cell r="C925">
            <v>113325</v>
          </cell>
          <cell r="D925" t="str">
            <v>OVERHEADS, ITG INFORMATION TECHNOLOGY MANAGER - ADMIN SERVICES COST</v>
          </cell>
          <cell r="E925" t="str">
            <v>CHIGBO ENENMO</v>
          </cell>
          <cell r="F925" t="str">
            <v>FINANCE/IT</v>
          </cell>
          <cell r="G925">
            <v>415002</v>
          </cell>
          <cell r="H925">
            <v>4150</v>
          </cell>
          <cell r="I925" t="str">
            <v>G&amp;A</v>
          </cell>
          <cell r="J925" t="str">
            <v>BASE JV</v>
          </cell>
          <cell r="K925" t="str">
            <v>FINANCE</v>
          </cell>
          <cell r="L925" t="str">
            <v>IM &amp; IT</v>
          </cell>
          <cell r="M925" t="str">
            <v>IM&amp;IT Manager Nigeria &amp; Gabon</v>
          </cell>
          <cell r="N925" t="str">
            <v>JV Interface Manager</v>
          </cell>
          <cell r="O925" t="str">
            <v>ONAMUSI, ADERONKE</v>
          </cell>
          <cell r="P925" t="str">
            <v>kola.oyelowo@shell.com</v>
          </cell>
          <cell r="Q925" t="str">
            <v>OPEX</v>
          </cell>
          <cell r="R925" t="str">
            <v>OPEX</v>
          </cell>
          <cell r="S925" t="str">
            <v>NON SAL</v>
          </cell>
          <cell r="T925" t="str">
            <v>N/A</v>
          </cell>
          <cell r="U925" t="str">
            <v>N/A</v>
          </cell>
          <cell r="V925" t="str">
            <v>N/A</v>
          </cell>
          <cell r="W925" t="str">
            <v>P236.03 IT</v>
          </cell>
          <cell r="X925" t="str">
            <v>S7200 Services</v>
          </cell>
          <cell r="Y925" t="str">
            <v>A2340 Overhead</v>
          </cell>
          <cell r="Z925">
            <v>1129.52</v>
          </cell>
          <cell r="AA925">
            <v>4818.37</v>
          </cell>
          <cell r="AB925">
            <v>0</v>
          </cell>
          <cell r="AC925">
            <v>0</v>
          </cell>
          <cell r="AD925">
            <v>0</v>
          </cell>
          <cell r="AG925">
            <v>0</v>
          </cell>
          <cell r="AH925">
            <v>0</v>
          </cell>
        </row>
        <row r="926">
          <cell r="A926">
            <v>108545</v>
          </cell>
          <cell r="B926" t="str">
            <v>ITG SALARY APPL SUPPORT PRODUCTION</v>
          </cell>
          <cell r="C926">
            <v>113325</v>
          </cell>
          <cell r="D926" t="str">
            <v>OVERHEADS, ITG INFORMATION TECHNOLOGY MANAGER - ADMIN SERVICES COST</v>
          </cell>
          <cell r="E926" t="str">
            <v>CHIGBO ENENMO</v>
          </cell>
          <cell r="F926" t="str">
            <v>FINANCE/IT</v>
          </cell>
          <cell r="G926">
            <v>415002</v>
          </cell>
          <cell r="H926">
            <v>4150</v>
          </cell>
          <cell r="I926" t="str">
            <v>G&amp;A</v>
          </cell>
          <cell r="J926" t="str">
            <v>BASE JV</v>
          </cell>
          <cell r="K926" t="str">
            <v>FINANCE</v>
          </cell>
          <cell r="L926" t="str">
            <v>IM &amp; IT</v>
          </cell>
          <cell r="M926" t="str">
            <v>IM&amp;IT Manager Nigeria &amp; Gabon</v>
          </cell>
          <cell r="N926" t="str">
            <v>JV Interface Manager</v>
          </cell>
          <cell r="O926" t="str">
            <v>ONAMUSI, ADERONKE</v>
          </cell>
          <cell r="P926" t="str">
            <v>kola.oyelowo@shell.com</v>
          </cell>
          <cell r="Q926" t="str">
            <v>OPEX</v>
          </cell>
          <cell r="R926" t="str">
            <v>OPEX</v>
          </cell>
          <cell r="S926" t="str">
            <v>NON SAL</v>
          </cell>
          <cell r="T926" t="str">
            <v>N/A</v>
          </cell>
          <cell r="U926" t="str">
            <v>N/A</v>
          </cell>
          <cell r="V926" t="str">
            <v>N/A</v>
          </cell>
          <cell r="W926" t="str">
            <v>P236.03 IT</v>
          </cell>
          <cell r="X926" t="str">
            <v>S7200 Services</v>
          </cell>
          <cell r="Y926" t="str">
            <v>A2340 Overhead</v>
          </cell>
          <cell r="Z926">
            <v>50.190000000000005</v>
          </cell>
          <cell r="AA926">
            <v>1401.04</v>
          </cell>
          <cell r="AB926">
            <v>0</v>
          </cell>
          <cell r="AC926">
            <v>0</v>
          </cell>
          <cell r="AD926">
            <v>0</v>
          </cell>
          <cell r="AG926">
            <v>0</v>
          </cell>
          <cell r="AH926">
            <v>0</v>
          </cell>
        </row>
        <row r="927">
          <cell r="A927">
            <v>108547</v>
          </cell>
          <cell r="B927" t="str">
            <v>ITG SALARY IT SERVICES AND OPERATION</v>
          </cell>
          <cell r="C927">
            <v>113325</v>
          </cell>
          <cell r="D927" t="str">
            <v>OVERHEADS, ITG INFORMATION TECHNOLOGY MANAGER - ADMIN SERVICES COST</v>
          </cell>
          <cell r="E927" t="str">
            <v>CHIGBO ENENMO</v>
          </cell>
          <cell r="F927" t="str">
            <v>FINANCE/IT</v>
          </cell>
          <cell r="G927">
            <v>415002</v>
          </cell>
          <cell r="H927">
            <v>4150</v>
          </cell>
          <cell r="I927" t="str">
            <v>G&amp;A</v>
          </cell>
          <cell r="J927" t="str">
            <v>BASE JV</v>
          </cell>
          <cell r="K927" t="str">
            <v>FINANCE</v>
          </cell>
          <cell r="L927" t="str">
            <v>IM &amp; IT</v>
          </cell>
          <cell r="M927" t="str">
            <v>IM&amp;IT Manager Nigeria &amp; Gabon</v>
          </cell>
          <cell r="N927" t="str">
            <v>JV Interface Manager</v>
          </cell>
          <cell r="O927" t="str">
            <v>ONAMUSI, ADERONKE</v>
          </cell>
          <cell r="P927" t="str">
            <v>kola.oyelowo@shell.com</v>
          </cell>
          <cell r="Q927" t="str">
            <v>OPEX</v>
          </cell>
          <cell r="R927" t="str">
            <v>OPEX</v>
          </cell>
          <cell r="S927" t="str">
            <v>NON SAL</v>
          </cell>
          <cell r="T927" t="str">
            <v>N/A</v>
          </cell>
          <cell r="U927" t="str">
            <v>N/A</v>
          </cell>
          <cell r="V927" t="str">
            <v>N/A</v>
          </cell>
          <cell r="W927" t="str">
            <v>P236.03 IT</v>
          </cell>
          <cell r="X927" t="str">
            <v>S7200 Services</v>
          </cell>
          <cell r="Y927" t="str">
            <v>A2340 Overhead</v>
          </cell>
          <cell r="Z927">
            <v>1147.6200000000001</v>
          </cell>
          <cell r="AA927">
            <v>11061.17</v>
          </cell>
          <cell r="AB927">
            <v>0</v>
          </cell>
          <cell r="AC927">
            <v>0</v>
          </cell>
          <cell r="AD927">
            <v>0</v>
          </cell>
          <cell r="AG927">
            <v>0</v>
          </cell>
          <cell r="AH927">
            <v>0</v>
          </cell>
        </row>
        <row r="928">
          <cell r="A928">
            <v>110345</v>
          </cell>
          <cell r="B928" t="str">
            <v>ITG SALARY MAJOR PROJECTS CAPITALIZATION</v>
          </cell>
          <cell r="C928">
            <v>113325</v>
          </cell>
          <cell r="D928" t="str">
            <v>OVERHEADS, ITG INFORMATION TECHNOLOGY MANAGER - ADMIN SERVICES COST</v>
          </cell>
          <cell r="E928" t="str">
            <v>CHIGBO ENENMO</v>
          </cell>
          <cell r="F928" t="str">
            <v>FINANCE/IT</v>
          </cell>
          <cell r="G928">
            <v>415002</v>
          </cell>
          <cell r="H928">
            <v>4150</v>
          </cell>
          <cell r="I928" t="str">
            <v>G&amp;A</v>
          </cell>
          <cell r="J928" t="str">
            <v>BASE JV</v>
          </cell>
          <cell r="K928" t="str">
            <v>FINANCE</v>
          </cell>
          <cell r="L928" t="str">
            <v>IM &amp; IT</v>
          </cell>
          <cell r="M928" t="str">
            <v>IM&amp;IT Manager Nigeria &amp; Gabon</v>
          </cell>
          <cell r="N928" t="str">
            <v>JV Interface Manager</v>
          </cell>
          <cell r="O928" t="str">
            <v>ONAMUSI, ADERONKE</v>
          </cell>
          <cell r="P928" t="str">
            <v>kola.oyelowo@shell.com</v>
          </cell>
          <cell r="Q928" t="str">
            <v>OPEX</v>
          </cell>
          <cell r="R928" t="str">
            <v>OPEX</v>
          </cell>
          <cell r="S928" t="str">
            <v>NON SAL</v>
          </cell>
          <cell r="T928" t="str">
            <v>N/A</v>
          </cell>
          <cell r="U928" t="str">
            <v>N/A</v>
          </cell>
          <cell r="V928" t="str">
            <v>N/A</v>
          </cell>
          <cell r="W928" t="str">
            <v>P236.03 IT</v>
          </cell>
          <cell r="X928" t="str">
            <v>S7200 Services</v>
          </cell>
          <cell r="Y928" t="str">
            <v>A2340 Overhead</v>
          </cell>
          <cell r="Z928">
            <v>0</v>
          </cell>
          <cell r="AA928">
            <v>0</v>
          </cell>
          <cell r="AB928">
            <v>0</v>
          </cell>
          <cell r="AC928">
            <v>0</v>
          </cell>
          <cell r="AD928">
            <v>0</v>
          </cell>
          <cell r="AG928">
            <v>0</v>
          </cell>
          <cell r="AH928">
            <v>0</v>
          </cell>
        </row>
        <row r="929">
          <cell r="A929">
            <v>113325</v>
          </cell>
          <cell r="B929" t="str">
            <v>OVERHEADS, ITG INFORMATION TECHNOLOGY MANAGER - ADMIN SERVICES COST</v>
          </cell>
          <cell r="C929">
            <v>113325</v>
          </cell>
          <cell r="D929" t="str">
            <v>OVERHEADS, ITG INFORMATION TECHNOLOGY MANAGER - ADMIN SERVICES COST</v>
          </cell>
          <cell r="E929" t="str">
            <v>CHIGBO ENENMO</v>
          </cell>
          <cell r="F929" t="str">
            <v>FINANCE/IT</v>
          </cell>
          <cell r="G929">
            <v>415002</v>
          </cell>
          <cell r="H929">
            <v>4150</v>
          </cell>
          <cell r="I929" t="str">
            <v>G&amp;A</v>
          </cell>
          <cell r="J929" t="str">
            <v>BASE JV</v>
          </cell>
          <cell r="K929" t="str">
            <v>FINANCE</v>
          </cell>
          <cell r="L929" t="str">
            <v>IM &amp; IT</v>
          </cell>
          <cell r="M929" t="str">
            <v>IM&amp;IT Manager Nigeria &amp; Gabon</v>
          </cell>
          <cell r="N929" t="str">
            <v>JV Interface Manager</v>
          </cell>
          <cell r="O929" t="str">
            <v>ONAMUSI, ADERONKE</v>
          </cell>
          <cell r="P929" t="str">
            <v>kola.oyelowo@shell.com</v>
          </cell>
          <cell r="Q929" t="str">
            <v>OPEX</v>
          </cell>
          <cell r="R929" t="str">
            <v>OPEX</v>
          </cell>
          <cell r="S929" t="str">
            <v>NON SAL</v>
          </cell>
          <cell r="T929" t="str">
            <v>N/A</v>
          </cell>
          <cell r="U929" t="str">
            <v>N/A</v>
          </cell>
          <cell r="V929" t="str">
            <v>C_OPSE_OIL_Z11</v>
          </cell>
          <cell r="W929" t="str">
            <v>P236.03 IT</v>
          </cell>
          <cell r="X929" t="str">
            <v>S7200 Services</v>
          </cell>
          <cell r="Y929" t="str">
            <v>A2340 Overhead</v>
          </cell>
          <cell r="Z929">
            <v>140282.97000000003</v>
          </cell>
          <cell r="AA929">
            <v>118767.77999999998</v>
          </cell>
          <cell r="AB929">
            <v>33393020</v>
          </cell>
          <cell r="AC929">
            <v>47750</v>
          </cell>
          <cell r="AD929">
            <v>157235.31147540984</v>
          </cell>
          <cell r="AG929">
            <v>0</v>
          </cell>
          <cell r="AH929">
            <v>-157235.31147540984</v>
          </cell>
        </row>
        <row r="930">
          <cell r="A930">
            <v>101452</v>
          </cell>
          <cell r="B930" t="str">
            <v xml:space="preserve">PNHCH HMO HMO Lagos Pharmacy            </v>
          </cell>
          <cell r="C930">
            <v>113327</v>
          </cell>
          <cell r="D930" t="str">
            <v xml:space="preserve">CLINICAL HEALTH GENERAL MEDICAL ADMINISTRATION
</v>
          </cell>
          <cell r="E930" t="str">
            <v>CHIGBO ENENMO</v>
          </cell>
          <cell r="F930" t="str">
            <v>HR</v>
          </cell>
          <cell r="G930">
            <v>415002</v>
          </cell>
          <cell r="H930">
            <v>4150</v>
          </cell>
          <cell r="I930" t="str">
            <v>G&amp;A</v>
          </cell>
          <cell r="J930" t="str">
            <v>BASE JV</v>
          </cell>
          <cell r="K930" t="str">
            <v>HR</v>
          </cell>
          <cell r="L930" t="str">
            <v>HR</v>
          </cell>
          <cell r="M930" t="str">
            <v>Regional Health Manager</v>
          </cell>
          <cell r="N930" t="str">
            <v>GDMO/Specialist Physician</v>
          </cell>
          <cell r="O930" t="str">
            <v>AJILIMA- ISAAC, HAWA</v>
          </cell>
          <cell r="P930" t="str">
            <v>MAUREEN.WILLIAMS@SHELL.COM</v>
          </cell>
          <cell r="Q930" t="str">
            <v>OPEX</v>
          </cell>
          <cell r="R930" t="str">
            <v>OPEX</v>
          </cell>
          <cell r="S930" t="str">
            <v>NON SAL</v>
          </cell>
          <cell r="T930" t="str">
            <v>N/A</v>
          </cell>
          <cell r="U930" t="str">
            <v>N/A</v>
          </cell>
          <cell r="V930" t="str">
            <v>N/A</v>
          </cell>
          <cell r="W930" t="str">
            <v>P236.04 HR</v>
          </cell>
          <cell r="X930" t="str">
            <v>S7200 Services</v>
          </cell>
          <cell r="Y930" t="str">
            <v>A2340 Overhead</v>
          </cell>
          <cell r="Z930">
            <v>0</v>
          </cell>
          <cell r="AA930">
            <v>0</v>
          </cell>
          <cell r="AB930">
            <v>0</v>
          </cell>
          <cell r="AC930">
            <v>0</v>
          </cell>
          <cell r="AD930">
            <v>0</v>
          </cell>
          <cell r="AG930">
            <v>0</v>
          </cell>
          <cell r="AH930">
            <v>0</v>
          </cell>
        </row>
        <row r="931">
          <cell r="A931">
            <v>103547</v>
          </cell>
          <cell r="B931" t="str">
            <v>OVERHEADS PNHCHW CORPORATE HEALTH SERV</v>
          </cell>
          <cell r="C931">
            <v>113327</v>
          </cell>
          <cell r="D931" t="str">
            <v xml:space="preserve">CLINICAL HEALTH GENERAL MEDICAL ADMINISTRATION
</v>
          </cell>
          <cell r="E931" t="str">
            <v>CHIGBO ENENMO</v>
          </cell>
          <cell r="F931" t="str">
            <v>HR</v>
          </cell>
          <cell r="G931">
            <v>415002</v>
          </cell>
          <cell r="H931">
            <v>4150</v>
          </cell>
          <cell r="I931" t="str">
            <v>G&amp;A</v>
          </cell>
          <cell r="J931" t="str">
            <v>BASE JV</v>
          </cell>
          <cell r="K931" t="str">
            <v>HR</v>
          </cell>
          <cell r="L931" t="str">
            <v>HR</v>
          </cell>
          <cell r="M931" t="str">
            <v>Regional Health Manager</v>
          </cell>
          <cell r="N931" t="str">
            <v>GDMO/Specialist Physician</v>
          </cell>
          <cell r="O931" t="str">
            <v>AJILIMA- ISAAC, HAWA</v>
          </cell>
          <cell r="P931" t="str">
            <v>MAUREEN.WILLIAMS@SHELL.COM</v>
          </cell>
          <cell r="Q931" t="str">
            <v>OPEX</v>
          </cell>
          <cell r="R931" t="str">
            <v>OPEX</v>
          </cell>
          <cell r="S931" t="str">
            <v>NON SAL</v>
          </cell>
          <cell r="T931" t="str">
            <v>N/A</v>
          </cell>
          <cell r="U931" t="str">
            <v>N/A</v>
          </cell>
          <cell r="V931" t="str">
            <v>N/A</v>
          </cell>
          <cell r="W931" t="str">
            <v>P236.04 HR</v>
          </cell>
          <cell r="X931" t="str">
            <v>S7200 Services</v>
          </cell>
          <cell r="Y931" t="str">
            <v>A2340 Overhead</v>
          </cell>
          <cell r="Z931">
            <v>0</v>
          </cell>
          <cell r="AA931">
            <v>0</v>
          </cell>
          <cell r="AB931">
            <v>0</v>
          </cell>
          <cell r="AC931">
            <v>0</v>
          </cell>
          <cell r="AD931">
            <v>0</v>
          </cell>
          <cell r="AG931">
            <v>0</v>
          </cell>
          <cell r="AH931">
            <v>0</v>
          </cell>
        </row>
        <row r="932">
          <cell r="A932" t="str">
            <v>103563_MCA</v>
          </cell>
          <cell r="B932" t="str">
            <v>HEAD OFFICE SERVICE FEE_MCA</v>
          </cell>
          <cell r="C932" t="str">
            <v>103563_MCA</v>
          </cell>
          <cell r="D932" t="str">
            <v>HEAD OFFICE SERVICE FEE_MCA</v>
          </cell>
          <cell r="E932" t="str">
            <v>CHIGBO ENENMO</v>
          </cell>
          <cell r="F932" t="str">
            <v>FINANCE - SF</v>
          </cell>
          <cell r="G932">
            <v>429600</v>
          </cell>
          <cell r="H932">
            <v>4296</v>
          </cell>
          <cell r="I932" t="str">
            <v>G&amp;A</v>
          </cell>
          <cell r="J932" t="str">
            <v>BASE JV</v>
          </cell>
          <cell r="K932" t="str">
            <v>FINANCE</v>
          </cell>
          <cell r="L932" t="str">
            <v>FINANCE</v>
          </cell>
          <cell r="M932" t="str">
            <v>SPDC Finance Director</v>
          </cell>
          <cell r="N932" t="str">
            <v>Regional Head, Budgeting &amp; Fin Planning</v>
          </cell>
          <cell r="O932" t="str">
            <v>AJILIMA- ISAAC, HAWA</v>
          </cell>
          <cell r="P932" t="str">
            <v>OLUSINA.AKANNI@SHELL.COM</v>
          </cell>
          <cell r="Q932" t="str">
            <v>OPEX</v>
          </cell>
          <cell r="R932" t="str">
            <v>OPEX</v>
          </cell>
          <cell r="S932" t="str">
            <v>SERVICE FEES</v>
          </cell>
          <cell r="T932" t="str">
            <v>N/A</v>
          </cell>
          <cell r="U932" t="str">
            <v>N/A</v>
          </cell>
          <cell r="V932" t="str">
            <v>C_OPSE_OIL_Z11</v>
          </cell>
          <cell r="W932" t="str">
            <v>P237 Global Service Charge</v>
          </cell>
          <cell r="X932" t="str">
            <v>S7300 Intercompany Service</v>
          </cell>
          <cell r="Y932" t="str">
            <v>A2340 Overhead</v>
          </cell>
          <cell r="Z932">
            <v>0</v>
          </cell>
          <cell r="AA932">
            <v>0</v>
          </cell>
          <cell r="AB932">
            <v>0</v>
          </cell>
          <cell r="AC932">
            <v>0</v>
          </cell>
          <cell r="AD932">
            <v>0</v>
          </cell>
          <cell r="AG932">
            <v>0</v>
          </cell>
          <cell r="AH932">
            <v>0</v>
          </cell>
        </row>
        <row r="933">
          <cell r="A933">
            <v>102148</v>
          </cell>
          <cell r="B933" t="str">
            <v>SPDC Salary Distribution/Clearing</v>
          </cell>
          <cell r="C933">
            <v>540001</v>
          </cell>
          <cell r="D933" t="str">
            <v>CORPORATE OPEX SALARIES</v>
          </cell>
          <cell r="E933" t="str">
            <v>CHIGBO ENENMO</v>
          </cell>
          <cell r="F933" t="str">
            <v>HR - SALARIES</v>
          </cell>
          <cell r="G933">
            <v>415004</v>
          </cell>
          <cell r="H933">
            <v>4150</v>
          </cell>
          <cell r="I933" t="str">
            <v>G&amp;A</v>
          </cell>
          <cell r="J933" t="str">
            <v>BASE JV</v>
          </cell>
          <cell r="K933" t="str">
            <v>HR</v>
          </cell>
          <cell r="L933" t="str">
            <v>HR</v>
          </cell>
          <cell r="M933" t="str">
            <v>HR Manager Nigeria</v>
          </cell>
          <cell r="N933" t="str">
            <v>Head Teacher</v>
          </cell>
          <cell r="O933" t="str">
            <v>AJILIMA- ISAAC, HAWA</v>
          </cell>
          <cell r="P933" t="str">
            <v>TARI.AKHIBI@SHELL.COM</v>
          </cell>
          <cell r="Q933" t="str">
            <v>OPEX</v>
          </cell>
          <cell r="R933" t="str">
            <v>OPEX</v>
          </cell>
          <cell r="S933" t="str">
            <v>SALARIES</v>
          </cell>
          <cell r="T933" t="str">
            <v>N/A</v>
          </cell>
          <cell r="U933" t="str">
            <v>N/A</v>
          </cell>
          <cell r="Z933">
            <v>0</v>
          </cell>
          <cell r="AA933">
            <v>0</v>
          </cell>
          <cell r="AB933">
            <v>0</v>
          </cell>
          <cell r="AC933">
            <v>0</v>
          </cell>
          <cell r="AD933">
            <v>0</v>
          </cell>
          <cell r="AG933">
            <v>0</v>
          </cell>
          <cell r="AH933">
            <v>0</v>
          </cell>
        </row>
        <row r="934">
          <cell r="A934" t="str">
            <v>101138_Sal</v>
          </cell>
          <cell r="B934" t="str">
            <v xml:space="preserve">Spillage Claims Swamp 1                 </v>
          </cell>
          <cell r="C934">
            <v>540001</v>
          </cell>
          <cell r="D934" t="str">
            <v>CORPORATE OPEX SALARIES</v>
          </cell>
          <cell r="E934" t="str">
            <v>CHIGBO ENENMO</v>
          </cell>
          <cell r="F934" t="str">
            <v>HR - SALARIES</v>
          </cell>
          <cell r="G934">
            <v>415004</v>
          </cell>
          <cell r="H934">
            <v>4150</v>
          </cell>
          <cell r="I934" t="str">
            <v>G&amp;A</v>
          </cell>
          <cell r="J934" t="str">
            <v>BASE JV</v>
          </cell>
          <cell r="K934" t="str">
            <v>HR</v>
          </cell>
          <cell r="L934" t="str">
            <v>PRODUCTION</v>
          </cell>
          <cell r="M934" t="str">
            <v>Pipeline Asset Manager</v>
          </cell>
          <cell r="N934" t="str">
            <v xml:space="preserve">	Remediation &amp; OSR Manager                                                       </v>
          </cell>
          <cell r="O934" t="str">
            <v>AJILIMA- ISAAC, HAWA</v>
          </cell>
          <cell r="P934" t="str">
            <v>TARI.AKHIBI@SHELL.COM</v>
          </cell>
          <cell r="Q934" t="str">
            <v>OPEX</v>
          </cell>
          <cell r="R934" t="str">
            <v>OPEX</v>
          </cell>
          <cell r="S934" t="str">
            <v>SALARIES</v>
          </cell>
          <cell r="T934" t="str">
            <v>N/A</v>
          </cell>
          <cell r="U934" t="str">
            <v>N/A</v>
          </cell>
          <cell r="V934" t="str">
            <v>N/A</v>
          </cell>
          <cell r="W934" t="str">
            <v>P236.01 Technical Support</v>
          </cell>
          <cell r="X934" t="str">
            <v>S7000 Salaries and Wages</v>
          </cell>
          <cell r="Y934" t="str">
            <v>A2340 Overhead</v>
          </cell>
          <cell r="Z934">
            <v>0</v>
          </cell>
          <cell r="AA934">
            <v>9398.99</v>
          </cell>
          <cell r="AB934">
            <v>0</v>
          </cell>
          <cell r="AC934">
            <v>0</v>
          </cell>
          <cell r="AD934">
            <v>0</v>
          </cell>
          <cell r="AG934">
            <v>0</v>
          </cell>
          <cell r="AH934">
            <v>0</v>
          </cell>
        </row>
        <row r="935">
          <cell r="A935" t="str">
            <v>101141_sal</v>
          </cell>
          <cell r="B935" t="str">
            <v xml:space="preserve">GENERAL O/HEAD PIPELINES                </v>
          </cell>
          <cell r="C935">
            <v>540001</v>
          </cell>
          <cell r="D935" t="str">
            <v>CORPORATE OPEX SALARIES</v>
          </cell>
          <cell r="E935" t="str">
            <v>CHIGBO ENENMO</v>
          </cell>
          <cell r="F935" t="str">
            <v>HR - SALARIES</v>
          </cell>
          <cell r="G935">
            <v>415004</v>
          </cell>
          <cell r="H935">
            <v>4150</v>
          </cell>
          <cell r="I935" t="str">
            <v>G&amp;A</v>
          </cell>
          <cell r="J935" t="str">
            <v>BASE JV</v>
          </cell>
          <cell r="K935" t="str">
            <v>HR</v>
          </cell>
          <cell r="L935" t="str">
            <v>PRODUCTION</v>
          </cell>
          <cell r="M935" t="str">
            <v>Asset Manager Onshore</v>
          </cell>
          <cell r="N935" t="str">
            <v>Pipeline Asset Manager</v>
          </cell>
          <cell r="O935" t="str">
            <v>AJILIMA- ISAAC, HAWA</v>
          </cell>
          <cell r="P935" t="str">
            <v>TARI.AKHIBI@SHELL.COM</v>
          </cell>
          <cell r="Q935" t="str">
            <v>OPEX</v>
          </cell>
          <cell r="R935" t="str">
            <v>OPEX</v>
          </cell>
          <cell r="S935" t="str">
            <v>SALARIES</v>
          </cell>
          <cell r="T935" t="str">
            <v>N/A</v>
          </cell>
          <cell r="U935" t="str">
            <v>N/A</v>
          </cell>
          <cell r="V935" t="str">
            <v>C_OPSE_OIL_Z11</v>
          </cell>
          <cell r="W935" t="str">
            <v>P231 Production Operations</v>
          </cell>
          <cell r="X935" t="str">
            <v>S7000 Salaries and Wages</v>
          </cell>
          <cell r="Y935" t="str">
            <v>A2110 Production Operations</v>
          </cell>
          <cell r="Z935">
            <v>896475.24999999988</v>
          </cell>
          <cell r="AA935">
            <v>12780.84</v>
          </cell>
          <cell r="AB935">
            <v>0</v>
          </cell>
          <cell r="AC935">
            <v>0</v>
          </cell>
          <cell r="AD935">
            <v>0</v>
          </cell>
          <cell r="AG935">
            <v>0</v>
          </cell>
          <cell r="AH935">
            <v>0</v>
          </cell>
        </row>
        <row r="936">
          <cell r="A936" t="str">
            <v>101258_sal</v>
          </cell>
          <cell r="B936" t="str">
            <v xml:space="preserve">SALS &amp; WAGES EA                         </v>
          </cell>
          <cell r="C936">
            <v>540001</v>
          </cell>
          <cell r="D936" t="str">
            <v>CORPORATE OPEX SALARIES</v>
          </cell>
          <cell r="E936" t="str">
            <v>CHIGBO ENENMO</v>
          </cell>
          <cell r="F936" t="str">
            <v>HR - SALARIES</v>
          </cell>
          <cell r="G936">
            <v>415004</v>
          </cell>
          <cell r="H936">
            <v>4150</v>
          </cell>
          <cell r="I936" t="str">
            <v>G&amp;A</v>
          </cell>
          <cell r="J936" t="str">
            <v>BASE JV</v>
          </cell>
          <cell r="K936" t="str">
            <v>HR</v>
          </cell>
          <cell r="L936" t="str">
            <v>PRODUCTION</v>
          </cell>
          <cell r="M936" t="str">
            <v>Asset Manager, Offshore</v>
          </cell>
          <cell r="N936" t="str">
            <v>EA, Operations Manager</v>
          </cell>
          <cell r="O936" t="str">
            <v>AJILIMA- ISAAC, HAWA</v>
          </cell>
          <cell r="P936" t="str">
            <v>TARI.AKHIBI@SHELL.COM</v>
          </cell>
          <cell r="Q936" t="str">
            <v>OPEX</v>
          </cell>
          <cell r="R936" t="str">
            <v>OPEX</v>
          </cell>
          <cell r="S936" t="str">
            <v>SALARIES</v>
          </cell>
          <cell r="T936" t="str">
            <v>N/A</v>
          </cell>
          <cell r="U936" t="str">
            <v>N/A</v>
          </cell>
          <cell r="V936" t="str">
            <v>C_OPSE_OIL_Z11</v>
          </cell>
          <cell r="W936" t="str">
            <v>P231 Production Operations</v>
          </cell>
          <cell r="X936" t="str">
            <v>S7000 Salaries and Wages</v>
          </cell>
          <cell r="Y936" t="str">
            <v>A2110 Production Operations</v>
          </cell>
          <cell r="Z936">
            <v>8245758.4499999993</v>
          </cell>
          <cell r="AA936">
            <v>7681101.8000000007</v>
          </cell>
          <cell r="AB936">
            <v>2604027957.6276746</v>
          </cell>
          <cell r="AC936">
            <v>524253.62013971549</v>
          </cell>
          <cell r="AD936">
            <v>9062050.2025255337</v>
          </cell>
          <cell r="AG936">
            <v>0</v>
          </cell>
          <cell r="AH936">
            <v>-9062050.2025255337</v>
          </cell>
        </row>
        <row r="937">
          <cell r="A937" t="str">
            <v>101263_sal</v>
          </cell>
          <cell r="B937" t="str">
            <v xml:space="preserve">SALS WAGES &amp; O/H VP PRODUCTION          </v>
          </cell>
          <cell r="C937">
            <v>540001</v>
          </cell>
          <cell r="D937" t="str">
            <v>CORPORATE OPEX SALARIES</v>
          </cell>
          <cell r="E937" t="str">
            <v>CHIGBO ENENMO</v>
          </cell>
          <cell r="F937" t="str">
            <v>HR - SALARIES</v>
          </cell>
          <cell r="G937">
            <v>415004</v>
          </cell>
          <cell r="H937">
            <v>4150</v>
          </cell>
          <cell r="I937" t="str">
            <v>G&amp;A</v>
          </cell>
          <cell r="J937" t="str">
            <v>BASE JV</v>
          </cell>
          <cell r="K937" t="str">
            <v>HR</v>
          </cell>
          <cell r="L937" t="str">
            <v>PRODUCTION</v>
          </cell>
          <cell r="M937" t="str">
            <v>GM Production</v>
          </cell>
          <cell r="N937" t="str">
            <v>GM Production</v>
          </cell>
          <cell r="O937" t="str">
            <v>AJILIMA- ISAAC, HAWA</v>
          </cell>
          <cell r="P937" t="str">
            <v>TARI.AKHIBI@SHELL.COM</v>
          </cell>
          <cell r="Q937" t="str">
            <v>OPEX</v>
          </cell>
          <cell r="R937" t="str">
            <v>OPEX</v>
          </cell>
          <cell r="S937" t="str">
            <v>SALARIES</v>
          </cell>
          <cell r="T937" t="str">
            <v>N/A</v>
          </cell>
          <cell r="U937" t="str">
            <v>N/A</v>
          </cell>
          <cell r="V937" t="str">
            <v>C_OPSE_OIL_Z11</v>
          </cell>
          <cell r="W937" t="str">
            <v>P235 Direct Management</v>
          </cell>
          <cell r="X937" t="str">
            <v>S7000 Salaries and Wages</v>
          </cell>
          <cell r="Y937" t="str">
            <v>A2170 Direct Mngt and Overheads</v>
          </cell>
          <cell r="Z937">
            <v>5163804.22</v>
          </cell>
          <cell r="AA937">
            <v>3070927.0999999996</v>
          </cell>
          <cell r="AB937">
            <v>651136385.080145</v>
          </cell>
          <cell r="AC937">
            <v>2592166.9104627371</v>
          </cell>
          <cell r="AD937">
            <v>4727040.3041681312</v>
          </cell>
          <cell r="AG937">
            <v>0</v>
          </cell>
          <cell r="AH937">
            <v>-4727040.3041681312</v>
          </cell>
        </row>
        <row r="938">
          <cell r="A938" t="str">
            <v>101264_sal</v>
          </cell>
          <cell r="B938" t="str">
            <v xml:space="preserve">SALS WAGES &amp; O/H ASSET MANAGER WEST     </v>
          </cell>
          <cell r="C938">
            <v>540001</v>
          </cell>
          <cell r="D938" t="str">
            <v>CORPORATE OPEX SALARIES</v>
          </cell>
          <cell r="E938" t="str">
            <v>CHIGBO ENENMO</v>
          </cell>
          <cell r="F938" t="str">
            <v>HR - SALARIES</v>
          </cell>
          <cell r="G938">
            <v>415004</v>
          </cell>
          <cell r="H938">
            <v>4150</v>
          </cell>
          <cell r="I938" t="str">
            <v>G&amp;A</v>
          </cell>
          <cell r="J938" t="str">
            <v>BASE JV</v>
          </cell>
          <cell r="K938" t="str">
            <v>HR</v>
          </cell>
          <cell r="L938" t="str">
            <v>PRODUCTION</v>
          </cell>
          <cell r="M938" t="str">
            <v>Asset Manager Onshore</v>
          </cell>
          <cell r="N938" t="str">
            <v>Asset Manager, Swamp West</v>
          </cell>
          <cell r="O938" t="str">
            <v>AJILIMA- ISAAC, HAWA</v>
          </cell>
          <cell r="P938" t="str">
            <v>TARI.AKHIBI@SHELL.COM</v>
          </cell>
          <cell r="Q938" t="str">
            <v>OPEX</v>
          </cell>
          <cell r="R938" t="str">
            <v>OPEX</v>
          </cell>
          <cell r="S938" t="str">
            <v>SALARIES</v>
          </cell>
          <cell r="T938" t="str">
            <v>N/A</v>
          </cell>
          <cell r="U938" t="str">
            <v>N/A</v>
          </cell>
          <cell r="V938" t="str">
            <v>N/A</v>
          </cell>
          <cell r="W938" t="str">
            <v>P231 Production Operations</v>
          </cell>
          <cell r="X938" t="str">
            <v>S7000 Salaries and Wages</v>
          </cell>
          <cell r="Y938" t="str">
            <v>A2340 Overhead</v>
          </cell>
          <cell r="Z938">
            <v>10999.16</v>
          </cell>
          <cell r="AA938">
            <v>0</v>
          </cell>
          <cell r="AB938">
            <v>0</v>
          </cell>
          <cell r="AC938">
            <v>0</v>
          </cell>
          <cell r="AD938">
            <v>0</v>
          </cell>
          <cell r="AG938">
            <v>0</v>
          </cell>
          <cell r="AH938">
            <v>0</v>
          </cell>
        </row>
        <row r="939">
          <cell r="A939" t="str">
            <v>101267_sal</v>
          </cell>
          <cell r="B939" t="str">
            <v xml:space="preserve">PRODUCTN OPERATION SYSTEMS OVERHEAD     </v>
          </cell>
          <cell r="C939">
            <v>540001</v>
          </cell>
          <cell r="D939" t="str">
            <v>CORPORATE OPEX SALARIES</v>
          </cell>
          <cell r="E939" t="str">
            <v>CHIGBO ENENMO</v>
          </cell>
          <cell r="F939" t="str">
            <v>HR - SALARIES</v>
          </cell>
          <cell r="G939">
            <v>415004</v>
          </cell>
          <cell r="H939">
            <v>4150</v>
          </cell>
          <cell r="I939" t="str">
            <v>G&amp;A</v>
          </cell>
          <cell r="J939" t="str">
            <v>BASE JV</v>
          </cell>
          <cell r="K939" t="str">
            <v>HR</v>
          </cell>
          <cell r="L939" t="str">
            <v>PRODUCTION</v>
          </cell>
          <cell r="M939" t="str">
            <v>Production Services Manager</v>
          </cell>
          <cell r="N939" t="str">
            <v>Production Services Manager</v>
          </cell>
          <cell r="O939" t="str">
            <v>AJILIMA- ISAAC, HAWA</v>
          </cell>
          <cell r="P939" t="str">
            <v>TARI.AKHIBI@SHELL.COM</v>
          </cell>
          <cell r="Q939" t="str">
            <v>OPEX</v>
          </cell>
          <cell r="R939" t="str">
            <v>OPEX</v>
          </cell>
          <cell r="S939" t="str">
            <v>SALARIES</v>
          </cell>
          <cell r="T939" t="str">
            <v>N/A</v>
          </cell>
          <cell r="U939" t="str">
            <v>N/A</v>
          </cell>
          <cell r="V939" t="str">
            <v>C_OPSE_OIL_Z11</v>
          </cell>
          <cell r="W939" t="str">
            <v>P231 Production Operations</v>
          </cell>
          <cell r="X939" t="str">
            <v>S7000 Salaries and Wages</v>
          </cell>
          <cell r="Y939" t="str">
            <v>A2170 Direct Mngt and Overheads</v>
          </cell>
          <cell r="Z939">
            <v>15675694.99</v>
          </cell>
          <cell r="AA939">
            <v>16789041.719999999</v>
          </cell>
          <cell r="AB939">
            <v>6281569043.478322</v>
          </cell>
          <cell r="AC939">
            <v>524253.62013971549</v>
          </cell>
          <cell r="AD939">
            <v>21119561.959412903</v>
          </cell>
          <cell r="AG939">
            <v>0</v>
          </cell>
          <cell r="AH939">
            <v>-21119561.959412903</v>
          </cell>
        </row>
        <row r="940">
          <cell r="A940" t="str">
            <v>101270_sal</v>
          </cell>
          <cell r="B940" t="str">
            <v xml:space="preserve">BFM  PRODUCTION BUSINESS SERVICES       </v>
          </cell>
          <cell r="C940">
            <v>540001</v>
          </cell>
          <cell r="D940" t="str">
            <v>CORPORATE OPEX SALARIES</v>
          </cell>
          <cell r="E940" t="str">
            <v>CHIGBO ENENMO</v>
          </cell>
          <cell r="F940" t="str">
            <v>HR - SALARIES</v>
          </cell>
          <cell r="G940">
            <v>415004</v>
          </cell>
          <cell r="H940">
            <v>4150</v>
          </cell>
          <cell r="I940" t="str">
            <v>G&amp;A</v>
          </cell>
          <cell r="J940" t="str">
            <v>BASE JV</v>
          </cell>
          <cell r="K940" t="str">
            <v>HR</v>
          </cell>
          <cell r="L940" t="str">
            <v>FINANCE</v>
          </cell>
          <cell r="M940" t="str">
            <v>SPDC Finance Director</v>
          </cell>
          <cell r="N940" t="str">
            <v>SPDC Finance Director</v>
          </cell>
          <cell r="O940" t="str">
            <v>AJILIMA- ISAAC, HAWA</v>
          </cell>
          <cell r="P940" t="str">
            <v>TARI.AKHIBI@SHELL.COM</v>
          </cell>
          <cell r="Q940" t="str">
            <v>OPEX</v>
          </cell>
          <cell r="R940" t="str">
            <v>OPEX</v>
          </cell>
          <cell r="S940" t="str">
            <v>SALARIES</v>
          </cell>
          <cell r="T940" t="str">
            <v>N/A</v>
          </cell>
          <cell r="U940" t="str">
            <v>N/A</v>
          </cell>
          <cell r="V940" t="str">
            <v>C_OPSE_OIL_Z11</v>
          </cell>
          <cell r="W940" t="str">
            <v>P235 Direct Management</v>
          </cell>
          <cell r="X940" t="str">
            <v>S7000 Salaries and Wages</v>
          </cell>
          <cell r="Y940" t="str">
            <v>A2170 Direct Mngt and Overheads</v>
          </cell>
          <cell r="Z940">
            <v>1833600.32</v>
          </cell>
          <cell r="AA940">
            <v>1835903.1800000002</v>
          </cell>
          <cell r="AB940">
            <v>705048301.22036457</v>
          </cell>
          <cell r="AC940">
            <v>0</v>
          </cell>
          <cell r="AD940">
            <v>2311633.7744929986</v>
          </cell>
          <cell r="AG940">
            <v>0</v>
          </cell>
          <cell r="AH940">
            <v>-2311633.7744929986</v>
          </cell>
        </row>
        <row r="941">
          <cell r="A941" t="str">
            <v>101276_Sal</v>
          </cell>
          <cell r="B941" t="str">
            <v>CATERING/ACCOMM/HSEKEEPING LAND AREA 1</v>
          </cell>
          <cell r="C941">
            <v>540001</v>
          </cell>
          <cell r="D941" t="str">
            <v>CORPORATE OPEX SALARIES</v>
          </cell>
          <cell r="E941" t="str">
            <v>CHIGBO ENENMO</v>
          </cell>
          <cell r="F941" t="str">
            <v>HR - SALARIES</v>
          </cell>
          <cell r="G941">
            <v>415004</v>
          </cell>
          <cell r="H941">
            <v>4150</v>
          </cell>
          <cell r="I941" t="str">
            <v>G&amp;A</v>
          </cell>
          <cell r="J941" t="str">
            <v>BASE JV</v>
          </cell>
          <cell r="K941" t="str">
            <v>HR</v>
          </cell>
          <cell r="L941" t="str">
            <v>PRODUCTION</v>
          </cell>
          <cell r="M941" t="str">
            <v>Asset Manager Onshore</v>
          </cell>
          <cell r="N941" t="str">
            <v>Asset Manager, Land East</v>
          </cell>
          <cell r="O941" t="str">
            <v>AJILIMA- ISAAC, HAWA</v>
          </cell>
          <cell r="P941" t="str">
            <v>TARI.AKHIBI@SHELL.COM</v>
          </cell>
          <cell r="Q941" t="str">
            <v>OPEX</v>
          </cell>
          <cell r="R941" t="str">
            <v>OPEX</v>
          </cell>
          <cell r="S941" t="str">
            <v>SALARIES</v>
          </cell>
          <cell r="T941" t="str">
            <v>N/A</v>
          </cell>
          <cell r="U941" t="str">
            <v>N/A</v>
          </cell>
          <cell r="V941" t="str">
            <v>N/A</v>
          </cell>
          <cell r="W941" t="str">
            <v>P231 Production Operations</v>
          </cell>
          <cell r="X941" t="str">
            <v>S7000 Salaries and Wages</v>
          </cell>
          <cell r="Y941" t="str">
            <v>A2340 Overhead</v>
          </cell>
          <cell r="Z941">
            <v>0</v>
          </cell>
          <cell r="AA941">
            <v>0</v>
          </cell>
          <cell r="AB941">
            <v>0</v>
          </cell>
          <cell r="AC941">
            <v>0</v>
          </cell>
          <cell r="AD941">
            <v>0</v>
          </cell>
          <cell r="AG941">
            <v>0</v>
          </cell>
          <cell r="AH941">
            <v>0</v>
          </cell>
        </row>
        <row r="942">
          <cell r="A942" t="str">
            <v>101285_sal</v>
          </cell>
          <cell r="B942" t="str">
            <v xml:space="preserve">HSE - MANAGE ACTIVITIES                 </v>
          </cell>
          <cell r="C942">
            <v>540001</v>
          </cell>
          <cell r="D942" t="str">
            <v>CORPORATE OPEX SALARIES</v>
          </cell>
          <cell r="E942" t="str">
            <v>CHIGBO ENENMO</v>
          </cell>
          <cell r="F942" t="str">
            <v>HR - SALARIES</v>
          </cell>
          <cell r="G942">
            <v>415004</v>
          </cell>
          <cell r="H942">
            <v>4150</v>
          </cell>
          <cell r="I942" t="str">
            <v>G&amp;A</v>
          </cell>
          <cell r="J942" t="str">
            <v>BASE JV</v>
          </cell>
          <cell r="K942" t="str">
            <v>HR</v>
          </cell>
          <cell r="L942" t="str">
            <v>SAFETY &amp; ENVIRONMENT</v>
          </cell>
          <cell r="M942" t="str">
            <v>General Manager, Safety &amp; Environment</v>
          </cell>
          <cell r="N942" t="str">
            <v>General Manager, Safety &amp; Environment</v>
          </cell>
          <cell r="O942" t="str">
            <v>AJILIMA- ISAAC, HAWA</v>
          </cell>
          <cell r="P942" t="str">
            <v>TARI.AKHIBI@SHELL.COM</v>
          </cell>
          <cell r="Q942" t="str">
            <v>OPEX</v>
          </cell>
          <cell r="R942" t="str">
            <v>OPEX</v>
          </cell>
          <cell r="S942" t="str">
            <v>SALARIES</v>
          </cell>
          <cell r="T942" t="str">
            <v>N/A</v>
          </cell>
          <cell r="U942" t="str">
            <v>N/A</v>
          </cell>
          <cell r="V942" t="str">
            <v>N/A</v>
          </cell>
          <cell r="W942" t="str">
            <v>P236.02 HSE</v>
          </cell>
          <cell r="X942" t="str">
            <v>S7000 Salaries and Wages</v>
          </cell>
          <cell r="Y942" t="str">
            <v>A2340 Overhead</v>
          </cell>
          <cell r="Z942">
            <v>15273.7</v>
          </cell>
          <cell r="AA942">
            <v>0</v>
          </cell>
          <cell r="AB942">
            <v>0</v>
          </cell>
          <cell r="AC942">
            <v>0</v>
          </cell>
          <cell r="AD942">
            <v>0</v>
          </cell>
          <cell r="AG942">
            <v>0</v>
          </cell>
          <cell r="AH942">
            <v>0</v>
          </cell>
        </row>
        <row r="943">
          <cell r="A943" t="str">
            <v>101287_sal</v>
          </cell>
          <cell r="B943" t="str">
            <v xml:space="preserve">FJVSB SAP BUS MAN                       </v>
          </cell>
          <cell r="C943">
            <v>540001</v>
          </cell>
          <cell r="D943" t="str">
            <v>CORPORATE OPEX SALARIES</v>
          </cell>
          <cell r="E943" t="str">
            <v>CHIGBO ENENMO</v>
          </cell>
          <cell r="F943" t="str">
            <v>HR - SALARIES</v>
          </cell>
          <cell r="G943">
            <v>415004</v>
          </cell>
          <cell r="H943">
            <v>4150</v>
          </cell>
          <cell r="I943" t="str">
            <v>G&amp;A</v>
          </cell>
          <cell r="J943" t="str">
            <v>BASE JV</v>
          </cell>
          <cell r="K943" t="str">
            <v>HR</v>
          </cell>
          <cell r="L943" t="str">
            <v>IM &amp; IT</v>
          </cell>
          <cell r="M943" t="str">
            <v>IM&amp;IT Manager Nigeria &amp; Gabon</v>
          </cell>
          <cell r="N943" t="str">
            <v>Delivery Manager Oper. Excellence</v>
          </cell>
          <cell r="O943" t="str">
            <v>AJILIMA- ISAAC, HAWA</v>
          </cell>
          <cell r="P943" t="str">
            <v>TARI.AKHIBI@SHELL.COM</v>
          </cell>
          <cell r="Q943" t="str">
            <v>OPEX</v>
          </cell>
          <cell r="R943" t="str">
            <v>OPEX</v>
          </cell>
          <cell r="S943" t="str">
            <v>SALARIES</v>
          </cell>
          <cell r="T943" t="str">
            <v>N/A</v>
          </cell>
          <cell r="U943" t="str">
            <v>N/A</v>
          </cell>
          <cell r="V943" t="str">
            <v>C_OPSE_OIL_Z11</v>
          </cell>
          <cell r="W943" t="str">
            <v>P236.06 Finance and Taxation</v>
          </cell>
          <cell r="X943" t="str">
            <v>S7000 Salaries and Wages</v>
          </cell>
          <cell r="Y943" t="str">
            <v>A2340 Overhead</v>
          </cell>
          <cell r="Z943">
            <v>380392.69</v>
          </cell>
          <cell r="AA943">
            <v>94352.47</v>
          </cell>
          <cell r="AB943">
            <v>62111523.476811484</v>
          </cell>
          <cell r="AC943">
            <v>0</v>
          </cell>
          <cell r="AD943">
            <v>203644.33926823438</v>
          </cell>
          <cell r="AG943">
            <v>0</v>
          </cell>
          <cell r="AH943">
            <v>-203644.33926823438</v>
          </cell>
        </row>
        <row r="944">
          <cell r="A944" t="str">
            <v>101288_sal</v>
          </cell>
          <cell r="B944" t="str">
            <v xml:space="preserve">PNTJV JV LIAISON                        </v>
          </cell>
          <cell r="C944">
            <v>540001</v>
          </cell>
          <cell r="D944" t="str">
            <v>CORPORATE OPEX SALARIES</v>
          </cell>
          <cell r="E944" t="str">
            <v>CHIGBO ENENMO</v>
          </cell>
          <cell r="F944" t="str">
            <v>HR - SALARIES</v>
          </cell>
          <cell r="G944">
            <v>415004</v>
          </cell>
          <cell r="H944">
            <v>4150</v>
          </cell>
          <cell r="I944" t="str">
            <v>G&amp;A</v>
          </cell>
          <cell r="J944" t="str">
            <v>BASE JV</v>
          </cell>
          <cell r="K944" t="str">
            <v>HR</v>
          </cell>
          <cell r="L944" t="str">
            <v>BGR</v>
          </cell>
          <cell r="M944" t="str">
            <v>GM Business &amp; Govt Relation</v>
          </cell>
          <cell r="N944" t="str">
            <v>SPDC Governance and Information Manager</v>
          </cell>
          <cell r="O944" t="str">
            <v>AJILIMA- ISAAC, HAWA</v>
          </cell>
          <cell r="P944" t="str">
            <v>TARI.AKHIBI@SHELL.COM</v>
          </cell>
          <cell r="Q944" t="str">
            <v>OPEX</v>
          </cell>
          <cell r="R944" t="str">
            <v>OPEX</v>
          </cell>
          <cell r="S944" t="str">
            <v>SALARIES</v>
          </cell>
          <cell r="T944" t="str">
            <v>N/A</v>
          </cell>
          <cell r="U944" t="str">
            <v>N/A</v>
          </cell>
          <cell r="V944" t="str">
            <v>C_OPSE_OIL_Z11</v>
          </cell>
          <cell r="W944" t="str">
            <v>P235 Direct Management</v>
          </cell>
          <cell r="X944" t="str">
            <v>S7000 Salaries and Wages</v>
          </cell>
          <cell r="Y944" t="str">
            <v>A2340 Overhead</v>
          </cell>
          <cell r="Z944">
            <v>3355137.25</v>
          </cell>
          <cell r="AA944">
            <v>3264440.3900000006</v>
          </cell>
          <cell r="AB944">
            <v>1004272356.2357733</v>
          </cell>
          <cell r="AC944">
            <v>0</v>
          </cell>
          <cell r="AD944">
            <v>3292696.2499533552</v>
          </cell>
          <cell r="AG944">
            <v>0</v>
          </cell>
          <cell r="AH944">
            <v>-3292696.2499533552</v>
          </cell>
        </row>
        <row r="945">
          <cell r="A945" t="str">
            <v>101307_sal</v>
          </cell>
          <cell r="B945" t="str">
            <v xml:space="preserve">GOVT RELATIONS ABUJA - FAC. &amp; LOG.      </v>
          </cell>
          <cell r="C945">
            <v>540001</v>
          </cell>
          <cell r="D945" t="str">
            <v>CORPORATE OPEX SALARIES</v>
          </cell>
          <cell r="E945" t="str">
            <v>CHIGBO ENENMO</v>
          </cell>
          <cell r="F945" t="str">
            <v>HR - SALARIES</v>
          </cell>
          <cell r="G945">
            <v>415004</v>
          </cell>
          <cell r="H945">
            <v>4150</v>
          </cell>
          <cell r="I945" t="str">
            <v>G&amp;A</v>
          </cell>
          <cell r="J945" t="str">
            <v>BASE JV</v>
          </cell>
          <cell r="K945" t="str">
            <v>HR</v>
          </cell>
          <cell r="L945" t="str">
            <v>BGR</v>
          </cell>
          <cell r="M945" t="str">
            <v>GM Business &amp; Govt Relation</v>
          </cell>
          <cell r="N945" t="str">
            <v>Govt Relations and Compliance Manager</v>
          </cell>
          <cell r="O945" t="str">
            <v>AJILIMA- ISAAC, HAWA</v>
          </cell>
          <cell r="P945" t="str">
            <v>TARI.AKHIBI@SHELL.COM</v>
          </cell>
          <cell r="Q945" t="str">
            <v>OPEX</v>
          </cell>
          <cell r="R945" t="str">
            <v>OPEX</v>
          </cell>
          <cell r="S945" t="str">
            <v>SALARIES</v>
          </cell>
          <cell r="T945" t="str">
            <v>N/A</v>
          </cell>
          <cell r="U945" t="str">
            <v>N/A</v>
          </cell>
          <cell r="V945" t="str">
            <v>C_OPSE_OIL_Z11</v>
          </cell>
          <cell r="W945" t="str">
            <v>P236.08 Corporate Affairs, PR, etc.</v>
          </cell>
          <cell r="X945" t="str">
            <v>S7000 Salaries and Wages</v>
          </cell>
          <cell r="Y945" t="str">
            <v>A2340 Overhead</v>
          </cell>
          <cell r="Z945">
            <v>1099040.6000000001</v>
          </cell>
          <cell r="AA945">
            <v>1045189.3500000001</v>
          </cell>
          <cell r="AB945">
            <v>366462401.10740745</v>
          </cell>
          <cell r="AC945">
            <v>0</v>
          </cell>
          <cell r="AD945">
            <v>1201516.0692046145</v>
          </cell>
          <cell r="AG945">
            <v>0</v>
          </cell>
          <cell r="AH945">
            <v>-1201516.0692046145</v>
          </cell>
        </row>
        <row r="946">
          <cell r="A946" t="str">
            <v>101308_Sal</v>
          </cell>
          <cell r="B946" t="str">
            <v xml:space="preserve">PNTW Wells Mgmt                         </v>
          </cell>
          <cell r="C946">
            <v>540001</v>
          </cell>
          <cell r="D946" t="str">
            <v>CORPORATE OPEX SALARIES</v>
          </cell>
          <cell r="E946" t="str">
            <v>CHIGBO ENENMO</v>
          </cell>
          <cell r="F946" t="str">
            <v>HR - SALARIES</v>
          </cell>
          <cell r="G946">
            <v>415004</v>
          </cell>
          <cell r="H946">
            <v>4150</v>
          </cell>
          <cell r="I946" t="str">
            <v>G&amp;A</v>
          </cell>
          <cell r="J946" t="str">
            <v>BASE JV</v>
          </cell>
          <cell r="K946" t="str">
            <v>HR</v>
          </cell>
          <cell r="L946" t="str">
            <v>WELLS</v>
          </cell>
          <cell r="M946" t="str">
            <v>GM Wells Ops SPDC</v>
          </cell>
          <cell r="N946" t="str">
            <v>Well Engineering Manager</v>
          </cell>
          <cell r="O946" t="str">
            <v>AJILIMA- ISAAC, HAWA</v>
          </cell>
          <cell r="P946" t="str">
            <v>TARI.AKHIBI@SHELL.COM</v>
          </cell>
          <cell r="Q946" t="str">
            <v>OPEX</v>
          </cell>
          <cell r="R946" t="str">
            <v>OPEX</v>
          </cell>
          <cell r="S946" t="str">
            <v>SALARIES</v>
          </cell>
          <cell r="T946" t="str">
            <v>N/A</v>
          </cell>
          <cell r="U946" t="str">
            <v>N/A</v>
          </cell>
          <cell r="V946" t="str">
            <v>N/A</v>
          </cell>
          <cell r="W946" t="str">
            <v>P236.01 Technical Support</v>
          </cell>
          <cell r="X946" t="str">
            <v>S7000 Salaries and Wages</v>
          </cell>
          <cell r="Y946" t="str">
            <v>A2340 Overhead</v>
          </cell>
          <cell r="Z946">
            <v>0</v>
          </cell>
          <cell r="AA946">
            <v>0</v>
          </cell>
          <cell r="AB946">
            <v>0</v>
          </cell>
          <cell r="AC946">
            <v>0</v>
          </cell>
          <cell r="AD946">
            <v>0</v>
          </cell>
          <cell r="AG946">
            <v>0</v>
          </cell>
          <cell r="AH946">
            <v>0</v>
          </cell>
        </row>
        <row r="947">
          <cell r="A947" t="str">
            <v>101315_sal</v>
          </cell>
          <cell r="B947" t="str">
            <v>PNTE SURFACE ENGINEERING</v>
          </cell>
          <cell r="C947">
            <v>540001</v>
          </cell>
          <cell r="D947" t="str">
            <v>CORPORATE OPEX SALARIES</v>
          </cell>
          <cell r="E947" t="str">
            <v>CHIGBO ENENMO</v>
          </cell>
          <cell r="F947" t="str">
            <v>HR - SALARIES</v>
          </cell>
          <cell r="G947">
            <v>415004</v>
          </cell>
          <cell r="H947">
            <v>4150</v>
          </cell>
          <cell r="I947" t="str">
            <v>G&amp;A</v>
          </cell>
          <cell r="J947" t="str">
            <v>BASE JV</v>
          </cell>
          <cell r="K947" t="str">
            <v>HR</v>
          </cell>
          <cell r="L947" t="str">
            <v>GM Nigeria, Operated</v>
          </cell>
          <cell r="M947" t="str">
            <v>GM Nigeria, Operated</v>
          </cell>
          <cell r="N947" t="str">
            <v>Head, Discipline Engineering</v>
          </cell>
          <cell r="O947" t="str">
            <v>AJILIMA- ISAAC, HAWA</v>
          </cell>
          <cell r="P947" t="str">
            <v>TARI.AKHIBI@SHELL.COM</v>
          </cell>
          <cell r="Q947" t="str">
            <v>OPEX</v>
          </cell>
          <cell r="R947" t="str">
            <v>OPEX</v>
          </cell>
          <cell r="S947" t="str">
            <v>SALARIES</v>
          </cell>
          <cell r="T947" t="str">
            <v>N/A</v>
          </cell>
          <cell r="U947" t="str">
            <v>N/A</v>
          </cell>
          <cell r="V947" t="str">
            <v>N/A</v>
          </cell>
          <cell r="W947" t="str">
            <v>P236.01 Technical Support</v>
          </cell>
          <cell r="X947" t="str">
            <v>S7000 Salaries and Wages</v>
          </cell>
          <cell r="Y947" t="str">
            <v>A2340 Overhead</v>
          </cell>
          <cell r="Z947">
            <v>-22934.21</v>
          </cell>
          <cell r="AA947">
            <v>-4740.71</v>
          </cell>
          <cell r="AB947">
            <v>0</v>
          </cell>
          <cell r="AC947">
            <v>0</v>
          </cell>
          <cell r="AD947">
            <v>0</v>
          </cell>
          <cell r="AG947">
            <v>0</v>
          </cell>
          <cell r="AH947">
            <v>0</v>
          </cell>
        </row>
        <row r="948">
          <cell r="A948" t="str">
            <v>101316_sal</v>
          </cell>
          <cell r="B948" t="str">
            <v xml:space="preserve">PNTM GM MAJOR PROJECTS                  </v>
          </cell>
          <cell r="C948">
            <v>540001</v>
          </cell>
          <cell r="D948" t="str">
            <v>CORPORATE OPEX SALARIES</v>
          </cell>
          <cell r="E948" t="str">
            <v>CHIGBO ENENMO</v>
          </cell>
          <cell r="F948" t="str">
            <v>HR - SALARIES</v>
          </cell>
          <cell r="G948">
            <v>415004</v>
          </cell>
          <cell r="H948">
            <v>4150</v>
          </cell>
          <cell r="I948" t="str">
            <v>G&amp;A</v>
          </cell>
          <cell r="J948" t="str">
            <v>BASE JV</v>
          </cell>
          <cell r="K948" t="str">
            <v>HR</v>
          </cell>
          <cell r="L948" t="str">
            <v>GM Nigeria, Operated</v>
          </cell>
          <cell r="M948" t="str">
            <v>GM Nigeria, Operated</v>
          </cell>
          <cell r="N948" t="str">
            <v>Head, Discipline Engineering</v>
          </cell>
          <cell r="O948" t="str">
            <v>AJILIMA- ISAAC, HAWA</v>
          </cell>
          <cell r="P948" t="str">
            <v>TARI.AKHIBI@SHELL.COM</v>
          </cell>
          <cell r="Q948" t="str">
            <v>OPEX</v>
          </cell>
          <cell r="R948" t="str">
            <v>OPEX</v>
          </cell>
          <cell r="S948" t="str">
            <v>SALARIES</v>
          </cell>
          <cell r="T948" t="str">
            <v>N/A</v>
          </cell>
          <cell r="U948" t="str">
            <v>N/A</v>
          </cell>
          <cell r="V948" t="str">
            <v>N/A</v>
          </cell>
          <cell r="W948" t="str">
            <v>P231 Production Operations</v>
          </cell>
          <cell r="X948" t="str">
            <v>S7000 Salaries and Wages</v>
          </cell>
          <cell r="Y948" t="str">
            <v>A2340 Overhead</v>
          </cell>
          <cell r="Z948">
            <v>0</v>
          </cell>
          <cell r="AA948">
            <v>0</v>
          </cell>
          <cell r="AB948">
            <v>0</v>
          </cell>
          <cell r="AC948">
            <v>0</v>
          </cell>
          <cell r="AD948">
            <v>0</v>
          </cell>
          <cell r="AG948">
            <v>0</v>
          </cell>
          <cell r="AH948">
            <v>0</v>
          </cell>
        </row>
        <row r="949">
          <cell r="A949" t="str">
            <v>101317_sal</v>
          </cell>
          <cell r="B949" t="str">
            <v xml:space="preserve">BFM BUSINESS FINANCE - TECHNICAL        </v>
          </cell>
          <cell r="C949">
            <v>540001</v>
          </cell>
          <cell r="D949" t="str">
            <v>CORPORATE OPEX SALARIES</v>
          </cell>
          <cell r="E949" t="str">
            <v>CHIGBO ENENMO</v>
          </cell>
          <cell r="F949" t="str">
            <v>HR - SALARIES</v>
          </cell>
          <cell r="G949">
            <v>415004</v>
          </cell>
          <cell r="H949">
            <v>4150</v>
          </cell>
          <cell r="I949" t="str">
            <v>G&amp;A</v>
          </cell>
          <cell r="J949" t="str">
            <v>BASE JV</v>
          </cell>
          <cell r="K949" t="str">
            <v>HR</v>
          </cell>
          <cell r="L949" t="str">
            <v>FINANCE</v>
          </cell>
          <cell r="M949" t="str">
            <v>SPDC Finance Director</v>
          </cell>
          <cell r="N949" t="str">
            <v>SPDC Finance Director</v>
          </cell>
          <cell r="O949" t="str">
            <v>AJILIMA- ISAAC, HAWA</v>
          </cell>
          <cell r="P949" t="str">
            <v>TARI.AKHIBI@SHELL.COM</v>
          </cell>
          <cell r="Q949" t="str">
            <v>OPEX</v>
          </cell>
          <cell r="R949" t="str">
            <v>OPEX</v>
          </cell>
          <cell r="S949" t="str">
            <v>SALARIES</v>
          </cell>
          <cell r="T949" t="str">
            <v>N/A</v>
          </cell>
          <cell r="U949" t="str">
            <v>N/A</v>
          </cell>
          <cell r="V949" t="str">
            <v>C_OPSE_OIL_Z11</v>
          </cell>
          <cell r="W949" t="str">
            <v>P236.06 Finance and Taxation</v>
          </cell>
          <cell r="X949" t="str">
            <v>S7000 Salaries and Wages</v>
          </cell>
          <cell r="Y949" t="str">
            <v>A2340 Overhead</v>
          </cell>
          <cell r="Z949">
            <v>296517.24</v>
          </cell>
          <cell r="AA949">
            <v>217699.38</v>
          </cell>
          <cell r="AB949">
            <v>86351789.458848596</v>
          </cell>
          <cell r="AC949">
            <v>0</v>
          </cell>
          <cell r="AD949">
            <v>283120.62117655278</v>
          </cell>
          <cell r="AG949">
            <v>0</v>
          </cell>
          <cell r="AH949">
            <v>-283120.62117655278</v>
          </cell>
        </row>
        <row r="950">
          <cell r="A950" t="str">
            <v>101323_sal</v>
          </cell>
          <cell r="B950" t="str">
            <v xml:space="preserve">IA CRP AVIATION O/H MANAGE ACTIVITES    </v>
          </cell>
          <cell r="C950">
            <v>540001</v>
          </cell>
          <cell r="D950" t="str">
            <v>CORPORATE OPEX SALARIES</v>
          </cell>
          <cell r="E950" t="str">
            <v>CHIGBO ENENMO</v>
          </cell>
          <cell r="F950" t="str">
            <v>HR - SALARIES</v>
          </cell>
          <cell r="G950">
            <v>415004</v>
          </cell>
          <cell r="H950">
            <v>4150</v>
          </cell>
          <cell r="I950" t="str">
            <v>G&amp;A</v>
          </cell>
          <cell r="J950" t="str">
            <v>BASE JV</v>
          </cell>
          <cell r="K950" t="str">
            <v>HR</v>
          </cell>
          <cell r="L950" t="str">
            <v>PRODUCTION</v>
          </cell>
          <cell r="M950" t="str">
            <v>Logistics Manager</v>
          </cell>
          <cell r="N950" t="str">
            <v>Head, Aviation Services</v>
          </cell>
          <cell r="O950" t="str">
            <v>AJILIMA- ISAAC, HAWA</v>
          </cell>
          <cell r="P950" t="str">
            <v>TARI.AKHIBI@SHELL.COM</v>
          </cell>
          <cell r="Q950" t="str">
            <v>OPEX</v>
          </cell>
          <cell r="R950" t="str">
            <v>OPEX</v>
          </cell>
          <cell r="S950" t="str">
            <v>SALARIES</v>
          </cell>
          <cell r="T950" t="str">
            <v>N/A</v>
          </cell>
          <cell r="U950" t="str">
            <v>N/A</v>
          </cell>
          <cell r="V950" t="str">
            <v>C_OPSE_OIL_Z11</v>
          </cell>
          <cell r="W950" t="str">
            <v>P235 Direct Management</v>
          </cell>
          <cell r="X950" t="str">
            <v>S7000 Salaries and Wages</v>
          </cell>
          <cell r="Y950" t="str">
            <v>A2340 Overhead</v>
          </cell>
          <cell r="Z950">
            <v>386821.44</v>
          </cell>
          <cell r="AA950">
            <v>33754.399999999994</v>
          </cell>
          <cell r="AB950">
            <v>0</v>
          </cell>
          <cell r="AC950">
            <v>0</v>
          </cell>
          <cell r="AD950">
            <v>0</v>
          </cell>
          <cell r="AG950">
            <v>0</v>
          </cell>
          <cell r="AH950">
            <v>0</v>
          </cell>
        </row>
        <row r="951">
          <cell r="A951" t="str">
            <v>101328_sal</v>
          </cell>
          <cell r="B951" t="str">
            <v>FBF REG BUS FINANCE</v>
          </cell>
          <cell r="C951">
            <v>540001</v>
          </cell>
          <cell r="D951" t="str">
            <v>CORPORATE OPEX SALARIES</v>
          </cell>
          <cell r="E951" t="str">
            <v>CHIGBO ENENMO</v>
          </cell>
          <cell r="F951" t="str">
            <v>HR - SALARIES</v>
          </cell>
          <cell r="G951">
            <v>415004</v>
          </cell>
          <cell r="H951">
            <v>4150</v>
          </cell>
          <cell r="I951" t="str">
            <v>G&amp;A</v>
          </cell>
          <cell r="J951" t="str">
            <v>BASE JV</v>
          </cell>
          <cell r="K951" t="str">
            <v>HR</v>
          </cell>
          <cell r="L951" t="str">
            <v>FINANCE</v>
          </cell>
          <cell r="M951" t="str">
            <v>SPDC Finance Director</v>
          </cell>
          <cell r="N951" t="str">
            <v>BFM Security, Safety, Sust. Dev, Comm.</v>
          </cell>
          <cell r="O951" t="str">
            <v>AJILIMA- ISAAC, HAWA</v>
          </cell>
          <cell r="P951" t="str">
            <v>TARI.AKHIBI@SHELL.COM</v>
          </cell>
          <cell r="Q951" t="str">
            <v>OPEX</v>
          </cell>
          <cell r="R951" t="str">
            <v>OPEX</v>
          </cell>
          <cell r="S951" t="str">
            <v>SALARIES</v>
          </cell>
          <cell r="T951" t="str">
            <v>N/A</v>
          </cell>
          <cell r="U951" t="str">
            <v>N/A</v>
          </cell>
          <cell r="V951" t="str">
            <v>N/A</v>
          </cell>
          <cell r="W951" t="str">
            <v>P236.06 Finance and Taxation</v>
          </cell>
          <cell r="X951" t="str">
            <v>S7000 Salaries and Wages</v>
          </cell>
          <cell r="Y951" t="str">
            <v>A2340 Overhead</v>
          </cell>
          <cell r="Z951">
            <v>0</v>
          </cell>
          <cell r="AA951">
            <v>0</v>
          </cell>
          <cell r="AB951">
            <v>0</v>
          </cell>
          <cell r="AC951">
            <v>0</v>
          </cell>
          <cell r="AD951">
            <v>0</v>
          </cell>
          <cell r="AG951">
            <v>0</v>
          </cell>
          <cell r="AH951">
            <v>0</v>
          </cell>
        </row>
        <row r="952">
          <cell r="A952" t="str">
            <v>101330_Sal</v>
          </cell>
          <cell r="B952" t="str">
            <v>ITG CORPORATE MGT SYSTEM</v>
          </cell>
          <cell r="C952">
            <v>540001</v>
          </cell>
          <cell r="D952" t="str">
            <v>CORPORATE OPEX SALARIES</v>
          </cell>
          <cell r="E952" t="str">
            <v>CHIGBO ENENMO</v>
          </cell>
          <cell r="F952" t="str">
            <v>HR - SALARIES</v>
          </cell>
          <cell r="G952">
            <v>415004</v>
          </cell>
          <cell r="H952">
            <v>4150</v>
          </cell>
          <cell r="I952" t="str">
            <v>G&amp;A</v>
          </cell>
          <cell r="J952" t="str">
            <v>BASE JV</v>
          </cell>
          <cell r="K952" t="str">
            <v>HR</v>
          </cell>
          <cell r="L952" t="str">
            <v>IM &amp; IT</v>
          </cell>
          <cell r="M952" t="str">
            <v>IM&amp;IT Manager Nigeria &amp; Gabon</v>
          </cell>
          <cell r="N952" t="str">
            <v>JV Interface Manager</v>
          </cell>
          <cell r="O952" t="str">
            <v>AJILIMA- ISAAC, HAWA</v>
          </cell>
          <cell r="P952" t="str">
            <v>TARI.AKHIBI@SHELL.COM</v>
          </cell>
          <cell r="Q952" t="str">
            <v>OPEX</v>
          </cell>
          <cell r="R952" t="str">
            <v>OPEX</v>
          </cell>
          <cell r="S952" t="str">
            <v>SALARIES</v>
          </cell>
          <cell r="T952" t="str">
            <v>N/A</v>
          </cell>
          <cell r="U952" t="str">
            <v>N/A</v>
          </cell>
          <cell r="V952" t="str">
            <v>N/A</v>
          </cell>
          <cell r="W952" t="str">
            <v>P236.03 IT</v>
          </cell>
          <cell r="X952" t="str">
            <v>S7000 Salaries and Wages</v>
          </cell>
          <cell r="Y952" t="str">
            <v>A2340 Overhead</v>
          </cell>
          <cell r="Z952">
            <v>0</v>
          </cell>
          <cell r="AA952">
            <v>0</v>
          </cell>
          <cell r="AB952">
            <v>0</v>
          </cell>
          <cell r="AC952">
            <v>0</v>
          </cell>
          <cell r="AD952">
            <v>0</v>
          </cell>
          <cell r="AG952">
            <v>0</v>
          </cell>
          <cell r="AH952">
            <v>0</v>
          </cell>
        </row>
        <row r="953">
          <cell r="A953" t="str">
            <v>101338_sal</v>
          </cell>
          <cell r="B953" t="str">
            <v xml:space="preserve">EPG-IL LOGISTICS                        </v>
          </cell>
          <cell r="C953">
            <v>540001</v>
          </cell>
          <cell r="D953" t="str">
            <v>CORPORATE OPEX SALARIES</v>
          </cell>
          <cell r="E953" t="str">
            <v>CHIGBO ENENMO</v>
          </cell>
          <cell r="F953" t="str">
            <v>HR - SALARIES</v>
          </cell>
          <cell r="G953">
            <v>415004</v>
          </cell>
          <cell r="H953">
            <v>4150</v>
          </cell>
          <cell r="I953" t="str">
            <v>G&amp;A</v>
          </cell>
          <cell r="J953" t="str">
            <v>BASE JV</v>
          </cell>
          <cell r="K953" t="str">
            <v>HR</v>
          </cell>
          <cell r="L953" t="str">
            <v>PRODUCTION</v>
          </cell>
          <cell r="M953" t="str">
            <v>Logistics Manager</v>
          </cell>
          <cell r="N953" t="str">
            <v>Head, Log. Planning &amp; Business Support</v>
          </cell>
          <cell r="O953" t="str">
            <v>AJILIMA- ISAAC, HAWA</v>
          </cell>
          <cell r="P953" t="str">
            <v>TARI.AKHIBI@SHELL.COM</v>
          </cell>
          <cell r="Q953" t="str">
            <v>OPEX</v>
          </cell>
          <cell r="R953" t="str">
            <v>OPEX</v>
          </cell>
          <cell r="S953" t="str">
            <v>SALARIES</v>
          </cell>
          <cell r="T953" t="str">
            <v>N/A</v>
          </cell>
          <cell r="U953" t="str">
            <v>N/A</v>
          </cell>
          <cell r="V953" t="str">
            <v>C_OPSE_OIL_Z11</v>
          </cell>
          <cell r="W953" t="str">
            <v>P236.07 Procurement Management</v>
          </cell>
          <cell r="X953" t="str">
            <v>S7000 Salaries and Wages</v>
          </cell>
          <cell r="Y953" t="str">
            <v>A2340 Overhead</v>
          </cell>
          <cell r="Z953">
            <v>8243532.4000000004</v>
          </cell>
          <cell r="AA953">
            <v>9083767.5399999991</v>
          </cell>
          <cell r="AB953">
            <v>3251446223.3788705</v>
          </cell>
          <cell r="AC953">
            <v>625819.65536876174</v>
          </cell>
          <cell r="AD953">
            <v>11286299.076283092</v>
          </cell>
          <cell r="AG953">
            <v>0</v>
          </cell>
          <cell r="AH953">
            <v>-11286299.076283092</v>
          </cell>
        </row>
        <row r="954">
          <cell r="A954" t="str">
            <v>101363_sal</v>
          </cell>
          <cell r="B954" t="str">
            <v xml:space="preserve">VP INFRASTRUCTURE &amp; LOGISTIC - OVERHEAD </v>
          </cell>
          <cell r="C954">
            <v>540001</v>
          </cell>
          <cell r="D954" t="str">
            <v>CORPORATE OPEX SALARIES</v>
          </cell>
          <cell r="E954" t="str">
            <v>CHIGBO ENENMO</v>
          </cell>
          <cell r="F954" t="str">
            <v>HR - SALARIES</v>
          </cell>
          <cell r="G954">
            <v>415004</v>
          </cell>
          <cell r="H954">
            <v>4150</v>
          </cell>
          <cell r="I954" t="str">
            <v>G&amp;A</v>
          </cell>
          <cell r="J954" t="str">
            <v>BASE JV</v>
          </cell>
          <cell r="K954" t="str">
            <v>HR</v>
          </cell>
          <cell r="L954" t="str">
            <v>INFRASTRUCTURE</v>
          </cell>
          <cell r="M954" t="str">
            <v>Infrastructure Services Mgr Nigeria</v>
          </cell>
          <cell r="N954" t="str">
            <v>Head RE &amp; Infrastructure Services SPDC</v>
          </cell>
          <cell r="O954" t="str">
            <v>AJILIMA- ISAAC, HAWA</v>
          </cell>
          <cell r="P954" t="str">
            <v>TARI.AKHIBI@SHELL.COM</v>
          </cell>
          <cell r="Q954" t="str">
            <v>OPEX</v>
          </cell>
          <cell r="R954" t="str">
            <v>OPEX</v>
          </cell>
          <cell r="S954" t="str">
            <v>SALARIES</v>
          </cell>
          <cell r="T954" t="str">
            <v>N/A</v>
          </cell>
          <cell r="U954" t="str">
            <v>N/A</v>
          </cell>
          <cell r="V954" t="str">
            <v>C_OPSE_OIL_Z11</v>
          </cell>
          <cell r="W954" t="str">
            <v>P236.10 Office/Property Management</v>
          </cell>
          <cell r="X954" t="str">
            <v>S7000 Salaries and Wages</v>
          </cell>
          <cell r="Y954" t="str">
            <v>A2340 Overhead</v>
          </cell>
          <cell r="Z954">
            <v>4302912.07</v>
          </cell>
          <cell r="AA954">
            <v>4012429.81</v>
          </cell>
          <cell r="AB954">
            <v>1612960499.7344832</v>
          </cell>
          <cell r="AC954">
            <v>0</v>
          </cell>
          <cell r="AD954">
            <v>5288395.0810966659</v>
          </cell>
          <cell r="AG954">
            <v>0</v>
          </cell>
          <cell r="AH954">
            <v>-5288395.0810966659</v>
          </cell>
        </row>
        <row r="955">
          <cell r="A955" t="str">
            <v>101388_Sal</v>
          </cell>
          <cell r="B955" t="str">
            <v>GS  OPERATIONS</v>
          </cell>
          <cell r="C955">
            <v>540001</v>
          </cell>
          <cell r="D955" t="str">
            <v>CORPORATE OPEX SALARIES</v>
          </cell>
          <cell r="E955" t="str">
            <v>CHIGBO ENENMO</v>
          </cell>
          <cell r="F955" t="str">
            <v>HR - SALARIES</v>
          </cell>
          <cell r="G955">
            <v>415004</v>
          </cell>
          <cell r="H955">
            <v>4150</v>
          </cell>
          <cell r="I955" t="str">
            <v>G&amp;A</v>
          </cell>
          <cell r="J955" t="str">
            <v>BASE JV</v>
          </cell>
          <cell r="K955" t="str">
            <v>HR</v>
          </cell>
          <cell r="L955" t="str">
            <v>HR</v>
          </cell>
          <cell r="M955" t="str">
            <v>HR Manager Nigeria</v>
          </cell>
          <cell r="N955" t="str">
            <v>HR Manager Nigeria</v>
          </cell>
          <cell r="O955" t="str">
            <v>AJILIMA- ISAAC, HAWA</v>
          </cell>
          <cell r="P955" t="str">
            <v>TARI.AKHIBI@SHELL.COM</v>
          </cell>
          <cell r="Q955" t="str">
            <v>OPEX</v>
          </cell>
          <cell r="R955" t="str">
            <v>OPEX</v>
          </cell>
          <cell r="S955" t="str">
            <v>SALARIES</v>
          </cell>
          <cell r="T955" t="str">
            <v>N/A</v>
          </cell>
          <cell r="U955" t="str">
            <v>N/A</v>
          </cell>
          <cell r="V955" t="str">
            <v>N/A</v>
          </cell>
          <cell r="W955" t="str">
            <v>P236.04 HR</v>
          </cell>
          <cell r="X955" t="str">
            <v>S7000 Salaries and Wages</v>
          </cell>
          <cell r="Y955" t="str">
            <v>A2340 Overhead</v>
          </cell>
          <cell r="Z955">
            <v>0</v>
          </cell>
          <cell r="AA955">
            <v>28705.489999999998</v>
          </cell>
          <cell r="AB955">
            <v>0</v>
          </cell>
          <cell r="AC955">
            <v>0</v>
          </cell>
          <cell r="AD955">
            <v>0</v>
          </cell>
          <cell r="AG955">
            <v>0</v>
          </cell>
          <cell r="AH955">
            <v>0</v>
          </cell>
        </row>
        <row r="956">
          <cell r="A956" t="str">
            <v>101417_sal</v>
          </cell>
          <cell r="B956" t="str">
            <v xml:space="preserve">JV FINANCE GENERAL MANAGER              </v>
          </cell>
          <cell r="C956">
            <v>540001</v>
          </cell>
          <cell r="D956" t="str">
            <v>CORPORATE OPEX SALARIES</v>
          </cell>
          <cell r="E956" t="str">
            <v>CHIGBO ENENMO</v>
          </cell>
          <cell r="F956" t="str">
            <v>HR - SALARIES</v>
          </cell>
          <cell r="G956">
            <v>415004</v>
          </cell>
          <cell r="H956">
            <v>4150</v>
          </cell>
          <cell r="I956" t="str">
            <v>G&amp;A</v>
          </cell>
          <cell r="J956" t="str">
            <v>BASE JV</v>
          </cell>
          <cell r="K956" t="str">
            <v>HR</v>
          </cell>
          <cell r="L956" t="str">
            <v>FINANCE</v>
          </cell>
          <cell r="M956" t="str">
            <v>Controller Africa</v>
          </cell>
          <cell r="N956" t="str">
            <v>Financial Accounting Manager</v>
          </cell>
          <cell r="O956" t="str">
            <v>AJILIMA- ISAAC, HAWA</v>
          </cell>
          <cell r="P956" t="str">
            <v>TARI.AKHIBI@SHELL.COM</v>
          </cell>
          <cell r="Q956" t="str">
            <v>OPEX</v>
          </cell>
          <cell r="R956" t="str">
            <v>OPEX</v>
          </cell>
          <cell r="S956" t="str">
            <v>SALARIES</v>
          </cell>
          <cell r="T956" t="str">
            <v>N/A</v>
          </cell>
          <cell r="U956" t="str">
            <v>N/A</v>
          </cell>
          <cell r="V956" t="str">
            <v>N/A</v>
          </cell>
          <cell r="W956" t="str">
            <v>P236.06 Finance and Taxation</v>
          </cell>
          <cell r="X956" t="str">
            <v>S7000 Salaries and Wages</v>
          </cell>
          <cell r="Y956" t="str">
            <v>A2340 Overhead</v>
          </cell>
          <cell r="Z956">
            <v>193852.40000000002</v>
          </cell>
          <cell r="AA956">
            <v>0</v>
          </cell>
          <cell r="AB956">
            <v>0</v>
          </cell>
          <cell r="AC956">
            <v>0</v>
          </cell>
          <cell r="AD956">
            <v>0</v>
          </cell>
          <cell r="AG956">
            <v>0</v>
          </cell>
          <cell r="AH956">
            <v>0</v>
          </cell>
        </row>
        <row r="957">
          <cell r="A957" t="str">
            <v>101418_sal</v>
          </cell>
          <cell r="B957" t="str">
            <v xml:space="preserve">FJVFL JV FINANCE LIAISON                </v>
          </cell>
          <cell r="C957">
            <v>540001</v>
          </cell>
          <cell r="D957" t="str">
            <v>CORPORATE OPEX SALARIES</v>
          </cell>
          <cell r="E957" t="str">
            <v>CHIGBO ENENMO</v>
          </cell>
          <cell r="F957" t="str">
            <v>HR - SALARIES</v>
          </cell>
          <cell r="G957">
            <v>415004</v>
          </cell>
          <cell r="H957">
            <v>4150</v>
          </cell>
          <cell r="I957" t="str">
            <v>G&amp;A</v>
          </cell>
          <cell r="J957" t="str">
            <v>BASE JV</v>
          </cell>
          <cell r="K957" t="str">
            <v>HR</v>
          </cell>
          <cell r="L957" t="str">
            <v>FINANCE</v>
          </cell>
          <cell r="M957" t="str">
            <v>SPDC Finance Director</v>
          </cell>
          <cell r="N957" t="str">
            <v>Joint Venture Finance Liaison Manager</v>
          </cell>
          <cell r="O957" t="str">
            <v>AJILIMA- ISAAC, HAWA</v>
          </cell>
          <cell r="P957" t="str">
            <v>TARI.AKHIBI@SHELL.COM</v>
          </cell>
          <cell r="Q957" t="str">
            <v>OPEX</v>
          </cell>
          <cell r="R957" t="str">
            <v>OPEX</v>
          </cell>
          <cell r="S957" t="str">
            <v>SALARIES</v>
          </cell>
          <cell r="T957" t="str">
            <v>N/A</v>
          </cell>
          <cell r="U957" t="str">
            <v>N/A</v>
          </cell>
          <cell r="V957" t="str">
            <v>C_OPSE_OIL_Z11</v>
          </cell>
          <cell r="W957" t="str">
            <v>P236.06 Finance and Taxation</v>
          </cell>
          <cell r="X957" t="str">
            <v>S7000 Salaries and Wages</v>
          </cell>
          <cell r="Y957" t="str">
            <v>A2340 Overhead</v>
          </cell>
          <cell r="Z957">
            <v>1128765.3700000001</v>
          </cell>
          <cell r="AA957">
            <v>1023223.21</v>
          </cell>
          <cell r="AB957">
            <v>371330334.99254435</v>
          </cell>
          <cell r="AC957">
            <v>0</v>
          </cell>
          <cell r="AD957">
            <v>1217476.5081722767</v>
          </cell>
          <cell r="AG957">
            <v>0</v>
          </cell>
          <cell r="AH957">
            <v>-1217476.5081722767</v>
          </cell>
        </row>
        <row r="958">
          <cell r="A958" t="str">
            <v>101419_sal</v>
          </cell>
          <cell r="B958" t="str">
            <v xml:space="preserve">FJVCT JV CONTROLLER.                    </v>
          </cell>
          <cell r="C958">
            <v>540001</v>
          </cell>
          <cell r="D958" t="str">
            <v>CORPORATE OPEX SALARIES</v>
          </cell>
          <cell r="E958" t="str">
            <v>CHIGBO ENENMO</v>
          </cell>
          <cell r="F958" t="str">
            <v>HR - SALARIES</v>
          </cell>
          <cell r="G958">
            <v>415004</v>
          </cell>
          <cell r="H958">
            <v>4150</v>
          </cell>
          <cell r="I958" t="str">
            <v>G&amp;A</v>
          </cell>
          <cell r="J958" t="str">
            <v>BASE JV</v>
          </cell>
          <cell r="K958" t="str">
            <v>HR</v>
          </cell>
          <cell r="L958" t="str">
            <v>FINANCE</v>
          </cell>
          <cell r="M958" t="str">
            <v>Controller Africa</v>
          </cell>
          <cell r="N958" t="str">
            <v>Financial Accounting Manager</v>
          </cell>
          <cell r="O958" t="str">
            <v>AJILIMA- ISAAC, HAWA</v>
          </cell>
          <cell r="P958" t="str">
            <v>TARI.AKHIBI@SHELL.COM</v>
          </cell>
          <cell r="Q958" t="str">
            <v>OPEX</v>
          </cell>
          <cell r="R958" t="str">
            <v>OPEX</v>
          </cell>
          <cell r="S958" t="str">
            <v>SALARIES</v>
          </cell>
          <cell r="T958" t="str">
            <v>N/A</v>
          </cell>
          <cell r="U958" t="str">
            <v>N/A</v>
          </cell>
          <cell r="V958" t="str">
            <v>C_OPSE_OIL_Z11</v>
          </cell>
          <cell r="W958" t="str">
            <v>P236.06 Finance and Taxation</v>
          </cell>
          <cell r="X958" t="str">
            <v>S7000 Salaries and Wages</v>
          </cell>
          <cell r="Y958" t="str">
            <v>A2340 Overhead</v>
          </cell>
          <cell r="Z958">
            <v>3637196.0999999996</v>
          </cell>
          <cell r="AA958">
            <v>3492676</v>
          </cell>
          <cell r="AB958">
            <v>1385649826.0194435</v>
          </cell>
          <cell r="AC958">
            <v>0</v>
          </cell>
          <cell r="AD958">
            <v>4543114.1836703066</v>
          </cell>
          <cell r="AG958">
            <v>0</v>
          </cell>
          <cell r="AH958">
            <v>-4543114.1836703066</v>
          </cell>
        </row>
        <row r="959">
          <cell r="A959" t="str">
            <v>101420_sal</v>
          </cell>
          <cell r="B959" t="str">
            <v xml:space="preserve">JVND BFM NTD OVERHEAD &amp; SAL             </v>
          </cell>
          <cell r="C959">
            <v>540001</v>
          </cell>
          <cell r="D959" t="str">
            <v>CORPORATE OPEX SALARIES</v>
          </cell>
          <cell r="E959" t="str">
            <v>CHIGBO ENENMO</v>
          </cell>
          <cell r="F959" t="str">
            <v>HR - SALARIES</v>
          </cell>
          <cell r="G959">
            <v>415004</v>
          </cell>
          <cell r="H959">
            <v>4150</v>
          </cell>
          <cell r="I959" t="str">
            <v>G&amp;A</v>
          </cell>
          <cell r="J959" t="str">
            <v>BASE JV</v>
          </cell>
          <cell r="K959" t="str">
            <v>HR</v>
          </cell>
          <cell r="L959" t="str">
            <v>FINANCE</v>
          </cell>
          <cell r="M959" t="str">
            <v>SPDC Finance Director</v>
          </cell>
          <cell r="N959" t="str">
            <v>BFM Security, Safety, Sust. Dev, Comm.</v>
          </cell>
          <cell r="O959" t="str">
            <v>AJILIMA- ISAAC, HAWA</v>
          </cell>
          <cell r="P959" t="str">
            <v>TARI.AKHIBI@SHELL.COM</v>
          </cell>
          <cell r="Q959" t="str">
            <v>OPEX</v>
          </cell>
          <cell r="R959" t="str">
            <v>OPEX</v>
          </cell>
          <cell r="S959" t="str">
            <v>SALARIES</v>
          </cell>
          <cell r="T959" t="str">
            <v>N/A</v>
          </cell>
          <cell r="U959" t="str">
            <v>N/A</v>
          </cell>
          <cell r="V959" t="str">
            <v>C_OPSE_OIL_Z11</v>
          </cell>
          <cell r="W959" t="str">
            <v>P236.06 Finance and Taxation</v>
          </cell>
          <cell r="X959" t="str">
            <v>S7000 Salaries and Wages</v>
          </cell>
          <cell r="Y959" t="str">
            <v>A2340 Overhead</v>
          </cell>
          <cell r="Z959">
            <v>703660.88</v>
          </cell>
          <cell r="AA959">
            <v>784274.04999999993</v>
          </cell>
          <cell r="AB959">
            <v>173350845.55275154</v>
          </cell>
          <cell r="AC959">
            <v>0</v>
          </cell>
          <cell r="AD959">
            <v>568363.42804180831</v>
          </cell>
          <cell r="AG959">
            <v>0</v>
          </cell>
          <cell r="AH959">
            <v>-568363.42804180831</v>
          </cell>
        </row>
        <row r="960">
          <cell r="A960" t="str">
            <v>101421_sal</v>
          </cell>
          <cell r="B960" t="str">
            <v xml:space="preserve">OVERHEADS TREASURY NON-OPS              </v>
          </cell>
          <cell r="C960">
            <v>540001</v>
          </cell>
          <cell r="D960" t="str">
            <v>CORPORATE OPEX SALARIES</v>
          </cell>
          <cell r="E960" t="str">
            <v>CHIGBO ENENMO</v>
          </cell>
          <cell r="F960" t="str">
            <v>HR - SALARIES</v>
          </cell>
          <cell r="G960">
            <v>415004</v>
          </cell>
          <cell r="H960">
            <v>4150</v>
          </cell>
          <cell r="I960" t="str">
            <v>G&amp;A</v>
          </cell>
          <cell r="J960" t="str">
            <v>BASE JV</v>
          </cell>
          <cell r="K960" t="str">
            <v>HR</v>
          </cell>
          <cell r="L960" t="str">
            <v>FINANCE</v>
          </cell>
          <cell r="M960" t="str">
            <v>Controller Africa</v>
          </cell>
          <cell r="N960" t="str">
            <v>Head of Treasury, SEPCiN</v>
          </cell>
          <cell r="O960" t="str">
            <v>AJILIMA- ISAAC, HAWA</v>
          </cell>
          <cell r="P960" t="str">
            <v>TARI.AKHIBI@SHELL.COM</v>
          </cell>
          <cell r="Q960" t="str">
            <v>OPEX</v>
          </cell>
          <cell r="R960" t="str">
            <v>OPEX</v>
          </cell>
          <cell r="S960" t="str">
            <v>SALARIES</v>
          </cell>
          <cell r="T960" t="str">
            <v>N/A</v>
          </cell>
          <cell r="U960" t="str">
            <v>N/A</v>
          </cell>
          <cell r="V960" t="str">
            <v>C_OPSE_OIL_Z11</v>
          </cell>
          <cell r="W960" t="str">
            <v>P236.06 Finance and Taxation</v>
          </cell>
          <cell r="X960" t="str">
            <v>S7000 Salaries and Wages</v>
          </cell>
          <cell r="Y960" t="str">
            <v>A2340 Overhead</v>
          </cell>
          <cell r="Z960">
            <v>850288.79</v>
          </cell>
          <cell r="AA960">
            <v>732101.15</v>
          </cell>
          <cell r="AB960">
            <v>292879313.42420626</v>
          </cell>
          <cell r="AC960">
            <v>0</v>
          </cell>
          <cell r="AD960">
            <v>960260.04401379102</v>
          </cell>
          <cell r="AG960">
            <v>0</v>
          </cell>
          <cell r="AH960">
            <v>-960260.04401379102</v>
          </cell>
        </row>
        <row r="961">
          <cell r="A961" t="str">
            <v>101423_sal</v>
          </cell>
          <cell r="B961" t="str">
            <v xml:space="preserve">TXP TAX ACCOUNTING &amp; SERVICES           </v>
          </cell>
          <cell r="C961">
            <v>540001</v>
          </cell>
          <cell r="D961" t="str">
            <v>CORPORATE OPEX SALARIES</v>
          </cell>
          <cell r="E961" t="str">
            <v>CHIGBO ENENMO</v>
          </cell>
          <cell r="F961" t="str">
            <v>HR - SALARIES</v>
          </cell>
          <cell r="G961">
            <v>415004</v>
          </cell>
          <cell r="H961">
            <v>4150</v>
          </cell>
          <cell r="I961" t="str">
            <v>G&amp;A</v>
          </cell>
          <cell r="J961" t="str">
            <v>BASE JV</v>
          </cell>
          <cell r="K961" t="str">
            <v>HR</v>
          </cell>
          <cell r="L961" t="str">
            <v>FINANCE</v>
          </cell>
          <cell r="M961" t="str">
            <v>Tax Manager UK, Africa and Middle East</v>
          </cell>
          <cell r="N961" t="str">
            <v>Tax Lead Nigeria</v>
          </cell>
          <cell r="O961" t="str">
            <v>AJILIMA- ISAAC, HAWA</v>
          </cell>
          <cell r="P961" t="str">
            <v>TARI.AKHIBI@SHELL.COM</v>
          </cell>
          <cell r="Q961" t="str">
            <v>OPEX</v>
          </cell>
          <cell r="R961" t="str">
            <v>OPEX</v>
          </cell>
          <cell r="S961" t="str">
            <v>SALARIES</v>
          </cell>
          <cell r="T961" t="str">
            <v>N/A</v>
          </cell>
          <cell r="U961" t="str">
            <v>N/A</v>
          </cell>
          <cell r="V961" t="str">
            <v>C_OPSE_OIL_Z11</v>
          </cell>
          <cell r="W961" t="str">
            <v>P236.06 Finance and Taxation</v>
          </cell>
          <cell r="X961" t="str">
            <v>S7000 Salaries and Wages</v>
          </cell>
          <cell r="Y961" t="str">
            <v>A2340 Overhead</v>
          </cell>
          <cell r="Z961">
            <v>62291.05</v>
          </cell>
          <cell r="AA961">
            <v>233415.03</v>
          </cell>
          <cell r="AB961">
            <v>668256960.86386454</v>
          </cell>
          <cell r="AC961">
            <v>0</v>
          </cell>
          <cell r="AD961">
            <v>2191006.429061851</v>
          </cell>
          <cell r="AG961">
            <v>0</v>
          </cell>
          <cell r="AH961">
            <v>-2191006.429061851</v>
          </cell>
        </row>
        <row r="962">
          <cell r="A962" t="str">
            <v>101424_sal</v>
          </cell>
          <cell r="B962" t="str">
            <v xml:space="preserve">BFP CORPORATE ACCOUNT AND GROUP RETURNS </v>
          </cell>
          <cell r="C962">
            <v>540001</v>
          </cell>
          <cell r="D962" t="str">
            <v>CORPORATE OPEX SALARIES</v>
          </cell>
          <cell r="E962" t="str">
            <v>CHIGBO ENENMO</v>
          </cell>
          <cell r="F962" t="str">
            <v>HR - SALARIES</v>
          </cell>
          <cell r="G962">
            <v>415004</v>
          </cell>
          <cell r="H962">
            <v>4150</v>
          </cell>
          <cell r="I962" t="str">
            <v>G&amp;A</v>
          </cell>
          <cell r="J962" t="str">
            <v>BASE JV</v>
          </cell>
          <cell r="K962" t="str">
            <v>HR</v>
          </cell>
          <cell r="L962" t="str">
            <v>FINANCE</v>
          </cell>
          <cell r="M962" t="str">
            <v>Controller Africa</v>
          </cell>
          <cell r="N962" t="str">
            <v>Controller Africa</v>
          </cell>
          <cell r="O962" t="str">
            <v>AJILIMA- ISAAC, HAWA</v>
          </cell>
          <cell r="P962" t="str">
            <v>TARI.AKHIBI@SHELL.COM</v>
          </cell>
          <cell r="Q962" t="str">
            <v>OPEX</v>
          </cell>
          <cell r="R962" t="str">
            <v>OPEX</v>
          </cell>
          <cell r="S962" t="str">
            <v>SALARIES</v>
          </cell>
          <cell r="T962" t="str">
            <v>N/A</v>
          </cell>
          <cell r="U962" t="str">
            <v>N/A</v>
          </cell>
          <cell r="V962" t="str">
            <v>C_OPSE_OIL_Z11</v>
          </cell>
          <cell r="W962" t="str">
            <v>P236.06 Finance and Taxation</v>
          </cell>
          <cell r="X962" t="str">
            <v>S7000 Salaries and Wages</v>
          </cell>
          <cell r="Y962" t="str">
            <v>A2340 Overhead</v>
          </cell>
          <cell r="Z962">
            <v>0</v>
          </cell>
          <cell r="AA962">
            <v>0</v>
          </cell>
          <cell r="AB962">
            <v>957571420.40253615</v>
          </cell>
          <cell r="AC962">
            <v>2006109.2773964102</v>
          </cell>
          <cell r="AD962">
            <v>5145687.7049457096</v>
          </cell>
          <cell r="AG962">
            <v>0</v>
          </cell>
          <cell r="AH962">
            <v>-5145687.7049457096</v>
          </cell>
        </row>
        <row r="963">
          <cell r="A963" t="str">
            <v>101425_sal</v>
          </cell>
          <cell r="B963" t="str">
            <v xml:space="preserve">JV AUDIT SERVICES                       </v>
          </cell>
          <cell r="C963">
            <v>540001</v>
          </cell>
          <cell r="D963" t="str">
            <v>CORPORATE OPEX SALARIES</v>
          </cell>
          <cell r="E963" t="str">
            <v>CHIGBO ENENMO</v>
          </cell>
          <cell r="F963" t="str">
            <v>HR - SALARIES</v>
          </cell>
          <cell r="G963">
            <v>415004</v>
          </cell>
          <cell r="H963">
            <v>4150</v>
          </cell>
          <cell r="I963" t="str">
            <v>G&amp;A</v>
          </cell>
          <cell r="J963" t="str">
            <v>BASE JV</v>
          </cell>
          <cell r="K963" t="str">
            <v>HR</v>
          </cell>
          <cell r="L963" t="str">
            <v>FINANCE</v>
          </cell>
          <cell r="M963" t="str">
            <v>Audit Manager Nigeria &amp; Gabon</v>
          </cell>
          <cell r="N963" t="str">
            <v>Audit Manager Nigeria &amp; Gabon</v>
          </cell>
          <cell r="O963" t="str">
            <v>AJILIMA- ISAAC, HAWA</v>
          </cell>
          <cell r="P963" t="str">
            <v>TARI.AKHIBI@SHELL.COM</v>
          </cell>
          <cell r="Q963" t="str">
            <v>OPEX</v>
          </cell>
          <cell r="R963" t="str">
            <v>OPEX</v>
          </cell>
          <cell r="S963" t="str">
            <v>SALARIES</v>
          </cell>
          <cell r="T963" t="str">
            <v>N/A</v>
          </cell>
          <cell r="U963" t="str">
            <v>N/A</v>
          </cell>
          <cell r="V963" t="str">
            <v>C_OPSE_OIL_Z11</v>
          </cell>
          <cell r="W963" t="str">
            <v>P236.06 Finance and Taxation</v>
          </cell>
          <cell r="X963" t="str">
            <v>S7000 Salaries and Wages</v>
          </cell>
          <cell r="Y963" t="str">
            <v>A2340 Overhead</v>
          </cell>
          <cell r="Z963">
            <v>1445956.35</v>
          </cell>
          <cell r="AA963">
            <v>1186588.7100000002</v>
          </cell>
          <cell r="AB963">
            <v>429827196.52546191</v>
          </cell>
          <cell r="AC963">
            <v>0</v>
          </cell>
          <cell r="AD963">
            <v>1409269.4968047931</v>
          </cell>
          <cell r="AG963">
            <v>0</v>
          </cell>
          <cell r="AH963">
            <v>-1409269.4968047931</v>
          </cell>
        </row>
        <row r="964">
          <cell r="A964" t="str">
            <v>101426_sal</v>
          </cell>
          <cell r="B964" t="str">
            <v xml:space="preserve">PNL  LEGAL                              </v>
          </cell>
          <cell r="C964">
            <v>540001</v>
          </cell>
          <cell r="D964" t="str">
            <v>CORPORATE OPEX SALARIES</v>
          </cell>
          <cell r="E964" t="str">
            <v>CHIGBO ENENMO</v>
          </cell>
          <cell r="F964" t="str">
            <v>HR - SALARIES</v>
          </cell>
          <cell r="G964">
            <v>415004</v>
          </cell>
          <cell r="H964">
            <v>4150</v>
          </cell>
          <cell r="I964" t="str">
            <v>G&amp;A</v>
          </cell>
          <cell r="J964" t="str">
            <v>BASE JV</v>
          </cell>
          <cell r="K964" t="str">
            <v>HR</v>
          </cell>
          <cell r="L964" t="str">
            <v>LEGAL</v>
          </cell>
          <cell r="M964" t="str">
            <v>HoL Nigeria / Company Secretary</v>
          </cell>
          <cell r="N964" t="str">
            <v>Managing Counsel HSSE, Lands &amp;</v>
          </cell>
          <cell r="O964" t="str">
            <v>AJILIMA- ISAAC, HAWA</v>
          </cell>
          <cell r="P964" t="str">
            <v>TARI.AKHIBI@SHELL.COM</v>
          </cell>
          <cell r="Q964" t="str">
            <v>OPEX</v>
          </cell>
          <cell r="R964" t="str">
            <v>OPEX</v>
          </cell>
          <cell r="S964" t="str">
            <v>SALARIES</v>
          </cell>
          <cell r="T964" t="str">
            <v>N/A</v>
          </cell>
          <cell r="U964" t="str">
            <v>N/A</v>
          </cell>
          <cell r="V964" t="str">
            <v>C_OPSE_OIL_Z11</v>
          </cell>
          <cell r="W964" t="str">
            <v>P236.09 Legal</v>
          </cell>
          <cell r="X964" t="str">
            <v>S7000 Salaries and Wages</v>
          </cell>
          <cell r="Y964" t="str">
            <v>A2340 Overhead</v>
          </cell>
          <cell r="Z964">
            <v>2163384.2099999995</v>
          </cell>
          <cell r="AA964">
            <v>2309750.42</v>
          </cell>
          <cell r="AB964">
            <v>843654752.29389095</v>
          </cell>
          <cell r="AC964">
            <v>0</v>
          </cell>
          <cell r="AD964">
            <v>2766081.1550619374</v>
          </cell>
          <cell r="AG964">
            <v>0</v>
          </cell>
          <cell r="AH964">
            <v>-2766081.1550619374</v>
          </cell>
        </row>
        <row r="965">
          <cell r="A965" t="str">
            <v>101428_sal</v>
          </cell>
          <cell r="B965" t="str">
            <v xml:space="preserve">FSE  MARKET AND TRADE HYDROCARBONS      </v>
          </cell>
          <cell r="C965">
            <v>540001</v>
          </cell>
          <cell r="D965" t="str">
            <v>CORPORATE OPEX SALARIES</v>
          </cell>
          <cell r="E965" t="str">
            <v>CHIGBO ENENMO</v>
          </cell>
          <cell r="F965" t="str">
            <v>HR - SALARIES</v>
          </cell>
          <cell r="G965">
            <v>415004</v>
          </cell>
          <cell r="H965">
            <v>4150</v>
          </cell>
          <cell r="I965" t="str">
            <v>G&amp;A</v>
          </cell>
          <cell r="J965" t="str">
            <v>BASE JV</v>
          </cell>
          <cell r="K965" t="str">
            <v>HR</v>
          </cell>
          <cell r="L965" t="str">
            <v>FINANCE</v>
          </cell>
          <cell r="M965" t="str">
            <v>Corporate Shipping &amp; Export Manager</v>
          </cell>
          <cell r="N965" t="str">
            <v>Corporate Shipping &amp; Export Manager</v>
          </cell>
          <cell r="O965" t="str">
            <v>AJILIMA- ISAAC, HAWA</v>
          </cell>
          <cell r="P965" t="str">
            <v>TARI.AKHIBI@SHELL.COM</v>
          </cell>
          <cell r="Q965" t="str">
            <v>OPEX</v>
          </cell>
          <cell r="R965" t="str">
            <v>OPEX</v>
          </cell>
          <cell r="S965" t="str">
            <v>SALARIES</v>
          </cell>
          <cell r="T965" t="str">
            <v>N/A</v>
          </cell>
          <cell r="U965" t="str">
            <v>N/A</v>
          </cell>
          <cell r="V965" t="str">
            <v>C_OPSE_OIL_Z11</v>
          </cell>
          <cell r="W965" t="str">
            <v>P236.06 Finance and Taxation</v>
          </cell>
          <cell r="X965" t="str">
            <v>S7000 Salaries and Wages</v>
          </cell>
          <cell r="Y965" t="str">
            <v>A2340 Overhead</v>
          </cell>
          <cell r="Z965">
            <v>1651820.95</v>
          </cell>
          <cell r="AA965">
            <v>1598420.1500000001</v>
          </cell>
          <cell r="AB965">
            <v>408705801.94846117</v>
          </cell>
          <cell r="AC965">
            <v>887874.43278952071</v>
          </cell>
          <cell r="AD965">
            <v>2227893.4555713604</v>
          </cell>
          <cell r="AG965">
            <v>0</v>
          </cell>
          <cell r="AH965">
            <v>-2227893.4555713604</v>
          </cell>
        </row>
        <row r="966">
          <cell r="A966" t="str">
            <v>101430_sal</v>
          </cell>
          <cell r="B966" t="str">
            <v xml:space="preserve">FSCN SUPPLY CHAIN MGR                   </v>
          </cell>
          <cell r="C966">
            <v>540001</v>
          </cell>
          <cell r="D966" t="str">
            <v>CORPORATE OPEX SALARIES</v>
          </cell>
          <cell r="E966" t="str">
            <v>CHIGBO ENENMO</v>
          </cell>
          <cell r="F966" t="str">
            <v>HR - SALARIES</v>
          </cell>
          <cell r="G966">
            <v>415004</v>
          </cell>
          <cell r="H966">
            <v>4150</v>
          </cell>
          <cell r="I966" t="str">
            <v>G&amp;A</v>
          </cell>
          <cell r="J966" t="str">
            <v>BASE JV</v>
          </cell>
          <cell r="K966" t="str">
            <v>HR</v>
          </cell>
          <cell r="L966" t="str">
            <v>CONTRACTING &amp; PROCUREMENT</v>
          </cell>
          <cell r="M966" t="str">
            <v>Manager CP UI Nigeria &amp; Gabon</v>
          </cell>
          <cell r="N966" t="str">
            <v>CP Operations Manager</v>
          </cell>
          <cell r="O966" t="str">
            <v>AJILIMA- ISAAC, HAWA</v>
          </cell>
          <cell r="P966" t="str">
            <v>TARI.AKHIBI@SHELL.COM</v>
          </cell>
          <cell r="Q966" t="str">
            <v>OPEX</v>
          </cell>
          <cell r="R966" t="str">
            <v>OPEX</v>
          </cell>
          <cell r="S966" t="str">
            <v>SALARIES</v>
          </cell>
          <cell r="T966" t="str">
            <v>N/A</v>
          </cell>
          <cell r="U966" t="str">
            <v>N/A</v>
          </cell>
          <cell r="V966" t="str">
            <v>C_OPSE_OIL_Z11</v>
          </cell>
          <cell r="W966" t="str">
            <v>P236.07 Procurement Management</v>
          </cell>
          <cell r="X966" t="str">
            <v>S7000 Salaries and Wages</v>
          </cell>
          <cell r="Y966" t="str">
            <v>A2340 Overhead</v>
          </cell>
          <cell r="Z966">
            <v>3217846.58</v>
          </cell>
          <cell r="AA966">
            <v>2859796.6399999997</v>
          </cell>
          <cell r="AB966">
            <v>544466882.09653103</v>
          </cell>
          <cell r="AC966">
            <v>1118234.8446068896</v>
          </cell>
          <cell r="AD966">
            <v>2903372.1629561717</v>
          </cell>
          <cell r="AG966">
            <v>0</v>
          </cell>
          <cell r="AH966">
            <v>-2903372.1629561717</v>
          </cell>
        </row>
        <row r="967">
          <cell r="A967" t="str">
            <v>101431_sal</v>
          </cell>
          <cell r="B967" t="str">
            <v>SCIN SALARY RECOVERY</v>
          </cell>
          <cell r="C967">
            <v>540001</v>
          </cell>
          <cell r="D967" t="str">
            <v>CORPORATE OPEX SALARIES</v>
          </cell>
          <cell r="E967" t="str">
            <v>CHIGBO ENENMO</v>
          </cell>
          <cell r="F967" t="str">
            <v>HR - SALARIES</v>
          </cell>
          <cell r="G967">
            <v>415004</v>
          </cell>
          <cell r="H967">
            <v>4150</v>
          </cell>
          <cell r="I967" t="str">
            <v>G&amp;A</v>
          </cell>
          <cell r="J967" t="str">
            <v>BASE JV</v>
          </cell>
          <cell r="K967" t="str">
            <v>HR</v>
          </cell>
          <cell r="L967" t="str">
            <v>FINANCE</v>
          </cell>
          <cell r="M967" t="str">
            <v>Controller Africa</v>
          </cell>
          <cell r="N967" t="str">
            <v>Controller Africa</v>
          </cell>
          <cell r="O967" t="str">
            <v>AJILIMA- ISAAC, HAWA</v>
          </cell>
          <cell r="P967" t="str">
            <v>TARI.AKHIBI@SHELL.COM</v>
          </cell>
          <cell r="Q967" t="str">
            <v>OPEX</v>
          </cell>
          <cell r="R967" t="str">
            <v>OPEX</v>
          </cell>
          <cell r="S967" t="str">
            <v>SALARIES</v>
          </cell>
          <cell r="T967" t="str">
            <v>N/A</v>
          </cell>
          <cell r="U967" t="str">
            <v>N/A</v>
          </cell>
          <cell r="V967" t="str">
            <v>C_OPSE_OIL_Z11</v>
          </cell>
          <cell r="W967" t="str">
            <v>P236.06 Finance and Taxation</v>
          </cell>
          <cell r="X967" t="str">
            <v>S7000 Salaries and Wages</v>
          </cell>
          <cell r="Y967" t="str">
            <v>A2340 Overhead</v>
          </cell>
          <cell r="Z967">
            <v>0</v>
          </cell>
          <cell r="AA967">
            <v>0</v>
          </cell>
          <cell r="AB967">
            <v>329626788.1526916</v>
          </cell>
          <cell r="AC967">
            <v>0</v>
          </cell>
          <cell r="AD967">
            <v>1080743.5677137431</v>
          </cell>
          <cell r="AG967">
            <v>0</v>
          </cell>
          <cell r="AH967">
            <v>-1080743.5677137431</v>
          </cell>
        </row>
        <row r="968">
          <cell r="A968" t="str">
            <v>101432_sal</v>
          </cell>
          <cell r="B968" t="str">
            <v xml:space="preserve">PNH GM HUMAN RESOURCES OVERHEAD         </v>
          </cell>
          <cell r="C968">
            <v>540001</v>
          </cell>
          <cell r="D968" t="str">
            <v>CORPORATE OPEX SALARIES</v>
          </cell>
          <cell r="E968" t="str">
            <v>CHIGBO ENENMO</v>
          </cell>
          <cell r="F968" t="str">
            <v>HR - SALARIES</v>
          </cell>
          <cell r="G968">
            <v>415004</v>
          </cell>
          <cell r="H968">
            <v>4150</v>
          </cell>
          <cell r="I968" t="str">
            <v>G&amp;A</v>
          </cell>
          <cell r="J968" t="str">
            <v>BASE JV</v>
          </cell>
          <cell r="K968" t="str">
            <v>HR</v>
          </cell>
          <cell r="L968" t="str">
            <v>HR</v>
          </cell>
          <cell r="M968" t="str">
            <v>HR Manager Nigeria</v>
          </cell>
          <cell r="N968" t="str">
            <v>HR Manager Nigeria</v>
          </cell>
          <cell r="O968" t="str">
            <v>AJILIMA- ISAAC, HAWA</v>
          </cell>
          <cell r="P968" t="str">
            <v>TARI.AKHIBI@SHELL.COM</v>
          </cell>
          <cell r="Q968" t="str">
            <v>OPEX</v>
          </cell>
          <cell r="R968" t="str">
            <v>OPEX</v>
          </cell>
          <cell r="S968" t="str">
            <v>SALARIES</v>
          </cell>
          <cell r="T968" t="str">
            <v>N/A</v>
          </cell>
          <cell r="U968" t="str">
            <v>N/A</v>
          </cell>
          <cell r="V968" t="str">
            <v>N/A</v>
          </cell>
          <cell r="W968" t="str">
            <v>P236.04 HR</v>
          </cell>
          <cell r="X968" t="str">
            <v>S7000 Salaries and Wages</v>
          </cell>
          <cell r="Y968" t="str">
            <v>A2340 Overhead</v>
          </cell>
          <cell r="Z968">
            <v>0</v>
          </cell>
          <cell r="AA968">
            <v>0</v>
          </cell>
          <cell r="AB968">
            <v>0</v>
          </cell>
          <cell r="AC968">
            <v>0</v>
          </cell>
          <cell r="AD968">
            <v>0</v>
          </cell>
          <cell r="AG968">
            <v>0</v>
          </cell>
          <cell r="AH968">
            <v>0</v>
          </cell>
        </row>
        <row r="969">
          <cell r="A969" t="str">
            <v>101433_sal</v>
          </cell>
          <cell r="B969" t="str">
            <v xml:space="preserve">PNHR STAFF RESOURCING &amp; DEVELOPMENT     </v>
          </cell>
          <cell r="C969">
            <v>540001</v>
          </cell>
          <cell r="D969" t="str">
            <v>CORPORATE OPEX SALARIES</v>
          </cell>
          <cell r="E969" t="str">
            <v>CHIGBO ENENMO</v>
          </cell>
          <cell r="F969" t="str">
            <v>HR - SALARIES</v>
          </cell>
          <cell r="G969">
            <v>415004</v>
          </cell>
          <cell r="H969">
            <v>4150</v>
          </cell>
          <cell r="I969" t="str">
            <v>G&amp;A</v>
          </cell>
          <cell r="J969" t="str">
            <v>BASE JV</v>
          </cell>
          <cell r="K969" t="str">
            <v>HR</v>
          </cell>
          <cell r="L969" t="str">
            <v>HR</v>
          </cell>
          <cell r="M969" t="str">
            <v>HR Manager Nigeria</v>
          </cell>
          <cell r="N969" t="str">
            <v>Recruitment Manager, Africa</v>
          </cell>
          <cell r="O969" t="str">
            <v>AJILIMA- ISAAC, HAWA</v>
          </cell>
          <cell r="P969" t="str">
            <v>TARI.AKHIBI@SHELL.COM</v>
          </cell>
          <cell r="Q969" t="str">
            <v>OPEX</v>
          </cell>
          <cell r="R969" t="str">
            <v>OPEX</v>
          </cell>
          <cell r="S969" t="str">
            <v>SALARIES</v>
          </cell>
          <cell r="T969" t="str">
            <v>N/A</v>
          </cell>
          <cell r="U969" t="str">
            <v>N/A</v>
          </cell>
          <cell r="V969" t="str">
            <v>C_OPSE_OIL_Z11</v>
          </cell>
          <cell r="W969" t="str">
            <v>P236.04 HR</v>
          </cell>
          <cell r="X969" t="str">
            <v>S7000 Salaries and Wages</v>
          </cell>
          <cell r="Y969" t="str">
            <v>A2340 Overhead</v>
          </cell>
          <cell r="Z969">
            <v>4819615.4700000007</v>
          </cell>
          <cell r="AA969">
            <v>4635828.1199999992</v>
          </cell>
          <cell r="AB969">
            <v>1487072811.3004897</v>
          </cell>
          <cell r="AC969">
            <v>625819.65536876174</v>
          </cell>
          <cell r="AD969">
            <v>5501468.217009712</v>
          </cell>
          <cell r="AG969">
            <v>0</v>
          </cell>
          <cell r="AH969">
            <v>-5501468.217009712</v>
          </cell>
        </row>
        <row r="970">
          <cell r="A970" t="str">
            <v>101435_sal</v>
          </cell>
          <cell r="B970" t="str">
            <v xml:space="preserve">PNHKD STAFF TRAINING                    </v>
          </cell>
          <cell r="C970">
            <v>540001</v>
          </cell>
          <cell r="D970" t="str">
            <v>CORPORATE OPEX SALARIES</v>
          </cell>
          <cell r="E970" t="str">
            <v>CHIGBO ENENMO</v>
          </cell>
          <cell r="F970" t="str">
            <v>HR - SALARIES</v>
          </cell>
          <cell r="G970">
            <v>415004</v>
          </cell>
          <cell r="H970">
            <v>4150</v>
          </cell>
          <cell r="I970" t="str">
            <v>G&amp;A</v>
          </cell>
          <cell r="J970" t="str">
            <v>BASE JV</v>
          </cell>
          <cell r="K970" t="str">
            <v>HR</v>
          </cell>
          <cell r="L970" t="str">
            <v>HR</v>
          </cell>
          <cell r="M970" t="str">
            <v>Manager Learning Sub Saharan Africa</v>
          </cell>
          <cell r="N970" t="str">
            <v>Manager Learning Sub Saharan Africa</v>
          </cell>
          <cell r="O970" t="str">
            <v>AJILIMA- ISAAC, HAWA</v>
          </cell>
          <cell r="P970" t="str">
            <v>TARI.AKHIBI@SHELL.COM</v>
          </cell>
          <cell r="Q970" t="str">
            <v>OPEX</v>
          </cell>
          <cell r="R970" t="str">
            <v>OPEX</v>
          </cell>
          <cell r="S970" t="str">
            <v>SALARIES</v>
          </cell>
          <cell r="T970" t="str">
            <v>N/A</v>
          </cell>
          <cell r="U970" t="str">
            <v>N/A</v>
          </cell>
          <cell r="V970" t="str">
            <v>C_OPSE_OIL_Z11</v>
          </cell>
          <cell r="W970" t="str">
            <v>P236.04 HR</v>
          </cell>
          <cell r="X970" t="str">
            <v>S7000 Salaries and Wages</v>
          </cell>
          <cell r="Y970" t="str">
            <v>A2340 Overhead</v>
          </cell>
          <cell r="Z970">
            <v>1390617.68</v>
          </cell>
          <cell r="AA970">
            <v>1306778.6500000004</v>
          </cell>
          <cell r="AB970">
            <v>481074333.97084141</v>
          </cell>
          <cell r="AC970">
            <v>0</v>
          </cell>
          <cell r="AD970">
            <v>1577292.8982650538</v>
          </cell>
          <cell r="AG970">
            <v>0</v>
          </cell>
          <cell r="AH970">
            <v>-1577292.8982650538</v>
          </cell>
        </row>
        <row r="971">
          <cell r="A971" t="str">
            <v>101437_sal</v>
          </cell>
          <cell r="B971" t="str">
            <v>PNHBE INDUSTRIAL RELATIONS</v>
          </cell>
          <cell r="C971">
            <v>540001</v>
          </cell>
          <cell r="D971" t="str">
            <v>CORPORATE OPEX SALARIES</v>
          </cell>
          <cell r="E971" t="str">
            <v>CHIGBO ENENMO</v>
          </cell>
          <cell r="F971" t="str">
            <v>HR - SALARIES</v>
          </cell>
          <cell r="G971">
            <v>415004</v>
          </cell>
          <cell r="H971">
            <v>4150</v>
          </cell>
          <cell r="I971" t="str">
            <v>G&amp;A</v>
          </cell>
          <cell r="J971" t="str">
            <v>BASE JV</v>
          </cell>
          <cell r="K971" t="str">
            <v>HR</v>
          </cell>
          <cell r="L971" t="str">
            <v>HR</v>
          </cell>
          <cell r="M971" t="str">
            <v>Reg. HR Policy, Pro, Systems &amp; Comp Mgr</v>
          </cell>
          <cell r="N971" t="str">
            <v>SSA Head of HR Policy Standards &amp; L</v>
          </cell>
          <cell r="O971" t="str">
            <v>AJILIMA- ISAAC, HAWA</v>
          </cell>
          <cell r="P971" t="str">
            <v>TARI.AKHIBI@SHELL.COM</v>
          </cell>
          <cell r="Q971" t="str">
            <v>OPEX</v>
          </cell>
          <cell r="R971" t="str">
            <v>OPEX</v>
          </cell>
          <cell r="S971" t="str">
            <v>SALARIES</v>
          </cell>
          <cell r="T971" t="str">
            <v>N/A</v>
          </cell>
          <cell r="U971" t="str">
            <v>N/A</v>
          </cell>
          <cell r="V971" t="str">
            <v>C_OPSE_OIL_Z11</v>
          </cell>
          <cell r="W971" t="str">
            <v>P236.04 HR</v>
          </cell>
          <cell r="X971" t="str">
            <v>S7000 Salaries and Wages</v>
          </cell>
          <cell r="Y971" t="str">
            <v>A2340 Overhead</v>
          </cell>
          <cell r="Z971">
            <v>882011.76</v>
          </cell>
          <cell r="AA971">
            <v>943804.08</v>
          </cell>
          <cell r="AB971">
            <v>340494951.35204172</v>
          </cell>
          <cell r="AC971">
            <v>0</v>
          </cell>
          <cell r="AD971">
            <v>1116376.8896788254</v>
          </cell>
          <cell r="AG971">
            <v>0</v>
          </cell>
          <cell r="AH971">
            <v>-1116376.8896788254</v>
          </cell>
        </row>
        <row r="972">
          <cell r="A972" t="str">
            <v>101438_sal</v>
          </cell>
          <cell r="B972" t="str">
            <v xml:space="preserve">PNHBE BUS EMP SERV                      </v>
          </cell>
          <cell r="C972">
            <v>540001</v>
          </cell>
          <cell r="D972" t="str">
            <v>CORPORATE OPEX SALARIES</v>
          </cell>
          <cell r="E972" t="str">
            <v>CHIGBO ENENMO</v>
          </cell>
          <cell r="F972" t="str">
            <v>HR - SALARIES</v>
          </cell>
          <cell r="G972">
            <v>415004</v>
          </cell>
          <cell r="H972">
            <v>4150</v>
          </cell>
          <cell r="I972" t="str">
            <v>G&amp;A</v>
          </cell>
          <cell r="J972" t="str">
            <v>BASE JV</v>
          </cell>
          <cell r="K972" t="str">
            <v>HR</v>
          </cell>
          <cell r="L972" t="str">
            <v>HR</v>
          </cell>
          <cell r="M972" t="str">
            <v>Reg. HR Policy, Pro, Systems &amp; Comp Mgr</v>
          </cell>
          <cell r="N972" t="str">
            <v>SSA Head of HR Policy Standards &amp; L</v>
          </cell>
          <cell r="O972" t="str">
            <v>AJILIMA- ISAAC, HAWA</v>
          </cell>
          <cell r="P972" t="str">
            <v>TARI.AKHIBI@SHELL.COM</v>
          </cell>
          <cell r="Q972" t="str">
            <v>OPEX</v>
          </cell>
          <cell r="R972" t="str">
            <v>OPEX</v>
          </cell>
          <cell r="S972" t="str">
            <v>SALARIES</v>
          </cell>
          <cell r="T972" t="str">
            <v>N/A</v>
          </cell>
          <cell r="U972" t="str">
            <v>N/A</v>
          </cell>
          <cell r="V972" t="str">
            <v>C_OPSE_OIL_Z11</v>
          </cell>
          <cell r="W972" t="str">
            <v>P236.04 HR</v>
          </cell>
          <cell r="X972" t="str">
            <v>S7000 Salaries and Wages</v>
          </cell>
          <cell r="Y972" t="str">
            <v>A2340 Overhead</v>
          </cell>
          <cell r="Z972">
            <v>2024203.84</v>
          </cell>
          <cell r="AA972">
            <v>1840637.1800000002</v>
          </cell>
          <cell r="AB972">
            <v>611238819.42395794</v>
          </cell>
          <cell r="AC972">
            <v>738622.7838571918</v>
          </cell>
          <cell r="AD972">
            <v>2742684.4868865623</v>
          </cell>
          <cell r="AG972">
            <v>0</v>
          </cell>
          <cell r="AH972">
            <v>-2742684.4868865623</v>
          </cell>
        </row>
        <row r="973">
          <cell r="A973" t="str">
            <v>101441_sal</v>
          </cell>
          <cell r="B973" t="str">
            <v>HBE RUMUKOROSHE SCHOOL SALARIES</v>
          </cell>
          <cell r="C973">
            <v>540001</v>
          </cell>
          <cell r="D973" t="str">
            <v>CORPORATE OPEX SALARIES</v>
          </cell>
          <cell r="E973" t="str">
            <v>CHIGBO ENENMO</v>
          </cell>
          <cell r="F973" t="str">
            <v>HR - SALARIES</v>
          </cell>
          <cell r="G973">
            <v>415004</v>
          </cell>
          <cell r="H973">
            <v>4150</v>
          </cell>
          <cell r="I973" t="str">
            <v>G&amp;A</v>
          </cell>
          <cell r="J973" t="str">
            <v>BASE JV</v>
          </cell>
          <cell r="K973" t="str">
            <v>HR</v>
          </cell>
          <cell r="L973" t="str">
            <v>HR</v>
          </cell>
          <cell r="M973" t="str">
            <v>HR Manager Nigeria</v>
          </cell>
          <cell r="N973" t="str">
            <v>Head Teacher</v>
          </cell>
          <cell r="O973" t="str">
            <v>AJILIMA- ISAAC, HAWA</v>
          </cell>
          <cell r="P973" t="str">
            <v>TARI.AKHIBI@SHELL.COM</v>
          </cell>
          <cell r="Q973" t="str">
            <v>OPEX</v>
          </cell>
          <cell r="R973" t="str">
            <v>OPEX</v>
          </cell>
          <cell r="S973" t="str">
            <v>SALARIES</v>
          </cell>
          <cell r="T973" t="str">
            <v>N/A</v>
          </cell>
          <cell r="U973" t="str">
            <v>N/A</v>
          </cell>
          <cell r="V973" t="str">
            <v>N/A</v>
          </cell>
          <cell r="W973" t="str">
            <v>P236.04 HR</v>
          </cell>
          <cell r="X973" t="str">
            <v>S7000 Salaries and Wages</v>
          </cell>
          <cell r="Y973" t="str">
            <v>A2340 Overhead</v>
          </cell>
          <cell r="Z973">
            <v>-202941.28999999998</v>
          </cell>
          <cell r="AA973">
            <v>381.18</v>
          </cell>
          <cell r="AB973">
            <v>0</v>
          </cell>
          <cell r="AC973">
            <v>0</v>
          </cell>
          <cell r="AD973">
            <v>0</v>
          </cell>
          <cell r="AG973">
            <v>0</v>
          </cell>
          <cell r="AH973">
            <v>0</v>
          </cell>
        </row>
        <row r="974">
          <cell r="A974" t="str">
            <v>101446_sal</v>
          </cell>
          <cell r="B974" t="str">
            <v xml:space="preserve">PNHCH CORP HEALTH                       </v>
          </cell>
          <cell r="C974">
            <v>540001</v>
          </cell>
          <cell r="D974" t="str">
            <v>CORPORATE OPEX SALARIES</v>
          </cell>
          <cell r="E974" t="str">
            <v>CHIGBO ENENMO</v>
          </cell>
          <cell r="F974" t="str">
            <v>HR - SALARIES</v>
          </cell>
          <cell r="G974">
            <v>415004</v>
          </cell>
          <cell r="H974">
            <v>4150</v>
          </cell>
          <cell r="I974" t="str">
            <v>G&amp;A</v>
          </cell>
          <cell r="J974" t="str">
            <v>BASE JV</v>
          </cell>
          <cell r="K974" t="str">
            <v>HR</v>
          </cell>
          <cell r="L974" t="str">
            <v>HR</v>
          </cell>
          <cell r="M974" t="str">
            <v>Regional Health Manager</v>
          </cell>
          <cell r="N974" t="str">
            <v>Regional Occupational Health Manager</v>
          </cell>
          <cell r="O974" t="str">
            <v>AJILIMA- ISAAC, HAWA</v>
          </cell>
          <cell r="P974" t="str">
            <v>TARI.AKHIBI@SHELL.COM</v>
          </cell>
          <cell r="Q974" t="str">
            <v>OPEX</v>
          </cell>
          <cell r="R974" t="str">
            <v>OPEX</v>
          </cell>
          <cell r="S974" t="str">
            <v>SALARIES</v>
          </cell>
          <cell r="T974" t="str">
            <v>N/A</v>
          </cell>
          <cell r="U974" t="str">
            <v>N/A</v>
          </cell>
          <cell r="V974" t="str">
            <v>C_OPSE_OIL_Z11</v>
          </cell>
          <cell r="W974" t="str">
            <v>P236.04 HR</v>
          </cell>
          <cell r="X974" t="str">
            <v>S7000 Salaries and Wages</v>
          </cell>
          <cell r="Y974" t="str">
            <v>A2340 Overhead</v>
          </cell>
          <cell r="Z974">
            <v>15601586.670000002</v>
          </cell>
          <cell r="AA974">
            <v>13274966.720000003</v>
          </cell>
          <cell r="AB974">
            <v>5286082790.6991272</v>
          </cell>
          <cell r="AC974">
            <v>0</v>
          </cell>
          <cell r="AD974">
            <v>17331418.985898778</v>
          </cell>
          <cell r="AG974">
            <v>0</v>
          </cell>
          <cell r="AH974">
            <v>-17331418.985898778</v>
          </cell>
        </row>
        <row r="975">
          <cell r="A975" t="str">
            <v>101453_sal</v>
          </cell>
          <cell r="B975" t="str">
            <v xml:space="preserve">PNHR  CORP RECRUITMENT IT &amp; NYSC ALLO   </v>
          </cell>
          <cell r="C975">
            <v>540001</v>
          </cell>
          <cell r="D975" t="str">
            <v>CORPORATE OPEX SALARIES</v>
          </cell>
          <cell r="E975" t="str">
            <v>CHIGBO ENENMO</v>
          </cell>
          <cell r="F975" t="str">
            <v>HR - SALARIES</v>
          </cell>
          <cell r="G975">
            <v>415004</v>
          </cell>
          <cell r="H975">
            <v>4150</v>
          </cell>
          <cell r="I975" t="str">
            <v>G&amp;A</v>
          </cell>
          <cell r="J975" t="str">
            <v>BASE JV</v>
          </cell>
          <cell r="K975" t="str">
            <v>HR</v>
          </cell>
          <cell r="L975" t="str">
            <v>HR</v>
          </cell>
          <cell r="M975" t="str">
            <v>HR Manager Nigeria</v>
          </cell>
          <cell r="N975" t="str">
            <v>Recruitment Manager, Africa</v>
          </cell>
          <cell r="O975" t="str">
            <v>AJILIMA- ISAAC, HAWA</v>
          </cell>
          <cell r="P975" t="str">
            <v>TARI.AKHIBI@SHELL.COM</v>
          </cell>
          <cell r="Q975" t="str">
            <v>OPEX</v>
          </cell>
          <cell r="R975" t="str">
            <v>OPEX</v>
          </cell>
          <cell r="S975" t="str">
            <v>SALARIES</v>
          </cell>
          <cell r="T975" t="str">
            <v>N/A</v>
          </cell>
          <cell r="U975" t="str">
            <v>N/A</v>
          </cell>
          <cell r="V975" t="str">
            <v>C_OPSE_OIL_Z11</v>
          </cell>
          <cell r="W975" t="str">
            <v>P236.04 HR</v>
          </cell>
          <cell r="X975" t="str">
            <v>S7000 Salaries and Wages</v>
          </cell>
          <cell r="Y975" t="str">
            <v>A2340 Overhead</v>
          </cell>
          <cell r="Z975">
            <v>614180.04</v>
          </cell>
          <cell r="AA975">
            <v>486501.1</v>
          </cell>
          <cell r="AB975">
            <v>176063129.29945904</v>
          </cell>
          <cell r="AC975">
            <v>0</v>
          </cell>
          <cell r="AD975">
            <v>577256.16163757059</v>
          </cell>
          <cell r="AG975">
            <v>0</v>
          </cell>
          <cell r="AH975">
            <v>-577256.16163757059</v>
          </cell>
        </row>
        <row r="976">
          <cell r="A976" t="str">
            <v>101457_Sal</v>
          </cell>
          <cell r="B976" t="str">
            <v>WEST SECURITY OPERATION</v>
          </cell>
          <cell r="C976">
            <v>540001</v>
          </cell>
          <cell r="D976" t="str">
            <v>CORPORATE OPEX SALARIES</v>
          </cell>
          <cell r="E976" t="str">
            <v>CHIGBO ENENMO</v>
          </cell>
          <cell r="F976" t="str">
            <v>HR - SALARIES</v>
          </cell>
          <cell r="G976">
            <v>415004</v>
          </cell>
          <cell r="H976">
            <v>4150</v>
          </cell>
          <cell r="I976" t="str">
            <v>G&amp;A</v>
          </cell>
          <cell r="J976" t="str">
            <v>BASE JV</v>
          </cell>
          <cell r="K976" t="str">
            <v>HR</v>
          </cell>
          <cell r="L976" t="str">
            <v>SECURITY</v>
          </cell>
          <cell r="M976" t="str">
            <v>General Manager, Security</v>
          </cell>
          <cell r="N976" t="str">
            <v>Corporate Security Operations Manager</v>
          </cell>
          <cell r="O976" t="str">
            <v>AJILIMA- ISAAC, HAWA</v>
          </cell>
          <cell r="P976" t="str">
            <v>TARI.AKHIBI@SHELL.COM</v>
          </cell>
          <cell r="Q976" t="str">
            <v>OPEX</v>
          </cell>
          <cell r="R976" t="str">
            <v>OPEX</v>
          </cell>
          <cell r="S976" t="str">
            <v>SALARIES</v>
          </cell>
          <cell r="T976" t="str">
            <v>N/A</v>
          </cell>
          <cell r="U976" t="str">
            <v>N/A</v>
          </cell>
          <cell r="V976" t="str">
            <v>N/A</v>
          </cell>
          <cell r="W976" t="str">
            <v>P231 Production Operations</v>
          </cell>
          <cell r="X976" t="str">
            <v>S7200 Services</v>
          </cell>
          <cell r="Y976" t="str">
            <v>A2340 Overhead</v>
          </cell>
          <cell r="Z976">
            <v>-1920.8</v>
          </cell>
          <cell r="AA976">
            <v>0</v>
          </cell>
          <cell r="AB976">
            <v>0</v>
          </cell>
          <cell r="AC976">
            <v>0</v>
          </cell>
          <cell r="AD976">
            <v>0</v>
          </cell>
          <cell r="AG976">
            <v>0</v>
          </cell>
          <cell r="AH976">
            <v>0</v>
          </cell>
        </row>
        <row r="977">
          <cell r="A977" t="str">
            <v>101465_Sal</v>
          </cell>
          <cell r="B977" t="str">
            <v xml:space="preserve">EPG-S Regional Support Dir              </v>
          </cell>
          <cell r="C977">
            <v>540001</v>
          </cell>
          <cell r="D977" t="str">
            <v>CORPORATE OPEX SALARIES</v>
          </cell>
          <cell r="E977" t="str">
            <v>CHIGBO ENENMO</v>
          </cell>
          <cell r="F977" t="str">
            <v>HR - SALARIES</v>
          </cell>
          <cell r="G977">
            <v>415004</v>
          </cell>
          <cell r="H977">
            <v>4150</v>
          </cell>
          <cell r="I977" t="str">
            <v>G&amp;A</v>
          </cell>
          <cell r="J977" t="str">
            <v>BASE JV</v>
          </cell>
          <cell r="K977" t="str">
            <v>HR</v>
          </cell>
          <cell r="L977" t="str">
            <v>FINANCE</v>
          </cell>
          <cell r="M977" t="str">
            <v>Controller Africa</v>
          </cell>
          <cell r="N977" t="str">
            <v>Controller Africa</v>
          </cell>
          <cell r="O977" t="str">
            <v>AJILIMA- ISAAC, HAWA</v>
          </cell>
          <cell r="P977" t="str">
            <v>TARI.AKHIBI@SHELL.COM</v>
          </cell>
          <cell r="Q977" t="str">
            <v>OPEX</v>
          </cell>
          <cell r="R977" t="str">
            <v>OPEX</v>
          </cell>
          <cell r="S977" t="str">
            <v>SALARIES</v>
          </cell>
          <cell r="T977" t="str">
            <v>N/A</v>
          </cell>
          <cell r="U977" t="str">
            <v>N/A</v>
          </cell>
          <cell r="V977" t="str">
            <v>N/A</v>
          </cell>
          <cell r="W977" t="str">
            <v>P236.06 Finance and Taxation</v>
          </cell>
          <cell r="X977" t="str">
            <v>S7000 Salaries and Wages</v>
          </cell>
          <cell r="Y977" t="str">
            <v>A2340 Overhead</v>
          </cell>
          <cell r="Z977">
            <v>0</v>
          </cell>
          <cell r="AA977">
            <v>0</v>
          </cell>
          <cell r="AB977">
            <v>0</v>
          </cell>
          <cell r="AC977">
            <v>0</v>
          </cell>
          <cell r="AD977">
            <v>0</v>
          </cell>
          <cell r="AG977">
            <v>0</v>
          </cell>
          <cell r="AH977">
            <v>0</v>
          </cell>
        </row>
        <row r="978">
          <cell r="A978" t="str">
            <v>101466_Sal</v>
          </cell>
          <cell r="B978" t="str">
            <v xml:space="preserve">SSP Strategic Studies                   </v>
          </cell>
          <cell r="C978">
            <v>540001</v>
          </cell>
          <cell r="D978" t="str">
            <v>CORPORATE OPEX SALARIES</v>
          </cell>
          <cell r="E978" t="str">
            <v>CHIGBO ENENMO</v>
          </cell>
          <cell r="F978" t="str">
            <v>HR - SALARIES</v>
          </cell>
          <cell r="G978">
            <v>415004</v>
          </cell>
          <cell r="H978">
            <v>4150</v>
          </cell>
          <cell r="I978" t="str">
            <v>G&amp;A</v>
          </cell>
          <cell r="J978" t="str">
            <v>BASE JV</v>
          </cell>
          <cell r="K978" t="str">
            <v>HR</v>
          </cell>
          <cell r="L978" t="str">
            <v>FINANCE</v>
          </cell>
          <cell r="M978" t="str">
            <v>Controller Africa</v>
          </cell>
          <cell r="N978" t="str">
            <v>Controller Africa</v>
          </cell>
          <cell r="O978" t="str">
            <v>AJILIMA- ISAAC, HAWA</v>
          </cell>
          <cell r="P978" t="str">
            <v>TARI.AKHIBI@SHELL.COM</v>
          </cell>
          <cell r="Q978" t="str">
            <v>OPEX</v>
          </cell>
          <cell r="R978" t="str">
            <v>OPEX</v>
          </cell>
          <cell r="S978" t="str">
            <v>SALARIES</v>
          </cell>
          <cell r="T978" t="str">
            <v>N/A</v>
          </cell>
          <cell r="U978" t="str">
            <v>N/A</v>
          </cell>
          <cell r="V978" t="str">
            <v>N/A</v>
          </cell>
          <cell r="W978" t="str">
            <v>P236.06 Finance and Taxation</v>
          </cell>
          <cell r="X978" t="str">
            <v>S7000 Salaries and Wages</v>
          </cell>
          <cell r="Y978" t="str">
            <v>A2340 Overhead</v>
          </cell>
          <cell r="Z978">
            <v>0</v>
          </cell>
          <cell r="AA978">
            <v>0</v>
          </cell>
          <cell r="AB978">
            <v>0</v>
          </cell>
          <cell r="AC978">
            <v>0</v>
          </cell>
          <cell r="AD978">
            <v>0</v>
          </cell>
          <cell r="AG978">
            <v>0</v>
          </cell>
          <cell r="AH978">
            <v>0</v>
          </cell>
        </row>
        <row r="979">
          <cell r="A979" t="str">
            <v>101468_sal</v>
          </cell>
          <cell r="B979" t="str">
            <v xml:space="preserve">SUG UPSTREAM GAS                        </v>
          </cell>
          <cell r="C979">
            <v>540001</v>
          </cell>
          <cell r="D979" t="str">
            <v>CORPORATE OPEX SALARIES</v>
          </cell>
          <cell r="E979" t="str">
            <v>CHIGBO ENENMO</v>
          </cell>
          <cell r="F979" t="str">
            <v>HR - SALARIES</v>
          </cell>
          <cell r="G979">
            <v>415004</v>
          </cell>
          <cell r="H979">
            <v>4150</v>
          </cell>
          <cell r="I979" t="str">
            <v>G&amp;A</v>
          </cell>
          <cell r="J979" t="str">
            <v>BASE JV</v>
          </cell>
          <cell r="K979" t="str">
            <v>HR</v>
          </cell>
          <cell r="L979" t="str">
            <v>COMMERCIAL / GAS</v>
          </cell>
          <cell r="M979" t="str">
            <v>General Manager Upstream Gas</v>
          </cell>
          <cell r="N979" t="str">
            <v>Integration/Demand &amp; Supply Planning Mgr</v>
          </cell>
          <cell r="O979" t="str">
            <v>AJILIMA- ISAAC, HAWA</v>
          </cell>
          <cell r="P979" t="str">
            <v>TARI.AKHIBI@SHELL.COM</v>
          </cell>
          <cell r="Q979" t="str">
            <v>OPEX</v>
          </cell>
          <cell r="R979" t="str">
            <v>OPEX</v>
          </cell>
          <cell r="S979" t="str">
            <v>SALARIES</v>
          </cell>
          <cell r="T979" t="str">
            <v>N/A</v>
          </cell>
          <cell r="U979" t="str">
            <v>N/A</v>
          </cell>
          <cell r="V979" t="str">
            <v>N/A</v>
          </cell>
          <cell r="W979" t="str">
            <v>P235 Direct Management</v>
          </cell>
          <cell r="X979" t="str">
            <v>S7000 Salaries and Wages</v>
          </cell>
          <cell r="Y979" t="str">
            <v>A2340 Overhead</v>
          </cell>
          <cell r="Z979">
            <v>0</v>
          </cell>
          <cell r="AA979">
            <v>0</v>
          </cell>
          <cell r="AB979">
            <v>0</v>
          </cell>
          <cell r="AC979">
            <v>0</v>
          </cell>
          <cell r="AD979">
            <v>0</v>
          </cell>
          <cell r="AG979">
            <v>0</v>
          </cell>
          <cell r="AH979">
            <v>0</v>
          </cell>
        </row>
        <row r="980">
          <cell r="A980" t="str">
            <v>101470_sal</v>
          </cell>
          <cell r="B980" t="str">
            <v xml:space="preserve">ECONOMICS &amp; COMM. SERVICES-FAC &amp; LOG    </v>
          </cell>
          <cell r="C980">
            <v>540001</v>
          </cell>
          <cell r="D980" t="str">
            <v>CORPORATE OPEX SALARIES</v>
          </cell>
          <cell r="E980" t="str">
            <v>CHIGBO ENENMO</v>
          </cell>
          <cell r="F980" t="str">
            <v>HR - SALARIES</v>
          </cell>
          <cell r="G980">
            <v>415004</v>
          </cell>
          <cell r="H980">
            <v>4150</v>
          </cell>
          <cell r="I980" t="str">
            <v>G&amp;A</v>
          </cell>
          <cell r="J980" t="str">
            <v>BASE JV</v>
          </cell>
          <cell r="K980" t="str">
            <v>HR</v>
          </cell>
          <cell r="L980" t="str">
            <v>COMMERCIAL / GAS</v>
          </cell>
          <cell r="M980" t="str">
            <v>Commercial Integration &amp; Business Value Manager</v>
          </cell>
          <cell r="N980" t="str">
            <v>Chief Regional Economist</v>
          </cell>
          <cell r="O980" t="str">
            <v>AJILIMA- ISAAC, HAWA</v>
          </cell>
          <cell r="P980" t="str">
            <v>TARI.AKHIBI@SHELL.COM</v>
          </cell>
          <cell r="Q980" t="str">
            <v>OPEX</v>
          </cell>
          <cell r="R980" t="str">
            <v>OPEX</v>
          </cell>
          <cell r="S980" t="str">
            <v>SALARIES</v>
          </cell>
          <cell r="T980" t="str">
            <v>N/A</v>
          </cell>
          <cell r="U980" t="str">
            <v>N/A</v>
          </cell>
          <cell r="V980" t="str">
            <v>C_OPSE_OIL_Z11</v>
          </cell>
          <cell r="W980" t="str">
            <v>P236.05 Planning and Economics</v>
          </cell>
          <cell r="X980" t="str">
            <v>S7000 Salaries and Wages</v>
          </cell>
          <cell r="Y980" t="str">
            <v>A2340 Overhead</v>
          </cell>
          <cell r="Z980">
            <v>3782545.6000000006</v>
          </cell>
          <cell r="AA980">
            <v>3830616.77</v>
          </cell>
          <cell r="AB980">
            <v>1367982385.1363769</v>
          </cell>
          <cell r="AC980">
            <v>0</v>
          </cell>
          <cell r="AD980">
            <v>4485188.147988121</v>
          </cell>
          <cell r="AG980">
            <v>0</v>
          </cell>
          <cell r="AH980">
            <v>-4485188.147988121</v>
          </cell>
        </row>
        <row r="981">
          <cell r="A981" t="str">
            <v>101471_sal</v>
          </cell>
          <cell r="B981" t="str">
            <v>BUSINESS DEVELOPMENT SALARIES</v>
          </cell>
          <cell r="C981">
            <v>540001</v>
          </cell>
          <cell r="D981" t="str">
            <v>CORPORATE OPEX SALARIES</v>
          </cell>
          <cell r="E981" t="str">
            <v>CHIGBO ENENMO</v>
          </cell>
          <cell r="F981" t="str">
            <v>HR - SALARIES</v>
          </cell>
          <cell r="G981">
            <v>415004</v>
          </cell>
          <cell r="H981">
            <v>4150</v>
          </cell>
          <cell r="I981" t="str">
            <v>G&amp;A</v>
          </cell>
          <cell r="J981" t="str">
            <v>BASE JV</v>
          </cell>
          <cell r="K981" t="str">
            <v>HR</v>
          </cell>
          <cell r="L981" t="str">
            <v>COMMERCIAL / GAS</v>
          </cell>
          <cell r="M981" t="str">
            <v>Commercial Interface Manager (DS)</v>
          </cell>
          <cell r="N981" t="str">
            <v>Commercial Mgt Information Lead</v>
          </cell>
          <cell r="O981" t="str">
            <v>AJILIMA- ISAAC, HAWA</v>
          </cell>
          <cell r="P981" t="str">
            <v>TARI.AKHIBI@SHELL.COM</v>
          </cell>
          <cell r="Q981" t="str">
            <v>OPEX</v>
          </cell>
          <cell r="R981" t="str">
            <v>OPEX</v>
          </cell>
          <cell r="S981" t="str">
            <v>SALARIES</v>
          </cell>
          <cell r="T981" t="str">
            <v>N/A</v>
          </cell>
          <cell r="U981" t="str">
            <v>N/A</v>
          </cell>
          <cell r="V981" t="str">
            <v>C_OPSE_OIL_Z11</v>
          </cell>
          <cell r="W981" t="str">
            <v>P236.05 Planning and Economics</v>
          </cell>
          <cell r="X981" t="str">
            <v>S7000 Salaries and Wages</v>
          </cell>
          <cell r="Y981" t="str">
            <v>A2340 Overhead</v>
          </cell>
          <cell r="Z981">
            <v>501801.54000000004</v>
          </cell>
          <cell r="AA981">
            <v>1041168.18</v>
          </cell>
          <cell r="AB981">
            <v>86549181.826406777</v>
          </cell>
          <cell r="AC981">
            <v>887874.43278952071</v>
          </cell>
          <cell r="AD981">
            <v>1171642.2420564282</v>
          </cell>
          <cell r="AG981">
            <v>0</v>
          </cell>
          <cell r="AH981">
            <v>-1171642.2420564282</v>
          </cell>
        </row>
        <row r="982">
          <cell r="A982" t="str">
            <v>101472_sal</v>
          </cell>
          <cell r="B982" t="str">
            <v>DOWNSTREAM GAS AND POWER NGMP SALARIES</v>
          </cell>
          <cell r="C982">
            <v>540001</v>
          </cell>
          <cell r="D982" t="str">
            <v>CORPORATE OPEX SALARIES</v>
          </cell>
          <cell r="E982" t="str">
            <v>CHIGBO ENENMO</v>
          </cell>
          <cell r="F982" t="str">
            <v>HR - SALARIES</v>
          </cell>
          <cell r="G982">
            <v>415004</v>
          </cell>
          <cell r="H982">
            <v>4150</v>
          </cell>
          <cell r="I982" t="str">
            <v>G&amp;A</v>
          </cell>
          <cell r="J982" t="str">
            <v>BASE JV</v>
          </cell>
          <cell r="K982" t="str">
            <v>HR</v>
          </cell>
          <cell r="L982" t="str">
            <v>COMMERCIAL / GAS</v>
          </cell>
          <cell r="M982" t="str">
            <v>Commercial Interface Manager (DS)</v>
          </cell>
          <cell r="N982" t="str">
            <v>Commercial Mgt Information Lead</v>
          </cell>
          <cell r="O982" t="str">
            <v>AJILIMA- ISAAC, HAWA</v>
          </cell>
          <cell r="P982" t="str">
            <v>TARI.AKHIBI@SHELL.COM</v>
          </cell>
          <cell r="Q982" t="str">
            <v>OPEX</v>
          </cell>
          <cell r="R982" t="str">
            <v>OPEX</v>
          </cell>
          <cell r="S982" t="str">
            <v>SALARIES</v>
          </cell>
          <cell r="T982" t="str">
            <v>N/A</v>
          </cell>
          <cell r="U982" t="str">
            <v>N/A</v>
          </cell>
          <cell r="V982" t="str">
            <v>N/A</v>
          </cell>
          <cell r="W982" t="str">
            <v>P235 Direct Management</v>
          </cell>
          <cell r="X982" t="str">
            <v>S7000 Salaries and Wages</v>
          </cell>
          <cell r="Y982" t="str">
            <v>A2170 Direct Mngt and Overheads</v>
          </cell>
          <cell r="Z982">
            <v>-991.53</v>
          </cell>
          <cell r="AA982">
            <v>0</v>
          </cell>
          <cell r="AB982">
            <v>0</v>
          </cell>
          <cell r="AC982">
            <v>0</v>
          </cell>
          <cell r="AD982">
            <v>0</v>
          </cell>
          <cell r="AG982">
            <v>0</v>
          </cell>
          <cell r="AH982">
            <v>0</v>
          </cell>
        </row>
        <row r="983">
          <cell r="A983" t="str">
            <v>101473_sal</v>
          </cell>
          <cell r="B983" t="str">
            <v>NXE  JV EXPLORATION SALARY &amp; WAGES</v>
          </cell>
          <cell r="C983">
            <v>540001</v>
          </cell>
          <cell r="D983" t="str">
            <v>CORPORATE OPEX SALARIES</v>
          </cell>
          <cell r="E983" t="str">
            <v>CHIGBO ENENMO</v>
          </cell>
          <cell r="F983" t="str">
            <v>HR - SALARIES</v>
          </cell>
          <cell r="G983">
            <v>415004</v>
          </cell>
          <cell r="H983">
            <v>4150</v>
          </cell>
          <cell r="I983" t="str">
            <v>G&amp;A</v>
          </cell>
          <cell r="J983" t="str">
            <v>BASE JV</v>
          </cell>
          <cell r="K983" t="str">
            <v>HR</v>
          </cell>
          <cell r="L983" t="str">
            <v>EXPLORATION</v>
          </cell>
          <cell r="M983" t="str">
            <v>Exploration Manager Nigeria</v>
          </cell>
          <cell r="N983" t="str">
            <v>Senior Portfolio Analyst</v>
          </cell>
          <cell r="O983" t="str">
            <v>AJILIMA- ISAAC, HAWA</v>
          </cell>
          <cell r="P983" t="str">
            <v>TARI.AKHIBI@SHELL.COM</v>
          </cell>
          <cell r="Q983" t="str">
            <v>OPEX</v>
          </cell>
          <cell r="R983" t="str">
            <v>OPEX</v>
          </cell>
          <cell r="S983" t="str">
            <v>SALARIES</v>
          </cell>
          <cell r="T983" t="str">
            <v>N/A</v>
          </cell>
          <cell r="U983" t="str">
            <v>N/A</v>
          </cell>
          <cell r="V983" t="str">
            <v>C_OPSE_OIL_Z11</v>
          </cell>
          <cell r="W983" t="str">
            <v>P236.01 Technical Support</v>
          </cell>
          <cell r="X983" t="str">
            <v>S7000 Salaries and Wages</v>
          </cell>
          <cell r="Y983" t="str">
            <v>A2340 Overhead</v>
          </cell>
          <cell r="Z983">
            <v>0</v>
          </cell>
          <cell r="AA983">
            <v>-2064.19</v>
          </cell>
          <cell r="AB983">
            <v>222351908.25792986</v>
          </cell>
          <cell r="AC983">
            <v>0</v>
          </cell>
          <cell r="AD983">
            <v>729022.65002599952</v>
          </cell>
          <cell r="AG983">
            <v>0</v>
          </cell>
          <cell r="AH983">
            <v>-729022.65002599952</v>
          </cell>
        </row>
        <row r="984">
          <cell r="A984" t="str">
            <v>101621_sal</v>
          </cell>
          <cell r="B984" t="str">
            <v xml:space="preserve">PWA - GENERAL S&amp;W                       </v>
          </cell>
          <cell r="C984">
            <v>540001</v>
          </cell>
          <cell r="D984" t="str">
            <v>CORPORATE OPEX SALARIES</v>
          </cell>
          <cell r="E984" t="str">
            <v>CHIGBO ENENMO</v>
          </cell>
          <cell r="F984" t="str">
            <v>HR - SALARIES</v>
          </cell>
          <cell r="G984">
            <v>415004</v>
          </cell>
          <cell r="H984">
            <v>4150</v>
          </cell>
          <cell r="I984" t="str">
            <v>G&amp;A</v>
          </cell>
          <cell r="J984" t="str">
            <v>BASE JV</v>
          </cell>
          <cell r="K984" t="str">
            <v>HR</v>
          </cell>
          <cell r="L984" t="str">
            <v>PRODUCTION</v>
          </cell>
          <cell r="M984" t="str">
            <v>Asset Manager, Swamp West Hub</v>
          </cell>
          <cell r="N984" t="str">
            <v>Asset Management Integration Lead</v>
          </cell>
          <cell r="O984" t="str">
            <v>AJILIMA- ISAAC, HAWA</v>
          </cell>
          <cell r="P984" t="str">
            <v>TARI.AKHIBI@SHELL.COM</v>
          </cell>
          <cell r="Q984" t="str">
            <v>OPEX</v>
          </cell>
          <cell r="R984" t="str">
            <v>OPEX</v>
          </cell>
          <cell r="S984" t="str">
            <v>SALARIES</v>
          </cell>
          <cell r="T984" t="str">
            <v>N/A</v>
          </cell>
          <cell r="U984" t="str">
            <v>N/A</v>
          </cell>
          <cell r="V984" t="str">
            <v>C_OPSE_OIL_Z11</v>
          </cell>
          <cell r="W984" t="str">
            <v>P231 Production Operations</v>
          </cell>
          <cell r="X984" t="str">
            <v>S7000 Salaries and Wages</v>
          </cell>
          <cell r="Y984" t="str">
            <v>A2110 Production Operations</v>
          </cell>
          <cell r="Z984">
            <v>830468.28999999992</v>
          </cell>
          <cell r="AA984">
            <v>45354.96</v>
          </cell>
          <cell r="AB984">
            <v>0</v>
          </cell>
          <cell r="AC984">
            <v>0</v>
          </cell>
          <cell r="AD984">
            <v>0</v>
          </cell>
          <cell r="AG984">
            <v>0</v>
          </cell>
          <cell r="AH984">
            <v>0</v>
          </cell>
        </row>
        <row r="985">
          <cell r="A985" t="str">
            <v>101623_sal</v>
          </cell>
          <cell r="B985" t="str">
            <v xml:space="preserve">PWB GENERAL SALARY &amp; WAGES              </v>
          </cell>
          <cell r="C985">
            <v>540001</v>
          </cell>
          <cell r="D985" t="str">
            <v>CORPORATE OPEX SALARIES</v>
          </cell>
          <cell r="E985" t="str">
            <v>CHIGBO ENENMO</v>
          </cell>
          <cell r="F985" t="str">
            <v>HR - SALARIES</v>
          </cell>
          <cell r="G985">
            <v>415004</v>
          </cell>
          <cell r="H985">
            <v>4150</v>
          </cell>
          <cell r="I985" t="str">
            <v>G&amp;A</v>
          </cell>
          <cell r="J985" t="str">
            <v>BASE JV</v>
          </cell>
          <cell r="K985" t="str">
            <v>HR</v>
          </cell>
          <cell r="L985" t="str">
            <v>PRODUCTION</v>
          </cell>
          <cell r="M985" t="str">
            <v>Asset Manager, Swamp West Hub</v>
          </cell>
          <cell r="N985" t="str">
            <v>Asset Management Integration Lead</v>
          </cell>
          <cell r="O985" t="str">
            <v>AJILIMA- ISAAC, HAWA</v>
          </cell>
          <cell r="P985" t="str">
            <v>TARI.AKHIBI@SHELL.COM</v>
          </cell>
          <cell r="Q985" t="str">
            <v>OPEX</v>
          </cell>
          <cell r="R985" t="str">
            <v>OPEX</v>
          </cell>
          <cell r="S985" t="str">
            <v>SALARIES</v>
          </cell>
          <cell r="T985" t="str">
            <v>N/A</v>
          </cell>
          <cell r="U985" t="str">
            <v>N/A</v>
          </cell>
          <cell r="V985" t="str">
            <v>C_OPSE_OIL_Z11</v>
          </cell>
          <cell r="W985" t="str">
            <v>P231 Production Operations</v>
          </cell>
          <cell r="X985" t="str">
            <v>S7000 Salaries and Wages</v>
          </cell>
          <cell r="Y985" t="str">
            <v>A2110 Production Operations</v>
          </cell>
          <cell r="Z985">
            <v>7472879.6000000006</v>
          </cell>
          <cell r="AA985">
            <v>7502906.6399999997</v>
          </cell>
          <cell r="AB985">
            <v>2505064227.635344</v>
          </cell>
          <cell r="AC985">
            <v>0</v>
          </cell>
          <cell r="AD985">
            <v>8213325.3365093246</v>
          </cell>
          <cell r="AG985">
            <v>0</v>
          </cell>
          <cell r="AH985">
            <v>-8213325.3365093246</v>
          </cell>
        </row>
        <row r="986">
          <cell r="A986" t="str">
            <v>101625_sal</v>
          </cell>
          <cell r="B986" t="str">
            <v xml:space="preserve">PWC GENERAL SALARY &amp; WAGES              </v>
          </cell>
          <cell r="C986">
            <v>540001</v>
          </cell>
          <cell r="D986" t="str">
            <v>CORPORATE OPEX SALARIES</v>
          </cell>
          <cell r="E986" t="str">
            <v>CHIGBO ENENMO</v>
          </cell>
          <cell r="F986" t="str">
            <v>HR - SALARIES</v>
          </cell>
          <cell r="G986">
            <v>415004</v>
          </cell>
          <cell r="H986">
            <v>4150</v>
          </cell>
          <cell r="I986" t="str">
            <v>G&amp;A</v>
          </cell>
          <cell r="J986" t="str">
            <v>BASE JV</v>
          </cell>
          <cell r="K986" t="str">
            <v>HR</v>
          </cell>
          <cell r="L986" t="str">
            <v>PRODUCTION</v>
          </cell>
          <cell r="M986" t="str">
            <v>Asset Manager, Swamp West Hub</v>
          </cell>
          <cell r="N986" t="str">
            <v>Asset Management Integration Lead</v>
          </cell>
          <cell r="O986" t="str">
            <v>AJILIMA- ISAAC, HAWA</v>
          </cell>
          <cell r="P986" t="str">
            <v>TARI.AKHIBI@SHELL.COM</v>
          </cell>
          <cell r="Q986" t="str">
            <v>OPEX</v>
          </cell>
          <cell r="R986" t="str">
            <v>OPEX</v>
          </cell>
          <cell r="S986" t="str">
            <v>SALARIES</v>
          </cell>
          <cell r="T986" t="str">
            <v>N/A</v>
          </cell>
          <cell r="U986" t="str">
            <v>N/A</v>
          </cell>
          <cell r="V986" t="str">
            <v>C_OPSE_OIL_Z11</v>
          </cell>
          <cell r="W986" t="str">
            <v>P231 Production Operations</v>
          </cell>
          <cell r="X986" t="str">
            <v>S7000 Salaries and Wages</v>
          </cell>
          <cell r="Y986" t="str">
            <v>A2110 Production Operations</v>
          </cell>
          <cell r="Z986">
            <v>7126131.3899999987</v>
          </cell>
          <cell r="AA986">
            <v>15996642.720000001</v>
          </cell>
          <cell r="AB986">
            <v>5726289409.4372416</v>
          </cell>
          <cell r="AC986">
            <v>738622.7838571918</v>
          </cell>
          <cell r="AD986">
            <v>19513342.159061264</v>
          </cell>
          <cell r="AG986">
            <v>0</v>
          </cell>
          <cell r="AH986">
            <v>-19513342.159061264</v>
          </cell>
        </row>
        <row r="987">
          <cell r="A987" t="str">
            <v>101631_sal</v>
          </cell>
          <cell r="B987" t="str">
            <v xml:space="preserve">SALARIES WAGES &amp; O/H LAND AREA 1 EAST   </v>
          </cell>
          <cell r="C987">
            <v>540001</v>
          </cell>
          <cell r="D987" t="str">
            <v>CORPORATE OPEX SALARIES</v>
          </cell>
          <cell r="E987" t="str">
            <v>CHIGBO ENENMO</v>
          </cell>
          <cell r="F987" t="str">
            <v>HR - SALARIES</v>
          </cell>
          <cell r="G987">
            <v>415004</v>
          </cell>
          <cell r="H987">
            <v>4150</v>
          </cell>
          <cell r="I987" t="str">
            <v>G&amp;A</v>
          </cell>
          <cell r="J987" t="str">
            <v>BASE JV</v>
          </cell>
          <cell r="K987" t="str">
            <v>HR</v>
          </cell>
          <cell r="L987" t="str">
            <v>PRODUCTION</v>
          </cell>
          <cell r="M987" t="str">
            <v>Asset Manager, Land East Hub</v>
          </cell>
          <cell r="N987" t="str">
            <v>Asset Management Integration Lead</v>
          </cell>
          <cell r="O987" t="str">
            <v>AJILIMA- ISAAC, HAWA</v>
          </cell>
          <cell r="P987" t="str">
            <v>TARI.AKHIBI@SHELL.COM</v>
          </cell>
          <cell r="Q987" t="str">
            <v>OPEX</v>
          </cell>
          <cell r="R987" t="str">
            <v>OPEX</v>
          </cell>
          <cell r="S987" t="str">
            <v>SALARIES</v>
          </cell>
          <cell r="T987" t="str">
            <v>N/A</v>
          </cell>
          <cell r="U987" t="str">
            <v>N/A</v>
          </cell>
          <cell r="V987" t="str">
            <v>C_OPSE_OIL_Z11</v>
          </cell>
          <cell r="W987" t="str">
            <v>P231 Production Operations</v>
          </cell>
          <cell r="X987" t="str">
            <v>S7000 Salaries and Wages</v>
          </cell>
          <cell r="Y987" t="str">
            <v>A2110 Production Operations</v>
          </cell>
          <cell r="Z987">
            <v>17929092.200000003</v>
          </cell>
          <cell r="AA987">
            <v>19436110.829999998</v>
          </cell>
          <cell r="AB987">
            <v>6444203982.8954039</v>
          </cell>
          <cell r="AC987">
            <v>0</v>
          </cell>
          <cell r="AD987">
            <v>21128537.648837391</v>
          </cell>
          <cell r="AG987">
            <v>0</v>
          </cell>
          <cell r="AH987">
            <v>-21128537.648837391</v>
          </cell>
        </row>
        <row r="988">
          <cell r="A988" t="str">
            <v>101633_sal</v>
          </cell>
          <cell r="B988" t="str">
            <v xml:space="preserve">SWAMP 2 GENERAL OVERHEADS EAST          </v>
          </cell>
          <cell r="C988">
            <v>540001</v>
          </cell>
          <cell r="D988" t="str">
            <v>CORPORATE OPEX SALARIES</v>
          </cell>
          <cell r="E988" t="str">
            <v>CHIGBO ENENMO</v>
          </cell>
          <cell r="F988" t="str">
            <v>HR - SALARIES</v>
          </cell>
          <cell r="G988">
            <v>415004</v>
          </cell>
          <cell r="H988">
            <v>4150</v>
          </cell>
          <cell r="I988" t="str">
            <v>G&amp;A</v>
          </cell>
          <cell r="J988" t="str">
            <v>BASE JV</v>
          </cell>
          <cell r="K988" t="str">
            <v>HR</v>
          </cell>
          <cell r="L988" t="str">
            <v>PRODUCTION</v>
          </cell>
          <cell r="M988" t="str">
            <v>Asset Manager, Swamp East Hub</v>
          </cell>
          <cell r="N988" t="str">
            <v>Asset Management Integration Lead</v>
          </cell>
          <cell r="O988" t="str">
            <v>AJILIMA- ISAAC, HAWA</v>
          </cell>
          <cell r="P988" t="str">
            <v>TARI.AKHIBI@SHELL.COM</v>
          </cell>
          <cell r="Q988" t="str">
            <v>OPEX</v>
          </cell>
          <cell r="R988" t="str">
            <v>OPEX</v>
          </cell>
          <cell r="S988" t="str">
            <v>SALARIES</v>
          </cell>
          <cell r="T988" t="str">
            <v>N/A</v>
          </cell>
          <cell r="U988" t="str">
            <v>N/A</v>
          </cell>
          <cell r="V988" t="str">
            <v>C_OPSE_OIL_Z11</v>
          </cell>
          <cell r="W988" t="str">
            <v>P231 Production Operations</v>
          </cell>
          <cell r="X988" t="str">
            <v>S7000 Salaries and Wages</v>
          </cell>
          <cell r="Y988" t="str">
            <v>A2110 Production Operations</v>
          </cell>
          <cell r="Z988">
            <v>5793928.4899999993</v>
          </cell>
          <cell r="AA988">
            <v>7394873.799999998</v>
          </cell>
          <cell r="AB988">
            <v>2830697359.8291407</v>
          </cell>
          <cell r="AC988">
            <v>0</v>
          </cell>
          <cell r="AD988">
            <v>9280974.9502594769</v>
          </cell>
          <cell r="AG988">
            <v>0</v>
          </cell>
          <cell r="AH988">
            <v>-9280974.9502594769</v>
          </cell>
        </row>
        <row r="989">
          <cell r="A989" t="str">
            <v>101635_sal</v>
          </cell>
          <cell r="B989" t="str">
            <v xml:space="preserve">SALARIES WAGES &amp; O/H SWAMP 1 EAST       </v>
          </cell>
          <cell r="C989">
            <v>540001</v>
          </cell>
          <cell r="D989" t="str">
            <v>CORPORATE OPEX SALARIES</v>
          </cell>
          <cell r="E989" t="str">
            <v>CHIGBO ENENMO</v>
          </cell>
          <cell r="F989" t="str">
            <v>HR - SALARIES</v>
          </cell>
          <cell r="G989">
            <v>415004</v>
          </cell>
          <cell r="H989">
            <v>4150</v>
          </cell>
          <cell r="I989" t="str">
            <v>G&amp;A</v>
          </cell>
          <cell r="J989" t="str">
            <v>BASE JV</v>
          </cell>
          <cell r="K989" t="str">
            <v>HR</v>
          </cell>
          <cell r="L989" t="str">
            <v>PRODUCTION</v>
          </cell>
          <cell r="M989" t="str">
            <v>Asset Manager, Swamp East Hub</v>
          </cell>
          <cell r="N989" t="str">
            <v>Asset Management Integration Lead</v>
          </cell>
          <cell r="O989" t="str">
            <v>AJILIMA- ISAAC, HAWA</v>
          </cell>
          <cell r="P989" t="str">
            <v>TARI.AKHIBI@SHELL.COM</v>
          </cell>
          <cell r="Q989" t="str">
            <v>OPEX</v>
          </cell>
          <cell r="R989" t="str">
            <v>OPEX</v>
          </cell>
          <cell r="S989" t="str">
            <v>SALARIES</v>
          </cell>
          <cell r="T989" t="str">
            <v>N/A</v>
          </cell>
          <cell r="U989" t="str">
            <v>N/A</v>
          </cell>
          <cell r="V989" t="str">
            <v>C_OPSE_OIL_Z11</v>
          </cell>
          <cell r="W989" t="str">
            <v>P231 Production Operations</v>
          </cell>
          <cell r="X989" t="str">
            <v>S7000 Salaries and Wages</v>
          </cell>
          <cell r="Y989" t="str">
            <v>A2110 Production Operations</v>
          </cell>
          <cell r="Z989">
            <v>3242099.8900000006</v>
          </cell>
          <cell r="AA989">
            <v>244115.99</v>
          </cell>
          <cell r="AB989">
            <v>0</v>
          </cell>
          <cell r="AC989">
            <v>0</v>
          </cell>
          <cell r="AD989">
            <v>0</v>
          </cell>
          <cell r="AG989">
            <v>0</v>
          </cell>
          <cell r="AH989">
            <v>0</v>
          </cell>
        </row>
        <row r="990">
          <cell r="A990" t="str">
            <v>101637_sal</v>
          </cell>
          <cell r="B990" t="str">
            <v xml:space="preserve">SALS &amp; WAGES PIPELINES                  </v>
          </cell>
          <cell r="C990">
            <v>540001</v>
          </cell>
          <cell r="D990" t="str">
            <v>CORPORATE OPEX SALARIES</v>
          </cell>
          <cell r="E990" t="str">
            <v>CHIGBO ENENMO</v>
          </cell>
          <cell r="F990" t="str">
            <v>HR - SALARIES</v>
          </cell>
          <cell r="G990">
            <v>415004</v>
          </cell>
          <cell r="H990">
            <v>4150</v>
          </cell>
          <cell r="I990" t="str">
            <v>G&amp;A</v>
          </cell>
          <cell r="J990" t="str">
            <v>BASE JV</v>
          </cell>
          <cell r="K990" t="str">
            <v>HR</v>
          </cell>
          <cell r="L990" t="str">
            <v>PRODUCTION</v>
          </cell>
          <cell r="M990" t="str">
            <v>Pipeline Asset Manager</v>
          </cell>
          <cell r="N990" t="str">
            <v>Asset Management Integration Lead</v>
          </cell>
          <cell r="O990" t="str">
            <v>AJILIMA- ISAAC, HAWA</v>
          </cell>
          <cell r="P990" t="str">
            <v>TARI.AKHIBI@SHELL.COM</v>
          </cell>
          <cell r="Q990" t="str">
            <v>OPEX</v>
          </cell>
          <cell r="R990" t="str">
            <v>OPEX</v>
          </cell>
          <cell r="S990" t="str">
            <v>SALARIES</v>
          </cell>
          <cell r="T990" t="str">
            <v>N/A</v>
          </cell>
          <cell r="U990" t="str">
            <v>N/A</v>
          </cell>
          <cell r="V990" t="str">
            <v>C_OPSE_OIL_Z11</v>
          </cell>
          <cell r="W990" t="str">
            <v>P231 Production Operations</v>
          </cell>
          <cell r="X990" t="str">
            <v>S7000 Salaries and Wages</v>
          </cell>
          <cell r="Y990" t="str">
            <v>A2110 Production Operations</v>
          </cell>
          <cell r="Z990">
            <v>7292369.3899999997</v>
          </cell>
          <cell r="AA990">
            <v>9483653.0700000003</v>
          </cell>
          <cell r="AB990">
            <v>3052080290.6779995</v>
          </cell>
          <cell r="AC990">
            <v>1856857.6284640813</v>
          </cell>
          <cell r="AD990">
            <v>11863678.25363785</v>
          </cell>
          <cell r="AG990">
            <v>0</v>
          </cell>
          <cell r="AH990">
            <v>-11863678.25363785</v>
          </cell>
        </row>
        <row r="991">
          <cell r="A991" t="str">
            <v>101639_sal</v>
          </cell>
          <cell r="B991" t="str">
            <v xml:space="preserve">SALS &amp; WAGES  BONNY TERMINAL            </v>
          </cell>
          <cell r="C991">
            <v>540001</v>
          </cell>
          <cell r="D991" t="str">
            <v>CORPORATE OPEX SALARIES</v>
          </cell>
          <cell r="E991" t="str">
            <v>CHIGBO ENENMO</v>
          </cell>
          <cell r="F991" t="str">
            <v>HR - SALARIES</v>
          </cell>
          <cell r="G991">
            <v>415004</v>
          </cell>
          <cell r="H991">
            <v>4150</v>
          </cell>
          <cell r="I991" t="str">
            <v>G&amp;A</v>
          </cell>
          <cell r="J991" t="str">
            <v>BASE JV</v>
          </cell>
          <cell r="K991" t="str">
            <v>HR</v>
          </cell>
          <cell r="L991" t="str">
            <v>PRODUCTION</v>
          </cell>
          <cell r="M991" t="str">
            <v>Asset Manager, Swamp East Hub</v>
          </cell>
          <cell r="N991" t="str">
            <v>Asset Management Integration Lead</v>
          </cell>
          <cell r="O991" t="str">
            <v>AJILIMA- ISAAC, HAWA</v>
          </cell>
          <cell r="P991" t="str">
            <v>TARI.AKHIBI@SHELL.COM</v>
          </cell>
          <cell r="Q991" t="str">
            <v>OPEX</v>
          </cell>
          <cell r="R991" t="str">
            <v>OPEX</v>
          </cell>
          <cell r="S991" t="str">
            <v>SALARIES</v>
          </cell>
          <cell r="T991" t="str">
            <v>N/A</v>
          </cell>
          <cell r="U991" t="str">
            <v>N/A</v>
          </cell>
          <cell r="V991" t="str">
            <v>C_OPSE_OIL_Z11</v>
          </cell>
          <cell r="W991" t="str">
            <v>P231 Production Operations</v>
          </cell>
          <cell r="X991" t="str">
            <v>S7000 Salaries and Wages</v>
          </cell>
          <cell r="Y991" t="str">
            <v>A2110 Production Operations</v>
          </cell>
          <cell r="Z991">
            <v>11166471.500000002</v>
          </cell>
          <cell r="AA991">
            <v>9954976.2599999979</v>
          </cell>
          <cell r="AB991">
            <v>3391013473.5478058</v>
          </cell>
          <cell r="AC991">
            <v>0</v>
          </cell>
          <cell r="AD991">
            <v>11118076.962451823</v>
          </cell>
          <cell r="AG991">
            <v>0</v>
          </cell>
          <cell r="AH991">
            <v>-11118076.962451823</v>
          </cell>
        </row>
        <row r="992">
          <cell r="A992" t="str">
            <v>101641_sal</v>
          </cell>
          <cell r="B992" t="str">
            <v xml:space="preserve">SALS &amp; WAGES POS                        </v>
          </cell>
          <cell r="C992">
            <v>540001</v>
          </cell>
          <cell r="D992" t="str">
            <v>CORPORATE OPEX SALARIES</v>
          </cell>
          <cell r="E992" t="str">
            <v>CHIGBO ENENMO</v>
          </cell>
          <cell r="F992" t="str">
            <v>HR - SALARIES</v>
          </cell>
          <cell r="G992">
            <v>415004</v>
          </cell>
          <cell r="H992">
            <v>4150</v>
          </cell>
          <cell r="I992" t="str">
            <v>G&amp;A</v>
          </cell>
          <cell r="J992" t="str">
            <v>BASE JV</v>
          </cell>
          <cell r="K992" t="str">
            <v>HR</v>
          </cell>
          <cell r="L992" t="str">
            <v>PRODUCTION</v>
          </cell>
          <cell r="M992" t="str">
            <v>Production Services Manager</v>
          </cell>
          <cell r="N992" t="str">
            <v>Regional Discipline Adviser</v>
          </cell>
          <cell r="O992" t="str">
            <v>AJILIMA- ISAAC, HAWA</v>
          </cell>
          <cell r="P992" t="str">
            <v>TARI.AKHIBI@SHELL.COM</v>
          </cell>
          <cell r="Q992" t="str">
            <v>OPEX</v>
          </cell>
          <cell r="R992" t="str">
            <v>OPEX</v>
          </cell>
          <cell r="S992" t="str">
            <v>SALARIES</v>
          </cell>
          <cell r="T992" t="str">
            <v>N/A</v>
          </cell>
          <cell r="U992" t="str">
            <v>N/A</v>
          </cell>
          <cell r="V992" t="str">
            <v>C_OPSE_OIL_Z11</v>
          </cell>
          <cell r="W992" t="str">
            <v>P231 Production Operations</v>
          </cell>
          <cell r="X992" t="str">
            <v>S7000 Salaries and Wages</v>
          </cell>
          <cell r="Y992" t="str">
            <v>A2170 Direct Mngt and Overheads</v>
          </cell>
          <cell r="Z992">
            <v>6233219.8100000005</v>
          </cell>
          <cell r="AA992">
            <v>458871.26999999996</v>
          </cell>
          <cell r="AB992">
            <v>0</v>
          </cell>
          <cell r="AC992">
            <v>0</v>
          </cell>
          <cell r="AD992">
            <v>0</v>
          </cell>
          <cell r="AG992">
            <v>0</v>
          </cell>
          <cell r="AH992">
            <v>0</v>
          </cell>
        </row>
        <row r="993">
          <cell r="A993" t="str">
            <v>101644_Sal</v>
          </cell>
          <cell r="B993" t="str">
            <v>SALS &amp; WAGES AFAM</v>
          </cell>
          <cell r="C993">
            <v>540001</v>
          </cell>
          <cell r="D993" t="str">
            <v>CORPORATE OPEX SALARIES</v>
          </cell>
          <cell r="E993" t="str">
            <v>CHIGBO ENENMO</v>
          </cell>
          <cell r="F993" t="str">
            <v>HR - SALARIES</v>
          </cell>
          <cell r="G993">
            <v>415004</v>
          </cell>
          <cell r="H993">
            <v>4150</v>
          </cell>
          <cell r="I993" t="str">
            <v>G&amp;A</v>
          </cell>
          <cell r="J993" t="str">
            <v>BASE JV</v>
          </cell>
          <cell r="K993" t="str">
            <v>HR</v>
          </cell>
          <cell r="L993" t="str">
            <v>PRODUCTION</v>
          </cell>
          <cell r="M993" t="str">
            <v>Asset Manager Onshore</v>
          </cell>
          <cell r="N993" t="str">
            <v>Operations Manager Afam Power Plant</v>
          </cell>
          <cell r="O993" t="str">
            <v>AJILIMA- ISAAC, HAWA</v>
          </cell>
          <cell r="P993" t="str">
            <v>TARI.AKHIBI@SHELL.COM</v>
          </cell>
          <cell r="Q993" t="str">
            <v>OPEX</v>
          </cell>
          <cell r="R993" t="str">
            <v>OPEX</v>
          </cell>
          <cell r="S993" t="str">
            <v>SALARIES</v>
          </cell>
          <cell r="T993" t="str">
            <v>N/A</v>
          </cell>
          <cell r="U993" t="str">
            <v>N/A</v>
          </cell>
          <cell r="V993" t="str">
            <v>N/A</v>
          </cell>
          <cell r="W993" t="str">
            <v>P234 Power Operations</v>
          </cell>
          <cell r="X993" t="str">
            <v>S7000 Salaries and Wages</v>
          </cell>
          <cell r="Y993" t="str">
            <v>A2340 Overhead</v>
          </cell>
          <cell r="Z993">
            <v>294722.15000000002</v>
          </cell>
          <cell r="AA993">
            <v>681836.09</v>
          </cell>
          <cell r="AB993">
            <v>279463345.01350456</v>
          </cell>
          <cell r="AC993">
            <v>0</v>
          </cell>
          <cell r="AD993">
            <v>916273.26233935927</v>
          </cell>
          <cell r="AG993">
            <v>0</v>
          </cell>
          <cell r="AH993">
            <v>-916273.26233935927</v>
          </cell>
        </row>
        <row r="994">
          <cell r="A994" t="str">
            <v>102101_sal</v>
          </cell>
          <cell r="B994" t="str">
            <v>SCD GENERAL OVERHEAD</v>
          </cell>
          <cell r="C994">
            <v>540001</v>
          </cell>
          <cell r="D994" t="str">
            <v>CORPORATE OPEX SALARIES</v>
          </cell>
          <cell r="E994" t="str">
            <v>CHIGBO ENENMO</v>
          </cell>
          <cell r="F994" t="str">
            <v>HR - SALARIES</v>
          </cell>
          <cell r="G994">
            <v>415004</v>
          </cell>
          <cell r="H994">
            <v>4150</v>
          </cell>
          <cell r="I994" t="str">
            <v>G&amp;A</v>
          </cell>
          <cell r="J994" t="str">
            <v>BASE JV</v>
          </cell>
          <cell r="K994" t="str">
            <v>HR</v>
          </cell>
          <cell r="L994" t="str">
            <v>EXTERNAL RELATIONS</v>
          </cell>
          <cell r="M994" t="str">
            <v>Sustainable Dev. &amp; Comm. Rel. Manager</v>
          </cell>
          <cell r="N994" t="str">
            <v>Govt. &amp; Community Relations Manager</v>
          </cell>
          <cell r="O994" t="str">
            <v>AJILIMA- ISAAC, HAWA</v>
          </cell>
          <cell r="P994" t="str">
            <v>TARI.AKHIBI@SHELL.COM</v>
          </cell>
          <cell r="Q994" t="str">
            <v>OPEX</v>
          </cell>
          <cell r="R994" t="str">
            <v>OPEX</v>
          </cell>
          <cell r="S994" t="str">
            <v>SALARIES</v>
          </cell>
          <cell r="T994" t="str">
            <v>N/A</v>
          </cell>
          <cell r="U994" t="str">
            <v>N/A</v>
          </cell>
          <cell r="V994" t="str">
            <v>N/A</v>
          </cell>
          <cell r="W994" t="str">
            <v>P236.08 Overhead (SCD)</v>
          </cell>
          <cell r="X994" t="str">
            <v>S7000 Salaries and Wages</v>
          </cell>
          <cell r="Y994" t="str">
            <v>A2340 Overhead</v>
          </cell>
          <cell r="Z994">
            <v>11873.51</v>
          </cell>
          <cell r="AA994">
            <v>0</v>
          </cell>
          <cell r="AB994">
            <v>0</v>
          </cell>
          <cell r="AC994">
            <v>0</v>
          </cell>
          <cell r="AD994">
            <v>0</v>
          </cell>
          <cell r="AG994">
            <v>0</v>
          </cell>
          <cell r="AH994">
            <v>0</v>
          </cell>
        </row>
        <row r="995">
          <cell r="A995" t="str">
            <v>102192_sal</v>
          </cell>
          <cell r="B995" t="str">
            <v xml:space="preserve">VP SEC SAL &amp; OVERHEAD                   </v>
          </cell>
          <cell r="C995">
            <v>540001</v>
          </cell>
          <cell r="D995" t="str">
            <v>CORPORATE OPEX SALARIES</v>
          </cell>
          <cell r="E995" t="str">
            <v>CHIGBO ENENMO</v>
          </cell>
          <cell r="F995" t="str">
            <v>HR - SALARIES</v>
          </cell>
          <cell r="G995">
            <v>415004</v>
          </cell>
          <cell r="H995">
            <v>4150</v>
          </cell>
          <cell r="I995" t="str">
            <v>G&amp;A</v>
          </cell>
          <cell r="J995" t="str">
            <v>BASE JV</v>
          </cell>
          <cell r="K995" t="str">
            <v>HR</v>
          </cell>
          <cell r="L995" t="str">
            <v>SECURITY</v>
          </cell>
          <cell r="M995" t="str">
            <v>General Manager, Security</v>
          </cell>
          <cell r="N995" t="str">
            <v>General Manager, Security</v>
          </cell>
          <cell r="O995" t="str">
            <v>AJILIMA- ISAAC, HAWA</v>
          </cell>
          <cell r="P995" t="str">
            <v>TARI.AKHIBI@SHELL.COM</v>
          </cell>
          <cell r="Q995" t="str">
            <v>OPEX</v>
          </cell>
          <cell r="R995" t="str">
            <v>OPEX</v>
          </cell>
          <cell r="S995" t="str">
            <v>SALARIES</v>
          </cell>
          <cell r="T995" t="str">
            <v>N/A</v>
          </cell>
          <cell r="U995" t="str">
            <v>N/A</v>
          </cell>
          <cell r="V995" t="str">
            <v>N/A</v>
          </cell>
          <cell r="W995" t="str">
            <v>P231 Production Operations</v>
          </cell>
          <cell r="X995" t="str">
            <v>S7000 Salaries and Wages</v>
          </cell>
          <cell r="Y995" t="str">
            <v>A2110 Production Operations</v>
          </cell>
          <cell r="Z995">
            <v>2182.38</v>
          </cell>
          <cell r="AA995">
            <v>0</v>
          </cell>
          <cell r="AB995">
            <v>0</v>
          </cell>
          <cell r="AC995">
            <v>0</v>
          </cell>
          <cell r="AD995">
            <v>0</v>
          </cell>
          <cell r="AG995">
            <v>0</v>
          </cell>
          <cell r="AH995">
            <v>0</v>
          </cell>
        </row>
        <row r="996">
          <cell r="A996" t="str">
            <v>102248_sal</v>
          </cell>
          <cell r="B996" t="str">
            <v xml:space="preserve">PNHCH HOSPITAL OTHER MEDICAL SERVICES   </v>
          </cell>
          <cell r="C996">
            <v>540001</v>
          </cell>
          <cell r="D996" t="str">
            <v>CORPORATE OPEX SALARIES</v>
          </cell>
          <cell r="E996" t="str">
            <v>CHIGBO ENENMO</v>
          </cell>
          <cell r="F996" t="str">
            <v>HR - SALARIES</v>
          </cell>
          <cell r="G996">
            <v>415004</v>
          </cell>
          <cell r="H996">
            <v>4150</v>
          </cell>
          <cell r="I996" t="str">
            <v>G&amp;A</v>
          </cell>
          <cell r="J996" t="str">
            <v>BASE JV</v>
          </cell>
          <cell r="K996" t="str">
            <v>HR</v>
          </cell>
          <cell r="L996" t="str">
            <v>HR</v>
          </cell>
          <cell r="M996" t="str">
            <v>Regional Health Manager</v>
          </cell>
          <cell r="N996" t="str">
            <v>Regional Occupational Health Manager</v>
          </cell>
          <cell r="O996" t="str">
            <v>AJILIMA- ISAAC, HAWA</v>
          </cell>
          <cell r="P996" t="str">
            <v>TARI.AKHIBI@SHELL.COM</v>
          </cell>
          <cell r="Q996" t="str">
            <v>OPEX</v>
          </cell>
          <cell r="R996" t="str">
            <v>OPEX</v>
          </cell>
          <cell r="S996" t="str">
            <v>SALARIES</v>
          </cell>
          <cell r="T996" t="str">
            <v>N/A</v>
          </cell>
          <cell r="U996" t="str">
            <v>N/A</v>
          </cell>
          <cell r="V996" t="str">
            <v>N/A</v>
          </cell>
          <cell r="W996" t="str">
            <v>P236.04 HR</v>
          </cell>
          <cell r="X996" t="str">
            <v>S7000 Salaries and Wages</v>
          </cell>
          <cell r="Y996" t="str">
            <v>A2340 Overhead</v>
          </cell>
          <cell r="Z996">
            <v>0</v>
          </cell>
          <cell r="AA996">
            <v>0</v>
          </cell>
          <cell r="AB996">
            <v>0</v>
          </cell>
          <cell r="AC996">
            <v>0</v>
          </cell>
          <cell r="AD996">
            <v>0</v>
          </cell>
          <cell r="AG996">
            <v>0</v>
          </cell>
          <cell r="AH996">
            <v>0</v>
          </cell>
        </row>
        <row r="997">
          <cell r="A997" t="str">
            <v>102260_Sal</v>
          </cell>
          <cell r="B997" t="str">
            <v xml:space="preserve">STAFF WELFARE                           </v>
          </cell>
          <cell r="C997">
            <v>540001</v>
          </cell>
          <cell r="D997" t="str">
            <v>CORPORATE OPEX SALARIES</v>
          </cell>
          <cell r="E997" t="str">
            <v>CHIGBO ENENMO</v>
          </cell>
          <cell r="F997" t="str">
            <v>HR - SALARIES</v>
          </cell>
          <cell r="G997">
            <v>415004</v>
          </cell>
          <cell r="H997">
            <v>4150</v>
          </cell>
          <cell r="I997" t="str">
            <v>G&amp;A</v>
          </cell>
          <cell r="J997" t="str">
            <v>BASE JV</v>
          </cell>
          <cell r="K997" t="str">
            <v>HR</v>
          </cell>
          <cell r="L997" t="str">
            <v>HR</v>
          </cell>
          <cell r="M997" t="str">
            <v>Reg. HR Policy, Pro, Systems &amp; Comp Mgr</v>
          </cell>
          <cell r="N997" t="str">
            <v>Head HR Business Services</v>
          </cell>
          <cell r="O997" t="str">
            <v>AJILIMA- ISAAC, HAWA</v>
          </cell>
          <cell r="P997" t="str">
            <v>TARI.AKHIBI@SHELL.COM</v>
          </cell>
          <cell r="Q997" t="str">
            <v>OPEX</v>
          </cell>
          <cell r="R997" t="str">
            <v>OPEX</v>
          </cell>
          <cell r="S997" t="str">
            <v>SALARIES</v>
          </cell>
          <cell r="T997" t="str">
            <v>N/A</v>
          </cell>
          <cell r="U997" t="str">
            <v>N/A</v>
          </cell>
          <cell r="V997" t="str">
            <v>N/A</v>
          </cell>
          <cell r="W997" t="str">
            <v>P236.04 HR</v>
          </cell>
          <cell r="X997" t="str">
            <v>S7000 Salaries and Wages</v>
          </cell>
          <cell r="Y997" t="str">
            <v>A2340 Overhead</v>
          </cell>
          <cell r="Z997">
            <v>0</v>
          </cell>
          <cell r="AA997">
            <v>45594.659999999996</v>
          </cell>
          <cell r="AB997">
            <v>0</v>
          </cell>
          <cell r="AC997">
            <v>0</v>
          </cell>
          <cell r="AD997">
            <v>0</v>
          </cell>
          <cell r="AG997">
            <v>0</v>
          </cell>
          <cell r="AH997">
            <v>0</v>
          </cell>
        </row>
        <row r="998">
          <cell r="A998" t="str">
            <v>102321_Sal</v>
          </cell>
          <cell r="B998" t="str">
            <v xml:space="preserve">EPG OVERHEAD COST                       </v>
          </cell>
          <cell r="C998">
            <v>540001</v>
          </cell>
          <cell r="D998" t="str">
            <v>CORPORATE OPEX SALARIES</v>
          </cell>
          <cell r="E998" t="str">
            <v>CHIGBO ENENMO</v>
          </cell>
          <cell r="F998" t="str">
            <v>HR - SALARIES</v>
          </cell>
          <cell r="G998">
            <v>415004</v>
          </cell>
          <cell r="H998">
            <v>4150</v>
          </cell>
          <cell r="I998" t="str">
            <v>G&amp;A</v>
          </cell>
          <cell r="J998" t="str">
            <v>BASE JV</v>
          </cell>
          <cell r="K998" t="str">
            <v>HR</v>
          </cell>
          <cell r="L998" t="str">
            <v>PRODUCTION</v>
          </cell>
          <cell r="M998" t="str">
            <v>Asset Manager Onshore</v>
          </cell>
          <cell r="N998" t="str">
            <v>Asset Manager, Land East</v>
          </cell>
          <cell r="O998" t="str">
            <v>AJILIMA- ISAAC, HAWA</v>
          </cell>
          <cell r="P998" t="str">
            <v>TARI.AKHIBI@SHELL.COM</v>
          </cell>
          <cell r="Q998" t="str">
            <v>OPEX</v>
          </cell>
          <cell r="R998" t="str">
            <v>OPEX</v>
          </cell>
          <cell r="S998" t="str">
            <v>SALARIES</v>
          </cell>
          <cell r="T998" t="str">
            <v>N/A</v>
          </cell>
          <cell r="U998" t="str">
            <v>N/A</v>
          </cell>
          <cell r="V998" t="str">
            <v>N/A</v>
          </cell>
          <cell r="W998" t="str">
            <v>P236.06 Finance and Taxation</v>
          </cell>
          <cell r="X998" t="str">
            <v>S7000 Salaries and Wages</v>
          </cell>
          <cell r="Y998" t="str">
            <v>A2340 Overhead</v>
          </cell>
          <cell r="Z998">
            <v>0</v>
          </cell>
          <cell r="AA998">
            <v>0</v>
          </cell>
          <cell r="AB998">
            <v>0</v>
          </cell>
          <cell r="AC998">
            <v>0</v>
          </cell>
          <cell r="AD998">
            <v>0</v>
          </cell>
          <cell r="AG998">
            <v>0</v>
          </cell>
          <cell r="AH998">
            <v>0</v>
          </cell>
        </row>
        <row r="999">
          <cell r="A999" t="str">
            <v>102350_sal</v>
          </cell>
          <cell r="B999" t="str">
            <v xml:space="preserve">FSCNB BUSINESS IMPROVEMENT              </v>
          </cell>
          <cell r="C999">
            <v>540001</v>
          </cell>
          <cell r="D999" t="str">
            <v>CORPORATE OPEX SALARIES</v>
          </cell>
          <cell r="E999" t="str">
            <v>CHIGBO ENENMO</v>
          </cell>
          <cell r="F999" t="str">
            <v>HR - SALARIES</v>
          </cell>
          <cell r="G999">
            <v>415004</v>
          </cell>
          <cell r="H999">
            <v>4150</v>
          </cell>
          <cell r="I999" t="str">
            <v>G&amp;A</v>
          </cell>
          <cell r="J999" t="str">
            <v>BASE JV</v>
          </cell>
          <cell r="K999" t="str">
            <v>HR</v>
          </cell>
          <cell r="L999" t="str">
            <v>CONTRACTING &amp; PROCUREMENT</v>
          </cell>
          <cell r="M999" t="str">
            <v>Manager CP UI Nigeria &amp; Gabon</v>
          </cell>
          <cell r="N999" t="str">
            <v>CP Operations Manager</v>
          </cell>
          <cell r="O999" t="str">
            <v>AJILIMA- ISAAC, HAWA</v>
          </cell>
          <cell r="P999" t="str">
            <v>TARI.AKHIBI@SHELL.COM</v>
          </cell>
          <cell r="Q999" t="str">
            <v>OPEX</v>
          </cell>
          <cell r="R999" t="str">
            <v>OPEX</v>
          </cell>
          <cell r="S999" t="str">
            <v>SALARIES</v>
          </cell>
          <cell r="T999" t="str">
            <v>N/A</v>
          </cell>
          <cell r="U999" t="str">
            <v>N/A</v>
          </cell>
          <cell r="V999" t="str">
            <v>N/A</v>
          </cell>
          <cell r="W999" t="str">
            <v>P236.06 Finance and Taxation</v>
          </cell>
          <cell r="X999" t="str">
            <v>S7000 Salaries and Wages</v>
          </cell>
          <cell r="Y999" t="str">
            <v>A2340 Overhead</v>
          </cell>
          <cell r="Z999">
            <v>95364.91</v>
          </cell>
          <cell r="AA999">
            <v>0</v>
          </cell>
          <cell r="AB999">
            <v>0</v>
          </cell>
          <cell r="AC999">
            <v>0</v>
          </cell>
          <cell r="AD999">
            <v>0</v>
          </cell>
          <cell r="AG999">
            <v>0</v>
          </cell>
          <cell r="AH999">
            <v>0</v>
          </cell>
        </row>
        <row r="1000">
          <cell r="A1000" t="str">
            <v>102351_sal</v>
          </cell>
          <cell r="B1000" t="str">
            <v xml:space="preserve">FSCNS SUPPORT SERVICES                  </v>
          </cell>
          <cell r="C1000">
            <v>540001</v>
          </cell>
          <cell r="D1000" t="str">
            <v>CORPORATE OPEX SALARIES</v>
          </cell>
          <cell r="E1000" t="str">
            <v>CHIGBO ENENMO</v>
          </cell>
          <cell r="F1000" t="str">
            <v>HR - SALARIES</v>
          </cell>
          <cell r="G1000">
            <v>415004</v>
          </cell>
          <cell r="H1000">
            <v>4150</v>
          </cell>
          <cell r="I1000" t="str">
            <v>G&amp;A</v>
          </cell>
          <cell r="J1000" t="str">
            <v>BASE JV</v>
          </cell>
          <cell r="K1000" t="str">
            <v>HR</v>
          </cell>
          <cell r="L1000" t="str">
            <v>CONTRACTING &amp; PROCUREMENT</v>
          </cell>
          <cell r="M1000" t="str">
            <v>Manager CP UI Nigeria &amp; Gabon</v>
          </cell>
          <cell r="N1000" t="str">
            <v>CP Operations Manager</v>
          </cell>
          <cell r="O1000" t="str">
            <v>AJILIMA- ISAAC, HAWA</v>
          </cell>
          <cell r="P1000" t="str">
            <v>TARI.AKHIBI@SHELL.COM</v>
          </cell>
          <cell r="Q1000" t="str">
            <v>OPEX</v>
          </cell>
          <cell r="R1000" t="str">
            <v>OPEX</v>
          </cell>
          <cell r="S1000" t="str">
            <v>SALARIES</v>
          </cell>
          <cell r="T1000" t="str">
            <v>N/A</v>
          </cell>
          <cell r="U1000" t="str">
            <v>N/A</v>
          </cell>
          <cell r="V1000" t="str">
            <v>C_OPSE_OIL_Z11</v>
          </cell>
          <cell r="W1000" t="str">
            <v>P236.06 Finance and Taxation</v>
          </cell>
          <cell r="X1000" t="str">
            <v>S7000 Salaries and Wages</v>
          </cell>
          <cell r="Y1000" t="str">
            <v>A2340 Overhead</v>
          </cell>
          <cell r="Z1000">
            <v>2065054.35</v>
          </cell>
          <cell r="AA1000">
            <v>1929453.32</v>
          </cell>
          <cell r="AB1000">
            <v>711886396.51645184</v>
          </cell>
          <cell r="AC1000">
            <v>0</v>
          </cell>
          <cell r="AD1000">
            <v>2334053.759070334</v>
          </cell>
          <cell r="AG1000">
            <v>0</v>
          </cell>
          <cell r="AH1000">
            <v>-2334053.759070334</v>
          </cell>
        </row>
        <row r="1001">
          <cell r="A1001" t="str">
            <v>102352_sal</v>
          </cell>
          <cell r="B1001" t="str">
            <v xml:space="preserve">FSCNP PRODUCTION SCMROCUREMENT          </v>
          </cell>
          <cell r="C1001">
            <v>540001</v>
          </cell>
          <cell r="D1001" t="str">
            <v>CORPORATE OPEX SALARIES</v>
          </cell>
          <cell r="E1001" t="str">
            <v>CHIGBO ENENMO</v>
          </cell>
          <cell r="F1001" t="str">
            <v>HR - SALARIES</v>
          </cell>
          <cell r="G1001">
            <v>415004</v>
          </cell>
          <cell r="H1001">
            <v>4150</v>
          </cell>
          <cell r="I1001" t="str">
            <v>G&amp;A</v>
          </cell>
          <cell r="J1001" t="str">
            <v>BASE JV</v>
          </cell>
          <cell r="K1001" t="str">
            <v>HR</v>
          </cell>
          <cell r="L1001" t="str">
            <v>CONTRACTING &amp; PROCUREMENT</v>
          </cell>
          <cell r="M1001" t="str">
            <v>Manager CP UI Nigeria &amp; Gabon</v>
          </cell>
          <cell r="N1001" t="str">
            <v>CP Operations Manager</v>
          </cell>
          <cell r="O1001" t="str">
            <v>AJILIMA- ISAAC, HAWA</v>
          </cell>
          <cell r="P1001" t="str">
            <v>TARI.AKHIBI@SHELL.COM</v>
          </cell>
          <cell r="Q1001" t="str">
            <v>OPEX</v>
          </cell>
          <cell r="R1001" t="str">
            <v>OPEX</v>
          </cell>
          <cell r="S1001" t="str">
            <v>SALARIES</v>
          </cell>
          <cell r="T1001" t="str">
            <v>N/A</v>
          </cell>
          <cell r="U1001" t="str">
            <v>N/A</v>
          </cell>
          <cell r="V1001" t="str">
            <v>C_OPSE_OIL_Z11</v>
          </cell>
          <cell r="W1001" t="str">
            <v>P236.06 Finance and Taxation</v>
          </cell>
          <cell r="X1001" t="str">
            <v>S7000 Salaries and Wages</v>
          </cell>
          <cell r="Y1001" t="str">
            <v>A2340 Overhead</v>
          </cell>
          <cell r="Z1001">
            <v>2759177.5999999996</v>
          </cell>
          <cell r="AA1001">
            <v>3133491.99</v>
          </cell>
          <cell r="AB1001">
            <v>922113209.89876318</v>
          </cell>
          <cell r="AC1001">
            <v>738622.7838571918</v>
          </cell>
          <cell r="AD1001">
            <v>3761944.7835252681</v>
          </cell>
          <cell r="AG1001">
            <v>0</v>
          </cell>
          <cell r="AH1001">
            <v>-3761944.7835252681</v>
          </cell>
        </row>
        <row r="1002">
          <cell r="A1002" t="str">
            <v>102353_sal</v>
          </cell>
          <cell r="B1002" t="str">
            <v xml:space="preserve">FSCNW WELL ENG SCM                      </v>
          </cell>
          <cell r="C1002">
            <v>540001</v>
          </cell>
          <cell r="D1002" t="str">
            <v>CORPORATE OPEX SALARIES</v>
          </cell>
          <cell r="E1002" t="str">
            <v>CHIGBO ENENMO</v>
          </cell>
          <cell r="F1002" t="str">
            <v>HR - SALARIES</v>
          </cell>
          <cell r="G1002">
            <v>415004</v>
          </cell>
          <cell r="H1002">
            <v>4150</v>
          </cell>
          <cell r="I1002" t="str">
            <v>G&amp;A</v>
          </cell>
          <cell r="J1002" t="str">
            <v>BASE JV</v>
          </cell>
          <cell r="K1002" t="str">
            <v>HR</v>
          </cell>
          <cell r="L1002" t="str">
            <v>CONTRACTING &amp; PROCUREMENT</v>
          </cell>
          <cell r="M1002" t="str">
            <v>Manager CP UI Nigeria &amp; Gabon</v>
          </cell>
          <cell r="N1002" t="str">
            <v>CP Operations Manager</v>
          </cell>
          <cell r="O1002" t="str">
            <v>AJILIMA- ISAAC, HAWA</v>
          </cell>
          <cell r="P1002" t="str">
            <v>TARI.AKHIBI@SHELL.COM</v>
          </cell>
          <cell r="Q1002" t="str">
            <v>OPEX</v>
          </cell>
          <cell r="R1002" t="str">
            <v>OPEX</v>
          </cell>
          <cell r="S1002" t="str">
            <v>SALARIES</v>
          </cell>
          <cell r="T1002" t="str">
            <v>N/A</v>
          </cell>
          <cell r="U1002" t="str">
            <v>N/A</v>
          </cell>
          <cell r="V1002" t="str">
            <v>C_OPSE_OIL_Z11</v>
          </cell>
          <cell r="W1002" t="str">
            <v>P236.06 Finance and Taxation</v>
          </cell>
          <cell r="X1002" t="str">
            <v>S7000 Salaries and Wages</v>
          </cell>
          <cell r="Y1002" t="str">
            <v>A2340 Overhead</v>
          </cell>
          <cell r="Z1002">
            <v>1259152.7299999997</v>
          </cell>
          <cell r="AA1002">
            <v>1110762.97</v>
          </cell>
          <cell r="AB1002">
            <v>223755953.65771264</v>
          </cell>
          <cell r="AC1002">
            <v>887874.43278952071</v>
          </cell>
          <cell r="AD1002">
            <v>1621500.5103557915</v>
          </cell>
          <cell r="AG1002">
            <v>0</v>
          </cell>
          <cell r="AH1002">
            <v>-1621500.5103557915</v>
          </cell>
        </row>
        <row r="1003">
          <cell r="A1003" t="str">
            <v>102354_sal</v>
          </cell>
          <cell r="B1003" t="str">
            <v xml:space="preserve">FSCNJ PROJECTS SCM PROCUREMENT          </v>
          </cell>
          <cell r="C1003">
            <v>540001</v>
          </cell>
          <cell r="D1003" t="str">
            <v>CORPORATE OPEX SALARIES</v>
          </cell>
          <cell r="E1003" t="str">
            <v>CHIGBO ENENMO</v>
          </cell>
          <cell r="F1003" t="str">
            <v>HR - SALARIES</v>
          </cell>
          <cell r="G1003">
            <v>415004</v>
          </cell>
          <cell r="H1003">
            <v>4150</v>
          </cell>
          <cell r="I1003" t="str">
            <v>G&amp;A</v>
          </cell>
          <cell r="J1003" t="str">
            <v>BASE JV</v>
          </cell>
          <cell r="K1003" t="str">
            <v>HR</v>
          </cell>
          <cell r="L1003" t="str">
            <v>CONTRACTING &amp; PROCUREMENT</v>
          </cell>
          <cell r="M1003" t="str">
            <v>Manager CP UI Nigeria &amp; Gabon</v>
          </cell>
          <cell r="N1003" t="str">
            <v>Snr Procurement Manager NOV/NBD</v>
          </cell>
          <cell r="O1003" t="str">
            <v>AJILIMA- ISAAC, HAWA</v>
          </cell>
          <cell r="P1003" t="str">
            <v>TARI.AKHIBI@SHELL.COM</v>
          </cell>
          <cell r="Q1003" t="str">
            <v>OPEX</v>
          </cell>
          <cell r="R1003" t="str">
            <v>OPEX</v>
          </cell>
          <cell r="S1003" t="str">
            <v>SALARIES</v>
          </cell>
          <cell r="T1003" t="str">
            <v>N/A</v>
          </cell>
          <cell r="U1003" t="str">
            <v>N/A</v>
          </cell>
          <cell r="V1003" t="str">
            <v>C_OPSE_OIL_Z11</v>
          </cell>
          <cell r="W1003" t="str">
            <v>P236.06 Finance and Taxation</v>
          </cell>
          <cell r="X1003" t="str">
            <v>S7000 Salaries and Wages</v>
          </cell>
          <cell r="Y1003" t="str">
            <v>A2340 Overhead</v>
          </cell>
          <cell r="Z1003">
            <v>888052.21</v>
          </cell>
          <cell r="AA1003">
            <v>733447.45</v>
          </cell>
          <cell r="AB1003">
            <v>307750516.47245449</v>
          </cell>
          <cell r="AC1003">
            <v>0</v>
          </cell>
          <cell r="AD1003">
            <v>1009018.0867949327</v>
          </cell>
          <cell r="AG1003">
            <v>0</v>
          </cell>
          <cell r="AH1003">
            <v>-1009018.0867949327</v>
          </cell>
        </row>
        <row r="1004">
          <cell r="A1004" t="str">
            <v>102355_sal</v>
          </cell>
          <cell r="B1004" t="str">
            <v xml:space="preserve">FSCNC CORPORATE SCM                     </v>
          </cell>
          <cell r="C1004">
            <v>540001</v>
          </cell>
          <cell r="D1004" t="str">
            <v>CORPORATE OPEX SALARIES</v>
          </cell>
          <cell r="E1004" t="str">
            <v>CHIGBO ENENMO</v>
          </cell>
          <cell r="F1004" t="str">
            <v>HR - SALARIES</v>
          </cell>
          <cell r="G1004">
            <v>415004</v>
          </cell>
          <cell r="H1004">
            <v>4150</v>
          </cell>
          <cell r="I1004" t="str">
            <v>G&amp;A</v>
          </cell>
          <cell r="J1004" t="str">
            <v>BASE JV</v>
          </cell>
          <cell r="K1004" t="str">
            <v>HR</v>
          </cell>
          <cell r="L1004" t="str">
            <v>CONTRACTING &amp; PROCUREMENT</v>
          </cell>
          <cell r="M1004" t="str">
            <v>Manager CP UI Nigeria &amp; Gabon</v>
          </cell>
          <cell r="N1004" t="str">
            <v>CP Operations Manager</v>
          </cell>
          <cell r="O1004" t="str">
            <v>AJILIMA- ISAAC, HAWA</v>
          </cell>
          <cell r="P1004" t="str">
            <v>TARI.AKHIBI@SHELL.COM</v>
          </cell>
          <cell r="Q1004" t="str">
            <v>OPEX</v>
          </cell>
          <cell r="R1004" t="str">
            <v>OPEX</v>
          </cell>
          <cell r="S1004" t="str">
            <v>SALARIES</v>
          </cell>
          <cell r="T1004" t="str">
            <v>N/A</v>
          </cell>
          <cell r="U1004" t="str">
            <v>N/A</v>
          </cell>
          <cell r="V1004" t="str">
            <v>C_OPSE_OIL_Z11</v>
          </cell>
          <cell r="W1004" t="str">
            <v>P236.06 Finance and Taxation</v>
          </cell>
          <cell r="X1004" t="str">
            <v>S7000 Salaries and Wages</v>
          </cell>
          <cell r="Y1004" t="str">
            <v>A2340 Overhead</v>
          </cell>
          <cell r="Z1004">
            <v>3010336.4699999997</v>
          </cell>
          <cell r="AA1004">
            <v>2773636.25</v>
          </cell>
          <cell r="AB1004">
            <v>942834576.09163094</v>
          </cell>
          <cell r="AC1004">
            <v>0</v>
          </cell>
          <cell r="AD1004">
            <v>3091260.905218462</v>
          </cell>
          <cell r="AG1004">
            <v>0</v>
          </cell>
          <cell r="AH1004">
            <v>-3091260.905218462</v>
          </cell>
        </row>
        <row r="1005">
          <cell r="A1005" t="str">
            <v>102357_sal</v>
          </cell>
          <cell r="B1005" t="str">
            <v xml:space="preserve">PNTPL TECH PLANNING                     </v>
          </cell>
          <cell r="C1005">
            <v>540001</v>
          </cell>
          <cell r="D1005" t="str">
            <v>CORPORATE OPEX SALARIES</v>
          </cell>
          <cell r="E1005" t="str">
            <v>CHIGBO ENENMO</v>
          </cell>
          <cell r="F1005" t="str">
            <v>HR - SALARIES</v>
          </cell>
          <cell r="G1005">
            <v>415004</v>
          </cell>
          <cell r="H1005">
            <v>4150</v>
          </cell>
          <cell r="I1005" t="str">
            <v>G&amp;A</v>
          </cell>
          <cell r="J1005" t="str">
            <v>BASE JV</v>
          </cell>
          <cell r="K1005" t="str">
            <v>HR</v>
          </cell>
          <cell r="L1005" t="str">
            <v>DEVELOPMENT</v>
          </cell>
          <cell r="M1005" t="str">
            <v>GM Development</v>
          </cell>
          <cell r="N1005" t="str">
            <v>Technical Planning Manager</v>
          </cell>
          <cell r="O1005" t="str">
            <v>AJILIMA- ISAAC, HAWA</v>
          </cell>
          <cell r="P1005" t="str">
            <v>TARI.AKHIBI@SHELL.COM</v>
          </cell>
          <cell r="Q1005" t="str">
            <v>OPEX</v>
          </cell>
          <cell r="R1005" t="str">
            <v>OPEX</v>
          </cell>
          <cell r="S1005" t="str">
            <v>SALARIES</v>
          </cell>
          <cell r="T1005" t="str">
            <v>N/A</v>
          </cell>
          <cell r="U1005" t="str">
            <v>N/A</v>
          </cell>
          <cell r="V1005" t="str">
            <v>C_OPSE_OIL_Z11</v>
          </cell>
          <cell r="W1005" t="str">
            <v>P236.01 Technical Support</v>
          </cell>
          <cell r="X1005" t="str">
            <v>S7000 Salaries and Wages</v>
          </cell>
          <cell r="Y1005" t="str">
            <v>A2340 Overhead</v>
          </cell>
          <cell r="Z1005">
            <v>437190.47</v>
          </cell>
          <cell r="AA1005">
            <v>471793.71</v>
          </cell>
          <cell r="AB1005">
            <v>106759766.09580734</v>
          </cell>
          <cell r="AC1005">
            <v>0</v>
          </cell>
          <cell r="AD1005">
            <v>350032.01998625358</v>
          </cell>
          <cell r="AG1005">
            <v>0</v>
          </cell>
          <cell r="AH1005">
            <v>-350032.01998625358</v>
          </cell>
        </row>
        <row r="1006">
          <cell r="A1006" t="str">
            <v>102361_sal</v>
          </cell>
          <cell r="B1006" t="str">
            <v xml:space="preserve">PNEAW EA WEST                           </v>
          </cell>
          <cell r="C1006">
            <v>540001</v>
          </cell>
          <cell r="D1006" t="str">
            <v>CORPORATE OPEX SALARIES</v>
          </cell>
          <cell r="E1006" t="str">
            <v>CHIGBO ENENMO</v>
          </cell>
          <cell r="F1006" t="str">
            <v>HR - SALARIES</v>
          </cell>
          <cell r="G1006">
            <v>415004</v>
          </cell>
          <cell r="H1006">
            <v>4150</v>
          </cell>
          <cell r="I1006" t="str">
            <v>G&amp;A</v>
          </cell>
          <cell r="J1006" t="str">
            <v>BASE JV</v>
          </cell>
          <cell r="K1006" t="str">
            <v>HR</v>
          </cell>
          <cell r="L1006" t="str">
            <v>EXTERNAL RELATIONS</v>
          </cell>
          <cell r="M1006" t="str">
            <v>Regional Communication Manager</v>
          </cell>
          <cell r="N1006" t="str">
            <v>Media Relations Manager</v>
          </cell>
          <cell r="O1006" t="str">
            <v>AJILIMA- ISAAC, HAWA</v>
          </cell>
          <cell r="P1006" t="str">
            <v>TARI.AKHIBI@SHELL.COM</v>
          </cell>
          <cell r="Q1006" t="str">
            <v>OPEX</v>
          </cell>
          <cell r="R1006" t="str">
            <v>OPEX</v>
          </cell>
          <cell r="S1006" t="str">
            <v>SALARIES</v>
          </cell>
          <cell r="T1006" t="str">
            <v>N/A</v>
          </cell>
          <cell r="U1006" t="str">
            <v>N/A</v>
          </cell>
          <cell r="V1006" t="str">
            <v>C_OPSE_OIL_Z11</v>
          </cell>
          <cell r="W1006" t="str">
            <v>P236.04 HR</v>
          </cell>
          <cell r="X1006" t="str">
            <v>S7000 Salaries and Wages</v>
          </cell>
          <cell r="Y1006" t="str">
            <v>A2340 Overhead</v>
          </cell>
          <cell r="Z1006">
            <v>13581458.01</v>
          </cell>
          <cell r="AA1006">
            <v>12346730.369999999</v>
          </cell>
          <cell r="AB1006">
            <v>4384946553.1368761</v>
          </cell>
          <cell r="AC1006">
            <v>0</v>
          </cell>
          <cell r="AD1006">
            <v>14376873.944711069</v>
          </cell>
          <cell r="AG1006">
            <v>0</v>
          </cell>
          <cell r="AH1006">
            <v>-14376873.944711069</v>
          </cell>
        </row>
        <row r="1007">
          <cell r="A1007" t="str">
            <v>102362_sal</v>
          </cell>
          <cell r="B1007" t="str">
            <v xml:space="preserve">COMMERCIAL OPERATION AND NOV- FAC &amp; LOG </v>
          </cell>
          <cell r="C1007">
            <v>540001</v>
          </cell>
          <cell r="D1007" t="str">
            <v>CORPORATE OPEX SALARIES</v>
          </cell>
          <cell r="E1007" t="str">
            <v>CHIGBO ENENMO</v>
          </cell>
          <cell r="F1007" t="str">
            <v>HR - SALARIES</v>
          </cell>
          <cell r="G1007">
            <v>415004</v>
          </cell>
          <cell r="H1007">
            <v>4150</v>
          </cell>
          <cell r="I1007" t="str">
            <v>G&amp;A</v>
          </cell>
          <cell r="J1007" t="str">
            <v>BASE JV</v>
          </cell>
          <cell r="K1007" t="str">
            <v>HR</v>
          </cell>
          <cell r="L1007" t="str">
            <v>COMMERCIAL / GAS</v>
          </cell>
          <cell r="M1007" t="str">
            <v xml:space="preserve">General Manager Commercial &amp; NOV </v>
          </cell>
          <cell r="N1007" t="str">
            <v>Asset Commercial Lead Onshore &amp; NOV</v>
          </cell>
          <cell r="O1007" t="str">
            <v>AJILIMA- ISAAC, HAWA</v>
          </cell>
          <cell r="P1007" t="str">
            <v>TARI.AKHIBI@SHELL.COM</v>
          </cell>
          <cell r="Q1007" t="str">
            <v>OPEX</v>
          </cell>
          <cell r="R1007" t="str">
            <v>OPEX</v>
          </cell>
          <cell r="S1007" t="str">
            <v>SALARIES</v>
          </cell>
          <cell r="T1007" t="str">
            <v>N/A</v>
          </cell>
          <cell r="U1007" t="str">
            <v>N/A</v>
          </cell>
          <cell r="V1007" t="str">
            <v>C_OPSE_OIL_Z11</v>
          </cell>
          <cell r="W1007" t="str">
            <v>P235 Direct Management</v>
          </cell>
          <cell r="X1007" t="str">
            <v>S7000 Salaries and Wages</v>
          </cell>
          <cell r="Y1007" t="str">
            <v>A2340 Overhead</v>
          </cell>
          <cell r="Z1007">
            <v>2283955.41</v>
          </cell>
          <cell r="AA1007">
            <v>1290034.0799999998</v>
          </cell>
          <cell r="AB1007">
            <v>530071736.94099414</v>
          </cell>
          <cell r="AC1007">
            <v>738622.7838571918</v>
          </cell>
          <cell r="AD1007">
            <v>2476562.9049752052</v>
          </cell>
          <cell r="AG1007">
            <v>0</v>
          </cell>
          <cell r="AH1007">
            <v>-2476562.9049752052</v>
          </cell>
        </row>
        <row r="1008">
          <cell r="A1008" t="str">
            <v>102363_sal</v>
          </cell>
          <cell r="B1008" t="str">
            <v xml:space="preserve">COMM. INTEGRATION &amp; BUS VALUE-FAC &amp; LOG </v>
          </cell>
          <cell r="C1008">
            <v>540001</v>
          </cell>
          <cell r="D1008" t="str">
            <v>CORPORATE OPEX SALARIES</v>
          </cell>
          <cell r="E1008" t="str">
            <v>CHIGBO ENENMO</v>
          </cell>
          <cell r="F1008" t="str">
            <v>HR - SALARIES</v>
          </cell>
          <cell r="G1008">
            <v>415004</v>
          </cell>
          <cell r="H1008">
            <v>4150</v>
          </cell>
          <cell r="I1008" t="str">
            <v>G&amp;A</v>
          </cell>
          <cell r="J1008" t="str">
            <v>BASE JV</v>
          </cell>
          <cell r="K1008" t="str">
            <v>HR</v>
          </cell>
          <cell r="L1008" t="str">
            <v>COMMERCIAL / GAS</v>
          </cell>
          <cell r="M1008" t="str">
            <v>Commercial Integration &amp; Business Value Manager</v>
          </cell>
          <cell r="N1008" t="str">
            <v>Commercial Mgt Information Lead</v>
          </cell>
          <cell r="O1008" t="str">
            <v>AJILIMA- ISAAC, HAWA</v>
          </cell>
          <cell r="P1008" t="str">
            <v>TARI.AKHIBI@SHELL.COM</v>
          </cell>
          <cell r="Q1008" t="str">
            <v>OPEX</v>
          </cell>
          <cell r="R1008" t="str">
            <v>OPEX</v>
          </cell>
          <cell r="S1008" t="str">
            <v>SALARIES</v>
          </cell>
          <cell r="T1008" t="str">
            <v>N/A</v>
          </cell>
          <cell r="U1008" t="str">
            <v>N/A</v>
          </cell>
          <cell r="V1008" t="str">
            <v>C_OPSE_OIL_Z11</v>
          </cell>
          <cell r="W1008" t="str">
            <v>P235 Direct Management</v>
          </cell>
          <cell r="X1008" t="str">
            <v>S7000 Salaries and Wages</v>
          </cell>
          <cell r="Y1008" t="str">
            <v>A2340 Overhead</v>
          </cell>
          <cell r="Z1008">
            <v>1157220.02</v>
          </cell>
          <cell r="AA1008">
            <v>1207146.3900000001</v>
          </cell>
          <cell r="AB1008">
            <v>494346728.91394281</v>
          </cell>
          <cell r="AC1008">
            <v>0</v>
          </cell>
          <cell r="AD1008">
            <v>1620808.9472588289</v>
          </cell>
          <cell r="AG1008">
            <v>0</v>
          </cell>
          <cell r="AH1008">
            <v>-1620808.9472588289</v>
          </cell>
        </row>
        <row r="1009">
          <cell r="A1009" t="str">
            <v>102674_sal</v>
          </cell>
          <cell r="B1009" t="str">
            <v>HEAD MEDICAL ADMINISTRATION</v>
          </cell>
          <cell r="C1009">
            <v>540001</v>
          </cell>
          <cell r="D1009" t="str">
            <v>CORPORATE OPEX SALARIES</v>
          </cell>
          <cell r="E1009" t="str">
            <v>CHIGBO ENENMO</v>
          </cell>
          <cell r="F1009" t="str">
            <v>HR - SALARIES</v>
          </cell>
          <cell r="G1009">
            <v>415004</v>
          </cell>
          <cell r="H1009">
            <v>4150</v>
          </cell>
          <cell r="I1009" t="str">
            <v>G&amp;A</v>
          </cell>
          <cell r="J1009" t="str">
            <v>BASE JV</v>
          </cell>
          <cell r="K1009" t="str">
            <v>HR</v>
          </cell>
          <cell r="L1009" t="str">
            <v>IM &amp; IT</v>
          </cell>
          <cell r="M1009" t="str">
            <v>IM&amp;IT Manager Nigeria &amp; Gabon</v>
          </cell>
          <cell r="N1009" t="str">
            <v>JV Interface Manager</v>
          </cell>
          <cell r="O1009" t="str">
            <v>AJILIMA- ISAAC, HAWA</v>
          </cell>
          <cell r="P1009" t="str">
            <v>TARI.AKHIBI@SHELL.COM</v>
          </cell>
          <cell r="Q1009" t="str">
            <v>OPEX</v>
          </cell>
          <cell r="R1009" t="str">
            <v>OPEX</v>
          </cell>
          <cell r="S1009" t="str">
            <v>SALARIES</v>
          </cell>
          <cell r="T1009" t="str">
            <v>N/A</v>
          </cell>
          <cell r="U1009" t="str">
            <v>N/A</v>
          </cell>
          <cell r="V1009" t="str">
            <v>C_OPSE_OIL_Z11</v>
          </cell>
          <cell r="W1009" t="str">
            <v>P236.04 HR</v>
          </cell>
          <cell r="X1009" t="str">
            <v>S7000 Salaries and Wages</v>
          </cell>
          <cell r="Y1009" t="str">
            <v>A2340 Overhead</v>
          </cell>
          <cell r="Z1009">
            <v>0</v>
          </cell>
          <cell r="AA1009">
            <v>0</v>
          </cell>
          <cell r="AB1009">
            <v>0</v>
          </cell>
          <cell r="AC1009">
            <v>0</v>
          </cell>
          <cell r="AD1009">
            <v>0</v>
          </cell>
          <cell r="AG1009">
            <v>0</v>
          </cell>
          <cell r="AH1009">
            <v>0</v>
          </cell>
        </row>
        <row r="1010">
          <cell r="A1010" t="str">
            <v>102692_SAL</v>
          </cell>
          <cell r="B1010" t="str">
            <v>NURSING OFFICER</v>
          </cell>
          <cell r="C1010">
            <v>540001</v>
          </cell>
          <cell r="D1010" t="str">
            <v>CORPORATE OPEX SALARIES</v>
          </cell>
          <cell r="E1010" t="str">
            <v>CHIGBO ENENMO</v>
          </cell>
          <cell r="F1010" t="str">
            <v>HR - SALARIES</v>
          </cell>
          <cell r="G1010">
            <v>415004</v>
          </cell>
          <cell r="H1010">
            <v>4150</v>
          </cell>
          <cell r="I1010" t="str">
            <v>G&amp;A</v>
          </cell>
          <cell r="J1010" t="str">
            <v>BASE JV</v>
          </cell>
          <cell r="K1010" t="str">
            <v>HR</v>
          </cell>
          <cell r="L1010" t="str">
            <v>IM &amp; IT</v>
          </cell>
          <cell r="M1010" t="str">
            <v>IM&amp;IT Manager Nigeria &amp; Gabon</v>
          </cell>
          <cell r="N1010" t="str">
            <v>JV Interface Manager</v>
          </cell>
          <cell r="O1010" t="str">
            <v>AJILIMA- ISAAC, HAWA</v>
          </cell>
          <cell r="P1010" t="str">
            <v>TARI.AKHIBI@SHELL.COM</v>
          </cell>
          <cell r="Q1010" t="str">
            <v>OPEX</v>
          </cell>
          <cell r="R1010" t="str">
            <v>OPEX</v>
          </cell>
          <cell r="S1010" t="str">
            <v>SALARIES</v>
          </cell>
          <cell r="T1010" t="str">
            <v>N/A</v>
          </cell>
          <cell r="U1010" t="str">
            <v>N/A</v>
          </cell>
          <cell r="V1010" t="str">
            <v>C_OPSE_OIL_Z11</v>
          </cell>
          <cell r="W1010" t="str">
            <v>P236.04 HR</v>
          </cell>
          <cell r="X1010" t="str">
            <v>S7000 Salaries and Wages</v>
          </cell>
          <cell r="Y1010" t="str">
            <v>A2340 Overhead</v>
          </cell>
          <cell r="Z1010">
            <v>0</v>
          </cell>
          <cell r="AA1010">
            <v>0</v>
          </cell>
          <cell r="AB1010">
            <v>0</v>
          </cell>
          <cell r="AC1010">
            <v>0</v>
          </cell>
          <cell r="AD1010">
            <v>0</v>
          </cell>
          <cell r="AG1010">
            <v>0</v>
          </cell>
          <cell r="AH1010">
            <v>0</v>
          </cell>
        </row>
        <row r="1011">
          <cell r="A1011" t="str">
            <v>102727_Sal</v>
          </cell>
          <cell r="B1011" t="str">
            <v xml:space="preserve">SUGS SMS Refinery TAM PHC and Warri     </v>
          </cell>
          <cell r="C1011">
            <v>540001</v>
          </cell>
          <cell r="D1011" t="str">
            <v>CORPORATE OPEX SALARIES</v>
          </cell>
          <cell r="E1011" t="str">
            <v>CHIGBO ENENMO</v>
          </cell>
          <cell r="F1011" t="str">
            <v>HR - SALARIES</v>
          </cell>
          <cell r="G1011">
            <v>415004</v>
          </cell>
          <cell r="H1011">
            <v>4150</v>
          </cell>
          <cell r="I1011" t="str">
            <v>G&amp;A</v>
          </cell>
          <cell r="J1011" t="str">
            <v>BASE JV</v>
          </cell>
          <cell r="K1011" t="str">
            <v>HR</v>
          </cell>
          <cell r="L1011" t="str">
            <v>COMMERCIAL / GAS</v>
          </cell>
          <cell r="M1011" t="str">
            <v>Integration/Demand &amp; Supply Planning Mgr</v>
          </cell>
          <cell r="N1011" t="str">
            <v>Technical Planning Manager</v>
          </cell>
          <cell r="O1011" t="str">
            <v>AJILIMA- ISAAC, HAWA</v>
          </cell>
          <cell r="P1011" t="str">
            <v>TARI.AKHIBI@SHELL.COM</v>
          </cell>
          <cell r="Q1011" t="str">
            <v>OPEX</v>
          </cell>
          <cell r="R1011" t="str">
            <v>OPEX</v>
          </cell>
          <cell r="S1011" t="str">
            <v>SALARIES</v>
          </cell>
          <cell r="T1011" t="str">
            <v>N/A</v>
          </cell>
          <cell r="U1011" t="str">
            <v>N/A</v>
          </cell>
          <cell r="V1011" t="str">
            <v>N/A</v>
          </cell>
          <cell r="W1011" t="str">
            <v>P236.06 Finance and Taxation</v>
          </cell>
          <cell r="X1011" t="str">
            <v>S7000 Salaries and Wages</v>
          </cell>
          <cell r="Y1011" t="str">
            <v>A2340 Overhead</v>
          </cell>
          <cell r="Z1011">
            <v>0</v>
          </cell>
          <cell r="AA1011">
            <v>0</v>
          </cell>
          <cell r="AB1011">
            <v>0</v>
          </cell>
          <cell r="AC1011">
            <v>0</v>
          </cell>
          <cell r="AD1011">
            <v>0</v>
          </cell>
          <cell r="AG1011">
            <v>0</v>
          </cell>
          <cell r="AH1011">
            <v>0</v>
          </cell>
        </row>
        <row r="1012">
          <cell r="A1012" t="str">
            <v>102870_sal</v>
          </cell>
          <cell r="B1012" t="str">
            <v>EXPATLEAVETRAVELS</v>
          </cell>
          <cell r="C1012">
            <v>540001</v>
          </cell>
          <cell r="D1012" t="str">
            <v>CORPORATE OPEX SALARIES</v>
          </cell>
          <cell r="E1012" t="str">
            <v>CHIGBO ENENMO</v>
          </cell>
          <cell r="F1012" t="str">
            <v>HR - SALARIES</v>
          </cell>
          <cell r="G1012">
            <v>415004</v>
          </cell>
          <cell r="H1012">
            <v>4150</v>
          </cell>
          <cell r="I1012" t="str">
            <v>G&amp;A</v>
          </cell>
          <cell r="J1012" t="str">
            <v>BASE JV</v>
          </cell>
          <cell r="K1012" t="str">
            <v>HR</v>
          </cell>
          <cell r="L1012" t="str">
            <v>HR</v>
          </cell>
          <cell r="M1012" t="str">
            <v>Reg. HR Policy, Pro, Systems &amp; Comp Mgr</v>
          </cell>
          <cell r="N1012" t="str">
            <v>Head HR Business Services</v>
          </cell>
          <cell r="O1012" t="str">
            <v>AJILIMA- ISAAC, HAWA</v>
          </cell>
          <cell r="P1012" t="str">
            <v>TARI.AKHIBI@SHELL.COM</v>
          </cell>
          <cell r="Q1012" t="str">
            <v>OPEX</v>
          </cell>
          <cell r="R1012" t="str">
            <v>OPEX</v>
          </cell>
          <cell r="S1012" t="str">
            <v>SALARIES</v>
          </cell>
          <cell r="T1012" t="str">
            <v>N/A</v>
          </cell>
          <cell r="U1012" t="str">
            <v>N/A</v>
          </cell>
          <cell r="V1012" t="str">
            <v>N/A</v>
          </cell>
          <cell r="W1012" t="str">
            <v>P236.04 HR</v>
          </cell>
          <cell r="X1012" t="str">
            <v>S7000 Salaries and Wages</v>
          </cell>
          <cell r="Y1012" t="str">
            <v>A2340 Overhead</v>
          </cell>
          <cell r="Z1012">
            <v>2754010</v>
          </cell>
          <cell r="AA1012">
            <v>-1383906.26</v>
          </cell>
          <cell r="AB1012">
            <v>0</v>
          </cell>
          <cell r="AC1012">
            <v>0</v>
          </cell>
          <cell r="AD1012">
            <v>0</v>
          </cell>
          <cell r="AG1012">
            <v>0</v>
          </cell>
          <cell r="AH1012">
            <v>0</v>
          </cell>
        </row>
        <row r="1013">
          <cell r="A1013" t="str">
            <v>102966_sal</v>
          </cell>
          <cell r="B1013" t="str">
            <v xml:space="preserve">SALS &amp; WAGES MAINTENANCE &amp; INTEGRITY    </v>
          </cell>
          <cell r="C1013">
            <v>540001</v>
          </cell>
          <cell r="D1013" t="str">
            <v>CORPORATE OPEX SALARIES</v>
          </cell>
          <cell r="E1013" t="str">
            <v>CHIGBO ENENMO</v>
          </cell>
          <cell r="F1013" t="str">
            <v>HR - SALARIES</v>
          </cell>
          <cell r="G1013">
            <v>415004</v>
          </cell>
          <cell r="H1013">
            <v>4150</v>
          </cell>
          <cell r="I1013" t="str">
            <v>G&amp;A</v>
          </cell>
          <cell r="J1013" t="str">
            <v>BASE JV</v>
          </cell>
          <cell r="K1013" t="str">
            <v>HR</v>
          </cell>
          <cell r="L1013" t="str">
            <v>PRODUCTION</v>
          </cell>
          <cell r="M1013" t="str">
            <v>GM Production</v>
          </cell>
          <cell r="N1013" t="str">
            <v>GM Production</v>
          </cell>
          <cell r="O1013" t="str">
            <v>AJILIMA- ISAAC, HAWA</v>
          </cell>
          <cell r="P1013" t="str">
            <v>TARI.AKHIBI@SHELL.COM</v>
          </cell>
          <cell r="Q1013" t="str">
            <v>OPEX</v>
          </cell>
          <cell r="R1013" t="str">
            <v>OPEX</v>
          </cell>
          <cell r="S1013" t="str">
            <v>SALARIES</v>
          </cell>
          <cell r="T1013" t="str">
            <v>N/A</v>
          </cell>
          <cell r="U1013" t="str">
            <v>N/A</v>
          </cell>
          <cell r="V1013" t="str">
            <v>C_OPSE_OIL_Z11</v>
          </cell>
          <cell r="W1013" t="str">
            <v>P233 Facilities Maintenance</v>
          </cell>
          <cell r="X1013" t="str">
            <v>S7000 Salaries and Wages</v>
          </cell>
          <cell r="Y1013" t="str">
            <v>A2170 Direct Mngt and Overheads</v>
          </cell>
          <cell r="Z1013">
            <v>35241766.990000002</v>
          </cell>
          <cell r="AA1013">
            <v>15526203.580000002</v>
          </cell>
          <cell r="AB1013">
            <v>4972866781.9338846</v>
          </cell>
          <cell r="AC1013">
            <v>0</v>
          </cell>
          <cell r="AD1013">
            <v>16304481.252242245</v>
          </cell>
          <cell r="AG1013">
            <v>0</v>
          </cell>
          <cell r="AH1013">
            <v>-16304481.252242245</v>
          </cell>
        </row>
        <row r="1014">
          <cell r="A1014" t="str">
            <v>103002_sal</v>
          </cell>
          <cell r="B1014" t="str">
            <v>HEALTH SAFETY AND ENVIRONMENT OVERHEADS</v>
          </cell>
          <cell r="C1014">
            <v>540001</v>
          </cell>
          <cell r="D1014" t="str">
            <v>CORPORATE OPEX SALARIES</v>
          </cell>
          <cell r="E1014" t="str">
            <v>CHIGBO ENENMO</v>
          </cell>
          <cell r="F1014" t="str">
            <v>HR - SALARIES</v>
          </cell>
          <cell r="G1014">
            <v>415004</v>
          </cell>
          <cell r="H1014">
            <v>4150</v>
          </cell>
          <cell r="I1014" t="str">
            <v>G&amp;A</v>
          </cell>
          <cell r="J1014" t="str">
            <v>BASE JV</v>
          </cell>
          <cell r="K1014" t="str">
            <v>HR</v>
          </cell>
          <cell r="L1014" t="str">
            <v>IM &amp; IT</v>
          </cell>
          <cell r="M1014" t="str">
            <v>IM&amp;IT Manager Nigeria &amp; Gabon</v>
          </cell>
          <cell r="N1014" t="str">
            <v>JV Interface Manager</v>
          </cell>
          <cell r="O1014" t="str">
            <v>AJILIMA- ISAAC, HAWA</v>
          </cell>
          <cell r="P1014" t="str">
            <v>TARI.AKHIBI@SHELL.COM</v>
          </cell>
          <cell r="Q1014" t="str">
            <v>OPEX</v>
          </cell>
          <cell r="R1014" t="str">
            <v>OPEX</v>
          </cell>
          <cell r="S1014" t="str">
            <v>SALARIES</v>
          </cell>
          <cell r="T1014" t="str">
            <v>N/A</v>
          </cell>
          <cell r="U1014" t="str">
            <v>N/A</v>
          </cell>
          <cell r="V1014" t="str">
            <v>C_OPSE_OIL_Z11</v>
          </cell>
          <cell r="W1014" t="str">
            <v>P236.02 HSE</v>
          </cell>
          <cell r="X1014" t="str">
            <v>S7000 Salaries and Wages</v>
          </cell>
          <cell r="Y1014" t="str">
            <v>A2340 Overhead</v>
          </cell>
          <cell r="Z1014">
            <v>0</v>
          </cell>
          <cell r="AA1014">
            <v>0</v>
          </cell>
          <cell r="AB1014">
            <v>0</v>
          </cell>
          <cell r="AC1014">
            <v>0</v>
          </cell>
          <cell r="AD1014">
            <v>0</v>
          </cell>
          <cell r="AG1014">
            <v>0</v>
          </cell>
          <cell r="AH1014">
            <v>0</v>
          </cell>
        </row>
        <row r="1015">
          <cell r="A1015" t="str">
            <v>103036_SAL</v>
          </cell>
          <cell r="B1015" t="str">
            <v>COMMERCIAL DELIVERY OVERHEADS</v>
          </cell>
          <cell r="C1015">
            <v>540001</v>
          </cell>
          <cell r="D1015" t="str">
            <v>CORPORATE OPEX SALARIES</v>
          </cell>
          <cell r="E1015" t="str">
            <v>CHIGBO ENENMO</v>
          </cell>
          <cell r="F1015" t="str">
            <v>HR - SALARIES</v>
          </cell>
          <cell r="G1015">
            <v>415004</v>
          </cell>
          <cell r="H1015">
            <v>4150</v>
          </cell>
          <cell r="I1015" t="str">
            <v>G&amp;A</v>
          </cell>
          <cell r="J1015" t="str">
            <v>BASE JV</v>
          </cell>
          <cell r="K1015" t="str">
            <v>HR</v>
          </cell>
          <cell r="L1015" t="str">
            <v>IM &amp; IT</v>
          </cell>
          <cell r="M1015" t="str">
            <v>IM&amp;IT Manager Nigeria &amp; Gabon</v>
          </cell>
          <cell r="N1015" t="str">
            <v>JV Interface Manager</v>
          </cell>
          <cell r="O1015" t="str">
            <v>AJILIMA- ISAAC, HAWA</v>
          </cell>
          <cell r="P1015" t="str">
            <v>TARI.AKHIBI@SHELL.COM</v>
          </cell>
          <cell r="Q1015" t="str">
            <v>OPEX</v>
          </cell>
          <cell r="R1015" t="str">
            <v>OPEX</v>
          </cell>
          <cell r="S1015" t="str">
            <v>SALARIES</v>
          </cell>
          <cell r="T1015" t="str">
            <v>N/A</v>
          </cell>
          <cell r="U1015" t="str">
            <v>N/A</v>
          </cell>
          <cell r="V1015" t="str">
            <v>C_OPSE_OIL_Z11</v>
          </cell>
          <cell r="W1015" t="str">
            <v>P236.06 Finance and Taxation</v>
          </cell>
          <cell r="X1015" t="str">
            <v>S7000 Salaries and Wages</v>
          </cell>
          <cell r="Y1015" t="str">
            <v>A2340 Overhead</v>
          </cell>
          <cell r="Z1015">
            <v>0</v>
          </cell>
          <cell r="AA1015">
            <v>0</v>
          </cell>
          <cell r="AB1015">
            <v>0</v>
          </cell>
          <cell r="AC1015">
            <v>0</v>
          </cell>
          <cell r="AD1015">
            <v>0</v>
          </cell>
          <cell r="AG1015">
            <v>0</v>
          </cell>
          <cell r="AH1015">
            <v>0</v>
          </cell>
        </row>
        <row r="1016">
          <cell r="A1016" t="str">
            <v>103526_sal</v>
          </cell>
          <cell r="B1016" t="str">
            <v xml:space="preserve">GENERAL OVERHEADS SCM ENGINEERING       </v>
          </cell>
          <cell r="C1016">
            <v>540001</v>
          </cell>
          <cell r="D1016" t="str">
            <v>CORPORATE OPEX SALARIES</v>
          </cell>
          <cell r="E1016" t="str">
            <v>CHIGBO ENENMO</v>
          </cell>
          <cell r="F1016" t="str">
            <v>HR - SALARIES</v>
          </cell>
          <cell r="G1016">
            <v>415004</v>
          </cell>
          <cell r="H1016">
            <v>4150</v>
          </cell>
          <cell r="I1016" t="str">
            <v>G&amp;A</v>
          </cell>
          <cell r="J1016" t="str">
            <v>BASE JV</v>
          </cell>
          <cell r="K1016" t="str">
            <v>HR</v>
          </cell>
          <cell r="L1016" t="str">
            <v>CONTRACTING &amp; PROCUREMENT</v>
          </cell>
          <cell r="M1016" t="str">
            <v>Manager CP UI Nigeria &amp; Gabon</v>
          </cell>
          <cell r="N1016" t="str">
            <v>CP Operations Manager</v>
          </cell>
          <cell r="O1016" t="str">
            <v>AJILIMA- ISAAC, HAWA</v>
          </cell>
          <cell r="P1016" t="str">
            <v>TARI.AKHIBI@SHELL.COM</v>
          </cell>
          <cell r="Q1016" t="str">
            <v>OPEX</v>
          </cell>
          <cell r="R1016" t="str">
            <v>OPEX</v>
          </cell>
          <cell r="S1016" t="str">
            <v>SALARIES</v>
          </cell>
          <cell r="T1016" t="str">
            <v>N/A</v>
          </cell>
          <cell r="U1016" t="str">
            <v>N/A</v>
          </cell>
          <cell r="V1016" t="str">
            <v>C_OPSE_OIL_Z11</v>
          </cell>
          <cell r="W1016" t="str">
            <v>P236.06 Finance and Taxation</v>
          </cell>
          <cell r="X1016" t="str">
            <v>S7000 Salaries and Wages</v>
          </cell>
          <cell r="Y1016" t="str">
            <v>A2340 Overhead</v>
          </cell>
          <cell r="Z1016">
            <v>335897.13</v>
          </cell>
          <cell r="AA1016">
            <v>341680.61</v>
          </cell>
          <cell r="AB1016">
            <v>111239322.07594007</v>
          </cell>
          <cell r="AC1016">
            <v>0</v>
          </cell>
          <cell r="AD1016">
            <v>364719.08877357398</v>
          </cell>
          <cell r="AG1016">
            <v>0</v>
          </cell>
          <cell r="AH1016">
            <v>-364719.08877357398</v>
          </cell>
        </row>
        <row r="1017">
          <cell r="A1017" t="str">
            <v>103529_sal</v>
          </cell>
          <cell r="B1017" t="str">
            <v xml:space="preserve">OVERHEADS PNGCD GOVERNMENT &amp; CORPORATE  </v>
          </cell>
          <cell r="C1017">
            <v>540001</v>
          </cell>
          <cell r="D1017" t="str">
            <v>CORPORATE OPEX SALARIES</v>
          </cell>
          <cell r="E1017" t="str">
            <v>CHIGBO ENENMO</v>
          </cell>
          <cell r="F1017" t="str">
            <v>HR - SALARIES</v>
          </cell>
          <cell r="G1017">
            <v>415004</v>
          </cell>
          <cell r="H1017">
            <v>4150</v>
          </cell>
          <cell r="I1017" t="str">
            <v>G&amp;A</v>
          </cell>
          <cell r="J1017" t="str">
            <v>BASE JV</v>
          </cell>
          <cell r="K1017" t="str">
            <v>HR</v>
          </cell>
          <cell r="L1017" t="str">
            <v>EXTERNAL RELATIONS</v>
          </cell>
          <cell r="M1017" t="str">
            <v>Sustainable Dev. &amp; Comm. Rel. Manager</v>
          </cell>
          <cell r="N1017" t="str">
            <v>Sustainable Development Manager</v>
          </cell>
          <cell r="O1017" t="str">
            <v>AJILIMA- ISAAC, HAWA</v>
          </cell>
          <cell r="P1017" t="str">
            <v>TARI.AKHIBI@SHELL.COM</v>
          </cell>
          <cell r="Q1017" t="str">
            <v>OPEX</v>
          </cell>
          <cell r="R1017" t="str">
            <v>OPEX</v>
          </cell>
          <cell r="S1017" t="str">
            <v>SALARIES</v>
          </cell>
          <cell r="T1017" t="str">
            <v>N/A</v>
          </cell>
          <cell r="U1017" t="str">
            <v>N/A</v>
          </cell>
          <cell r="V1017" t="str">
            <v>C_OPSE_OIL_Z11</v>
          </cell>
          <cell r="W1017" t="str">
            <v>P236.08 Overhead (SCD)</v>
          </cell>
          <cell r="X1017" t="str">
            <v>S7000 Salaries and Wages</v>
          </cell>
          <cell r="Y1017" t="str">
            <v>A2340 Overhead</v>
          </cell>
          <cell r="Z1017">
            <v>1534962.68</v>
          </cell>
          <cell r="AA1017">
            <v>1063139.5300000003</v>
          </cell>
          <cell r="AB1017">
            <v>510401885.46471906</v>
          </cell>
          <cell r="AC1017">
            <v>0</v>
          </cell>
          <cell r="AD1017">
            <v>1673448.8048023575</v>
          </cell>
          <cell r="AG1017">
            <v>0</v>
          </cell>
          <cell r="AH1017">
            <v>-1673448.8048023575</v>
          </cell>
        </row>
        <row r="1018">
          <cell r="A1018" t="str">
            <v>104228_sal</v>
          </cell>
          <cell r="B1018" t="str">
            <v xml:space="preserve">OVERHEADS COMMUNITY RELATIONS           </v>
          </cell>
          <cell r="C1018">
            <v>540001</v>
          </cell>
          <cell r="D1018" t="str">
            <v>CORPORATE OPEX SALARIES</v>
          </cell>
          <cell r="E1018" t="str">
            <v>CHIGBO ENENMO</v>
          </cell>
          <cell r="F1018" t="str">
            <v>HR - SALARIES</v>
          </cell>
          <cell r="G1018">
            <v>415004</v>
          </cell>
          <cell r="H1018">
            <v>4150</v>
          </cell>
          <cell r="I1018" t="str">
            <v>G&amp;A</v>
          </cell>
          <cell r="J1018" t="str">
            <v>BASE JV</v>
          </cell>
          <cell r="K1018" t="str">
            <v>HR</v>
          </cell>
          <cell r="L1018" t="str">
            <v>EXTERNAL RELATIONS</v>
          </cell>
          <cell r="M1018" t="str">
            <v>Sustainable Dev. &amp; Comm. Rel. Manager</v>
          </cell>
          <cell r="N1018" t="str">
            <v>Head SDCR Planning &amp; Strategy</v>
          </cell>
          <cell r="O1018" t="str">
            <v>AJILIMA- ISAAC, HAWA</v>
          </cell>
          <cell r="P1018" t="str">
            <v>TARI.AKHIBI@SHELL.COM</v>
          </cell>
          <cell r="Q1018" t="str">
            <v>OPEX</v>
          </cell>
          <cell r="R1018" t="str">
            <v>OPEX</v>
          </cell>
          <cell r="S1018" t="str">
            <v>SALARIES</v>
          </cell>
          <cell r="T1018" t="str">
            <v>N/A</v>
          </cell>
          <cell r="U1018" t="str">
            <v>N/A</v>
          </cell>
          <cell r="V1018" t="str">
            <v>C_OPSE_OIL_Z11</v>
          </cell>
          <cell r="W1018" t="str">
            <v>P236.08 Overhead (SCD)</v>
          </cell>
          <cell r="X1018" t="str">
            <v>S7000 Salaries and Wages</v>
          </cell>
          <cell r="Y1018" t="str">
            <v>A2340 Overhead</v>
          </cell>
          <cell r="Z1018">
            <v>115404.63</v>
          </cell>
          <cell r="AA1018">
            <v>102111.91</v>
          </cell>
          <cell r="AB1018">
            <v>49127798.599128596</v>
          </cell>
          <cell r="AC1018">
            <v>0</v>
          </cell>
          <cell r="AD1018">
            <v>161074.74950533966</v>
          </cell>
          <cell r="AG1018">
            <v>0</v>
          </cell>
          <cell r="AH1018">
            <v>-161074.74950533966</v>
          </cell>
        </row>
        <row r="1019">
          <cell r="A1019" t="str">
            <v>104229_sal</v>
          </cell>
          <cell r="B1019" t="str">
            <v>OVERHEADS LANDS</v>
          </cell>
          <cell r="C1019">
            <v>540001</v>
          </cell>
          <cell r="D1019" t="str">
            <v>CORPORATE OPEX SALARIES</v>
          </cell>
          <cell r="E1019" t="str">
            <v>CHIGBO ENENMO</v>
          </cell>
          <cell r="F1019" t="str">
            <v>HR - SALARIES</v>
          </cell>
          <cell r="G1019">
            <v>415004</v>
          </cell>
          <cell r="H1019">
            <v>4150</v>
          </cell>
          <cell r="I1019" t="str">
            <v>G&amp;A</v>
          </cell>
          <cell r="J1019" t="str">
            <v>BASE JV</v>
          </cell>
          <cell r="K1019" t="str">
            <v>HR</v>
          </cell>
          <cell r="L1019" t="str">
            <v>EXTERNAL RELATIONS</v>
          </cell>
          <cell r="M1019" t="str">
            <v>Sustainable Dev. &amp; Comm. Rel. Manager</v>
          </cell>
          <cell r="N1019" t="str">
            <v>Corporate Lands Manager</v>
          </cell>
          <cell r="O1019" t="str">
            <v>AJILIMA- ISAAC, HAWA</v>
          </cell>
          <cell r="P1019" t="str">
            <v>TARI.AKHIBI@SHELL.COM</v>
          </cell>
          <cell r="Q1019" t="str">
            <v>OPEX</v>
          </cell>
          <cell r="R1019" t="str">
            <v>OPEX</v>
          </cell>
          <cell r="S1019" t="str">
            <v>SALARIES</v>
          </cell>
          <cell r="T1019" t="str">
            <v>N/A</v>
          </cell>
          <cell r="U1019" t="str">
            <v>N/A</v>
          </cell>
          <cell r="V1019" t="str">
            <v>N/A</v>
          </cell>
          <cell r="W1019" t="str">
            <v>P236.08 Corporate Affairs, PR, etc.</v>
          </cell>
          <cell r="X1019" t="str">
            <v>S7000 Salaries and Wages</v>
          </cell>
          <cell r="Y1019" t="str">
            <v>A2340 Overhead</v>
          </cell>
          <cell r="Z1019">
            <v>11368.369999999999</v>
          </cell>
          <cell r="AA1019">
            <v>0</v>
          </cell>
          <cell r="AB1019">
            <v>0</v>
          </cell>
          <cell r="AC1019">
            <v>0</v>
          </cell>
          <cell r="AD1019">
            <v>0</v>
          </cell>
          <cell r="AG1019">
            <v>0</v>
          </cell>
          <cell r="AH1019">
            <v>0</v>
          </cell>
        </row>
        <row r="1020">
          <cell r="A1020" t="str">
            <v>104689_Sal</v>
          </cell>
          <cell r="B1020" t="str">
            <v>DEPUTY CONTROLLER/SNEPCO FUDICIARY</v>
          </cell>
          <cell r="C1020">
            <v>540001</v>
          </cell>
          <cell r="D1020" t="str">
            <v>CORPORATE OPEX SALARIES</v>
          </cell>
          <cell r="E1020" t="str">
            <v>CHIGBO ENENMO</v>
          </cell>
          <cell r="F1020" t="str">
            <v>HR - SALARIES</v>
          </cell>
          <cell r="G1020">
            <v>415004</v>
          </cell>
          <cell r="H1020">
            <v>4150</v>
          </cell>
          <cell r="I1020" t="str">
            <v>G&amp;A</v>
          </cell>
          <cell r="J1020" t="str">
            <v>BASE JV</v>
          </cell>
          <cell r="K1020" t="str">
            <v>HR</v>
          </cell>
          <cell r="L1020" t="str">
            <v>HR</v>
          </cell>
          <cell r="M1020" t="str">
            <v>HR Manager Nigeria</v>
          </cell>
          <cell r="N1020" t="str">
            <v>HR Manager Nigeria</v>
          </cell>
          <cell r="O1020" t="str">
            <v>AJILIMA- ISAAC, HAWA</v>
          </cell>
          <cell r="P1020" t="str">
            <v>TARI.AKHIBI@SHELL.COM</v>
          </cell>
          <cell r="Q1020" t="str">
            <v>OPEX</v>
          </cell>
          <cell r="R1020" t="str">
            <v>OPEX</v>
          </cell>
          <cell r="S1020" t="str">
            <v>SALARIES</v>
          </cell>
          <cell r="T1020" t="str">
            <v>N/A</v>
          </cell>
          <cell r="U1020" t="str">
            <v>N/A</v>
          </cell>
          <cell r="V1020" t="str">
            <v>C_OPSE_OIL_Z11</v>
          </cell>
          <cell r="W1020" t="str">
            <v>P236.04 HR</v>
          </cell>
          <cell r="X1020" t="str">
            <v>S7000 Salaries and Wages</v>
          </cell>
          <cell r="Y1020" t="str">
            <v>A2340 Overhead</v>
          </cell>
          <cell r="Z1020">
            <v>388538.2</v>
          </cell>
          <cell r="AA1020">
            <v>403624.08</v>
          </cell>
          <cell r="AB1020">
            <v>136515232.59803569</v>
          </cell>
          <cell r="AC1020">
            <v>0</v>
          </cell>
          <cell r="AD1020">
            <v>447590.92655093671</v>
          </cell>
          <cell r="AG1020">
            <v>0</v>
          </cell>
          <cell r="AH1020">
            <v>-447590.92655093671</v>
          </cell>
        </row>
        <row r="1021">
          <cell r="A1021" t="str">
            <v>104723_sal</v>
          </cell>
          <cell r="B1021" t="str">
            <v xml:space="preserve">GENERAL MANAGER HR OPERATIONS           </v>
          </cell>
          <cell r="C1021">
            <v>540001</v>
          </cell>
          <cell r="D1021" t="str">
            <v>CORPORATE OPEX SALARIES</v>
          </cell>
          <cell r="E1021" t="str">
            <v>CHIGBO ENENMO</v>
          </cell>
          <cell r="F1021" t="str">
            <v>HR - SALARIES</v>
          </cell>
          <cell r="G1021">
            <v>415004</v>
          </cell>
          <cell r="H1021">
            <v>4150</v>
          </cell>
          <cell r="I1021" t="str">
            <v>G&amp;A</v>
          </cell>
          <cell r="J1021" t="str">
            <v>BASE JV</v>
          </cell>
          <cell r="K1021" t="str">
            <v>HR</v>
          </cell>
          <cell r="L1021" t="str">
            <v>HR</v>
          </cell>
          <cell r="M1021" t="str">
            <v>HR Manager Nigeria</v>
          </cell>
          <cell r="N1021" t="str">
            <v>HR Manager Nigeria</v>
          </cell>
          <cell r="O1021" t="str">
            <v>AJILIMA- ISAAC, HAWA</v>
          </cell>
          <cell r="P1021" t="str">
            <v>TARI.AKHIBI@SHELL.COM</v>
          </cell>
          <cell r="Q1021" t="str">
            <v>OPEX</v>
          </cell>
          <cell r="R1021" t="str">
            <v>OPEX</v>
          </cell>
          <cell r="S1021" t="str">
            <v>SALARIES</v>
          </cell>
          <cell r="T1021" t="str">
            <v>N/A</v>
          </cell>
          <cell r="U1021" t="str">
            <v>N/A</v>
          </cell>
          <cell r="V1021" t="str">
            <v>N/A</v>
          </cell>
          <cell r="W1021" t="str">
            <v>P236.04 HR</v>
          </cell>
          <cell r="X1021" t="str">
            <v>S7000 Salaries and Wages</v>
          </cell>
          <cell r="Y1021" t="str">
            <v>A2340 Overhead</v>
          </cell>
          <cell r="Z1021">
            <v>0</v>
          </cell>
          <cell r="AA1021">
            <v>0</v>
          </cell>
          <cell r="AB1021">
            <v>0</v>
          </cell>
          <cell r="AC1021">
            <v>0</v>
          </cell>
          <cell r="AD1021">
            <v>0</v>
          </cell>
          <cell r="AG1021">
            <v>0</v>
          </cell>
          <cell r="AH1021">
            <v>0</v>
          </cell>
        </row>
        <row r="1022">
          <cell r="A1022" t="str">
            <v>104839_sal</v>
          </cell>
          <cell r="B1022" t="str">
            <v>PROD CHEMISTRY STAFF COST</v>
          </cell>
          <cell r="C1022">
            <v>540001</v>
          </cell>
          <cell r="D1022" t="str">
            <v>CORPORATE OPEX SALARIES</v>
          </cell>
          <cell r="E1022" t="str">
            <v>CHIGBO ENENMO</v>
          </cell>
          <cell r="F1022" t="str">
            <v>HR - SALARIES</v>
          </cell>
          <cell r="G1022">
            <v>415004</v>
          </cell>
          <cell r="H1022">
            <v>4150</v>
          </cell>
          <cell r="I1022" t="str">
            <v>G&amp;A</v>
          </cell>
          <cell r="J1022" t="str">
            <v>BASE JV</v>
          </cell>
          <cell r="K1022" t="str">
            <v>HR</v>
          </cell>
          <cell r="L1022" t="str">
            <v>IM &amp; IT</v>
          </cell>
          <cell r="M1022" t="str">
            <v>IM&amp;IT Manager Nigeria &amp; Gabon</v>
          </cell>
          <cell r="N1022" t="str">
            <v>JV Interface Manager</v>
          </cell>
          <cell r="O1022" t="str">
            <v>AJILIMA- ISAAC, HAWA</v>
          </cell>
          <cell r="P1022" t="str">
            <v>TARI.AKHIBI@SHELL.COM</v>
          </cell>
          <cell r="Q1022" t="str">
            <v>OPEX</v>
          </cell>
          <cell r="R1022" t="str">
            <v>OPEX</v>
          </cell>
          <cell r="S1022" t="str">
            <v>SALARIES</v>
          </cell>
          <cell r="T1022" t="str">
            <v>N/A</v>
          </cell>
          <cell r="U1022" t="str">
            <v>N/A</v>
          </cell>
          <cell r="V1022" t="str">
            <v>C_OPSE_OIL_Z11</v>
          </cell>
          <cell r="W1022" t="str">
            <v>P244.01 Other Production Expenses</v>
          </cell>
          <cell r="X1022" t="str">
            <v>S7000 Salaries and Wages</v>
          </cell>
          <cell r="Y1022" t="str">
            <v>A2340 Overhead</v>
          </cell>
          <cell r="Z1022">
            <v>0</v>
          </cell>
          <cell r="AA1022">
            <v>0</v>
          </cell>
          <cell r="AB1022">
            <v>0</v>
          </cell>
          <cell r="AC1022">
            <v>0</v>
          </cell>
          <cell r="AD1022">
            <v>0</v>
          </cell>
          <cell r="AG1022">
            <v>0</v>
          </cell>
          <cell r="AH1022">
            <v>0</v>
          </cell>
        </row>
        <row r="1023">
          <cell r="A1023" t="str">
            <v>BASE CAPEX MA</v>
          </cell>
          <cell r="B1023" t="str">
            <v>BASE CAPEX MA</v>
          </cell>
          <cell r="C1023" t="str">
            <v>BASE CAPEX MA</v>
          </cell>
          <cell r="D1023" t="str">
            <v>BASE CAPEX MA</v>
          </cell>
          <cell r="E1023" t="str">
            <v>BASE CAPEX MA</v>
          </cell>
          <cell r="F1023" t="str">
            <v>BASE CAPEX MA</v>
          </cell>
          <cell r="J1023" t="str">
            <v>BASE JV</v>
          </cell>
          <cell r="K1023" t="str">
            <v>BASE CAPEX MA</v>
          </cell>
          <cell r="O1023" t="str">
            <v>MA</v>
          </cell>
          <cell r="P1023" t="str">
            <v>MA</v>
          </cell>
          <cell r="Q1023" t="str">
            <v>CAPEX</v>
          </cell>
          <cell r="R1023" t="str">
            <v>CAPEX</v>
          </cell>
          <cell r="V1023" t="str">
            <v>MA</v>
          </cell>
          <cell r="Z1023">
            <v>0</v>
          </cell>
          <cell r="AA1023">
            <v>0</v>
          </cell>
          <cell r="AB1023">
            <v>0</v>
          </cell>
          <cell r="AC1023">
            <v>-50826315.789473698</v>
          </cell>
          <cell r="AD1023">
            <v>-50826315.789473698</v>
          </cell>
          <cell r="AG1023">
            <v>0</v>
          </cell>
          <cell r="AH1023">
            <v>50826315.789473698</v>
          </cell>
        </row>
        <row r="1024">
          <cell r="A1024" t="str">
            <v>C.NG.AFS.DD.17.002.9410</v>
          </cell>
          <cell r="B1024" t="str">
            <v xml:space="preserve">EJAZC70W14T DRILLING </v>
          </cell>
          <cell r="C1024" t="str">
            <v>C.NG.AFS.DD.17.002.9410</v>
          </cell>
          <cell r="D1024" t="str">
            <v xml:space="preserve">EJAZC70W14T DRILLING </v>
          </cell>
          <cell r="E1024" t="str">
            <v>MOJEED OKUNADE</v>
          </cell>
          <cell r="F1024" t="str">
            <v>WELLS</v>
          </cell>
          <cell r="G1024">
            <v>13002</v>
          </cell>
          <cell r="H1024">
            <v>130</v>
          </cell>
          <cell r="I1024" t="str">
            <v>PE</v>
          </cell>
          <cell r="J1024" t="str">
            <v>PROJECT FINANCE</v>
          </cell>
          <cell r="K1024" t="str">
            <v>P&amp;T</v>
          </cell>
          <cell r="L1024" t="str">
            <v>WELLS</v>
          </cell>
          <cell r="M1024" t="str">
            <v>GM Wells Ops SPDC</v>
          </cell>
          <cell r="N1024" t="str">
            <v>Well Operations Manager, Swamp/Offshore</v>
          </cell>
          <cell r="O1024" t="str">
            <v>AUDU-USMAN, ISAAC</v>
          </cell>
          <cell r="P1024" t="str">
            <v>FRED.TIMIBITEI@SHELL.COM</v>
          </cell>
          <cell r="Q1024" t="str">
            <v>CAPEX</v>
          </cell>
          <cell r="R1024" t="str">
            <v>CAPEX</v>
          </cell>
          <cell r="V1024" t="str">
            <v>D_EJAZ_OFS_D01</v>
          </cell>
          <cell r="Z1024">
            <v>0</v>
          </cell>
          <cell r="AA1024">
            <v>0</v>
          </cell>
          <cell r="AB1024">
            <v>2803523093.535594</v>
          </cell>
          <cell r="AC1024">
            <v>12669479.684801331</v>
          </cell>
          <cell r="AD1024">
            <v>21861358.68</v>
          </cell>
          <cell r="AG1024">
            <v>0</v>
          </cell>
          <cell r="AH1024">
            <v>-21861358.68</v>
          </cell>
        </row>
        <row r="1025">
          <cell r="A1025" t="str">
            <v>C.NG.AFS.DD.17.002.9411</v>
          </cell>
          <cell r="B1025" t="str">
            <v xml:space="preserve">EJAZC70W14T COMPLETION </v>
          </cell>
          <cell r="C1025" t="str">
            <v>C.NG.AFS.DD.17.002.9411</v>
          </cell>
          <cell r="D1025" t="str">
            <v xml:space="preserve">EJAZC70W14T COMPLETION </v>
          </cell>
          <cell r="E1025" t="str">
            <v>MOJEED OKUNADE</v>
          </cell>
          <cell r="F1025" t="str">
            <v>WELLS</v>
          </cell>
          <cell r="G1025">
            <v>13004</v>
          </cell>
          <cell r="H1025">
            <v>130</v>
          </cell>
          <cell r="I1025" t="str">
            <v>PE</v>
          </cell>
          <cell r="J1025" t="str">
            <v>PROJECT FINANCE</v>
          </cell>
          <cell r="K1025" t="str">
            <v>P&amp;T</v>
          </cell>
          <cell r="L1025" t="str">
            <v>WELLS</v>
          </cell>
          <cell r="M1025" t="str">
            <v>GM Wells Ops SPDC</v>
          </cell>
          <cell r="N1025" t="str">
            <v>Well Engineering Manager (CWI)</v>
          </cell>
          <cell r="O1025" t="str">
            <v>AUDU-USMAN, ISAAC</v>
          </cell>
          <cell r="P1025" t="str">
            <v>FRED.TIMIBITEI@SHELL.COM</v>
          </cell>
          <cell r="Q1025" t="str">
            <v>CAPEX</v>
          </cell>
          <cell r="R1025" t="str">
            <v>CAPEX</v>
          </cell>
          <cell r="V1025" t="str">
            <v>D_EJAZ_OFS_D01</v>
          </cell>
          <cell r="Z1025">
            <v>0</v>
          </cell>
          <cell r="AA1025">
            <v>0</v>
          </cell>
          <cell r="AB1025">
            <v>706756808.0209614</v>
          </cell>
          <cell r="AC1025">
            <v>3245665.5638656998</v>
          </cell>
          <cell r="AD1025">
            <v>5562901</v>
          </cell>
          <cell r="AG1025">
            <v>0</v>
          </cell>
          <cell r="AH1025">
            <v>-5562901</v>
          </cell>
        </row>
        <row r="1026">
          <cell r="A1026" t="str">
            <v>C.NG.AFS.DD.17.004.9413</v>
          </cell>
          <cell r="B1026" t="str">
            <v>FORC 73 WORKOVER WELLS</v>
          </cell>
          <cell r="C1026" t="str">
            <v>C.NG.AFS.DD.17.004.9413</v>
          </cell>
          <cell r="D1026" t="str">
            <v>FORC 73 WORKOVER WELLS</v>
          </cell>
          <cell r="E1026" t="str">
            <v>MOJEED OKUNADE</v>
          </cell>
          <cell r="F1026" t="str">
            <v>WELLS</v>
          </cell>
          <cell r="G1026">
            <v>13005</v>
          </cell>
          <cell r="H1026">
            <v>130</v>
          </cell>
          <cell r="I1026" t="str">
            <v>PE</v>
          </cell>
          <cell r="J1026" t="str">
            <v>PROJECT FINANCE</v>
          </cell>
          <cell r="K1026" t="str">
            <v>P&amp;T</v>
          </cell>
          <cell r="L1026" t="str">
            <v>WELLS</v>
          </cell>
          <cell r="M1026" t="str">
            <v>GM Wells Ops SPDC</v>
          </cell>
          <cell r="N1026" t="str">
            <v>Well Operations Manager, Swamp/Offshore</v>
          </cell>
          <cell r="O1026" t="str">
            <v>AUDU-USMAN, ISAAC</v>
          </cell>
          <cell r="P1026" t="str">
            <v>FRED.TIMIBITEI@SHELL.COM</v>
          </cell>
          <cell r="Q1026" t="str">
            <v>CAPEX</v>
          </cell>
          <cell r="R1026" t="str">
            <v>CAPEX</v>
          </cell>
          <cell r="V1026" t="str">
            <v>D_FORC_WS1_C01</v>
          </cell>
          <cell r="Z1026">
            <v>0</v>
          </cell>
          <cell r="AA1026">
            <v>0</v>
          </cell>
          <cell r="AB1026">
            <v>2732625884.845911</v>
          </cell>
          <cell r="AC1026">
            <v>12196356.058957612</v>
          </cell>
          <cell r="AD1026">
            <v>21155785.189599946</v>
          </cell>
          <cell r="AG1026">
            <v>0</v>
          </cell>
          <cell r="AH1026">
            <v>-21155785.189599946</v>
          </cell>
        </row>
        <row r="1027">
          <cell r="A1027" t="str">
            <v>C.NG.AFS.DD.17.005.9413</v>
          </cell>
          <cell r="B1027" t="str">
            <v>FORC 64 WORKOVER WELLS</v>
          </cell>
          <cell r="C1027" t="str">
            <v>C.NG.AFS.DD.17.005.9413</v>
          </cell>
          <cell r="D1027" t="str">
            <v>FORC 64 WORKOVER WELLS</v>
          </cell>
          <cell r="E1027" t="str">
            <v>MOJEED OKUNADE</v>
          </cell>
          <cell r="F1027" t="str">
            <v>WELLS</v>
          </cell>
          <cell r="G1027">
            <v>13005</v>
          </cell>
          <cell r="H1027">
            <v>130</v>
          </cell>
          <cell r="I1027" t="str">
            <v>PE</v>
          </cell>
          <cell r="J1027" t="str">
            <v>PROJECT FINANCE</v>
          </cell>
          <cell r="K1027" t="str">
            <v>P&amp;T</v>
          </cell>
          <cell r="L1027" t="str">
            <v>WELLS</v>
          </cell>
          <cell r="M1027" t="str">
            <v>GM Wells Ops SPDC</v>
          </cell>
          <cell r="N1027" t="str">
            <v>Well Operations Manager, Swamp/Offshore</v>
          </cell>
          <cell r="O1027" t="str">
            <v>AUDU-USMAN, ISAAC</v>
          </cell>
          <cell r="P1027" t="str">
            <v>FRED.TIMIBITEI@SHELL.COM</v>
          </cell>
          <cell r="Q1027" t="str">
            <v>CAPEX</v>
          </cell>
          <cell r="R1027" t="str">
            <v>CAPEX</v>
          </cell>
          <cell r="V1027" t="str">
            <v>D_FORC_WS1_C01</v>
          </cell>
          <cell r="Z1027">
            <v>0</v>
          </cell>
          <cell r="AA1027">
            <v>0</v>
          </cell>
          <cell r="AB1027">
            <v>2249607564.2333574</v>
          </cell>
          <cell r="AC1027">
            <v>9954043.6693635471</v>
          </cell>
          <cell r="AD1027">
            <v>17329806.175046686</v>
          </cell>
          <cell r="AG1027">
            <v>0</v>
          </cell>
          <cell r="AH1027">
            <v>-17329806.175046686</v>
          </cell>
        </row>
        <row r="1028">
          <cell r="A1028" t="str">
            <v>C.NG.AFS.DD.17.006.9413</v>
          </cell>
          <cell r="B1028" t="str">
            <v>FORC 66 WORKOVER WELLS</v>
          </cell>
          <cell r="C1028" t="str">
            <v>C.NG.AFS.DD.17.006.9413</v>
          </cell>
          <cell r="D1028" t="str">
            <v>FORC 66 WORKOVER WELLS</v>
          </cell>
          <cell r="E1028" t="str">
            <v>MOJEED OKUNADE</v>
          </cell>
          <cell r="F1028" t="str">
            <v>WELLS</v>
          </cell>
          <cell r="G1028">
            <v>13005</v>
          </cell>
          <cell r="H1028">
            <v>130</v>
          </cell>
          <cell r="I1028" t="str">
            <v>PE</v>
          </cell>
          <cell r="J1028" t="str">
            <v>PROJECT FINANCE</v>
          </cell>
          <cell r="K1028" t="str">
            <v>P&amp;T</v>
          </cell>
          <cell r="L1028" t="str">
            <v>WELLS</v>
          </cell>
          <cell r="M1028" t="str">
            <v>GM Wells Ops SPDC</v>
          </cell>
          <cell r="N1028" t="str">
            <v>Well Operations Manager, Swamp/Offshore</v>
          </cell>
          <cell r="O1028" t="str">
            <v>AUDU-USMAN, ISAAC</v>
          </cell>
          <cell r="P1028" t="str">
            <v>FRED.TIMIBITEI@SHELL.COM</v>
          </cell>
          <cell r="Q1028" t="str">
            <v>CAPEX</v>
          </cell>
          <cell r="R1028" t="str">
            <v>CAPEX</v>
          </cell>
          <cell r="V1028" t="str">
            <v>D_FORC_WS1_C01</v>
          </cell>
          <cell r="Z1028">
            <v>0</v>
          </cell>
          <cell r="AA1028">
            <v>0</v>
          </cell>
          <cell r="AB1028">
            <v>3176663877.4336071</v>
          </cell>
          <cell r="AC1028">
            <v>14002618.158578355</v>
          </cell>
          <cell r="AD1028">
            <v>24417909.560000017</v>
          </cell>
          <cell r="AG1028">
            <v>0</v>
          </cell>
          <cell r="AH1028">
            <v>-24417909.560000017</v>
          </cell>
        </row>
        <row r="1029">
          <cell r="A1029" t="str">
            <v>C.NG.AFS.DD.17.007.9413</v>
          </cell>
          <cell r="B1029" t="str">
            <v>FORC 37 WORKOVER WELLS</v>
          </cell>
          <cell r="C1029" t="str">
            <v>C.NG.AFS.DD.17.007.9413</v>
          </cell>
          <cell r="D1029" t="str">
            <v>FORC 37 WORKOVER WELLS</v>
          </cell>
          <cell r="E1029" t="str">
            <v>MOJEED OKUNADE</v>
          </cell>
          <cell r="F1029" t="str">
            <v>WELLS</v>
          </cell>
          <cell r="G1029">
            <v>13005</v>
          </cell>
          <cell r="H1029">
            <v>130</v>
          </cell>
          <cell r="I1029" t="str">
            <v>PE</v>
          </cell>
          <cell r="J1029" t="str">
            <v>PROJECT FINANCE</v>
          </cell>
          <cell r="K1029" t="str">
            <v>P&amp;T</v>
          </cell>
          <cell r="L1029" t="str">
            <v>WELLS</v>
          </cell>
          <cell r="M1029" t="str">
            <v>GM Wells Ops SPDC</v>
          </cell>
          <cell r="N1029" t="str">
            <v>Well Operations Manager, Swamp/Offshore</v>
          </cell>
          <cell r="O1029" t="str">
            <v>AUDU-USMAN, ISAAC</v>
          </cell>
          <cell r="P1029" t="str">
            <v>FRED.TIMIBITEI@SHELL.COM</v>
          </cell>
          <cell r="Q1029" t="str">
            <v>CAPEX</v>
          </cell>
          <cell r="R1029" t="str">
            <v>CAPEX</v>
          </cell>
          <cell r="V1029" t="str">
            <v>D_FORC_WS1_C01</v>
          </cell>
          <cell r="Z1029">
            <v>0</v>
          </cell>
          <cell r="AA1029">
            <v>0</v>
          </cell>
          <cell r="AB1029">
            <v>2613903373.8637409</v>
          </cell>
          <cell r="AC1029">
            <v>11538312.719183538</v>
          </cell>
          <cell r="AD1029">
            <v>20108487.715458099</v>
          </cell>
          <cell r="AG1029">
            <v>0</v>
          </cell>
          <cell r="AH1029">
            <v>-20108487.715458099</v>
          </cell>
        </row>
        <row r="1030">
          <cell r="A1030" t="str">
            <v>C.NG.AFS.DD.17.008.9401</v>
          </cell>
          <cell r="B1030" t="str">
            <v>AGBADA 25 LOCATION PREPARATION</v>
          </cell>
          <cell r="C1030" t="str">
            <v>NEW_AGBADA 25 LOCATION PREPARATION</v>
          </cell>
          <cell r="D1030" t="str">
            <v>AGBADA 25 LOCATION PREPARATION</v>
          </cell>
          <cell r="E1030" t="str">
            <v>MOJEED OKUNADE</v>
          </cell>
          <cell r="F1030" t="str">
            <v>WELLS</v>
          </cell>
          <cell r="G1030">
            <v>13001</v>
          </cell>
          <cell r="H1030">
            <v>130</v>
          </cell>
          <cell r="I1030" t="str">
            <v>PE</v>
          </cell>
          <cell r="J1030" t="str">
            <v>PROJECT FINANCE</v>
          </cell>
          <cell r="K1030" t="str">
            <v>P&amp;T</v>
          </cell>
          <cell r="L1030" t="str">
            <v>WELLS</v>
          </cell>
          <cell r="M1030" t="str">
            <v>GM Wells Ops SPDC</v>
          </cell>
          <cell r="N1030" t="str">
            <v>Well Operations Manager, Land/ D&amp;R/BOM</v>
          </cell>
          <cell r="O1030" t="str">
            <v>AUDU-USMAN, ISAAC</v>
          </cell>
          <cell r="P1030" t="str">
            <v>B.ORABUEZE@SHELL.COM</v>
          </cell>
          <cell r="Q1030" t="str">
            <v>CAPEX</v>
          </cell>
          <cell r="R1030" t="str">
            <v>CAPEX</v>
          </cell>
          <cell r="V1030" t="str">
            <v>D_AGBD_EL1_C02</v>
          </cell>
          <cell r="Z1030">
            <v>0</v>
          </cell>
          <cell r="AA1030">
            <v>123.91</v>
          </cell>
          <cell r="AB1030">
            <v>572374668.72459757</v>
          </cell>
          <cell r="AC1030">
            <v>898361.74188656569</v>
          </cell>
          <cell r="AD1030">
            <v>2775000.0000000005</v>
          </cell>
          <cell r="AG1030">
            <v>0</v>
          </cell>
          <cell r="AH1030">
            <v>-2775000.0000000005</v>
          </cell>
        </row>
        <row r="1031">
          <cell r="A1031" t="str">
            <v>C.NG.AFS.DD.17.008.9413</v>
          </cell>
          <cell r="B1031" t="str">
            <v>AGBADA 25 WORKOVER</v>
          </cell>
          <cell r="C1031" t="str">
            <v>NEW_AGBADA 25 WORKOVER_9413</v>
          </cell>
          <cell r="D1031" t="str">
            <v>AGBADA 25 WORKOVER</v>
          </cell>
          <cell r="E1031" t="str">
            <v>MOJEED OKUNADE</v>
          </cell>
          <cell r="F1031" t="str">
            <v>WELLS</v>
          </cell>
          <cell r="G1031">
            <v>13005</v>
          </cell>
          <cell r="H1031">
            <v>130</v>
          </cell>
          <cell r="I1031" t="str">
            <v>PE</v>
          </cell>
          <cell r="J1031" t="str">
            <v>PROJECT FINANCE</v>
          </cell>
          <cell r="K1031" t="str">
            <v>P&amp;T</v>
          </cell>
          <cell r="L1031" t="str">
            <v>WELLS</v>
          </cell>
          <cell r="M1031" t="str">
            <v>GM Wells Ops SPDC</v>
          </cell>
          <cell r="N1031" t="str">
            <v>Well Operations Manager, Land/ D&amp;R/BOM</v>
          </cell>
          <cell r="O1031" t="str">
            <v>AUDU-USMAN, ISAAC</v>
          </cell>
          <cell r="P1031" t="str">
            <v>FRED.TIMIBITEI@SHELL.COM</v>
          </cell>
          <cell r="Q1031" t="str">
            <v>CAPEX</v>
          </cell>
          <cell r="R1031" t="str">
            <v>CAPEX</v>
          </cell>
          <cell r="V1031" t="str">
            <v>D_AGBD_EL1_C02</v>
          </cell>
          <cell r="Z1031">
            <v>0</v>
          </cell>
          <cell r="AA1031">
            <v>0</v>
          </cell>
          <cell r="AB1031">
            <v>2590614984.845407</v>
          </cell>
          <cell r="AC1031">
            <v>8060994.2575560501</v>
          </cell>
          <cell r="AD1031">
            <v>16554813.880000006</v>
          </cell>
          <cell r="AG1031">
            <v>0</v>
          </cell>
          <cell r="AH1031">
            <v>-16554813.880000006</v>
          </cell>
        </row>
        <row r="1032">
          <cell r="A1032" t="str">
            <v>C.NG.AFS.DD.17.009.9413</v>
          </cell>
          <cell r="B1032" t="str">
            <v>AGBADA 32 WORKOVER</v>
          </cell>
          <cell r="C1032" t="str">
            <v>NEW_AGBADA 32 WORKOVER</v>
          </cell>
          <cell r="D1032" t="str">
            <v>AGBADA 32 WORKOVER</v>
          </cell>
          <cell r="E1032" t="str">
            <v>MOJEED OKUNADE</v>
          </cell>
          <cell r="F1032" t="str">
            <v>WELLS</v>
          </cell>
          <cell r="G1032">
            <v>13005</v>
          </cell>
          <cell r="H1032">
            <v>130</v>
          </cell>
          <cell r="I1032" t="str">
            <v>PE</v>
          </cell>
          <cell r="J1032" t="str">
            <v>PROJECT FINANCE</v>
          </cell>
          <cell r="K1032" t="str">
            <v>P&amp;T</v>
          </cell>
          <cell r="L1032" t="str">
            <v>WELLS</v>
          </cell>
          <cell r="M1032" t="str">
            <v>GM Wells Ops SPDC</v>
          </cell>
          <cell r="N1032" t="str">
            <v>Well Operations Manager, Land/ D&amp;R/BOM</v>
          </cell>
          <cell r="O1032" t="str">
            <v>AUDU-USMAN, ISAAC</v>
          </cell>
          <cell r="P1032" t="str">
            <v>FRED.TIMIBITEI@SHELL.COM</v>
          </cell>
          <cell r="Q1032" t="str">
            <v>CAPEX</v>
          </cell>
          <cell r="R1032" t="str">
            <v>CAPEX</v>
          </cell>
          <cell r="V1032" t="str">
            <v>D_AGBD_EL1_C02</v>
          </cell>
          <cell r="Z1032">
            <v>0</v>
          </cell>
          <cell r="AA1032">
            <v>0</v>
          </cell>
          <cell r="AB1032">
            <v>1559788667.5228653</v>
          </cell>
          <cell r="AC1032">
            <v>5698449.6275070002</v>
          </cell>
          <cell r="AD1032">
            <v>10812510.832500001</v>
          </cell>
          <cell r="AG1032">
            <v>0</v>
          </cell>
          <cell r="AH1032">
            <v>-10812510.832500001</v>
          </cell>
        </row>
        <row r="1033">
          <cell r="A1033" t="str">
            <v>C.NG.AFS.DD.17.010.9413</v>
          </cell>
          <cell r="B1033" t="str">
            <v>AGBADA 33 WORKOVER</v>
          </cell>
          <cell r="C1033" t="str">
            <v>C.NG.PAE.DD.16.003.9413</v>
          </cell>
          <cell r="D1033" t="str">
            <v>AGBADA 33 WORKOVER</v>
          </cell>
          <cell r="E1033" t="str">
            <v>MOJEED OKUNADE</v>
          </cell>
          <cell r="F1033" t="str">
            <v>WELLS</v>
          </cell>
          <cell r="G1033">
            <v>13005</v>
          </cell>
          <cell r="H1033">
            <v>130</v>
          </cell>
          <cell r="I1033" t="str">
            <v>PE</v>
          </cell>
          <cell r="J1033" t="str">
            <v>PROJECT FINANCE</v>
          </cell>
          <cell r="K1033" t="str">
            <v>P&amp;T</v>
          </cell>
          <cell r="L1033" t="str">
            <v>WELLS</v>
          </cell>
          <cell r="M1033" t="str">
            <v>GM Wells Ops SPDC</v>
          </cell>
          <cell r="N1033" t="str">
            <v>Well Operations Manager, Land/ D&amp;R/BOM</v>
          </cell>
          <cell r="O1033" t="str">
            <v>AUDU-USMAN, ISAAC</v>
          </cell>
          <cell r="P1033" t="str">
            <v>FRED.TIMIBITEI@SHELL.COM</v>
          </cell>
          <cell r="Q1033" t="str">
            <v>CAPEX</v>
          </cell>
          <cell r="R1033" t="str">
            <v>CAPEX</v>
          </cell>
          <cell r="V1033" t="str">
            <v>D_AGBD_EL1_C02</v>
          </cell>
          <cell r="Z1033">
            <v>0</v>
          </cell>
          <cell r="AA1033">
            <v>0</v>
          </cell>
          <cell r="AB1033">
            <v>2141372247.4959598</v>
          </cell>
          <cell r="AC1033">
            <v>5903636.5852591489</v>
          </cell>
          <cell r="AD1033">
            <v>12924529.199999999</v>
          </cell>
          <cell r="AG1033">
            <v>0</v>
          </cell>
          <cell r="AH1033">
            <v>-12924529.199999999</v>
          </cell>
        </row>
        <row r="1034">
          <cell r="A1034" t="str">
            <v>C.NG.AFS.DD.17.011.9401</v>
          </cell>
          <cell r="B1034" t="str">
            <v>ETEL001 (LOC)</v>
          </cell>
          <cell r="C1034" t="str">
            <v>C.NG.AFS.DD.17.011.9401</v>
          </cell>
          <cell r="D1034" t="str">
            <v>ETEL001 (LOC)</v>
          </cell>
          <cell r="E1034" t="str">
            <v>MOJEED OKUNADE</v>
          </cell>
          <cell r="F1034" t="str">
            <v>WELLS</v>
          </cell>
          <cell r="G1034">
            <v>13001</v>
          </cell>
          <cell r="H1034">
            <v>130</v>
          </cell>
          <cell r="I1034" t="str">
            <v>PE</v>
          </cell>
          <cell r="J1034" t="str">
            <v>PROJECT FINANCE</v>
          </cell>
          <cell r="K1034" t="str">
            <v>P&amp;T</v>
          </cell>
          <cell r="L1034" t="str">
            <v>WELLS</v>
          </cell>
          <cell r="M1034" t="str">
            <v>GM Wells Ops SPDC</v>
          </cell>
          <cell r="N1034" t="str">
            <v>Well Operations Manager, Land/ D&amp;R/BOM</v>
          </cell>
          <cell r="O1034" t="str">
            <v>AUDU-USMAN, ISAAC</v>
          </cell>
          <cell r="P1034" t="str">
            <v>B.ORABUEZE@SHELL.COM</v>
          </cell>
          <cell r="Q1034" t="str">
            <v>CAPEX</v>
          </cell>
          <cell r="R1034" t="str">
            <v>CAPEX</v>
          </cell>
          <cell r="V1034" t="str">
            <v>Z_ETEL_EL2_C03</v>
          </cell>
          <cell r="Z1034">
            <v>0</v>
          </cell>
          <cell r="AA1034">
            <v>1895723.1500000001</v>
          </cell>
          <cell r="AB1034">
            <v>479936984.00999999</v>
          </cell>
          <cell r="AC1034">
            <v>606436.11800000002</v>
          </cell>
          <cell r="AD1034">
            <v>2180000</v>
          </cell>
          <cell r="AG1034">
            <v>0</v>
          </cell>
          <cell r="AH1034">
            <v>-2180000</v>
          </cell>
        </row>
        <row r="1035">
          <cell r="A1035" t="str">
            <v>C.NG.AFS.DD.17.011.9413</v>
          </cell>
          <cell r="B1035" t="str">
            <v>ETEL001 WORKOVER</v>
          </cell>
          <cell r="C1035" t="str">
            <v>C.NG.AFS.DD.17.011.9413</v>
          </cell>
          <cell r="D1035" t="str">
            <v>ETEL001 WORKOVER</v>
          </cell>
          <cell r="E1035" t="str">
            <v>MOJEED OKUNADE</v>
          </cell>
          <cell r="F1035" t="str">
            <v>WELLS</v>
          </cell>
          <cell r="G1035">
            <v>13005</v>
          </cell>
          <cell r="H1035">
            <v>130</v>
          </cell>
          <cell r="I1035" t="str">
            <v>PE</v>
          </cell>
          <cell r="J1035" t="str">
            <v>PROJECT FINANCE</v>
          </cell>
          <cell r="K1035" t="str">
            <v>P&amp;T</v>
          </cell>
          <cell r="L1035" t="str">
            <v>WELLS</v>
          </cell>
          <cell r="M1035" t="str">
            <v>GM Wells Ops SPDC</v>
          </cell>
          <cell r="N1035" t="str">
            <v>Well Operations Manager, Land/ D&amp;R/BOM</v>
          </cell>
          <cell r="O1035" t="str">
            <v>AUDU-USMAN, ISAAC</v>
          </cell>
          <cell r="P1035" t="str">
            <v>FRED.TIMIBITEI@SHELL.COM</v>
          </cell>
          <cell r="Q1035" t="str">
            <v>CAPEX</v>
          </cell>
          <cell r="R1035" t="str">
            <v>CAPEX</v>
          </cell>
          <cell r="V1035" t="str">
            <v>Z_ETEL_EL2_C03</v>
          </cell>
          <cell r="Z1035">
            <v>0</v>
          </cell>
          <cell r="AA1035">
            <v>0</v>
          </cell>
          <cell r="AB1035">
            <v>1961150000</v>
          </cell>
          <cell r="AC1035">
            <v>6430000</v>
          </cell>
          <cell r="AD1035">
            <v>12860000</v>
          </cell>
          <cell r="AG1035">
            <v>0</v>
          </cell>
          <cell r="AH1035">
            <v>-12860000</v>
          </cell>
        </row>
        <row r="1036">
          <cell r="A1036" t="str">
            <v>C.NG.AFS.DD.17.012.1238</v>
          </cell>
          <cell r="B1036" t="str">
            <v>EA Wells PMT</v>
          </cell>
          <cell r="C1036" t="str">
            <v>New_EA Wells PMT</v>
          </cell>
          <cell r="D1036" t="str">
            <v>EA Wells PMT</v>
          </cell>
          <cell r="E1036" t="str">
            <v>MOJEED OKUNADE</v>
          </cell>
          <cell r="F1036" t="str">
            <v>WELLS</v>
          </cell>
          <cell r="G1036">
            <v>13002</v>
          </cell>
          <cell r="H1036">
            <v>130</v>
          </cell>
          <cell r="I1036" t="str">
            <v>HR</v>
          </cell>
          <cell r="J1036" t="str">
            <v>PROJECT FINANCE</v>
          </cell>
          <cell r="K1036" t="str">
            <v>P&amp;T</v>
          </cell>
          <cell r="L1036" t="str">
            <v>WELLS</v>
          </cell>
          <cell r="M1036" t="str">
            <v>GM Wells Ops SPDC</v>
          </cell>
          <cell r="N1036" t="str">
            <v>Well Operations Manager, Swamp/Offshore</v>
          </cell>
          <cell r="O1036" t="str">
            <v>AUDU-USMAN, ISAAC</v>
          </cell>
          <cell r="P1036" t="str">
            <v>FRED.TIMIBITEI@SHELL.COM</v>
          </cell>
          <cell r="Q1036" t="str">
            <v>CAPEX</v>
          </cell>
          <cell r="R1036" t="str">
            <v>CAPEX</v>
          </cell>
          <cell r="V1036" t="str">
            <v>C_EA_B_Well_PMT</v>
          </cell>
          <cell r="Z1036">
            <v>0</v>
          </cell>
          <cell r="AA1036">
            <v>0</v>
          </cell>
          <cell r="AB1036">
            <v>28593750</v>
          </cell>
          <cell r="AC1036">
            <v>281250</v>
          </cell>
          <cell r="AD1036">
            <v>375000</v>
          </cell>
          <cell r="AG1036">
            <v>0</v>
          </cell>
          <cell r="AH1036">
            <v>-375000</v>
          </cell>
        </row>
        <row r="1037">
          <cell r="A1037" t="str">
            <v>C.NG.AFS.DD.17.015.9401</v>
          </cell>
          <cell r="B1037" t="str">
            <v>TUNUCKSE3 LOCATION PREPARATION</v>
          </cell>
          <cell r="C1037" t="str">
            <v>NEW_TUNUCKSE3 LOCATION PREPARATION_9401</v>
          </cell>
          <cell r="D1037" t="str">
            <v>TUNUCKSE3 LOCATION PREPARATION</v>
          </cell>
          <cell r="E1037" t="str">
            <v>MOJEED OKUNADE</v>
          </cell>
          <cell r="F1037" t="str">
            <v>WELLS</v>
          </cell>
          <cell r="G1037">
            <v>13001</v>
          </cell>
          <cell r="H1037">
            <v>130</v>
          </cell>
          <cell r="I1037" t="str">
            <v>PE</v>
          </cell>
          <cell r="J1037" t="str">
            <v>PROJECT FINANCE</v>
          </cell>
          <cell r="K1037" t="str">
            <v>P&amp;T</v>
          </cell>
          <cell r="L1037" t="str">
            <v>GM Nigeria, Operated</v>
          </cell>
          <cell r="M1037" t="str">
            <v>GM Wells Ops SPDC</v>
          </cell>
          <cell r="N1037" t="str">
            <v>Well Operations Manager, Swamp/Offshore</v>
          </cell>
          <cell r="O1037" t="str">
            <v>AUDU-USMAN, ISAAC</v>
          </cell>
          <cell r="P1037" t="str">
            <v>MIKE.ADIGWE@SHELL.COM</v>
          </cell>
          <cell r="Q1037" t="str">
            <v>CAPEX</v>
          </cell>
          <cell r="R1037" t="str">
            <v>CAPEX</v>
          </cell>
          <cell r="V1037" t="str">
            <v>D_TUNU_WS2_D02</v>
          </cell>
          <cell r="Z1037">
            <v>0</v>
          </cell>
          <cell r="AA1037">
            <v>0</v>
          </cell>
          <cell r="AB1037">
            <v>214691666.18818128</v>
          </cell>
          <cell r="AC1037">
            <v>1055860.6533844979</v>
          </cell>
          <cell r="AD1037">
            <v>1759767.7556408299</v>
          </cell>
          <cell r="AG1037">
            <v>0</v>
          </cell>
          <cell r="AH1037">
            <v>-1759767.7556408299</v>
          </cell>
        </row>
        <row r="1038">
          <cell r="A1038" t="str">
            <v>C.NG.AFS.DD.17.015.9410</v>
          </cell>
          <cell r="B1038" t="str">
            <v>TUNUCKSE3 DRILLING</v>
          </cell>
          <cell r="C1038" t="str">
            <v>NEW_TUNUCKSE3 DRILLING_9410</v>
          </cell>
          <cell r="D1038" t="str">
            <v>TUNUCKSE3 DRILLING</v>
          </cell>
          <cell r="E1038" t="str">
            <v>MOJEED OKUNADE</v>
          </cell>
          <cell r="F1038" t="str">
            <v>WELLS</v>
          </cell>
          <cell r="G1038">
            <v>13002</v>
          </cell>
          <cell r="H1038">
            <v>130</v>
          </cell>
          <cell r="I1038" t="str">
            <v>PE</v>
          </cell>
          <cell r="J1038" t="str">
            <v>PROJECT FINANCE</v>
          </cell>
          <cell r="K1038" t="str">
            <v>P&amp;T</v>
          </cell>
          <cell r="L1038" t="str">
            <v>GM Nigeria, Operated</v>
          </cell>
          <cell r="M1038" t="str">
            <v>GM Wells Ops SPDC</v>
          </cell>
          <cell r="N1038" t="str">
            <v>Well Operations Manager, Swamp/Offshore</v>
          </cell>
          <cell r="O1038" t="str">
            <v>AUDU-USMAN, ISAAC</v>
          </cell>
          <cell r="P1038" t="str">
            <v>FRED.TIMIBITEI@SHELL.COM</v>
          </cell>
          <cell r="Q1038" t="str">
            <v>CAPEX</v>
          </cell>
          <cell r="R1038" t="str">
            <v>CAPEX</v>
          </cell>
          <cell r="V1038" t="str">
            <v>D_TUNU_WS2_D02</v>
          </cell>
          <cell r="Z1038">
            <v>0</v>
          </cell>
          <cell r="AA1038">
            <v>0</v>
          </cell>
          <cell r="AB1038">
            <v>2184664641.0785341</v>
          </cell>
          <cell r="AC1038">
            <v>10753028.711217919</v>
          </cell>
          <cell r="AD1038">
            <v>17915863.599999998</v>
          </cell>
          <cell r="AG1038">
            <v>0</v>
          </cell>
          <cell r="AH1038">
            <v>-17915863.599999998</v>
          </cell>
        </row>
        <row r="1039">
          <cell r="A1039" t="str">
            <v>C.NG.AFS.DD.17.015.9411</v>
          </cell>
          <cell r="B1039" t="str">
            <v>TUNUCKSE3 COMPLETIONS</v>
          </cell>
          <cell r="C1039" t="str">
            <v>NEW_TUNUCKSE3 COMPLETIONS_9411</v>
          </cell>
          <cell r="D1039" t="str">
            <v>TUNUCKSE3 COMPLETIONS</v>
          </cell>
          <cell r="E1039" t="str">
            <v>MOJEED OKUNADE</v>
          </cell>
          <cell r="F1039" t="str">
            <v>WELLS</v>
          </cell>
          <cell r="G1039">
            <v>13004</v>
          </cell>
          <cell r="H1039">
            <v>130</v>
          </cell>
          <cell r="I1039" t="str">
            <v>PE</v>
          </cell>
          <cell r="J1039" t="str">
            <v>PROJECT FINANCE</v>
          </cell>
          <cell r="K1039" t="str">
            <v>P&amp;T</v>
          </cell>
          <cell r="L1039" t="str">
            <v>GM Nigeria, Operated</v>
          </cell>
          <cell r="M1039" t="str">
            <v>GM Wells Ops SPDC</v>
          </cell>
          <cell r="N1039" t="str">
            <v>Well Engineering Manager (CWI)</v>
          </cell>
          <cell r="O1039" t="str">
            <v>AUDU-USMAN, ISAAC</v>
          </cell>
          <cell r="P1039" t="str">
            <v>FRED.TIMIBITEI@SHELL.COM</v>
          </cell>
          <cell r="Q1039" t="str">
            <v>CAPEX</v>
          </cell>
          <cell r="R1039" t="str">
            <v>CAPEX</v>
          </cell>
          <cell r="V1039" t="str">
            <v>D_TUNU_WS2_D02</v>
          </cell>
          <cell r="Z1039">
            <v>0</v>
          </cell>
          <cell r="AA1039">
            <v>0</v>
          </cell>
          <cell r="AB1039">
            <v>1507910477.2236497</v>
          </cell>
          <cell r="AC1039">
            <v>6369866.2222175421</v>
          </cell>
          <cell r="AD1039">
            <v>11313835</v>
          </cell>
          <cell r="AG1039">
            <v>0</v>
          </cell>
          <cell r="AH1039">
            <v>-11313835</v>
          </cell>
        </row>
        <row r="1040">
          <cell r="A1040" t="str">
            <v>C.NG.AFS.DD.17.016.9401</v>
          </cell>
          <cell r="B1040" t="str">
            <v>TUNUCDRY4 LOCATION PREPARATION</v>
          </cell>
          <cell r="C1040" t="str">
            <v>NEW_TUNUCDRY4 LOCATION PREPARATION_9401</v>
          </cell>
          <cell r="D1040" t="str">
            <v>TUNUCDRY4 LOCATION PREPARATION</v>
          </cell>
          <cell r="E1040" t="str">
            <v>MOJEED OKUNADE</v>
          </cell>
          <cell r="F1040" t="str">
            <v>WELLS</v>
          </cell>
          <cell r="G1040">
            <v>13001</v>
          </cell>
          <cell r="H1040">
            <v>130</v>
          </cell>
          <cell r="I1040" t="str">
            <v>PE</v>
          </cell>
          <cell r="J1040" t="str">
            <v>PROJECT FINANCE</v>
          </cell>
          <cell r="K1040" t="str">
            <v>P&amp;T</v>
          </cell>
          <cell r="L1040" t="str">
            <v>GM Nigeria, Operated</v>
          </cell>
          <cell r="M1040" t="str">
            <v>GM Wells Ops SPDC</v>
          </cell>
          <cell r="N1040" t="str">
            <v>Well Operations Manager, Swamp/Offshore</v>
          </cell>
          <cell r="O1040" t="str">
            <v>AUDU-USMAN, ISAAC</v>
          </cell>
          <cell r="P1040" t="str">
            <v>MIKE.ADIGWE@SHELL.COM</v>
          </cell>
          <cell r="Q1040" t="str">
            <v>CAPEX</v>
          </cell>
          <cell r="R1040" t="str">
            <v>CAPEX</v>
          </cell>
          <cell r="V1040" t="str">
            <v>D_TUNU_WS2_D03</v>
          </cell>
          <cell r="Z1040">
            <v>0</v>
          </cell>
          <cell r="AA1040">
            <v>0</v>
          </cell>
          <cell r="AB1040">
            <v>216308673.89287949</v>
          </cell>
          <cell r="AC1040">
            <v>1063813.1502928501</v>
          </cell>
          <cell r="AD1040">
            <v>1773021.9171547501</v>
          </cell>
          <cell r="AG1040">
            <v>0</v>
          </cell>
          <cell r="AH1040">
            <v>-1773021.9171547501</v>
          </cell>
        </row>
        <row r="1041">
          <cell r="A1041" t="str">
            <v>C.NG.AFS.DD.17.016.9410</v>
          </cell>
          <cell r="B1041" t="str">
            <v>TUNUCDRY4 DRILLING</v>
          </cell>
          <cell r="C1041" t="str">
            <v>NEW_TUNUCDRY4 DRILLING_9410</v>
          </cell>
          <cell r="D1041" t="str">
            <v>TUNUCDRY4 DRILLING</v>
          </cell>
          <cell r="E1041" t="str">
            <v>MOJEED OKUNADE</v>
          </cell>
          <cell r="F1041" t="str">
            <v>WELLS</v>
          </cell>
          <cell r="G1041">
            <v>13002</v>
          </cell>
          <cell r="H1041">
            <v>130</v>
          </cell>
          <cell r="I1041" t="str">
            <v>PE</v>
          </cell>
          <cell r="J1041" t="str">
            <v>PROJECT FINANCE</v>
          </cell>
          <cell r="K1041" t="str">
            <v>P&amp;T</v>
          </cell>
          <cell r="L1041" t="str">
            <v>GM Nigeria, Operated</v>
          </cell>
          <cell r="M1041" t="str">
            <v>GM Wells Ops SPDC</v>
          </cell>
          <cell r="N1041" t="str">
            <v>Well Operations Manager, Swamp/Offshore</v>
          </cell>
          <cell r="O1041" t="str">
            <v>AUDU-USMAN, ISAAC</v>
          </cell>
          <cell r="P1041" t="str">
            <v>MIKE.ADIGWE@SHELL.COM</v>
          </cell>
          <cell r="Q1041" t="str">
            <v>CAPEX</v>
          </cell>
          <cell r="R1041" t="str">
            <v>CAPEX</v>
          </cell>
          <cell r="V1041" t="str">
            <v>D_TUNU_WS2_D03</v>
          </cell>
          <cell r="Z1041">
            <v>0</v>
          </cell>
          <cell r="AA1041">
            <v>0</v>
          </cell>
          <cell r="AB1041">
            <v>2178522765.8106446</v>
          </cell>
          <cell r="AC1041">
            <v>8993439.3071782142</v>
          </cell>
          <cell r="AD1041">
            <v>16136136.899999999</v>
          </cell>
          <cell r="AG1041">
            <v>0</v>
          </cell>
          <cell r="AH1041">
            <v>-16136136.899999999</v>
          </cell>
        </row>
        <row r="1042">
          <cell r="A1042" t="str">
            <v>C.NG.AFS.DD.17.016.9411</v>
          </cell>
          <cell r="B1042" t="str">
            <v>TUNUCDRY4 COMPLETIONS</v>
          </cell>
          <cell r="C1042" t="str">
            <v>NEW_TUNUCDRY4 COMPLETIONS_9411</v>
          </cell>
          <cell r="D1042" t="str">
            <v>TUNUCDRY4 COMPLETIONS</v>
          </cell>
          <cell r="E1042" t="str">
            <v>MOJEED OKUNADE</v>
          </cell>
          <cell r="F1042" t="str">
            <v>WELLS</v>
          </cell>
          <cell r="G1042">
            <v>13004</v>
          </cell>
          <cell r="H1042">
            <v>130</v>
          </cell>
          <cell r="I1042" t="str">
            <v>PE</v>
          </cell>
          <cell r="J1042" t="str">
            <v>PROJECT FINANCE</v>
          </cell>
          <cell r="K1042" t="str">
            <v>P&amp;T</v>
          </cell>
          <cell r="L1042" t="str">
            <v>GM Nigeria, Operated</v>
          </cell>
          <cell r="M1042" t="str">
            <v>GM Wells Ops SPDC</v>
          </cell>
          <cell r="N1042" t="str">
            <v>Well Engineering Manager (CWI)</v>
          </cell>
          <cell r="O1042" t="str">
            <v>AUDU-USMAN, ISAAC</v>
          </cell>
          <cell r="P1042" t="str">
            <v>MIKE.ADIGWE@SHELL.COM</v>
          </cell>
          <cell r="Q1042" t="str">
            <v>CAPEX</v>
          </cell>
          <cell r="R1042" t="str">
            <v>CAPEX</v>
          </cell>
          <cell r="V1042" t="str">
            <v>D_TUNU_WS2_D03</v>
          </cell>
          <cell r="Z1042">
            <v>0</v>
          </cell>
          <cell r="AA1042">
            <v>0</v>
          </cell>
          <cell r="AB1042">
            <v>1109120227.2473691</v>
          </cell>
          <cell r="AC1042">
            <v>4628576.2385332165</v>
          </cell>
          <cell r="AD1042">
            <v>8265036</v>
          </cell>
          <cell r="AG1042">
            <v>0</v>
          </cell>
          <cell r="AH1042">
            <v>-8265036</v>
          </cell>
        </row>
        <row r="1043">
          <cell r="A1043" t="str">
            <v>C.NG.AFS.DD.17.018.9401</v>
          </cell>
          <cell r="B1043" t="str">
            <v>TUNUCVSB2 LOCATION PREPARATION</v>
          </cell>
          <cell r="C1043" t="str">
            <v>NEW_TUNUCVSB2 LOCATION PREPARATION_9401</v>
          </cell>
          <cell r="D1043" t="str">
            <v>TUNUCVSB2 LOCATION PREPARATION</v>
          </cell>
          <cell r="E1043" t="str">
            <v>MOJEED OKUNADE</v>
          </cell>
          <cell r="F1043" t="str">
            <v>WELLS</v>
          </cell>
          <cell r="G1043">
            <v>13001</v>
          </cell>
          <cell r="H1043">
            <v>130</v>
          </cell>
          <cell r="I1043" t="str">
            <v>PE</v>
          </cell>
          <cell r="J1043" t="str">
            <v>PROJECT FINANCE</v>
          </cell>
          <cell r="K1043" t="str">
            <v>P&amp;T</v>
          </cell>
          <cell r="L1043" t="str">
            <v>GM Nigeria, Operated</v>
          </cell>
          <cell r="M1043" t="str">
            <v>GM Wells Ops SPDC</v>
          </cell>
          <cell r="N1043" t="str">
            <v>Well Operations Manager, Swamp/Offshore</v>
          </cell>
          <cell r="O1043" t="str">
            <v>AUDU-USMAN, ISAAC</v>
          </cell>
          <cell r="P1043" t="str">
            <v>MIKE.ADIGWE@SHELL.COM</v>
          </cell>
          <cell r="Q1043" t="str">
            <v>CAPEX</v>
          </cell>
          <cell r="R1043" t="str">
            <v>CAPEX</v>
          </cell>
          <cell r="V1043" t="str">
            <v>D_TUNU_WS2_D03</v>
          </cell>
          <cell r="Z1043">
            <v>0</v>
          </cell>
          <cell r="AA1043">
            <v>0</v>
          </cell>
          <cell r="AB1043">
            <v>214691666.18818128</v>
          </cell>
          <cell r="AC1043">
            <v>1055860.6533844979</v>
          </cell>
          <cell r="AD1043">
            <v>1759767.7556408299</v>
          </cell>
          <cell r="AG1043">
            <v>0</v>
          </cell>
          <cell r="AH1043">
            <v>-1759767.7556408299</v>
          </cell>
        </row>
        <row r="1044">
          <cell r="A1044" t="str">
            <v>C.NG.AFS.DD.17.018.9410</v>
          </cell>
          <cell r="B1044" t="str">
            <v>TUNUCVSB2 DRILLING</v>
          </cell>
          <cell r="C1044" t="str">
            <v>NEW_TUNUCVSB2 DRILLING_9410</v>
          </cell>
          <cell r="D1044" t="str">
            <v>TUNUCVSB2 DRILLING</v>
          </cell>
          <cell r="E1044" t="str">
            <v>MOJEED OKUNADE</v>
          </cell>
          <cell r="F1044" t="str">
            <v>WELLS</v>
          </cell>
          <cell r="G1044">
            <v>13002</v>
          </cell>
          <cell r="H1044">
            <v>130</v>
          </cell>
          <cell r="I1044" t="str">
            <v>PE</v>
          </cell>
          <cell r="J1044" t="str">
            <v>PROJECT FINANCE</v>
          </cell>
          <cell r="K1044" t="str">
            <v>P&amp;T</v>
          </cell>
          <cell r="L1044" t="str">
            <v>GM Nigeria, Operated</v>
          </cell>
          <cell r="M1044" t="str">
            <v>GM Wells Ops SPDC</v>
          </cell>
          <cell r="N1044" t="str">
            <v>Well Operations Manager, Swamp/Offshore</v>
          </cell>
          <cell r="O1044" t="str">
            <v>AUDU-USMAN, ISAAC</v>
          </cell>
          <cell r="P1044" t="str">
            <v>MIKE.ADIGWE@SHELL.COM</v>
          </cell>
          <cell r="Q1044" t="str">
            <v>CAPEX</v>
          </cell>
          <cell r="R1044" t="str">
            <v>CAPEX</v>
          </cell>
          <cell r="V1044" t="str">
            <v>D_TUNU_WS2_D03</v>
          </cell>
          <cell r="Z1044">
            <v>0</v>
          </cell>
          <cell r="AA1044">
            <v>0</v>
          </cell>
          <cell r="AB1044">
            <v>2259425268.6704369</v>
          </cell>
          <cell r="AC1044">
            <v>10303350.6994411</v>
          </cell>
          <cell r="AD1044">
            <v>17711302.399999909</v>
          </cell>
          <cell r="AG1044">
            <v>0</v>
          </cell>
          <cell r="AH1044">
            <v>-17711302.399999909</v>
          </cell>
        </row>
        <row r="1045">
          <cell r="A1045" t="str">
            <v>C.NG.AFS.DD.17.018.9411</v>
          </cell>
          <cell r="B1045" t="str">
            <v>TUNUCVSB2 COMPLETIONS</v>
          </cell>
          <cell r="C1045" t="str">
            <v>NEW_TUNUCVSB2 COMPLETIONS_9411</v>
          </cell>
          <cell r="D1045" t="str">
            <v>TUNUCVSB2 COMPLETIONS</v>
          </cell>
          <cell r="E1045" t="str">
            <v>MOJEED OKUNADE</v>
          </cell>
          <cell r="F1045" t="str">
            <v>WELLS</v>
          </cell>
          <cell r="G1045">
            <v>13004</v>
          </cell>
          <cell r="H1045">
            <v>130</v>
          </cell>
          <cell r="I1045" t="str">
            <v>PE</v>
          </cell>
          <cell r="J1045" t="str">
            <v>PROJECT FINANCE</v>
          </cell>
          <cell r="K1045" t="str">
            <v>P&amp;T</v>
          </cell>
          <cell r="L1045" t="str">
            <v>GM Nigeria, Operated</v>
          </cell>
          <cell r="M1045" t="str">
            <v>GM Wells Ops SPDC</v>
          </cell>
          <cell r="N1045" t="str">
            <v>Well Engineering Manager (CWI)</v>
          </cell>
          <cell r="O1045" t="str">
            <v>AUDU-USMAN, ISAAC</v>
          </cell>
          <cell r="P1045" t="str">
            <v>MIKE.ADIGWE@SHELL.COM</v>
          </cell>
          <cell r="Q1045" t="str">
            <v>CAPEX</v>
          </cell>
          <cell r="R1045" t="str">
            <v>CAPEX</v>
          </cell>
          <cell r="V1045" t="str">
            <v>D_TUNU_WS2_D03</v>
          </cell>
          <cell r="Z1045">
            <v>0</v>
          </cell>
          <cell r="AA1045">
            <v>0</v>
          </cell>
          <cell r="AB1045">
            <v>1483095992.3134606</v>
          </cell>
          <cell r="AC1045">
            <v>7243349.9891362004</v>
          </cell>
          <cell r="AD1045">
            <v>12105959.800000004</v>
          </cell>
          <cell r="AG1045">
            <v>0</v>
          </cell>
          <cell r="AH1045">
            <v>-12105959.800000004</v>
          </cell>
        </row>
        <row r="1046">
          <cell r="A1046" t="str">
            <v>C.NG.AFS.DD.17.019.9401</v>
          </cell>
          <cell r="B1046" t="str">
            <v>TUNUBQRT3 LOCATION PREPARATION</v>
          </cell>
          <cell r="C1046" t="str">
            <v>NEW_TUNUBQRT3 LOCATION PREPARATION_9401</v>
          </cell>
          <cell r="D1046" t="str">
            <v>TUNUBQRT3 LOCATION PREPARATION</v>
          </cell>
          <cell r="E1046" t="str">
            <v>MOJEED OKUNADE</v>
          </cell>
          <cell r="F1046" t="str">
            <v>WELLS</v>
          </cell>
          <cell r="G1046">
            <v>13001</v>
          </cell>
          <cell r="H1046">
            <v>130</v>
          </cell>
          <cell r="I1046" t="str">
            <v>PE</v>
          </cell>
          <cell r="J1046" t="str">
            <v>PROJECT FINANCE</v>
          </cell>
          <cell r="K1046" t="str">
            <v>P&amp;T</v>
          </cell>
          <cell r="L1046" t="str">
            <v>GM Nigeria, Operated</v>
          </cell>
          <cell r="M1046" t="str">
            <v>GM Wells Ops SPDC</v>
          </cell>
          <cell r="N1046" t="str">
            <v>Well Operations Manager, Swamp/Offshore</v>
          </cell>
          <cell r="O1046" t="str">
            <v>AUDU-USMAN, ISAAC</v>
          </cell>
          <cell r="P1046" t="str">
            <v>MIKE.ADIGWE@SHELL.COM</v>
          </cell>
          <cell r="Q1046" t="str">
            <v>CAPEX</v>
          </cell>
          <cell r="R1046" t="str">
            <v>CAPEX</v>
          </cell>
          <cell r="V1046" t="str">
            <v>D_TUNU_WS2_D03</v>
          </cell>
          <cell r="Z1046">
            <v>0</v>
          </cell>
          <cell r="AA1046">
            <v>0</v>
          </cell>
          <cell r="AB1046">
            <v>217695962.91632605</v>
          </cell>
          <cell r="AC1046">
            <v>1070635.8831950459</v>
          </cell>
          <cell r="AD1046">
            <v>1784393.1386584099</v>
          </cell>
          <cell r="AG1046">
            <v>0</v>
          </cell>
          <cell r="AH1046">
            <v>-1784393.1386584099</v>
          </cell>
        </row>
        <row r="1047">
          <cell r="A1047" t="str">
            <v>C.NG.AFS.DD.17.019.9410</v>
          </cell>
          <cell r="B1047" t="str">
            <v>TUNUBQRT3 DRILLING</v>
          </cell>
          <cell r="C1047" t="str">
            <v>NEW_TUNUBQRT3 DRILLING_9410</v>
          </cell>
          <cell r="D1047" t="str">
            <v>TUNUBQRT3 DRILLING</v>
          </cell>
          <cell r="E1047" t="str">
            <v>MOJEED OKUNADE</v>
          </cell>
          <cell r="F1047" t="str">
            <v>WELLS</v>
          </cell>
          <cell r="G1047">
            <v>13002</v>
          </cell>
          <cell r="H1047">
            <v>130</v>
          </cell>
          <cell r="I1047" t="str">
            <v>PE</v>
          </cell>
          <cell r="J1047" t="str">
            <v>PROJECT FINANCE</v>
          </cell>
          <cell r="K1047" t="str">
            <v>P&amp;T</v>
          </cell>
          <cell r="L1047" t="str">
            <v>GM Nigeria, Operated</v>
          </cell>
          <cell r="M1047" t="str">
            <v>GM Wells Ops SPDC</v>
          </cell>
          <cell r="N1047" t="str">
            <v>Well Operations Manager, Swamp/Offshore</v>
          </cell>
          <cell r="O1047" t="str">
            <v>AUDU-USMAN, ISAAC</v>
          </cell>
          <cell r="P1047" t="str">
            <v>MIKE.ADIGWE@SHELL.COM</v>
          </cell>
          <cell r="Q1047" t="str">
            <v>CAPEX</v>
          </cell>
          <cell r="R1047" t="str">
            <v>CAPEX</v>
          </cell>
          <cell r="V1047" t="str">
            <v>D_TUNU_WS2_D03</v>
          </cell>
          <cell r="Z1047">
            <v>0</v>
          </cell>
          <cell r="AA1047">
            <v>0</v>
          </cell>
          <cell r="AB1047">
            <v>2706604109.3270869</v>
          </cell>
          <cell r="AC1047">
            <v>13210143.266140699</v>
          </cell>
          <cell r="AD1047">
            <v>22084255.100000001</v>
          </cell>
          <cell r="AG1047">
            <v>0</v>
          </cell>
          <cell r="AH1047">
            <v>-22084255.100000001</v>
          </cell>
        </row>
        <row r="1048">
          <cell r="A1048" t="str">
            <v>C.NG.AFS.DD.18.001.9401</v>
          </cell>
          <cell r="B1048" t="str">
            <v>AJATFSCJ1_Location Preparation</v>
          </cell>
          <cell r="C1048" t="str">
            <v>NEW_AJATFSCJ1_Location Preparation_9401</v>
          </cell>
          <cell r="D1048" t="str">
            <v>AJATFSCJ1_Location Preparation</v>
          </cell>
          <cell r="E1048" t="str">
            <v>MOJEED OKUNADE</v>
          </cell>
          <cell r="F1048" t="str">
            <v>WELLS</v>
          </cell>
          <cell r="G1048">
            <v>13001</v>
          </cell>
          <cell r="H1048">
            <v>130</v>
          </cell>
          <cell r="I1048" t="str">
            <v>PE</v>
          </cell>
          <cell r="J1048" t="str">
            <v>PROJECT FINANCE</v>
          </cell>
          <cell r="K1048" t="str">
            <v>P&amp;T</v>
          </cell>
          <cell r="L1048" t="str">
            <v>WELLS</v>
          </cell>
          <cell r="M1048" t="str">
            <v>GM Wells Ops SPDC</v>
          </cell>
          <cell r="N1048" t="str">
            <v>Well Operations Manager, Swamp/Offshore</v>
          </cell>
          <cell r="O1048" t="str">
            <v>AUDU-USMAN, ISAAC</v>
          </cell>
          <cell r="P1048" t="str">
            <v>MIKE.ADIGWE@SHELL.COM</v>
          </cell>
          <cell r="Q1048" t="str">
            <v>CAPEX</v>
          </cell>
          <cell r="R1048" t="str">
            <v>CAPEX</v>
          </cell>
          <cell r="V1048" t="str">
            <v>D_AJAT_WS2_D08</v>
          </cell>
          <cell r="Z1048">
            <v>0</v>
          </cell>
          <cell r="AA1048">
            <v>0</v>
          </cell>
          <cell r="AB1048">
            <v>152500000</v>
          </cell>
          <cell r="AC1048">
            <v>1500000</v>
          </cell>
          <cell r="AD1048">
            <v>2000000</v>
          </cell>
          <cell r="AG1048">
            <v>0</v>
          </cell>
          <cell r="AH1048">
            <v>-2000000</v>
          </cell>
        </row>
        <row r="1049">
          <cell r="A1049" t="str">
            <v>C.NG.AFS.DD.18.002.9401</v>
          </cell>
          <cell r="B1049" t="str">
            <v>SEIBST3W02 Location Preparation</v>
          </cell>
          <cell r="C1049" t="str">
            <v>NEW_SEIBST3W02 Location Preparation_9401</v>
          </cell>
          <cell r="D1049" t="str">
            <v>SEIBST3W02 Location Preparation</v>
          </cell>
          <cell r="E1049" t="str">
            <v>MOJEED OKUNADE</v>
          </cell>
          <cell r="F1049" t="str">
            <v>WELLS</v>
          </cell>
          <cell r="G1049">
            <v>13001</v>
          </cell>
          <cell r="H1049">
            <v>130</v>
          </cell>
          <cell r="I1049" t="str">
            <v>PE</v>
          </cell>
          <cell r="J1049" t="str">
            <v>PROJECT FINANCE</v>
          </cell>
          <cell r="K1049" t="str">
            <v>P&amp;T</v>
          </cell>
          <cell r="L1049" t="str">
            <v>GM Nigeria, Operated</v>
          </cell>
          <cell r="M1049" t="str">
            <v>GM Wells Ops SPDC</v>
          </cell>
          <cell r="N1049" t="str">
            <v>Well Operations Manager, Swamp/Offshore</v>
          </cell>
          <cell r="O1049" t="str">
            <v>AUDU-USMAN, ISAAC</v>
          </cell>
          <cell r="P1049" t="str">
            <v>MIKE.ADIGWE@SHELL.COM</v>
          </cell>
          <cell r="Q1049" t="str">
            <v>CAPEX</v>
          </cell>
          <cell r="R1049" t="str">
            <v>CAPEX</v>
          </cell>
          <cell r="V1049" t="str">
            <v>D_SEIB_WS2_D08</v>
          </cell>
          <cell r="Z1049">
            <v>0</v>
          </cell>
          <cell r="AA1049">
            <v>0</v>
          </cell>
          <cell r="AB1049">
            <v>244000000</v>
          </cell>
          <cell r="AC1049">
            <v>1200000</v>
          </cell>
          <cell r="AD1049">
            <v>2000000</v>
          </cell>
          <cell r="AG1049">
            <v>0</v>
          </cell>
          <cell r="AH1049">
            <v>-2000000</v>
          </cell>
        </row>
        <row r="1050">
          <cell r="A1050" t="str">
            <v>C.NG.AFS.DD.18.003.9401</v>
          </cell>
          <cell r="B1050" t="str">
            <v>SEIBST3W03 Location Preparation</v>
          </cell>
          <cell r="C1050" t="str">
            <v>NEW_SEIBST3W03 Location Preparation_9401</v>
          </cell>
          <cell r="D1050" t="str">
            <v>SEIBST3W03 Location Preparation</v>
          </cell>
          <cell r="E1050" t="str">
            <v>MOJEED OKUNADE</v>
          </cell>
          <cell r="F1050" t="str">
            <v>WELLS</v>
          </cell>
          <cell r="G1050">
            <v>13001</v>
          </cell>
          <cell r="H1050">
            <v>130</v>
          </cell>
          <cell r="I1050" t="str">
            <v>PE</v>
          </cell>
          <cell r="J1050" t="str">
            <v>PROJECT FINANCE</v>
          </cell>
          <cell r="K1050" t="str">
            <v>P&amp;T</v>
          </cell>
          <cell r="L1050" t="str">
            <v>GM Nigeria, Operated</v>
          </cell>
          <cell r="M1050" t="str">
            <v>GM Wells Ops SPDC</v>
          </cell>
          <cell r="N1050" t="str">
            <v>Well Operations Manager, Swamp/Offshore</v>
          </cell>
          <cell r="O1050" t="str">
            <v>AUDU-USMAN, ISAAC</v>
          </cell>
          <cell r="P1050" t="str">
            <v>MIKE.ADIGWE@SHELL.COM</v>
          </cell>
          <cell r="Q1050" t="str">
            <v>CAPEX</v>
          </cell>
          <cell r="R1050" t="str">
            <v>CAPEX</v>
          </cell>
          <cell r="V1050" t="str">
            <v>D_SEIB_WS2_D08</v>
          </cell>
          <cell r="Z1050">
            <v>0</v>
          </cell>
          <cell r="AA1050">
            <v>0</v>
          </cell>
          <cell r="AB1050">
            <v>244000000</v>
          </cell>
          <cell r="AC1050">
            <v>1200000</v>
          </cell>
          <cell r="AD1050">
            <v>2000000</v>
          </cell>
          <cell r="AG1050">
            <v>0</v>
          </cell>
          <cell r="AH1050">
            <v>-2000000</v>
          </cell>
        </row>
        <row r="1051">
          <cell r="A1051" t="str">
            <v>C.NG.AFS.DD.18.004.9401</v>
          </cell>
          <cell r="B1051" t="str">
            <v>BENSECTW2_Location Preparation</v>
          </cell>
          <cell r="C1051" t="str">
            <v>NEW_BENSECTW2_Location Preparation_9401</v>
          </cell>
          <cell r="D1051" t="str">
            <v>BENSECTW2_Location Preparation</v>
          </cell>
          <cell r="E1051" t="str">
            <v>MOJEED OKUNADE</v>
          </cell>
          <cell r="F1051" t="str">
            <v>WELLS</v>
          </cell>
          <cell r="G1051">
            <v>13001</v>
          </cell>
          <cell r="H1051">
            <v>130</v>
          </cell>
          <cell r="I1051" t="str">
            <v>PE</v>
          </cell>
          <cell r="J1051" t="str">
            <v>PROJECT FINANCE</v>
          </cell>
          <cell r="K1051" t="str">
            <v>P&amp;T</v>
          </cell>
          <cell r="L1051" t="str">
            <v>WELLS</v>
          </cell>
          <cell r="M1051" t="str">
            <v>GM Wells Ops SPDC</v>
          </cell>
          <cell r="N1051" t="str">
            <v>Well Operations Manager, Swamp/Offshore</v>
          </cell>
          <cell r="O1051" t="str">
            <v>AUDU-USMAN, ISAAC</v>
          </cell>
          <cell r="P1051" t="str">
            <v>MIKE.ADIGWE@SHELL.COM</v>
          </cell>
          <cell r="Q1051" t="str">
            <v>CAPEX</v>
          </cell>
          <cell r="R1051" t="str">
            <v>CAPEX</v>
          </cell>
          <cell r="V1051" t="str">
            <v>D_BENS_WS2_D07</v>
          </cell>
          <cell r="Z1051">
            <v>0</v>
          </cell>
          <cell r="AA1051">
            <v>0</v>
          </cell>
          <cell r="AB1051">
            <v>152500000</v>
          </cell>
          <cell r="AC1051">
            <v>1500000</v>
          </cell>
          <cell r="AD1051">
            <v>2000000</v>
          </cell>
          <cell r="AG1051">
            <v>0</v>
          </cell>
          <cell r="AH1051">
            <v>-2000000</v>
          </cell>
        </row>
        <row r="1052">
          <cell r="A1052" t="str">
            <v>C.NG.AFS.DD.18.005.9401</v>
          </cell>
          <cell r="B1052" t="str">
            <v>OPUKGESI1 - LOCATION PREPARATION</v>
          </cell>
          <cell r="C1052" t="str">
            <v>NEW_OPUKGESI1 - LOCATION PREPARATION_9401</v>
          </cell>
          <cell r="D1052" t="str">
            <v>OPUKGESI1 - LOCATION PREPARATION</v>
          </cell>
          <cell r="E1052" t="str">
            <v>MOJEED OKUNADE</v>
          </cell>
          <cell r="F1052" t="str">
            <v>WELLS</v>
          </cell>
          <cell r="G1052">
            <v>13001</v>
          </cell>
          <cell r="H1052">
            <v>130</v>
          </cell>
          <cell r="I1052" t="str">
            <v>PE</v>
          </cell>
          <cell r="J1052" t="str">
            <v>PROJECT FINANCE</v>
          </cell>
          <cell r="K1052" t="str">
            <v>P&amp;T</v>
          </cell>
          <cell r="L1052" t="str">
            <v>GM Nigeria, Operated</v>
          </cell>
          <cell r="M1052" t="str">
            <v>GM Wells Ops SPDC</v>
          </cell>
          <cell r="N1052" t="str">
            <v>Well Operations Manager, Swamp/Offshore</v>
          </cell>
          <cell r="O1052" t="str">
            <v>AUDU-USMAN, ISAAC</v>
          </cell>
          <cell r="P1052" t="str">
            <v>MIKE.ADIGWE@SHELL.COM</v>
          </cell>
          <cell r="Q1052" t="str">
            <v>CAPEX</v>
          </cell>
          <cell r="R1052" t="str">
            <v>CAPEX</v>
          </cell>
          <cell r="V1052" t="str">
            <v>D_OPUK_WS2_D02</v>
          </cell>
          <cell r="Z1052">
            <v>0</v>
          </cell>
          <cell r="AA1052">
            <v>0</v>
          </cell>
          <cell r="AB1052">
            <v>244000000</v>
          </cell>
          <cell r="AC1052">
            <v>1200000</v>
          </cell>
          <cell r="AD1052">
            <v>2000000</v>
          </cell>
          <cell r="AG1052">
            <v>0</v>
          </cell>
          <cell r="AH1052">
            <v>-2000000</v>
          </cell>
        </row>
        <row r="1053">
          <cell r="A1053" t="str">
            <v>C.NG.AFS.DD.18.006.9401</v>
          </cell>
          <cell r="B1053" t="str">
            <v>OPUKFRSN-2 LOCATION PREPARATION</v>
          </cell>
          <cell r="C1053" t="str">
            <v>NEW_OPUKFRSN-2 LOCATION PREPARATION_9401</v>
          </cell>
          <cell r="D1053" t="str">
            <v>OPUKFRSN-2 LOCATION PREPARATION</v>
          </cell>
          <cell r="E1053" t="str">
            <v>MOJEED OKUNADE</v>
          </cell>
          <cell r="F1053" t="str">
            <v>WELLS</v>
          </cell>
          <cell r="G1053">
            <v>13001</v>
          </cell>
          <cell r="H1053">
            <v>130</v>
          </cell>
          <cell r="I1053" t="str">
            <v>PE</v>
          </cell>
          <cell r="J1053" t="str">
            <v>PROJECT FINANCE</v>
          </cell>
          <cell r="K1053" t="str">
            <v>P&amp;T</v>
          </cell>
          <cell r="L1053" t="str">
            <v>GM Nigeria, Operated</v>
          </cell>
          <cell r="M1053" t="str">
            <v>GM Wells Ops SPDC</v>
          </cell>
          <cell r="N1053" t="str">
            <v>Well Operations Manager, Swamp/Offshore</v>
          </cell>
          <cell r="O1053" t="str">
            <v>AUDU-USMAN, ISAAC</v>
          </cell>
          <cell r="P1053" t="str">
            <v>MIKE.ADIGWE@SHELL.COM</v>
          </cell>
          <cell r="Q1053" t="str">
            <v>CAPEX</v>
          </cell>
          <cell r="R1053" t="str">
            <v>CAPEX</v>
          </cell>
          <cell r="V1053" t="str">
            <v>D_OPUK_WS2_D02</v>
          </cell>
          <cell r="Z1053">
            <v>0</v>
          </cell>
          <cell r="AA1053">
            <v>0</v>
          </cell>
          <cell r="AB1053">
            <v>244000000</v>
          </cell>
          <cell r="AC1053">
            <v>1200000</v>
          </cell>
          <cell r="AD1053">
            <v>2000000</v>
          </cell>
          <cell r="AG1053">
            <v>0</v>
          </cell>
          <cell r="AH1053">
            <v>-2000000</v>
          </cell>
        </row>
        <row r="1054">
          <cell r="A1054" t="str">
            <v>C.NG.AFS.DD.18.007.9401</v>
          </cell>
          <cell r="B1054" t="str">
            <v>TUNU-005ST LOCATION PREPARATION</v>
          </cell>
          <cell r="C1054" t="str">
            <v>NEW_TUNU-005ST LOCATION PREPARATION_9401</v>
          </cell>
          <cell r="D1054" t="str">
            <v>TUNU-005ST LOCATION PREPARATION</v>
          </cell>
          <cell r="E1054" t="str">
            <v>MOJEED OKUNADE</v>
          </cell>
          <cell r="F1054" t="str">
            <v>WELLS</v>
          </cell>
          <cell r="G1054">
            <v>13001</v>
          </cell>
          <cell r="H1054">
            <v>130</v>
          </cell>
          <cell r="I1054" t="str">
            <v>PE</v>
          </cell>
          <cell r="J1054" t="str">
            <v>PROJECT FINANCE</v>
          </cell>
          <cell r="K1054" t="str">
            <v>P&amp;T</v>
          </cell>
          <cell r="L1054" t="str">
            <v>GM Nigeria, Operated</v>
          </cell>
          <cell r="M1054" t="str">
            <v>GM Wells Ops SPDC</v>
          </cell>
          <cell r="N1054" t="str">
            <v>Well Operations Manager, Swamp/Offshore</v>
          </cell>
          <cell r="O1054" t="str">
            <v>AUDU-USMAN, ISAAC</v>
          </cell>
          <cell r="P1054" t="str">
            <v>MIKE.ADIGWE@SHELL.COM</v>
          </cell>
          <cell r="Q1054" t="str">
            <v>CAPEX</v>
          </cell>
          <cell r="R1054" t="str">
            <v>CAPEX</v>
          </cell>
          <cell r="V1054" t="str">
            <v>D_TUNU_WS2_D03</v>
          </cell>
          <cell r="Z1054">
            <v>0</v>
          </cell>
          <cell r="AA1054">
            <v>0</v>
          </cell>
          <cell r="AB1054">
            <v>216308673.89287949</v>
          </cell>
          <cell r="AC1054">
            <v>1063813.1502928501</v>
          </cell>
          <cell r="AD1054">
            <v>1773021.9171547501</v>
          </cell>
          <cell r="AG1054">
            <v>0</v>
          </cell>
          <cell r="AH1054">
            <v>-1773021.9171547501</v>
          </cell>
        </row>
        <row r="1055">
          <cell r="A1055" t="str">
            <v>C.NG.AFS.DD.18.007.9410</v>
          </cell>
          <cell r="B1055" t="str">
            <v>TUNU-005ST DRILLING</v>
          </cell>
          <cell r="C1055" t="str">
            <v>NEW_TUNU-005ST DRILLING_9410</v>
          </cell>
          <cell r="D1055" t="str">
            <v>TUNU-005ST DRILLING</v>
          </cell>
          <cell r="E1055" t="str">
            <v>MOJEED OKUNADE</v>
          </cell>
          <cell r="F1055" t="str">
            <v>WELLS</v>
          </cell>
          <cell r="G1055">
            <v>13002</v>
          </cell>
          <cell r="H1055">
            <v>130</v>
          </cell>
          <cell r="I1055" t="str">
            <v>PE</v>
          </cell>
          <cell r="J1055" t="str">
            <v>PROJECT FINANCE</v>
          </cell>
          <cell r="K1055" t="str">
            <v>P&amp;T</v>
          </cell>
          <cell r="L1055" t="str">
            <v>GM Nigeria, Operated</v>
          </cell>
          <cell r="M1055" t="str">
            <v>GM Wells Ops SPDC</v>
          </cell>
          <cell r="N1055" t="str">
            <v>Well Operations Manager, Swamp/Offshore</v>
          </cell>
          <cell r="O1055" t="str">
            <v>AUDU-USMAN, ISAAC</v>
          </cell>
          <cell r="P1055" t="str">
            <v>MIKE.ADIGWE@SHELL.COM</v>
          </cell>
          <cell r="Q1055" t="str">
            <v>CAPEX</v>
          </cell>
          <cell r="R1055" t="str">
            <v>CAPEX</v>
          </cell>
          <cell r="V1055" t="str">
            <v>D_TUNU_WS2_D03</v>
          </cell>
          <cell r="Z1055">
            <v>0</v>
          </cell>
          <cell r="AA1055">
            <v>0</v>
          </cell>
          <cell r="AB1055">
            <v>2150356256.1598072</v>
          </cell>
          <cell r="AC1055">
            <v>9846900.5191481691</v>
          </cell>
          <cell r="AD1055">
            <v>16897248.899999995</v>
          </cell>
          <cell r="AG1055">
            <v>0</v>
          </cell>
          <cell r="AH1055">
            <v>-16897248.899999995</v>
          </cell>
        </row>
        <row r="1056">
          <cell r="A1056" t="str">
            <v>C.NG.AFS.DD.18.007.9411</v>
          </cell>
          <cell r="B1056" t="str">
            <v>TUNU-005ST COMPLETIONS</v>
          </cell>
          <cell r="C1056" t="str">
            <v>NEW_TUNU-005ST COMPLETIONS_9411</v>
          </cell>
          <cell r="D1056" t="str">
            <v>TUNU-005ST COMPLETIONS</v>
          </cell>
          <cell r="E1056" t="str">
            <v>MOJEED OKUNADE</v>
          </cell>
          <cell r="F1056" t="str">
            <v>WELLS</v>
          </cell>
          <cell r="G1056">
            <v>13004</v>
          </cell>
          <cell r="H1056">
            <v>130</v>
          </cell>
          <cell r="I1056" t="str">
            <v>PE</v>
          </cell>
          <cell r="J1056" t="str">
            <v>PROJECT FINANCE</v>
          </cell>
          <cell r="K1056" t="str">
            <v>P&amp;T</v>
          </cell>
          <cell r="L1056" t="str">
            <v>GM Nigeria, Operated</v>
          </cell>
          <cell r="M1056" t="str">
            <v>GM Wells Ops SPDC</v>
          </cell>
          <cell r="N1056" t="str">
            <v>Well Engineering Manager (CWI)</v>
          </cell>
          <cell r="O1056" t="str">
            <v>AUDU-USMAN, ISAAC</v>
          </cell>
          <cell r="P1056" t="str">
            <v>MIKE.ADIGWE@SHELL.COM</v>
          </cell>
          <cell r="Q1056" t="str">
            <v>CAPEX</v>
          </cell>
          <cell r="R1056" t="str">
            <v>CAPEX</v>
          </cell>
          <cell r="V1056" t="str">
            <v>D_TUNU_WS2_D03</v>
          </cell>
          <cell r="Z1056">
            <v>0</v>
          </cell>
          <cell r="AA1056">
            <v>0</v>
          </cell>
          <cell r="AB1056">
            <v>1171234519.9330876</v>
          </cell>
          <cell r="AC1056">
            <v>4923119.2198915165</v>
          </cell>
          <cell r="AD1056">
            <v>8763232.4000000004</v>
          </cell>
          <cell r="AG1056">
            <v>0</v>
          </cell>
          <cell r="AH1056">
            <v>-8763232.4000000004</v>
          </cell>
        </row>
        <row r="1057">
          <cell r="A1057" t="str">
            <v>C.NG.AFS.DD.18.008.9401</v>
          </cell>
          <cell r="B1057" t="str">
            <v>TUNUCDRY3 LOCATION PREPARATION</v>
          </cell>
          <cell r="C1057" t="str">
            <v>NEW_TUNUCDRY3 LOCATION PREPARATION_9401</v>
          </cell>
          <cell r="D1057" t="str">
            <v>TUNUCDRY3 LOCATION PREPARATION</v>
          </cell>
          <cell r="E1057" t="str">
            <v>MOJEED OKUNADE</v>
          </cell>
          <cell r="F1057" t="str">
            <v>WELLS</v>
          </cell>
          <cell r="G1057">
            <v>13001</v>
          </cell>
          <cell r="H1057">
            <v>130</v>
          </cell>
          <cell r="I1057" t="str">
            <v>PE</v>
          </cell>
          <cell r="J1057" t="str">
            <v>PROJECT FINANCE</v>
          </cell>
          <cell r="K1057" t="str">
            <v>P&amp;T</v>
          </cell>
          <cell r="L1057" t="str">
            <v>GM Nigeria, Operated</v>
          </cell>
          <cell r="M1057" t="str">
            <v>GM Wells Ops SPDC</v>
          </cell>
          <cell r="N1057" t="str">
            <v>Well Operations Manager, Swamp/Offshore</v>
          </cell>
          <cell r="O1057" t="str">
            <v>AUDU-USMAN, ISAAC</v>
          </cell>
          <cell r="P1057" t="str">
            <v>MIKE.ADIGWE@SHELL.COM</v>
          </cell>
          <cell r="Q1057" t="str">
            <v>CAPEX</v>
          </cell>
          <cell r="R1057" t="str">
            <v>CAPEX</v>
          </cell>
          <cell r="V1057" t="str">
            <v>D_TUNU_WS2_D03</v>
          </cell>
          <cell r="Z1057">
            <v>0</v>
          </cell>
          <cell r="AA1057">
            <v>0</v>
          </cell>
          <cell r="AB1057">
            <v>216308673.89287949</v>
          </cell>
          <cell r="AC1057">
            <v>1125574.1502928501</v>
          </cell>
          <cell r="AD1057">
            <v>1834782.9171547501</v>
          </cell>
          <cell r="AG1057">
            <v>0</v>
          </cell>
          <cell r="AH1057">
            <v>-1834782.9171547501</v>
          </cell>
        </row>
        <row r="1058">
          <cell r="A1058" t="str">
            <v>C.NG.AFS.DD.18.008.9410</v>
          </cell>
          <cell r="B1058" t="str">
            <v>TUNUCDRY3 DRILLING</v>
          </cell>
          <cell r="C1058" t="str">
            <v>NEW_TUNUCDRY3 DRILLING_9410</v>
          </cell>
          <cell r="D1058" t="str">
            <v>TUNUCDRY3 DRILLING</v>
          </cell>
          <cell r="E1058" t="str">
            <v>MOJEED OKUNADE</v>
          </cell>
          <cell r="F1058" t="str">
            <v>WELLS</v>
          </cell>
          <cell r="G1058">
            <v>13002</v>
          </cell>
          <cell r="H1058">
            <v>130</v>
          </cell>
          <cell r="I1058" t="str">
            <v>PE</v>
          </cell>
          <cell r="J1058" t="str">
            <v>PROJECT FINANCE</v>
          </cell>
          <cell r="K1058" t="str">
            <v>P&amp;T</v>
          </cell>
          <cell r="L1058" t="str">
            <v>GM Nigeria, Operated</v>
          </cell>
          <cell r="M1058" t="str">
            <v>GM Wells Ops SPDC</v>
          </cell>
          <cell r="N1058" t="str">
            <v>Well Operations Manager, Swamp/Offshore</v>
          </cell>
          <cell r="O1058" t="str">
            <v>AUDU-USMAN, ISAAC</v>
          </cell>
          <cell r="P1058" t="str">
            <v>MIKE.ADIGWE@SHELL.COM</v>
          </cell>
          <cell r="Q1058" t="str">
            <v>CAPEX</v>
          </cell>
          <cell r="R1058" t="str">
            <v>CAPEX</v>
          </cell>
          <cell r="V1058" t="str">
            <v>D_TUNU_WS2_D03</v>
          </cell>
          <cell r="Z1058">
            <v>0</v>
          </cell>
          <cell r="AA1058">
            <v>0</v>
          </cell>
          <cell r="AB1058">
            <v>2288388514.1722231</v>
          </cell>
          <cell r="AC1058">
            <v>11430979.138779599</v>
          </cell>
          <cell r="AD1058">
            <v>18933892.300000004</v>
          </cell>
          <cell r="AG1058">
            <v>0</v>
          </cell>
          <cell r="AH1058">
            <v>-18933892.300000004</v>
          </cell>
        </row>
        <row r="1059">
          <cell r="A1059" t="str">
            <v>C.NG.AFS.DD.18.008.9411</v>
          </cell>
          <cell r="B1059" t="str">
            <v>TUNUCDRY3 COMPLETIONS</v>
          </cell>
          <cell r="C1059" t="str">
            <v>NEW_TUNUCDRY3 COMPLETIONS_9411</v>
          </cell>
          <cell r="D1059" t="str">
            <v>TUNUCDRY3 COMPLETIONS</v>
          </cell>
          <cell r="E1059" t="str">
            <v>MOJEED OKUNADE</v>
          </cell>
          <cell r="F1059" t="str">
            <v>WELLS</v>
          </cell>
          <cell r="G1059">
            <v>13004</v>
          </cell>
          <cell r="H1059">
            <v>130</v>
          </cell>
          <cell r="I1059" t="str">
            <v>PE</v>
          </cell>
          <cell r="J1059" t="str">
            <v>PROJECT FINANCE</v>
          </cell>
          <cell r="K1059" t="str">
            <v>P&amp;T</v>
          </cell>
          <cell r="L1059" t="str">
            <v>GM Nigeria, Operated</v>
          </cell>
          <cell r="M1059" t="str">
            <v>GM Wells Ops SPDC</v>
          </cell>
          <cell r="N1059" t="str">
            <v>Well Engineering Manager (CWI)</v>
          </cell>
          <cell r="O1059" t="str">
            <v>AUDU-USMAN, ISAAC</v>
          </cell>
          <cell r="P1059" t="str">
            <v>MIKE.ADIGWE@SHELL.COM</v>
          </cell>
          <cell r="Q1059" t="str">
            <v>CAPEX</v>
          </cell>
          <cell r="R1059" t="str">
            <v>CAPEX</v>
          </cell>
          <cell r="V1059" t="str">
            <v>D_TUNU_WS2_D03</v>
          </cell>
          <cell r="Z1059">
            <v>0</v>
          </cell>
          <cell r="AA1059">
            <v>0</v>
          </cell>
          <cell r="AB1059">
            <v>1144679762.0622802</v>
          </cell>
          <cell r="AC1059">
            <v>4752280.8997958032</v>
          </cell>
          <cell r="AD1059">
            <v>8505329.3000000007</v>
          </cell>
          <cell r="AG1059">
            <v>0</v>
          </cell>
          <cell r="AH1059">
            <v>-8505329.3000000007</v>
          </cell>
        </row>
        <row r="1060">
          <cell r="A1060" t="str">
            <v>104875_sal</v>
          </cell>
          <cell r="B1060" t="str">
            <v>MAINTENANCE &amp; INTEGRITY</v>
          </cell>
          <cell r="C1060">
            <v>540001</v>
          </cell>
          <cell r="D1060" t="str">
            <v>CORPORATE OPEX SALARIES</v>
          </cell>
          <cell r="E1060" t="str">
            <v>CHIGBO ENENMO</v>
          </cell>
          <cell r="F1060" t="str">
            <v>HR - SALARIES</v>
          </cell>
          <cell r="G1060">
            <v>415004</v>
          </cell>
          <cell r="H1060">
            <v>4150</v>
          </cell>
          <cell r="I1060" t="str">
            <v>G&amp;A</v>
          </cell>
          <cell r="J1060" t="str">
            <v>BASE JV</v>
          </cell>
          <cell r="K1060" t="str">
            <v>HR</v>
          </cell>
          <cell r="L1060" t="str">
            <v>IM &amp; IT</v>
          </cell>
          <cell r="M1060" t="str">
            <v>IM&amp;IT Manager Nigeria &amp; Gabon</v>
          </cell>
          <cell r="N1060" t="str">
            <v>JV Interface Manager</v>
          </cell>
          <cell r="O1060" t="str">
            <v>AJILIMA- ISAAC, HAWA</v>
          </cell>
          <cell r="P1060" t="str">
            <v>TARI.AKHIBI@SHELL.COM</v>
          </cell>
          <cell r="Q1060" t="str">
            <v>OPEX</v>
          </cell>
          <cell r="R1060" t="str">
            <v>OPEX</v>
          </cell>
          <cell r="S1060" t="str">
            <v>SALARIES</v>
          </cell>
          <cell r="T1060" t="str">
            <v>N/A</v>
          </cell>
          <cell r="U1060" t="str">
            <v>N/A</v>
          </cell>
          <cell r="V1060" t="str">
            <v>C_OPSE_OIL_Z11</v>
          </cell>
          <cell r="W1060" t="str">
            <v>P233 Facilities Maintenance</v>
          </cell>
          <cell r="X1060" t="str">
            <v>S7000 Salaries and Wages</v>
          </cell>
          <cell r="Y1060" t="str">
            <v>A2340 Overhead</v>
          </cell>
          <cell r="Z1060">
            <v>0</v>
          </cell>
          <cell r="AA1060">
            <v>0</v>
          </cell>
          <cell r="AB1060">
            <v>0</v>
          </cell>
          <cell r="AC1060">
            <v>0</v>
          </cell>
          <cell r="AD1060">
            <v>0</v>
          </cell>
          <cell r="AG1060">
            <v>0</v>
          </cell>
          <cell r="AH1060">
            <v>0</v>
          </cell>
        </row>
        <row r="1061">
          <cell r="A1061" t="str">
            <v>104890_Sal</v>
          </cell>
          <cell r="B1061" t="str">
            <v>CORPORATE OPEX SEVERANCE COSTS_PENSION &amp; GRATUITY</v>
          </cell>
          <cell r="C1061">
            <v>540001</v>
          </cell>
          <cell r="D1061" t="str">
            <v>CORPORATE OPEX SALARIES</v>
          </cell>
          <cell r="E1061" t="str">
            <v>CHIGBO ENENMO</v>
          </cell>
          <cell r="F1061" t="str">
            <v>HR - SALARIES</v>
          </cell>
          <cell r="G1061">
            <v>415004</v>
          </cell>
          <cell r="H1061">
            <v>4150</v>
          </cell>
          <cell r="I1061" t="str">
            <v>G&amp;A</v>
          </cell>
          <cell r="J1061" t="str">
            <v>BASE JV</v>
          </cell>
          <cell r="K1061" t="str">
            <v>HR</v>
          </cell>
          <cell r="L1061" t="str">
            <v>HR</v>
          </cell>
          <cell r="M1061" t="str">
            <v>HR Manager Nigeria</v>
          </cell>
          <cell r="N1061" t="str">
            <v>HR Manager Nigeria</v>
          </cell>
          <cell r="O1061" t="str">
            <v>AJILIMA- ISAAC, HAWA</v>
          </cell>
          <cell r="P1061" t="str">
            <v>TARI.AKHIBI@SHELL.COM</v>
          </cell>
          <cell r="Q1061" t="str">
            <v>OPEX</v>
          </cell>
          <cell r="R1061" t="str">
            <v>OPEX</v>
          </cell>
          <cell r="S1061" t="str">
            <v>SALARIES</v>
          </cell>
          <cell r="T1061" t="str">
            <v>N/A</v>
          </cell>
          <cell r="U1061" t="str">
            <v>N/A</v>
          </cell>
          <cell r="V1061" t="str">
            <v>N/A</v>
          </cell>
          <cell r="W1061" t="str">
            <v>P236.04 HR</v>
          </cell>
          <cell r="X1061" t="str">
            <v>S7000 Salaries and Wages</v>
          </cell>
          <cell r="Y1061" t="str">
            <v>A2340 Overhead</v>
          </cell>
          <cell r="Z1061">
            <v>865540.21</v>
          </cell>
          <cell r="AA1061">
            <v>86078631.870000005</v>
          </cell>
          <cell r="AB1061">
            <v>0</v>
          </cell>
          <cell r="AC1061">
            <v>0</v>
          </cell>
          <cell r="AD1061">
            <v>0</v>
          </cell>
          <cell r="AG1061">
            <v>0</v>
          </cell>
          <cell r="AH1061">
            <v>0</v>
          </cell>
        </row>
        <row r="1062">
          <cell r="A1062" t="str">
            <v>104893_sal</v>
          </cell>
          <cell r="B1062" t="str">
            <v xml:space="preserve">I &amp; L OVERHEAD                          </v>
          </cell>
          <cell r="C1062">
            <v>540001</v>
          </cell>
          <cell r="D1062" t="str">
            <v>CORPORATE OPEX SALARIES</v>
          </cell>
          <cell r="E1062" t="str">
            <v>CHIGBO ENENMO</v>
          </cell>
          <cell r="F1062" t="str">
            <v>HR - SALARIES</v>
          </cell>
          <cell r="G1062">
            <v>415004</v>
          </cell>
          <cell r="H1062">
            <v>4150</v>
          </cell>
          <cell r="I1062" t="str">
            <v>G&amp;A</v>
          </cell>
          <cell r="J1062" t="str">
            <v>BASE JV</v>
          </cell>
          <cell r="K1062" t="str">
            <v>HR</v>
          </cell>
          <cell r="L1062" t="str">
            <v>HR</v>
          </cell>
          <cell r="M1062" t="str">
            <v>HR Manager Nigeria</v>
          </cell>
          <cell r="N1062" t="str">
            <v>GM HR</v>
          </cell>
          <cell r="O1062" t="str">
            <v>AJILIMA- ISAAC, HAWA</v>
          </cell>
          <cell r="P1062" t="str">
            <v>TARI.AKHIBI@SHELL.COM</v>
          </cell>
          <cell r="Q1062" t="str">
            <v>OPEX</v>
          </cell>
          <cell r="R1062" t="str">
            <v>OPEX</v>
          </cell>
          <cell r="S1062" t="str">
            <v>SALARIES</v>
          </cell>
          <cell r="T1062" t="str">
            <v>N/A</v>
          </cell>
          <cell r="U1062" t="str">
            <v>N/A</v>
          </cell>
          <cell r="V1062" t="str">
            <v>N/A</v>
          </cell>
          <cell r="W1062" t="str">
            <v>P236.02 HSE</v>
          </cell>
          <cell r="X1062" t="str">
            <v>S7000 Salaries and Wages</v>
          </cell>
          <cell r="Y1062" t="str">
            <v>A2340 Overhead</v>
          </cell>
          <cell r="Z1062">
            <v>0</v>
          </cell>
          <cell r="AA1062">
            <v>0</v>
          </cell>
          <cell r="AB1062">
            <v>0</v>
          </cell>
          <cell r="AC1062">
            <v>0</v>
          </cell>
          <cell r="AD1062">
            <v>0</v>
          </cell>
          <cell r="AG1062">
            <v>0</v>
          </cell>
          <cell r="AH1062">
            <v>0</v>
          </cell>
        </row>
        <row r="1063">
          <cell r="A1063" t="str">
            <v>104894_sal</v>
          </cell>
          <cell r="B1063" t="str">
            <v>OVERHEADS - COST AMBITION MANAGER</v>
          </cell>
          <cell r="C1063">
            <v>540001</v>
          </cell>
          <cell r="D1063" t="str">
            <v>CORPORATE OPEX SALARIES</v>
          </cell>
          <cell r="E1063" t="str">
            <v>CHIGBO ENENMO</v>
          </cell>
          <cell r="F1063" t="str">
            <v>HR - SALARIES</v>
          </cell>
          <cell r="G1063">
            <v>415004</v>
          </cell>
          <cell r="H1063">
            <v>4150</v>
          </cell>
          <cell r="I1063" t="str">
            <v>G&amp;A</v>
          </cell>
          <cell r="J1063" t="str">
            <v>BASE JV</v>
          </cell>
          <cell r="K1063" t="str">
            <v>HR</v>
          </cell>
          <cell r="L1063" t="str">
            <v>FINANCE</v>
          </cell>
          <cell r="M1063" t="str">
            <v>SCiN Transformation Manager</v>
          </cell>
          <cell r="N1063" t="str">
            <v>UI Cost Ambition Manager</v>
          </cell>
          <cell r="O1063" t="str">
            <v>AJILIMA- ISAAC, HAWA</v>
          </cell>
          <cell r="P1063" t="str">
            <v>TARI.AKHIBI@SHELL.COM</v>
          </cell>
          <cell r="Q1063" t="str">
            <v>OPEX</v>
          </cell>
          <cell r="R1063" t="str">
            <v>OPEX</v>
          </cell>
          <cell r="S1063" t="str">
            <v>SALARIES</v>
          </cell>
          <cell r="T1063" t="str">
            <v>N/A</v>
          </cell>
          <cell r="U1063" t="str">
            <v>N/A</v>
          </cell>
          <cell r="V1063" t="str">
            <v>C_OPSE_OIL_Z11</v>
          </cell>
          <cell r="W1063" t="str">
            <v>P236.06 Finance and Taxation</v>
          </cell>
          <cell r="X1063" t="str">
            <v>S7000 Salaries and Wages</v>
          </cell>
          <cell r="Y1063" t="str">
            <v>A2340 Overhead</v>
          </cell>
          <cell r="Z1063">
            <v>650302.59</v>
          </cell>
          <cell r="AA1063">
            <v>599830.29</v>
          </cell>
          <cell r="AB1063">
            <v>222867022.05688429</v>
          </cell>
          <cell r="AC1063">
            <v>0</v>
          </cell>
          <cell r="AD1063">
            <v>730711.54772748949</v>
          </cell>
          <cell r="AG1063">
            <v>0</v>
          </cell>
          <cell r="AH1063">
            <v>-730711.54772748949</v>
          </cell>
        </row>
        <row r="1064">
          <cell r="A1064" t="str">
            <v>104910_SAL</v>
          </cell>
          <cell r="B1064" t="str">
            <v xml:space="preserve">SALARIES WAGES &amp; OH LAND AREA 2 EAST    </v>
          </cell>
          <cell r="C1064">
            <v>540001</v>
          </cell>
          <cell r="D1064" t="str">
            <v>CORPORATE OPEX SALARIES</v>
          </cell>
          <cell r="E1064" t="str">
            <v>CHIGBO ENENMO</v>
          </cell>
          <cell r="F1064" t="str">
            <v>HR - SALARIES</v>
          </cell>
          <cell r="G1064">
            <v>415004</v>
          </cell>
          <cell r="H1064">
            <v>4150</v>
          </cell>
          <cell r="I1064" t="str">
            <v>G&amp;A</v>
          </cell>
          <cell r="J1064" t="str">
            <v>BASE JV</v>
          </cell>
          <cell r="K1064" t="str">
            <v>HR</v>
          </cell>
          <cell r="L1064" t="str">
            <v>PRODUCTION</v>
          </cell>
          <cell r="M1064" t="str">
            <v>Asset Manager Onshore</v>
          </cell>
          <cell r="N1064" t="str">
            <v>Asset Manager, Land East</v>
          </cell>
          <cell r="O1064" t="str">
            <v>AJILIMA- ISAAC, HAWA</v>
          </cell>
          <cell r="P1064" t="str">
            <v>TARI.AKHIBI@SHELL.COM</v>
          </cell>
          <cell r="Q1064" t="str">
            <v>OPEX</v>
          </cell>
          <cell r="R1064" t="str">
            <v>OPEX</v>
          </cell>
          <cell r="S1064" t="str">
            <v>SALARIES</v>
          </cell>
          <cell r="T1064" t="str">
            <v>N/A</v>
          </cell>
          <cell r="U1064" t="str">
            <v>N/A</v>
          </cell>
          <cell r="V1064" t="str">
            <v>N/A</v>
          </cell>
          <cell r="W1064" t="str">
            <v>P231 Production Operations</v>
          </cell>
          <cell r="X1064" t="str">
            <v>S7000 Salaries and Wages</v>
          </cell>
          <cell r="Y1064" t="str">
            <v>A2110 Production Operations</v>
          </cell>
          <cell r="Z1064">
            <v>3383148.95</v>
          </cell>
          <cell r="AA1064">
            <v>11391656.280000001</v>
          </cell>
          <cell r="AB1064">
            <v>4080086073.0301452</v>
          </cell>
          <cell r="AC1064">
            <v>0</v>
          </cell>
          <cell r="AD1064">
            <v>13377331.386984082</v>
          </cell>
          <cell r="AG1064">
            <v>0</v>
          </cell>
          <cell r="AH1064">
            <v>-13377331.386984082</v>
          </cell>
        </row>
        <row r="1065">
          <cell r="A1065" t="str">
            <v>105445_Sal</v>
          </cell>
          <cell r="B1065" t="str">
            <v>PNTM MGR SODA PROJECTS</v>
          </cell>
          <cell r="C1065">
            <v>540001</v>
          </cell>
          <cell r="D1065" t="str">
            <v>CORPORATE OPEX SALARIES</v>
          </cell>
          <cell r="E1065" t="str">
            <v>CHIGBO ENENMO</v>
          </cell>
          <cell r="F1065" t="str">
            <v>HR - SALARIES</v>
          </cell>
          <cell r="G1065">
            <v>415004</v>
          </cell>
          <cell r="H1065">
            <v>4150</v>
          </cell>
          <cell r="I1065" t="str">
            <v>G&amp;A</v>
          </cell>
          <cell r="J1065" t="str">
            <v>BASE JV</v>
          </cell>
          <cell r="K1065" t="str">
            <v>HR</v>
          </cell>
          <cell r="L1065" t="str">
            <v>GM Nigeria, Operated</v>
          </cell>
          <cell r="M1065" t="str">
            <v>GM Nigeria, Operated</v>
          </cell>
          <cell r="N1065" t="str">
            <v>Manager, Onshore Nigeria Engineering</v>
          </cell>
          <cell r="O1065" t="str">
            <v>AJILIMA- ISAAC, HAWA</v>
          </cell>
          <cell r="P1065" t="str">
            <v>TARI.AKHIBI@SHELL.COM</v>
          </cell>
          <cell r="Q1065" t="str">
            <v>OPEX</v>
          </cell>
          <cell r="R1065" t="str">
            <v>OPEX</v>
          </cell>
          <cell r="S1065" t="str">
            <v>SALARIES</v>
          </cell>
          <cell r="T1065" t="str">
            <v>N/A</v>
          </cell>
          <cell r="U1065" t="str">
            <v>N/A</v>
          </cell>
          <cell r="V1065" t="str">
            <v>N/A</v>
          </cell>
          <cell r="W1065" t="str">
            <v>P236.01 Technical Support</v>
          </cell>
          <cell r="X1065" t="str">
            <v>S7000 Salaries and Wages</v>
          </cell>
          <cell r="Y1065" t="str">
            <v>A2340 Overhead</v>
          </cell>
          <cell r="Z1065">
            <v>0</v>
          </cell>
          <cell r="AA1065">
            <v>0</v>
          </cell>
          <cell r="AB1065">
            <v>0</v>
          </cell>
          <cell r="AC1065">
            <v>0</v>
          </cell>
          <cell r="AD1065">
            <v>0</v>
          </cell>
          <cell r="AG1065">
            <v>0</v>
          </cell>
          <cell r="AH1065">
            <v>0</v>
          </cell>
        </row>
        <row r="1066">
          <cell r="A1066" t="str">
            <v>105938_sal</v>
          </cell>
          <cell r="B1066" t="str">
            <v>OFFSHORE MANPOWER STAFF COST</v>
          </cell>
          <cell r="C1066">
            <v>540001</v>
          </cell>
          <cell r="D1066" t="str">
            <v>CORPORATE OPEX SALARIES</v>
          </cell>
          <cell r="E1066" t="str">
            <v>CHIGBO ENENMO</v>
          </cell>
          <cell r="F1066" t="str">
            <v>HR - SALARIES</v>
          </cell>
          <cell r="G1066">
            <v>415004</v>
          </cell>
          <cell r="H1066">
            <v>4150</v>
          </cell>
          <cell r="I1066" t="str">
            <v>G&amp;A</v>
          </cell>
          <cell r="J1066" t="str">
            <v>BASE JV</v>
          </cell>
          <cell r="K1066" t="str">
            <v>HR</v>
          </cell>
          <cell r="L1066" t="str">
            <v>IM &amp; IT</v>
          </cell>
          <cell r="M1066" t="str">
            <v>IM&amp;IT Manager Nigeria &amp; Gabon</v>
          </cell>
          <cell r="N1066" t="str">
            <v>JV Interface Manager</v>
          </cell>
          <cell r="O1066" t="str">
            <v>AJILIMA- ISAAC, HAWA</v>
          </cell>
          <cell r="P1066" t="str">
            <v>TARI.AKHIBI@SHELL.COM</v>
          </cell>
          <cell r="Q1066" t="str">
            <v>OPEX</v>
          </cell>
          <cell r="R1066" t="str">
            <v>OPEX</v>
          </cell>
          <cell r="S1066" t="str">
            <v>SALARIES</v>
          </cell>
          <cell r="T1066" t="str">
            <v>N/A</v>
          </cell>
          <cell r="U1066" t="str">
            <v>N/A</v>
          </cell>
          <cell r="V1066" t="str">
            <v>C_OPSE_OIL_Z11</v>
          </cell>
          <cell r="W1066" t="str">
            <v>P231 Production Operations</v>
          </cell>
          <cell r="X1066" t="str">
            <v>S7000 Salaries and Wages</v>
          </cell>
          <cell r="Y1066" t="str">
            <v>A2340 Overhead</v>
          </cell>
          <cell r="Z1066">
            <v>0</v>
          </cell>
          <cell r="AA1066">
            <v>0</v>
          </cell>
          <cell r="AB1066">
            <v>0</v>
          </cell>
          <cell r="AC1066">
            <v>0</v>
          </cell>
          <cell r="AD1066">
            <v>0</v>
          </cell>
          <cell r="AG1066">
            <v>0</v>
          </cell>
          <cell r="AH1066">
            <v>0</v>
          </cell>
        </row>
        <row r="1067">
          <cell r="A1067" t="str">
            <v>105939_Sal</v>
          </cell>
          <cell r="B1067" t="str">
            <v>SECURITY INTELLIGENCE AND SURVEILANCE</v>
          </cell>
          <cell r="C1067">
            <v>540001</v>
          </cell>
          <cell r="D1067" t="str">
            <v>CORPORATE OPEX SALARIES</v>
          </cell>
          <cell r="E1067" t="str">
            <v>CHIGBO ENENMO</v>
          </cell>
          <cell r="F1067" t="str">
            <v>HR - SALARIES</v>
          </cell>
          <cell r="G1067">
            <v>415004</v>
          </cell>
          <cell r="H1067">
            <v>4150</v>
          </cell>
          <cell r="I1067" t="str">
            <v>G&amp;A</v>
          </cell>
          <cell r="J1067" t="str">
            <v>BASE JV</v>
          </cell>
          <cell r="K1067" t="str">
            <v>HR</v>
          </cell>
          <cell r="L1067" t="str">
            <v>SECURITY</v>
          </cell>
          <cell r="M1067" t="str">
            <v>General Manager, Security</v>
          </cell>
          <cell r="N1067" t="str">
            <v>Manager Intelligence &amp; Survelliance</v>
          </cell>
          <cell r="O1067" t="str">
            <v>AJILIMA- ISAAC, HAWA</v>
          </cell>
          <cell r="P1067" t="str">
            <v>TARI.AKHIBI@SHELL.COM</v>
          </cell>
          <cell r="Q1067" t="str">
            <v>OPEX</v>
          </cell>
          <cell r="R1067" t="str">
            <v>OPEX</v>
          </cell>
          <cell r="S1067" t="str">
            <v>SALARIES</v>
          </cell>
          <cell r="T1067" t="str">
            <v>N/A</v>
          </cell>
          <cell r="U1067" t="str">
            <v>N/A</v>
          </cell>
          <cell r="V1067" t="str">
            <v>N/A</v>
          </cell>
          <cell r="W1067" t="str">
            <v>P236.08 Corporate Affairs, PR, etc.</v>
          </cell>
          <cell r="X1067" t="str">
            <v>S7000 Salaries and Wages</v>
          </cell>
          <cell r="Y1067" t="str">
            <v>A2340 Overhead</v>
          </cell>
          <cell r="Z1067">
            <v>0</v>
          </cell>
          <cell r="AA1067">
            <v>0</v>
          </cell>
          <cell r="AB1067">
            <v>0</v>
          </cell>
          <cell r="AC1067">
            <v>0</v>
          </cell>
          <cell r="AD1067">
            <v>0</v>
          </cell>
          <cell r="AG1067">
            <v>0</v>
          </cell>
          <cell r="AH1067">
            <v>0</v>
          </cell>
        </row>
        <row r="1068">
          <cell r="A1068" t="str">
            <v>105959_sal</v>
          </cell>
          <cell r="B1068" t="str">
            <v>ASSET MGR SWAMPWEST O/H ADMIN HOTL &amp; TRA</v>
          </cell>
          <cell r="C1068">
            <v>540001</v>
          </cell>
          <cell r="D1068" t="str">
            <v>CORPORATE OPEX SALARIES</v>
          </cell>
          <cell r="E1068" t="str">
            <v>CHIGBO ENENMO</v>
          </cell>
          <cell r="F1068" t="str">
            <v>HR - SALARIES</v>
          </cell>
          <cell r="G1068">
            <v>415004</v>
          </cell>
          <cell r="H1068">
            <v>4150</v>
          </cell>
          <cell r="I1068" t="str">
            <v>G&amp;A</v>
          </cell>
          <cell r="J1068" t="str">
            <v>BASE JV</v>
          </cell>
          <cell r="K1068" t="str">
            <v>HR</v>
          </cell>
          <cell r="L1068" t="str">
            <v>PRODUCTION</v>
          </cell>
          <cell r="M1068" t="str">
            <v>Asset Manager Onshore</v>
          </cell>
          <cell r="N1068" t="str">
            <v>Asset Manager, Swamp West</v>
          </cell>
          <cell r="O1068" t="str">
            <v>AJILIMA- ISAAC, HAWA</v>
          </cell>
          <cell r="P1068" t="str">
            <v>TARI.AKHIBI@SHELL.COM</v>
          </cell>
          <cell r="Q1068" t="str">
            <v>OPEX</v>
          </cell>
          <cell r="R1068" t="str">
            <v>OPEX</v>
          </cell>
          <cell r="S1068" t="str">
            <v>SALARIES</v>
          </cell>
          <cell r="T1068" t="str">
            <v>N/A</v>
          </cell>
          <cell r="U1068" t="str">
            <v>N/A</v>
          </cell>
          <cell r="V1068" t="str">
            <v>N/A</v>
          </cell>
          <cell r="W1068" t="str">
            <v>P231 Production Operations</v>
          </cell>
          <cell r="X1068" t="str">
            <v>S7000 Salaries and Wages</v>
          </cell>
          <cell r="Y1068" t="str">
            <v>A2110 Production Operations</v>
          </cell>
          <cell r="Z1068">
            <v>0</v>
          </cell>
          <cell r="AA1068">
            <v>0</v>
          </cell>
          <cell r="AB1068">
            <v>0</v>
          </cell>
          <cell r="AC1068">
            <v>0</v>
          </cell>
          <cell r="AD1068">
            <v>0</v>
          </cell>
          <cell r="AG1068">
            <v>0</v>
          </cell>
          <cell r="AH1068">
            <v>0</v>
          </cell>
        </row>
        <row r="1069">
          <cell r="A1069" t="str">
            <v>108137_sal</v>
          </cell>
          <cell r="B1069" t="str">
            <v xml:space="preserve">FUI/O FIN UI - OPERATED NG01            </v>
          </cell>
          <cell r="C1069">
            <v>540001</v>
          </cell>
          <cell r="D1069" t="str">
            <v>CORPORATE OPEX SALARIES</v>
          </cell>
          <cell r="E1069" t="str">
            <v>CHIGBO ENENMO</v>
          </cell>
          <cell r="F1069" t="str">
            <v>HR - SALARIES</v>
          </cell>
          <cell r="G1069">
            <v>415004</v>
          </cell>
          <cell r="H1069">
            <v>4150</v>
          </cell>
          <cell r="I1069" t="str">
            <v>G&amp;A</v>
          </cell>
          <cell r="J1069" t="str">
            <v>BASE JV</v>
          </cell>
          <cell r="K1069" t="str">
            <v>HR</v>
          </cell>
          <cell r="L1069" t="str">
            <v>FINANCE</v>
          </cell>
          <cell r="M1069" t="str">
            <v>GM, Planning &amp; Performance Management</v>
          </cell>
          <cell r="N1069" t="str">
            <v>Head, Regional Budgets &amp; Fin Planning</v>
          </cell>
          <cell r="O1069" t="str">
            <v>AJILIMA- ISAAC, HAWA</v>
          </cell>
          <cell r="P1069" t="str">
            <v>TARI.AKHIBI@SHELL.COM</v>
          </cell>
          <cell r="Q1069" t="str">
            <v>OPEX</v>
          </cell>
          <cell r="R1069" t="str">
            <v>OPEX</v>
          </cell>
          <cell r="S1069" t="str">
            <v>SALARIES</v>
          </cell>
          <cell r="T1069" t="str">
            <v>N/A</v>
          </cell>
          <cell r="U1069" t="str">
            <v>N/A</v>
          </cell>
          <cell r="V1069" t="str">
            <v>N/A</v>
          </cell>
          <cell r="W1069" t="str">
            <v>P236.06 Finance and Taxation</v>
          </cell>
          <cell r="X1069" t="str">
            <v>S7000 Salaries and Wages</v>
          </cell>
          <cell r="Y1069" t="str">
            <v>A2340 Overhead</v>
          </cell>
          <cell r="Z1069">
            <v>-11021.170000000002</v>
          </cell>
          <cell r="AA1069">
            <v>0</v>
          </cell>
          <cell r="AB1069">
            <v>0</v>
          </cell>
          <cell r="AC1069">
            <v>0</v>
          </cell>
          <cell r="AD1069">
            <v>0</v>
          </cell>
          <cell r="AG1069">
            <v>0</v>
          </cell>
          <cell r="AH1069">
            <v>0</v>
          </cell>
        </row>
        <row r="1070">
          <cell r="A1070" t="str">
            <v>108138_sal</v>
          </cell>
          <cell r="B1070" t="str">
            <v xml:space="preserve">PTP/O PROJECTS - OPERATED NG01          </v>
          </cell>
          <cell r="C1070">
            <v>540001</v>
          </cell>
          <cell r="D1070" t="str">
            <v>CORPORATE OPEX SALARIES</v>
          </cell>
          <cell r="E1070" t="str">
            <v>CHIGBO ENENMO</v>
          </cell>
          <cell r="F1070" t="str">
            <v>HR - SALARIES</v>
          </cell>
          <cell r="G1070">
            <v>415004</v>
          </cell>
          <cell r="H1070">
            <v>4150</v>
          </cell>
          <cell r="I1070" t="str">
            <v>G&amp;A</v>
          </cell>
          <cell r="J1070" t="str">
            <v>BASE JV</v>
          </cell>
          <cell r="K1070" t="str">
            <v>HR</v>
          </cell>
          <cell r="L1070" t="str">
            <v>INFRASTRUCTURE</v>
          </cell>
          <cell r="M1070" t="str">
            <v>Infrastructure Services Mgr Nigeria</v>
          </cell>
          <cell r="N1070" t="str">
            <v xml:space="preserve">Head RE &amp; Infrastructure Services </v>
          </cell>
          <cell r="O1070" t="str">
            <v>AJILIMA- ISAAC, HAWA</v>
          </cell>
          <cell r="P1070" t="str">
            <v>TARI.AKHIBI@SHELL.COM</v>
          </cell>
          <cell r="Q1070" t="str">
            <v>OPEX</v>
          </cell>
          <cell r="R1070" t="str">
            <v>OPEX</v>
          </cell>
          <cell r="S1070" t="str">
            <v>SALARIES</v>
          </cell>
          <cell r="T1070" t="str">
            <v>N/A</v>
          </cell>
          <cell r="U1070" t="str">
            <v>N/A</v>
          </cell>
          <cell r="V1070" t="str">
            <v>C_OPSE_OIL_Z11</v>
          </cell>
          <cell r="W1070" t="str">
            <v>P236.01 Technical Support</v>
          </cell>
          <cell r="X1070" t="str">
            <v>S7000 Salaries and Wages</v>
          </cell>
          <cell r="Y1070" t="str">
            <v>A2340 Overhead</v>
          </cell>
          <cell r="Z1070">
            <v>9561640.0800000019</v>
          </cell>
          <cell r="AA1070">
            <v>4528149.2</v>
          </cell>
          <cell r="AB1070">
            <v>759444701.44033968</v>
          </cell>
          <cell r="AC1070">
            <v>0</v>
          </cell>
          <cell r="AD1070">
            <v>2489982.627673245</v>
          </cell>
          <cell r="AG1070">
            <v>0</v>
          </cell>
          <cell r="AH1070">
            <v>-2489982.627673245</v>
          </cell>
        </row>
        <row r="1071">
          <cell r="A1071" t="str">
            <v>108139_sal</v>
          </cell>
          <cell r="B1071" t="str">
            <v xml:space="preserve">PTP/D PROJECTS - DEEPWATER NG01         </v>
          </cell>
          <cell r="C1071">
            <v>540001</v>
          </cell>
          <cell r="D1071" t="str">
            <v>CORPORATE OPEX SALARIES</v>
          </cell>
          <cell r="E1071" t="str">
            <v>CHIGBO ENENMO</v>
          </cell>
          <cell r="F1071" t="str">
            <v>HR - SALARIES</v>
          </cell>
          <cell r="G1071">
            <v>415004</v>
          </cell>
          <cell r="H1071">
            <v>4150</v>
          </cell>
          <cell r="I1071" t="str">
            <v>G&amp;A</v>
          </cell>
          <cell r="J1071" t="str">
            <v>BASE JV</v>
          </cell>
          <cell r="K1071" t="str">
            <v>HR</v>
          </cell>
          <cell r="L1071" t="str">
            <v>GM Nigeria, Operated</v>
          </cell>
          <cell r="M1071" t="str">
            <v>GM Nigeria, Operated</v>
          </cell>
          <cell r="N1071" t="str">
            <v>Head, Discipline Engineering</v>
          </cell>
          <cell r="O1071" t="str">
            <v>AJILIMA- ISAAC, HAWA</v>
          </cell>
          <cell r="P1071" t="str">
            <v>TARI.AKHIBI@SHELL.COM</v>
          </cell>
          <cell r="Q1071" t="str">
            <v>OPEX</v>
          </cell>
          <cell r="R1071" t="str">
            <v>OPEX</v>
          </cell>
          <cell r="S1071" t="str">
            <v>SALARIES</v>
          </cell>
          <cell r="T1071" t="str">
            <v>N/A</v>
          </cell>
          <cell r="U1071" t="str">
            <v>N/A</v>
          </cell>
          <cell r="V1071" t="str">
            <v>C_OPSE_OIL_Z11</v>
          </cell>
          <cell r="W1071" t="str">
            <v>P236.01 Technical Support</v>
          </cell>
          <cell r="X1071" t="str">
            <v>S7000 Salaries and Wages</v>
          </cell>
          <cell r="Y1071" t="str">
            <v>A2340 Overhead</v>
          </cell>
          <cell r="Z1071">
            <v>1788336.8800000001</v>
          </cell>
          <cell r="AA1071">
            <v>1511553.0899999999</v>
          </cell>
          <cell r="AB1071">
            <v>294969721.68819118</v>
          </cell>
          <cell r="AC1071">
            <v>1477245.5677143836</v>
          </cell>
          <cell r="AD1071">
            <v>2444359.4093150105</v>
          </cell>
          <cell r="AG1071">
            <v>0</v>
          </cell>
          <cell r="AH1071">
            <v>-2444359.4093150105</v>
          </cell>
        </row>
        <row r="1072">
          <cell r="A1072" t="str">
            <v>108140_sal</v>
          </cell>
          <cell r="B1072" t="str">
            <v xml:space="preserve">PTP/H PROJECTS - HSSE NG01              </v>
          </cell>
          <cell r="C1072">
            <v>540001</v>
          </cell>
          <cell r="D1072" t="str">
            <v>CORPORATE OPEX SALARIES</v>
          </cell>
          <cell r="E1072" t="str">
            <v>CHIGBO ENENMO</v>
          </cell>
          <cell r="F1072" t="str">
            <v>HR - SALARIES</v>
          </cell>
          <cell r="G1072">
            <v>415004</v>
          </cell>
          <cell r="H1072">
            <v>4150</v>
          </cell>
          <cell r="I1072" t="str">
            <v>G&amp;A</v>
          </cell>
          <cell r="J1072" t="str">
            <v>BASE JV</v>
          </cell>
          <cell r="K1072" t="str">
            <v>HR</v>
          </cell>
          <cell r="L1072" t="str">
            <v>GM Nigeria, Operated</v>
          </cell>
          <cell r="M1072" t="str">
            <v>GM Nigeria, Operated</v>
          </cell>
          <cell r="N1072" t="str">
            <v>Head, Discipline Engineering</v>
          </cell>
          <cell r="O1072" t="str">
            <v>AJILIMA- ISAAC, HAWA</v>
          </cell>
          <cell r="P1072" t="str">
            <v>TARI.AKHIBI@SHELL.COM</v>
          </cell>
          <cell r="Q1072" t="str">
            <v>OPEX</v>
          </cell>
          <cell r="R1072" t="str">
            <v>OPEX</v>
          </cell>
          <cell r="S1072" t="str">
            <v>SALARIES</v>
          </cell>
          <cell r="T1072" t="str">
            <v>N/A</v>
          </cell>
          <cell r="U1072" t="str">
            <v>N/A</v>
          </cell>
          <cell r="V1072" t="str">
            <v>C_OPSE_OIL_Z11</v>
          </cell>
          <cell r="W1072" t="str">
            <v>P236.02 HSE</v>
          </cell>
          <cell r="X1072" t="str">
            <v>S7000 Salaries and Wages</v>
          </cell>
          <cell r="Y1072" t="str">
            <v>A2340 Overhead</v>
          </cell>
          <cell r="Z1072">
            <v>1885478.3599999999</v>
          </cell>
          <cell r="AA1072">
            <v>1449754.93</v>
          </cell>
          <cell r="AB1072">
            <v>135479588.0579772</v>
          </cell>
          <cell r="AC1072">
            <v>0</v>
          </cell>
          <cell r="AD1072">
            <v>444195.37068189244</v>
          </cell>
          <cell r="AG1072">
            <v>0</v>
          </cell>
          <cell r="AH1072">
            <v>-444195.37068189244</v>
          </cell>
        </row>
        <row r="1073">
          <cell r="A1073" t="str">
            <v>108141_sal</v>
          </cell>
          <cell r="B1073" t="str">
            <v xml:space="preserve">PTW/O WELLS - OPERATED NG01             </v>
          </cell>
          <cell r="C1073">
            <v>540001</v>
          </cell>
          <cell r="D1073" t="str">
            <v>CORPORATE OPEX SALARIES</v>
          </cell>
          <cell r="E1073" t="str">
            <v>CHIGBO ENENMO</v>
          </cell>
          <cell r="F1073" t="str">
            <v>HR - SALARIES</v>
          </cell>
          <cell r="G1073">
            <v>415004</v>
          </cell>
          <cell r="H1073">
            <v>4150</v>
          </cell>
          <cell r="I1073" t="str">
            <v>G&amp;A</v>
          </cell>
          <cell r="J1073" t="str">
            <v>BASE JV</v>
          </cell>
          <cell r="K1073" t="str">
            <v>HR</v>
          </cell>
          <cell r="L1073" t="str">
            <v>WELLS</v>
          </cell>
          <cell r="M1073" t="str">
            <v>GM Wells Ops SPDC</v>
          </cell>
          <cell r="N1073" t="str">
            <v>Well Engineering Manager</v>
          </cell>
          <cell r="O1073" t="str">
            <v>AJILIMA- ISAAC, HAWA</v>
          </cell>
          <cell r="P1073" t="str">
            <v>TARI.AKHIBI@SHELL.COM</v>
          </cell>
          <cell r="Q1073" t="str">
            <v>OPEX</v>
          </cell>
          <cell r="R1073" t="str">
            <v>OPEX</v>
          </cell>
          <cell r="S1073" t="str">
            <v>SALARIES</v>
          </cell>
          <cell r="T1073" t="str">
            <v>N/A</v>
          </cell>
          <cell r="U1073" t="str">
            <v>N/A</v>
          </cell>
          <cell r="V1073" t="str">
            <v>N/A</v>
          </cell>
          <cell r="W1073" t="str">
            <v>P232 Well Mtce, Testing &amp; Stimulation</v>
          </cell>
          <cell r="X1073" t="str">
            <v>S7000 Salaries and Wages</v>
          </cell>
          <cell r="Y1073" t="str">
            <v>A2340 Overhead</v>
          </cell>
          <cell r="Z1073">
            <v>0</v>
          </cell>
          <cell r="AA1073">
            <v>0</v>
          </cell>
          <cell r="AB1073">
            <v>0</v>
          </cell>
          <cell r="AC1073">
            <v>0</v>
          </cell>
          <cell r="AD1073">
            <v>0</v>
          </cell>
          <cell r="AG1073">
            <v>0</v>
          </cell>
          <cell r="AH1073">
            <v>0</v>
          </cell>
        </row>
        <row r="1074">
          <cell r="A1074" t="str">
            <v>108142_sal</v>
          </cell>
          <cell r="B1074" t="str">
            <v xml:space="preserve">FPT/P FIN P&amp;T- FINANCE PROJECTS NG01    </v>
          </cell>
          <cell r="C1074">
            <v>540001</v>
          </cell>
          <cell r="D1074" t="str">
            <v>CORPORATE OPEX SALARIES</v>
          </cell>
          <cell r="E1074" t="str">
            <v>CHIGBO ENENMO</v>
          </cell>
          <cell r="F1074" t="str">
            <v>HR - SALARIES</v>
          </cell>
          <cell r="G1074">
            <v>415004</v>
          </cell>
          <cell r="H1074">
            <v>4150</v>
          </cell>
          <cell r="I1074" t="str">
            <v>G&amp;A</v>
          </cell>
          <cell r="J1074" t="str">
            <v>BASE JV</v>
          </cell>
          <cell r="K1074" t="str">
            <v>HR</v>
          </cell>
          <cell r="L1074" t="str">
            <v>GM Nigeria, Operated</v>
          </cell>
          <cell r="M1074" t="str">
            <v>GM Nigeria, Operated</v>
          </cell>
          <cell r="N1074" t="str">
            <v>Manager, Asset Engineering</v>
          </cell>
          <cell r="O1074" t="str">
            <v>AJILIMA- ISAAC, HAWA</v>
          </cell>
          <cell r="P1074" t="str">
            <v>TARI.AKHIBI@SHELL.COM</v>
          </cell>
          <cell r="Q1074" t="str">
            <v>OPEX</v>
          </cell>
          <cell r="R1074" t="str">
            <v>OPEX</v>
          </cell>
          <cell r="S1074" t="str">
            <v>SALARIES</v>
          </cell>
          <cell r="T1074" t="str">
            <v>N/A</v>
          </cell>
          <cell r="U1074" t="str">
            <v>N/A</v>
          </cell>
          <cell r="V1074" t="str">
            <v>C_OPSE_OIL_Z11</v>
          </cell>
          <cell r="W1074" t="str">
            <v>P236.06 Finance and Taxation</v>
          </cell>
          <cell r="X1074" t="str">
            <v>S7000 Salaries and Wages</v>
          </cell>
          <cell r="Y1074" t="str">
            <v>A2340 Overhead</v>
          </cell>
          <cell r="Z1074">
            <v>330348.38</v>
          </cell>
          <cell r="AA1074">
            <v>225669.18000000005</v>
          </cell>
          <cell r="AB1074">
            <v>737792736.09995174</v>
          </cell>
          <cell r="AC1074">
            <v>0</v>
          </cell>
          <cell r="AD1074">
            <v>2418992.5773768909</v>
          </cell>
          <cell r="AG1074">
            <v>0</v>
          </cell>
          <cell r="AH1074">
            <v>-2418992.5773768909</v>
          </cell>
        </row>
        <row r="1075">
          <cell r="A1075" t="str">
            <v>108143_sal</v>
          </cell>
          <cell r="B1075" t="str">
            <v xml:space="preserve">PTT/S TACIT - SUBSURFACE AND WELLS NG01 </v>
          </cell>
          <cell r="C1075">
            <v>540001</v>
          </cell>
          <cell r="D1075" t="str">
            <v>CORPORATE OPEX SALARIES</v>
          </cell>
          <cell r="E1075" t="str">
            <v>CHIGBO ENENMO</v>
          </cell>
          <cell r="F1075" t="str">
            <v>HR - SALARIES</v>
          </cell>
          <cell r="G1075">
            <v>415004</v>
          </cell>
          <cell r="H1075">
            <v>4150</v>
          </cell>
          <cell r="I1075" t="str">
            <v>G&amp;A</v>
          </cell>
          <cell r="J1075" t="str">
            <v>BASE JV</v>
          </cell>
          <cell r="K1075" t="str">
            <v>HR</v>
          </cell>
          <cell r="L1075" t="str">
            <v>WELLS</v>
          </cell>
          <cell r="M1075" t="str">
            <v>GM Wells Ops SPDC</v>
          </cell>
          <cell r="N1075" t="str">
            <v>Well Engineering Manager</v>
          </cell>
          <cell r="O1075" t="str">
            <v>AJILIMA- ISAAC, HAWA</v>
          </cell>
          <cell r="P1075" t="str">
            <v>TARI.AKHIBI@SHELL.COM</v>
          </cell>
          <cell r="Q1075" t="str">
            <v>OPEX</v>
          </cell>
          <cell r="R1075" t="str">
            <v>OPEX</v>
          </cell>
          <cell r="S1075" t="str">
            <v>SALARIES</v>
          </cell>
          <cell r="T1075" t="str">
            <v>N/A</v>
          </cell>
          <cell r="U1075" t="str">
            <v>N/A</v>
          </cell>
          <cell r="V1075" t="str">
            <v>C_OPSE_OIL_Z11</v>
          </cell>
          <cell r="W1075" t="str">
            <v>P232 Well Mtce, Testing &amp; Stimulation</v>
          </cell>
          <cell r="X1075" t="str">
            <v>S7000 Salaries and Wages</v>
          </cell>
          <cell r="Y1075" t="str">
            <v>A2340 Overhead</v>
          </cell>
          <cell r="Z1075">
            <v>290571.12</v>
          </cell>
          <cell r="AA1075">
            <v>342724.79000000004</v>
          </cell>
          <cell r="AB1075">
            <v>111239322.07594007</v>
          </cell>
          <cell r="AC1075">
            <v>0</v>
          </cell>
          <cell r="AD1075">
            <v>364719.08877357398</v>
          </cell>
          <cell r="AG1075">
            <v>0</v>
          </cell>
          <cell r="AH1075">
            <v>-364719.08877357398</v>
          </cell>
        </row>
        <row r="1076">
          <cell r="A1076" t="str">
            <v>108144_sal</v>
          </cell>
          <cell r="B1076" t="str">
            <v xml:space="preserve">PTC/P C&amp;P - PROJECTS NG01               </v>
          </cell>
          <cell r="C1076">
            <v>540001</v>
          </cell>
          <cell r="D1076" t="str">
            <v>CORPORATE OPEX SALARIES</v>
          </cell>
          <cell r="E1076" t="str">
            <v>CHIGBO ENENMO</v>
          </cell>
          <cell r="F1076" t="str">
            <v>HR - SALARIES</v>
          </cell>
          <cell r="G1076">
            <v>415004</v>
          </cell>
          <cell r="H1076">
            <v>4150</v>
          </cell>
          <cell r="I1076" t="str">
            <v>G&amp;A</v>
          </cell>
          <cell r="J1076" t="str">
            <v>BASE JV</v>
          </cell>
          <cell r="K1076" t="str">
            <v>HR</v>
          </cell>
          <cell r="L1076" t="str">
            <v>CONTRACTING &amp; PROCUREMENT</v>
          </cell>
          <cell r="M1076" t="str">
            <v>Manager CP UI Nigeria &amp; Gabon</v>
          </cell>
          <cell r="N1076" t="str">
            <v>CP Operations Manager</v>
          </cell>
          <cell r="O1076" t="str">
            <v>AJILIMA- ISAAC, HAWA</v>
          </cell>
          <cell r="P1076" t="str">
            <v>TARI.AKHIBI@SHELL.COM</v>
          </cell>
          <cell r="Q1076" t="str">
            <v>OPEX</v>
          </cell>
          <cell r="R1076" t="str">
            <v>OPEX</v>
          </cell>
          <cell r="S1076" t="str">
            <v>SALARIES</v>
          </cell>
          <cell r="T1076" t="str">
            <v>N/A</v>
          </cell>
          <cell r="U1076" t="str">
            <v>N/A</v>
          </cell>
          <cell r="V1076" t="str">
            <v>C_OPSE_OIL_Z11</v>
          </cell>
          <cell r="W1076" t="str">
            <v>P236.07 Procurement Management</v>
          </cell>
          <cell r="X1076" t="str">
            <v>S7000 Salaries and Wages</v>
          </cell>
          <cell r="Y1076" t="str">
            <v>A2340 Overhead</v>
          </cell>
          <cell r="Z1076">
            <v>1670799.7300000002</v>
          </cell>
          <cell r="AA1076">
            <v>399663.55000000028</v>
          </cell>
          <cell r="AB1076">
            <v>1568285780.4178729</v>
          </cell>
          <cell r="AC1076">
            <v>0</v>
          </cell>
          <cell r="AD1076">
            <v>5141920.5915340092</v>
          </cell>
          <cell r="AG1076">
            <v>0</v>
          </cell>
          <cell r="AH1076">
            <v>-5141920.5915340092</v>
          </cell>
        </row>
        <row r="1077">
          <cell r="A1077" t="str">
            <v>108146_sal</v>
          </cell>
          <cell r="B1077" t="str">
            <v xml:space="preserve">PTU/O UPSTR DEV - OPERATED NG01         </v>
          </cell>
          <cell r="C1077">
            <v>540001</v>
          </cell>
          <cell r="D1077" t="str">
            <v>CORPORATE OPEX SALARIES</v>
          </cell>
          <cell r="E1077" t="str">
            <v>CHIGBO ENENMO</v>
          </cell>
          <cell r="F1077" t="str">
            <v>HR - SALARIES</v>
          </cell>
          <cell r="G1077">
            <v>415004</v>
          </cell>
          <cell r="H1077">
            <v>4150</v>
          </cell>
          <cell r="I1077" t="str">
            <v>G&amp;A</v>
          </cell>
          <cell r="J1077" t="str">
            <v>BASE JV</v>
          </cell>
          <cell r="K1077" t="str">
            <v>HR</v>
          </cell>
          <cell r="L1077" t="str">
            <v>INFRASTRUCTURE</v>
          </cell>
          <cell r="M1077" t="str">
            <v>Infrastructure Services Mgr Nigeria</v>
          </cell>
          <cell r="N1077" t="str">
            <v>Head RE &amp; Infrastructure Services SPDC</v>
          </cell>
          <cell r="O1077" t="str">
            <v>AJILIMA- ISAAC, HAWA</v>
          </cell>
          <cell r="P1077" t="str">
            <v>TARI.AKHIBI@SHELL.COM</v>
          </cell>
          <cell r="Q1077" t="str">
            <v>OPEX</v>
          </cell>
          <cell r="R1077" t="str">
            <v>OPEX</v>
          </cell>
          <cell r="S1077" t="str">
            <v>SALARIES</v>
          </cell>
          <cell r="T1077" t="str">
            <v>N/A</v>
          </cell>
          <cell r="U1077" t="str">
            <v>N/A</v>
          </cell>
          <cell r="V1077" t="str">
            <v>C_OPSE_OIL_Z11</v>
          </cell>
          <cell r="W1077" t="str">
            <v>P236.01 Technical Support</v>
          </cell>
          <cell r="X1077" t="str">
            <v>S7000 Salaries and Wages</v>
          </cell>
          <cell r="Y1077" t="str">
            <v>A2340 Overhead</v>
          </cell>
          <cell r="Z1077">
            <v>16828933.990000002</v>
          </cell>
          <cell r="AA1077">
            <v>11700919.41</v>
          </cell>
          <cell r="AB1077">
            <v>3132079332.9361773</v>
          </cell>
          <cell r="AC1077">
            <v>8955675.1971325297</v>
          </cell>
          <cell r="AD1077">
            <v>19224787.764136389</v>
          </cell>
          <cell r="AG1077">
            <v>0</v>
          </cell>
          <cell r="AH1077">
            <v>-19224787.764136389</v>
          </cell>
        </row>
        <row r="1078">
          <cell r="A1078" t="str">
            <v>108147_sal</v>
          </cell>
          <cell r="B1078" t="str">
            <v xml:space="preserve">PTC/W C&amp;P - WELLS NG01                  </v>
          </cell>
          <cell r="C1078">
            <v>540001</v>
          </cell>
          <cell r="D1078" t="str">
            <v>CORPORATE OPEX SALARIES</v>
          </cell>
          <cell r="E1078" t="str">
            <v>CHIGBO ENENMO</v>
          </cell>
          <cell r="F1078" t="str">
            <v>HR - SALARIES</v>
          </cell>
          <cell r="G1078">
            <v>415004</v>
          </cell>
          <cell r="H1078">
            <v>4150</v>
          </cell>
          <cell r="I1078" t="str">
            <v>G&amp;A</v>
          </cell>
          <cell r="J1078" t="str">
            <v>BASE JV</v>
          </cell>
          <cell r="K1078" t="str">
            <v>HR</v>
          </cell>
          <cell r="L1078" t="str">
            <v>WELLS</v>
          </cell>
          <cell r="M1078" t="str">
            <v>GM Wells Ops SPDC</v>
          </cell>
          <cell r="N1078" t="str">
            <v>Well Engineering Manager (CWI)</v>
          </cell>
          <cell r="O1078" t="str">
            <v>AJILIMA- ISAAC, HAWA</v>
          </cell>
          <cell r="P1078" t="str">
            <v>TARI.AKHIBI@SHELL.COM</v>
          </cell>
          <cell r="Q1078" t="str">
            <v>OPEX</v>
          </cell>
          <cell r="R1078" t="str">
            <v>OPEX</v>
          </cell>
          <cell r="S1078" t="str">
            <v>SALARIES</v>
          </cell>
          <cell r="T1078" t="str">
            <v>N/A</v>
          </cell>
          <cell r="U1078" t="str">
            <v>N/A</v>
          </cell>
          <cell r="V1078" t="str">
            <v>C_OPSE_OIL_Z11</v>
          </cell>
          <cell r="W1078" t="str">
            <v>P236.07 Procurement Management</v>
          </cell>
          <cell r="X1078" t="str">
            <v>S7000 Salaries and Wages</v>
          </cell>
          <cell r="Y1078" t="str">
            <v>A2340 Overhead</v>
          </cell>
          <cell r="Z1078">
            <v>1599247.71</v>
          </cell>
          <cell r="AA1078">
            <v>1056664.31</v>
          </cell>
          <cell r="AB1078">
            <v>457293746.5463888</v>
          </cell>
          <cell r="AC1078">
            <v>0</v>
          </cell>
          <cell r="AD1078">
            <v>1499323.759168488</v>
          </cell>
          <cell r="AG1078">
            <v>0</v>
          </cell>
          <cell r="AH1078">
            <v>-1499323.759168488</v>
          </cell>
        </row>
        <row r="1079">
          <cell r="A1079" t="str">
            <v>108148_sal</v>
          </cell>
          <cell r="B1079" t="str">
            <v xml:space="preserve">PTE/S PES - PROJECT SERVICES NG01       </v>
          </cell>
          <cell r="C1079">
            <v>540001</v>
          </cell>
          <cell r="D1079" t="str">
            <v>CORPORATE OPEX SALARIES</v>
          </cell>
          <cell r="E1079" t="str">
            <v>CHIGBO ENENMO</v>
          </cell>
          <cell r="F1079" t="str">
            <v>HR - SALARIES</v>
          </cell>
          <cell r="G1079">
            <v>415004</v>
          </cell>
          <cell r="H1079">
            <v>4150</v>
          </cell>
          <cell r="I1079" t="str">
            <v>G&amp;A</v>
          </cell>
          <cell r="J1079" t="str">
            <v>BASE JV</v>
          </cell>
          <cell r="K1079" t="str">
            <v>HR</v>
          </cell>
          <cell r="L1079" t="str">
            <v>GM Nigeria, Operated</v>
          </cell>
          <cell r="M1079" t="str">
            <v>GM Nigeria, Operated</v>
          </cell>
          <cell r="N1079" t="str">
            <v>Manager, Onshore Nigeria Engineering</v>
          </cell>
          <cell r="O1079" t="str">
            <v>AJILIMA- ISAAC, HAWA</v>
          </cell>
          <cell r="P1079" t="str">
            <v>TARI.AKHIBI@SHELL.COM</v>
          </cell>
          <cell r="Q1079" t="str">
            <v>OPEX</v>
          </cell>
          <cell r="R1079" t="str">
            <v>OPEX</v>
          </cell>
          <cell r="S1079" t="str">
            <v>SALARIES</v>
          </cell>
          <cell r="T1079" t="str">
            <v>N/A</v>
          </cell>
          <cell r="U1079" t="str">
            <v>N/A</v>
          </cell>
          <cell r="V1079" t="str">
            <v>C_OPSE_OIL_Z11</v>
          </cell>
          <cell r="W1079" t="str">
            <v>P236.01 Technical Support</v>
          </cell>
          <cell r="X1079" t="str">
            <v>S7000 Salaries and Wages</v>
          </cell>
          <cell r="Y1079" t="str">
            <v>A2340 Overhead</v>
          </cell>
          <cell r="Z1079">
            <v>4463337.9000000004</v>
          </cell>
          <cell r="AA1079">
            <v>9676762.2999999989</v>
          </cell>
          <cell r="AB1079">
            <v>5120543475.8877296</v>
          </cell>
          <cell r="AC1079">
            <v>0</v>
          </cell>
          <cell r="AD1079">
            <v>16788667.134058129</v>
          </cell>
          <cell r="AG1079">
            <v>0</v>
          </cell>
          <cell r="AH1079">
            <v>-16788667.134058129</v>
          </cell>
        </row>
        <row r="1080">
          <cell r="A1080" t="str">
            <v>108149_sal</v>
          </cell>
          <cell r="B1080" t="str">
            <v xml:space="preserve">PTE/V PES - VALUE ASSURANCE NG01        </v>
          </cell>
          <cell r="C1080">
            <v>540001</v>
          </cell>
          <cell r="D1080" t="str">
            <v>CORPORATE OPEX SALARIES</v>
          </cell>
          <cell r="E1080" t="str">
            <v>CHIGBO ENENMO</v>
          </cell>
          <cell r="F1080" t="str">
            <v>HR - SALARIES</v>
          </cell>
          <cell r="G1080">
            <v>415004</v>
          </cell>
          <cell r="H1080">
            <v>4150</v>
          </cell>
          <cell r="I1080" t="str">
            <v>G&amp;A</v>
          </cell>
          <cell r="J1080" t="str">
            <v>BASE JV</v>
          </cell>
          <cell r="K1080" t="str">
            <v>HR</v>
          </cell>
          <cell r="L1080" t="str">
            <v>GM Nigeria, Operated</v>
          </cell>
          <cell r="M1080" t="str">
            <v>GM Nigeria, Operated</v>
          </cell>
          <cell r="N1080" t="str">
            <v>Head, Discipline Engineering</v>
          </cell>
          <cell r="O1080" t="str">
            <v>AJILIMA- ISAAC, HAWA</v>
          </cell>
          <cell r="P1080" t="str">
            <v>TARI.AKHIBI@SHELL.COM</v>
          </cell>
          <cell r="Q1080" t="str">
            <v>OPEX</v>
          </cell>
          <cell r="R1080" t="str">
            <v>OPEX</v>
          </cell>
          <cell r="S1080" t="str">
            <v>SALARIES</v>
          </cell>
          <cell r="T1080" t="str">
            <v>N/A</v>
          </cell>
          <cell r="U1080" t="str">
            <v>N/A</v>
          </cell>
          <cell r="V1080" t="str">
            <v>C_OPSE_OIL_Z11</v>
          </cell>
          <cell r="W1080" t="str">
            <v>P236.01 Technical Support</v>
          </cell>
          <cell r="X1080" t="str">
            <v>S7000 Salaries and Wages</v>
          </cell>
          <cell r="Y1080" t="str">
            <v>A2340 Overhead</v>
          </cell>
          <cell r="Z1080">
            <v>387845.94</v>
          </cell>
          <cell r="AA1080">
            <v>98681.430000000008</v>
          </cell>
          <cell r="AB1080">
            <v>0</v>
          </cell>
          <cell r="AC1080">
            <v>0</v>
          </cell>
          <cell r="AD1080">
            <v>0</v>
          </cell>
          <cell r="AG1080">
            <v>0</v>
          </cell>
          <cell r="AH1080">
            <v>0</v>
          </cell>
        </row>
        <row r="1081">
          <cell r="A1081" t="str">
            <v>108151_sal</v>
          </cell>
          <cell r="B1081" t="str">
            <v>PROJ. - SE</v>
          </cell>
          <cell r="C1081">
            <v>540001</v>
          </cell>
          <cell r="D1081" t="str">
            <v>CORPORATE OPEX SALARIES</v>
          </cell>
          <cell r="E1081" t="str">
            <v>CHIGBO ENENMO</v>
          </cell>
          <cell r="F1081" t="str">
            <v>HR - SALARIES</v>
          </cell>
          <cell r="G1081">
            <v>415004</v>
          </cell>
          <cell r="H1081">
            <v>4150</v>
          </cell>
          <cell r="I1081" t="str">
            <v>G&amp;A</v>
          </cell>
          <cell r="J1081" t="str">
            <v>BASE JV</v>
          </cell>
          <cell r="K1081" t="str">
            <v>HR</v>
          </cell>
          <cell r="L1081" t="str">
            <v>IM &amp; IT</v>
          </cell>
          <cell r="M1081" t="str">
            <v>IM&amp;IT Manager Nigeria &amp; Gabon</v>
          </cell>
          <cell r="N1081" t="str">
            <v>JV Interface Manager</v>
          </cell>
          <cell r="O1081" t="str">
            <v>AJILIMA- ISAAC, HAWA</v>
          </cell>
          <cell r="P1081" t="str">
            <v>TARI.AKHIBI@SHELL.COM</v>
          </cell>
          <cell r="Q1081" t="str">
            <v>OPEX</v>
          </cell>
          <cell r="R1081" t="str">
            <v>OPEX</v>
          </cell>
          <cell r="S1081" t="str">
            <v>SALARIES</v>
          </cell>
          <cell r="T1081" t="str">
            <v>N/A</v>
          </cell>
          <cell r="U1081" t="str">
            <v>N/A</v>
          </cell>
          <cell r="V1081" t="str">
            <v>C_OPSE_OIL_Z11</v>
          </cell>
          <cell r="W1081" t="str">
            <v>P236.02 HSE</v>
          </cell>
          <cell r="X1081" t="str">
            <v>S7000 Salaries and Wages</v>
          </cell>
          <cell r="Y1081" t="str">
            <v>A2340 Overhead</v>
          </cell>
          <cell r="Z1081">
            <v>0</v>
          </cell>
          <cell r="AA1081">
            <v>0</v>
          </cell>
          <cell r="AB1081">
            <v>0</v>
          </cell>
          <cell r="AC1081">
            <v>0</v>
          </cell>
          <cell r="AD1081">
            <v>0</v>
          </cell>
          <cell r="AG1081">
            <v>0</v>
          </cell>
          <cell r="AH1081">
            <v>0</v>
          </cell>
        </row>
        <row r="1082">
          <cell r="A1082" t="str">
            <v>108541_sal</v>
          </cell>
          <cell r="B1082" t="str">
            <v xml:space="preserve">ITG SALARY  APPL SUPPORT SSW.           </v>
          </cell>
          <cell r="C1082">
            <v>540001</v>
          </cell>
          <cell r="D1082" t="str">
            <v>CORPORATE OPEX SALARIES</v>
          </cell>
          <cell r="E1082" t="str">
            <v>CHIGBO ENENMO</v>
          </cell>
          <cell r="F1082" t="str">
            <v>HR - SALARIES</v>
          </cell>
          <cell r="G1082">
            <v>415004</v>
          </cell>
          <cell r="H1082">
            <v>4150</v>
          </cell>
          <cell r="I1082" t="str">
            <v>G&amp;A</v>
          </cell>
          <cell r="J1082" t="str">
            <v>BASE JV</v>
          </cell>
          <cell r="K1082" t="str">
            <v>HR</v>
          </cell>
          <cell r="L1082" t="str">
            <v>IM &amp; IT</v>
          </cell>
          <cell r="M1082" t="str">
            <v>IM&amp;IT Manager Nigeria &amp; Gabon</v>
          </cell>
          <cell r="N1082" t="str">
            <v>JV Interface Manager</v>
          </cell>
          <cell r="O1082" t="str">
            <v>AJILIMA- ISAAC, HAWA</v>
          </cell>
          <cell r="P1082" t="str">
            <v>TARI.AKHIBI@SHELL.COM</v>
          </cell>
          <cell r="Q1082" t="str">
            <v>OPEX</v>
          </cell>
          <cell r="R1082" t="str">
            <v>OPEX</v>
          </cell>
          <cell r="S1082" t="str">
            <v>SALARIES</v>
          </cell>
          <cell r="T1082" t="str">
            <v>N/A</v>
          </cell>
          <cell r="U1082" t="str">
            <v>N/A</v>
          </cell>
          <cell r="V1082" t="str">
            <v>C_OPSE_OIL_Z11</v>
          </cell>
          <cell r="W1082" t="str">
            <v>P236.03 IT</v>
          </cell>
          <cell r="X1082" t="str">
            <v>S7000 Salaries and Wages</v>
          </cell>
          <cell r="Y1082" t="str">
            <v>A2340 Overhead</v>
          </cell>
          <cell r="Z1082">
            <v>3867834.92</v>
          </cell>
          <cell r="AA1082">
            <v>3479930.19</v>
          </cell>
          <cell r="AB1082">
            <v>1199411329.431597</v>
          </cell>
          <cell r="AC1082">
            <v>1364442.4392259535</v>
          </cell>
          <cell r="AD1082">
            <v>5296938.6012967639</v>
          </cell>
          <cell r="AG1082">
            <v>0</v>
          </cell>
          <cell r="AH1082">
            <v>-5296938.6012967639</v>
          </cell>
        </row>
        <row r="1083">
          <cell r="A1083" t="str">
            <v>108542_sal</v>
          </cell>
          <cell r="B1083" t="str">
            <v xml:space="preserve">ITG SALARY  BUSINESS SERVICES (BSM)     </v>
          </cell>
          <cell r="C1083">
            <v>540001</v>
          </cell>
          <cell r="D1083" t="str">
            <v>CORPORATE OPEX SALARIES</v>
          </cell>
          <cell r="E1083" t="str">
            <v>CHIGBO ENENMO</v>
          </cell>
          <cell r="F1083" t="str">
            <v>HR - SALARIES</v>
          </cell>
          <cell r="G1083">
            <v>415004</v>
          </cell>
          <cell r="H1083">
            <v>4150</v>
          </cell>
          <cell r="I1083" t="str">
            <v>G&amp;A</v>
          </cell>
          <cell r="J1083" t="str">
            <v>BASE JV</v>
          </cell>
          <cell r="K1083" t="str">
            <v>HR</v>
          </cell>
          <cell r="L1083" t="str">
            <v>IM &amp; IT</v>
          </cell>
          <cell r="M1083" t="str">
            <v>IM&amp;IT Manager Nigeria &amp; Gabon</v>
          </cell>
          <cell r="N1083" t="str">
            <v>JV Interface Manager</v>
          </cell>
          <cell r="O1083" t="str">
            <v>AJILIMA- ISAAC, HAWA</v>
          </cell>
          <cell r="P1083" t="str">
            <v>TARI.AKHIBI@SHELL.COM</v>
          </cell>
          <cell r="Q1083" t="str">
            <v>OPEX</v>
          </cell>
          <cell r="R1083" t="str">
            <v>OPEX</v>
          </cell>
          <cell r="S1083" t="str">
            <v>SALARIES</v>
          </cell>
          <cell r="T1083" t="str">
            <v>N/A</v>
          </cell>
          <cell r="U1083" t="str">
            <v>N/A</v>
          </cell>
          <cell r="V1083" t="str">
            <v>C_OPSE_OIL_Z11</v>
          </cell>
          <cell r="W1083" t="str">
            <v>P236.03 IT</v>
          </cell>
          <cell r="X1083" t="str">
            <v>S7000 Salaries and Wages</v>
          </cell>
          <cell r="Y1083" t="str">
            <v>A2340 Overhead</v>
          </cell>
          <cell r="Z1083">
            <v>2158129.2600000002</v>
          </cell>
          <cell r="AA1083">
            <v>1267459.6700000002</v>
          </cell>
          <cell r="AB1083">
            <v>415978577.6115402</v>
          </cell>
          <cell r="AC1083">
            <v>0</v>
          </cell>
          <cell r="AD1083">
            <v>1363864.1888902958</v>
          </cell>
          <cell r="AG1083">
            <v>0</v>
          </cell>
          <cell r="AH1083">
            <v>-1363864.1888902958</v>
          </cell>
        </row>
        <row r="1084">
          <cell r="A1084" t="str">
            <v>108543_sal</v>
          </cell>
          <cell r="B1084" t="str">
            <v xml:space="preserve">ITG SALARY  DV UPSTREAM BUSINESS        </v>
          </cell>
          <cell r="C1084">
            <v>540001</v>
          </cell>
          <cell r="D1084" t="str">
            <v>CORPORATE OPEX SALARIES</v>
          </cell>
          <cell r="E1084" t="str">
            <v>CHIGBO ENENMO</v>
          </cell>
          <cell r="F1084" t="str">
            <v>HR - SALARIES</v>
          </cell>
          <cell r="G1084">
            <v>415004</v>
          </cell>
          <cell r="H1084">
            <v>4150</v>
          </cell>
          <cell r="I1084" t="str">
            <v>G&amp;A</v>
          </cell>
          <cell r="J1084" t="str">
            <v>BASE JV</v>
          </cell>
          <cell r="K1084" t="str">
            <v>HR</v>
          </cell>
          <cell r="L1084" t="str">
            <v>IM &amp; IT</v>
          </cell>
          <cell r="M1084" t="str">
            <v>IM&amp;IT Manager Nigeria &amp; Gabon</v>
          </cell>
          <cell r="N1084" t="str">
            <v>JV Interface Manager</v>
          </cell>
          <cell r="O1084" t="str">
            <v>AJILIMA- ISAAC, HAWA</v>
          </cell>
          <cell r="P1084" t="str">
            <v>TARI.AKHIBI@SHELL.COM</v>
          </cell>
          <cell r="Q1084" t="str">
            <v>OPEX</v>
          </cell>
          <cell r="R1084" t="str">
            <v>OPEX</v>
          </cell>
          <cell r="S1084" t="str">
            <v>SALARIES</v>
          </cell>
          <cell r="T1084" t="str">
            <v>N/A</v>
          </cell>
          <cell r="U1084" t="str">
            <v>N/A</v>
          </cell>
          <cell r="V1084" t="str">
            <v>C_OPSE_OIL_Z11</v>
          </cell>
          <cell r="W1084" t="str">
            <v>P236.03 IT</v>
          </cell>
          <cell r="X1084" t="str">
            <v>S7000 Salaries and Wages</v>
          </cell>
          <cell r="Y1084" t="str">
            <v>A2340 Overhead</v>
          </cell>
          <cell r="Z1084">
            <v>1250032.5</v>
          </cell>
          <cell r="AA1084">
            <v>1451604.1600000001</v>
          </cell>
          <cell r="AB1084">
            <v>518325352.88492602</v>
          </cell>
          <cell r="AC1084">
            <v>0</v>
          </cell>
          <cell r="AD1084">
            <v>1699427.3865079542</v>
          </cell>
          <cell r="AG1084">
            <v>0</v>
          </cell>
          <cell r="AH1084">
            <v>-1699427.3865079542</v>
          </cell>
        </row>
        <row r="1085">
          <cell r="A1085" t="str">
            <v>108544_SAL</v>
          </cell>
          <cell r="B1085" t="str">
            <v xml:space="preserve">ITG SALARY APPL SUPPORT ENG SSA         </v>
          </cell>
          <cell r="C1085">
            <v>540001</v>
          </cell>
          <cell r="D1085" t="str">
            <v>CORPORATE OPEX SALARIES</v>
          </cell>
          <cell r="E1085" t="str">
            <v>CHIGBO ENENMO</v>
          </cell>
          <cell r="F1085" t="str">
            <v>HR - SALARIES</v>
          </cell>
          <cell r="G1085">
            <v>415004</v>
          </cell>
          <cell r="H1085">
            <v>4150</v>
          </cell>
          <cell r="I1085" t="str">
            <v>G&amp;A</v>
          </cell>
          <cell r="J1085" t="str">
            <v>BASE JV</v>
          </cell>
          <cell r="K1085" t="str">
            <v>HR</v>
          </cell>
          <cell r="L1085" t="str">
            <v>IM &amp; IT</v>
          </cell>
          <cell r="M1085" t="str">
            <v>IM&amp;IT Manager Nigeria &amp; Gabon</v>
          </cell>
          <cell r="N1085" t="str">
            <v>JV Interface Manager</v>
          </cell>
          <cell r="O1085" t="str">
            <v>AJILIMA- ISAAC, HAWA</v>
          </cell>
          <cell r="P1085" t="str">
            <v>TARI.AKHIBI@SHELL.COM</v>
          </cell>
          <cell r="Q1085" t="str">
            <v>OPEX</v>
          </cell>
          <cell r="R1085" t="str">
            <v>OPEX</v>
          </cell>
          <cell r="S1085" t="str">
            <v>SALARIES</v>
          </cell>
          <cell r="T1085" t="str">
            <v>N/A</v>
          </cell>
          <cell r="U1085" t="str">
            <v>N/A</v>
          </cell>
          <cell r="V1085" t="str">
            <v>C_OPSE_OIL_Z11</v>
          </cell>
          <cell r="W1085" t="str">
            <v>P236.06 Finance and Taxation</v>
          </cell>
          <cell r="X1085" t="str">
            <v>S7000 Salaries and Wages</v>
          </cell>
          <cell r="Y1085" t="str">
            <v>A2340 Overhead</v>
          </cell>
          <cell r="Z1085">
            <v>2948952.2199999997</v>
          </cell>
          <cell r="AA1085">
            <v>2290734.8200000003</v>
          </cell>
          <cell r="AB1085">
            <v>579891074.77339292</v>
          </cell>
          <cell r="AC1085">
            <v>738622.7838571918</v>
          </cell>
          <cell r="AD1085">
            <v>2639904.996228972</v>
          </cell>
          <cell r="AG1085">
            <v>0</v>
          </cell>
          <cell r="AH1085">
            <v>-2639904.996228972</v>
          </cell>
        </row>
        <row r="1086">
          <cell r="A1086" t="str">
            <v>108545_sal</v>
          </cell>
          <cell r="B1086" t="str">
            <v xml:space="preserve">ITG SALARY APPL SUPPORT PRODUCTION      </v>
          </cell>
          <cell r="C1086">
            <v>540001</v>
          </cell>
          <cell r="D1086" t="str">
            <v>CORPORATE OPEX SALARIES</v>
          </cell>
          <cell r="E1086" t="str">
            <v>CHIGBO ENENMO</v>
          </cell>
          <cell r="F1086" t="str">
            <v>HR - SALARIES</v>
          </cell>
          <cell r="G1086">
            <v>415004</v>
          </cell>
          <cell r="H1086">
            <v>4150</v>
          </cell>
          <cell r="I1086" t="str">
            <v>G&amp;A</v>
          </cell>
          <cell r="J1086" t="str">
            <v>BASE JV</v>
          </cell>
          <cell r="K1086" t="str">
            <v>HR</v>
          </cell>
          <cell r="L1086" t="str">
            <v>IM &amp; IT</v>
          </cell>
          <cell r="M1086" t="str">
            <v>IM&amp;IT Manager Nigeria &amp; Gabon</v>
          </cell>
          <cell r="N1086" t="str">
            <v>JV Interface Manager</v>
          </cell>
          <cell r="O1086" t="str">
            <v>AJILIMA- ISAAC, HAWA</v>
          </cell>
          <cell r="P1086" t="str">
            <v>TARI.AKHIBI@SHELL.COM</v>
          </cell>
          <cell r="Q1086" t="str">
            <v>OPEX</v>
          </cell>
          <cell r="R1086" t="str">
            <v>OPEX</v>
          </cell>
          <cell r="S1086" t="str">
            <v>SALARIES</v>
          </cell>
          <cell r="T1086" t="str">
            <v>N/A</v>
          </cell>
          <cell r="U1086" t="str">
            <v>N/A</v>
          </cell>
          <cell r="V1086" t="str">
            <v>C_OPSE_OIL_Z11</v>
          </cell>
          <cell r="W1086" t="str">
            <v>P236.03 IT</v>
          </cell>
          <cell r="X1086" t="str">
            <v>S7000 Salaries and Wages</v>
          </cell>
          <cell r="Y1086" t="str">
            <v>A2340 Overhead</v>
          </cell>
          <cell r="Z1086">
            <v>1060955.49</v>
          </cell>
          <cell r="AA1086">
            <v>838591.12</v>
          </cell>
          <cell r="AB1086">
            <v>186334570.43043447</v>
          </cell>
          <cell r="AC1086">
            <v>0</v>
          </cell>
          <cell r="AD1086">
            <v>610933.01780470321</v>
          </cell>
          <cell r="AG1086">
            <v>0</v>
          </cell>
          <cell r="AH1086">
            <v>-610933.01780470321</v>
          </cell>
        </row>
        <row r="1087">
          <cell r="A1087" t="str">
            <v>108546_sal</v>
          </cell>
          <cell r="B1087" t="str">
            <v xml:space="preserve">ITG SALARY IT MAJOR PROJECT             </v>
          </cell>
          <cell r="C1087">
            <v>540001</v>
          </cell>
          <cell r="D1087" t="str">
            <v>CORPORATE OPEX SALARIES</v>
          </cell>
          <cell r="E1087" t="str">
            <v>CHIGBO ENENMO</v>
          </cell>
          <cell r="F1087" t="str">
            <v>HR - SALARIES</v>
          </cell>
          <cell r="G1087">
            <v>415004</v>
          </cell>
          <cell r="H1087">
            <v>4150</v>
          </cell>
          <cell r="I1087" t="str">
            <v>G&amp;A</v>
          </cell>
          <cell r="J1087" t="str">
            <v>BASE JV</v>
          </cell>
          <cell r="K1087" t="str">
            <v>HR</v>
          </cell>
          <cell r="L1087" t="str">
            <v>IM &amp; IT</v>
          </cell>
          <cell r="M1087" t="str">
            <v>IM&amp;IT Manager Nigeria &amp; Gabon</v>
          </cell>
          <cell r="N1087" t="str">
            <v>JV Interface Manager</v>
          </cell>
          <cell r="O1087" t="str">
            <v>AJILIMA- ISAAC, HAWA</v>
          </cell>
          <cell r="P1087" t="str">
            <v>TARI.AKHIBI@SHELL.COM</v>
          </cell>
          <cell r="Q1087" t="str">
            <v>OPEX</v>
          </cell>
          <cell r="R1087" t="str">
            <v>OPEX</v>
          </cell>
          <cell r="S1087" t="str">
            <v>SALARIES</v>
          </cell>
          <cell r="T1087" t="str">
            <v>N/A</v>
          </cell>
          <cell r="U1087" t="str">
            <v>N/A</v>
          </cell>
          <cell r="V1087" t="str">
            <v>C_OPSE_OIL_Z11</v>
          </cell>
          <cell r="W1087" t="str">
            <v>P236.03 IT</v>
          </cell>
          <cell r="X1087" t="str">
            <v>S7000 Salaries and Wages</v>
          </cell>
          <cell r="Y1087" t="str">
            <v>A2340 Overhead</v>
          </cell>
          <cell r="Z1087">
            <v>589720.78999999992</v>
          </cell>
          <cell r="AA1087">
            <v>456032.31000000006</v>
          </cell>
          <cell r="AB1087">
            <v>86351789.458848596</v>
          </cell>
          <cell r="AC1087">
            <v>0</v>
          </cell>
          <cell r="AD1087">
            <v>283120.62117655278</v>
          </cell>
          <cell r="AG1087">
            <v>0</v>
          </cell>
          <cell r="AH1087">
            <v>-283120.62117655278</v>
          </cell>
        </row>
        <row r="1088">
          <cell r="A1088" t="str">
            <v>108547_sal</v>
          </cell>
          <cell r="B1088" t="str">
            <v xml:space="preserve">ITG SALARY IT SERVICES AND OPERATION    </v>
          </cell>
          <cell r="C1088">
            <v>540001</v>
          </cell>
          <cell r="D1088" t="str">
            <v>CORPORATE OPEX SALARIES</v>
          </cell>
          <cell r="E1088" t="str">
            <v>CHIGBO ENENMO</v>
          </cell>
          <cell r="F1088" t="str">
            <v>HR - SALARIES</v>
          </cell>
          <cell r="G1088">
            <v>415004</v>
          </cell>
          <cell r="H1088">
            <v>4150</v>
          </cell>
          <cell r="I1088" t="str">
            <v>G&amp;A</v>
          </cell>
          <cell r="J1088" t="str">
            <v>BASE JV</v>
          </cell>
          <cell r="K1088" t="str">
            <v>HR</v>
          </cell>
          <cell r="L1088" t="str">
            <v>IM &amp; IT</v>
          </cell>
          <cell r="M1088" t="str">
            <v>IM&amp;IT Manager Nigeria &amp; Gabon</v>
          </cell>
          <cell r="N1088" t="str">
            <v>JV Interface Manager</v>
          </cell>
          <cell r="O1088" t="str">
            <v>AJILIMA- ISAAC, HAWA</v>
          </cell>
          <cell r="P1088" t="str">
            <v>TARI.AKHIBI@SHELL.COM</v>
          </cell>
          <cell r="Q1088" t="str">
            <v>OPEX</v>
          </cell>
          <cell r="R1088" t="str">
            <v>OPEX</v>
          </cell>
          <cell r="S1088" t="str">
            <v>SALARIES</v>
          </cell>
          <cell r="T1088" t="str">
            <v>N/A</v>
          </cell>
          <cell r="U1088" t="str">
            <v>N/A</v>
          </cell>
          <cell r="V1088" t="str">
            <v>C_OPSE_OIL_Z11</v>
          </cell>
          <cell r="W1088" t="str">
            <v>P236.03 IT</v>
          </cell>
          <cell r="X1088" t="str">
            <v>S7000 Salaries and Wages</v>
          </cell>
          <cell r="Y1088" t="str">
            <v>A2340 Overhead</v>
          </cell>
          <cell r="Z1088">
            <v>8905808.7200000007</v>
          </cell>
          <cell r="AA1088">
            <v>8201974.540000001</v>
          </cell>
          <cell r="AB1088">
            <v>3187612822.3894539</v>
          </cell>
          <cell r="AC1088">
            <v>0</v>
          </cell>
          <cell r="AD1088">
            <v>10451189.581604768</v>
          </cell>
          <cell r="AG1088">
            <v>0</v>
          </cell>
          <cell r="AH1088">
            <v>-10451189.581604768</v>
          </cell>
        </row>
        <row r="1089">
          <cell r="A1089" t="str">
            <v>108552_sal</v>
          </cell>
          <cell r="B1089" t="str">
            <v xml:space="preserve">SUG UPSTREAM GAS - SALARY               </v>
          </cell>
          <cell r="C1089">
            <v>540001</v>
          </cell>
          <cell r="D1089" t="str">
            <v>CORPORATE OPEX SALARIES</v>
          </cell>
          <cell r="E1089" t="str">
            <v>CHIGBO ENENMO</v>
          </cell>
          <cell r="F1089" t="str">
            <v>HR - SALARIES</v>
          </cell>
          <cell r="G1089">
            <v>415004</v>
          </cell>
          <cell r="H1089">
            <v>4150</v>
          </cell>
          <cell r="I1089" t="str">
            <v>G&amp;A</v>
          </cell>
          <cell r="J1089" t="str">
            <v>BASE JV</v>
          </cell>
          <cell r="K1089" t="str">
            <v>HR</v>
          </cell>
          <cell r="L1089" t="str">
            <v>COMMERCIAL / GAS</v>
          </cell>
          <cell r="M1089" t="str">
            <v>General Manager Upstream Gas</v>
          </cell>
          <cell r="N1089" t="str">
            <v>Integration/Demand &amp; Supply Planning Mgr</v>
          </cell>
          <cell r="O1089" t="str">
            <v>AJILIMA- ISAAC, HAWA</v>
          </cell>
          <cell r="P1089" t="str">
            <v>TARI.AKHIBI@SHELL.COM</v>
          </cell>
          <cell r="Q1089" t="str">
            <v>OPEX</v>
          </cell>
          <cell r="R1089" t="str">
            <v>OPEX</v>
          </cell>
          <cell r="S1089" t="str">
            <v>SALARIES</v>
          </cell>
          <cell r="T1089" t="str">
            <v>N/A</v>
          </cell>
          <cell r="U1089" t="str">
            <v>N/A</v>
          </cell>
          <cell r="V1089" t="str">
            <v>C_OPSE_OIL_Z11</v>
          </cell>
          <cell r="W1089" t="str">
            <v>P235 Direct Management</v>
          </cell>
          <cell r="X1089" t="str">
            <v>S7000 Salaries and Wages</v>
          </cell>
          <cell r="Y1089" t="str">
            <v>A2340 Overhead</v>
          </cell>
          <cell r="Z1089">
            <v>5723839.25</v>
          </cell>
          <cell r="AA1089">
            <v>4844298.5200000005</v>
          </cell>
          <cell r="AB1089">
            <v>1754221137.7855084</v>
          </cell>
          <cell r="AC1089">
            <v>887874.43278952071</v>
          </cell>
          <cell r="AD1089">
            <v>6639419.1468403675</v>
          </cell>
          <cell r="AG1089">
            <v>0</v>
          </cell>
          <cell r="AH1089">
            <v>-6639419.1468403675</v>
          </cell>
        </row>
        <row r="1090">
          <cell r="A1090" t="str">
            <v>108554_sal</v>
          </cell>
          <cell r="B1090" t="str">
            <v xml:space="preserve">DRILLING/COMPLETION                     </v>
          </cell>
          <cell r="C1090">
            <v>540001</v>
          </cell>
          <cell r="D1090" t="str">
            <v>CORPORATE OPEX SALARIES</v>
          </cell>
          <cell r="E1090" t="str">
            <v>CHIGBO ENENMO</v>
          </cell>
          <cell r="F1090" t="str">
            <v>HR - SALARIES</v>
          </cell>
          <cell r="G1090">
            <v>415004</v>
          </cell>
          <cell r="H1090">
            <v>4150</v>
          </cell>
          <cell r="I1090" t="str">
            <v>G&amp;A</v>
          </cell>
          <cell r="J1090" t="str">
            <v>BASE JV</v>
          </cell>
          <cell r="K1090" t="str">
            <v>HR</v>
          </cell>
          <cell r="L1090" t="str">
            <v>WELLS</v>
          </cell>
          <cell r="M1090" t="str">
            <v>GM Wells Ops SPDC</v>
          </cell>
          <cell r="N1090" t="str">
            <v>Well Engineering Manager (CWI)</v>
          </cell>
          <cell r="O1090" t="str">
            <v>AJILIMA- ISAAC, HAWA</v>
          </cell>
          <cell r="P1090" t="str">
            <v>TARI.AKHIBI@SHELL.COM</v>
          </cell>
          <cell r="Q1090" t="str">
            <v>OPEX</v>
          </cell>
          <cell r="R1090" t="str">
            <v>OPEX</v>
          </cell>
          <cell r="S1090" t="str">
            <v>SALARIES</v>
          </cell>
          <cell r="T1090" t="str">
            <v>N/A</v>
          </cell>
          <cell r="U1090" t="str">
            <v>N/A</v>
          </cell>
          <cell r="V1090" t="str">
            <v>C_OPSE_OIL_Z11</v>
          </cell>
          <cell r="W1090" t="str">
            <v>P232 Well Mtce, Testing &amp; Stimulation</v>
          </cell>
          <cell r="X1090" t="str">
            <v>S7000 Salaries and Wages</v>
          </cell>
          <cell r="Y1090" t="str">
            <v>A2340 Overhead</v>
          </cell>
          <cell r="Z1090">
            <v>7785912.4000000004</v>
          </cell>
          <cell r="AA1090">
            <v>0</v>
          </cell>
          <cell r="AB1090">
            <v>1022819331.3997816</v>
          </cell>
          <cell r="AC1090">
            <v>0</v>
          </cell>
          <cell r="AD1090">
            <v>3353506.0045894478</v>
          </cell>
          <cell r="AG1090">
            <v>0</v>
          </cell>
          <cell r="AH1090">
            <v>-3353506.0045894478</v>
          </cell>
        </row>
        <row r="1091">
          <cell r="A1091" t="str">
            <v>108555_sal</v>
          </cell>
          <cell r="B1091" t="str">
            <v xml:space="preserve">WELL INTERVENTION                       </v>
          </cell>
          <cell r="C1091">
            <v>540001</v>
          </cell>
          <cell r="D1091" t="str">
            <v>CORPORATE OPEX SALARIES</v>
          </cell>
          <cell r="E1091" t="str">
            <v>CHIGBO ENENMO</v>
          </cell>
          <cell r="F1091" t="str">
            <v>HR - SALARIES</v>
          </cell>
          <cell r="G1091">
            <v>415004</v>
          </cell>
          <cell r="H1091">
            <v>4150</v>
          </cell>
          <cell r="I1091" t="str">
            <v>G&amp;A</v>
          </cell>
          <cell r="J1091" t="str">
            <v>BASE JV</v>
          </cell>
          <cell r="K1091" t="str">
            <v>HR</v>
          </cell>
          <cell r="L1091" t="str">
            <v>WELLS</v>
          </cell>
          <cell r="M1091" t="str">
            <v>GM Wells Ops SPDC</v>
          </cell>
          <cell r="N1091" t="str">
            <v>Well Engineering Manager (CWI)</v>
          </cell>
          <cell r="O1091" t="str">
            <v>AJILIMA- ISAAC, HAWA</v>
          </cell>
          <cell r="P1091" t="str">
            <v>TARI.AKHIBI@SHELL.COM</v>
          </cell>
          <cell r="Q1091" t="str">
            <v>OPEX</v>
          </cell>
          <cell r="R1091" t="str">
            <v>OPEX</v>
          </cell>
          <cell r="S1091" t="str">
            <v>SALARIES</v>
          </cell>
          <cell r="T1091" t="str">
            <v>N/A</v>
          </cell>
          <cell r="U1091" t="str">
            <v>N/A</v>
          </cell>
          <cell r="V1091" t="str">
            <v>C_OPSE_OIL_Z11</v>
          </cell>
          <cell r="W1091" t="str">
            <v>P232 Well Mtce, Testing &amp; Stimulation</v>
          </cell>
          <cell r="X1091" t="str">
            <v>S7000 Salaries and Wages</v>
          </cell>
          <cell r="Y1091" t="str">
            <v>A2340 Overhead</v>
          </cell>
          <cell r="Z1091">
            <v>18671701.859999999</v>
          </cell>
          <cell r="AA1091">
            <v>22469823.099999998</v>
          </cell>
          <cell r="AB1091">
            <v>5990927738.1146812</v>
          </cell>
          <cell r="AC1091">
            <v>625819.65536876174</v>
          </cell>
          <cell r="AD1091">
            <v>20268205.681974273</v>
          </cell>
          <cell r="AG1091">
            <v>0</v>
          </cell>
          <cell r="AH1091">
            <v>-20268205.681974273</v>
          </cell>
        </row>
        <row r="1092">
          <cell r="A1092" t="str">
            <v>108556_SAL</v>
          </cell>
          <cell r="B1092" t="str">
            <v xml:space="preserve">GEOLOGICAL SERVICES - SALARY            </v>
          </cell>
          <cell r="C1092">
            <v>540001</v>
          </cell>
          <cell r="D1092" t="str">
            <v>CORPORATE OPEX SALARIES</v>
          </cell>
          <cell r="E1092" t="str">
            <v>CHIGBO ENENMO</v>
          </cell>
          <cell r="F1092" t="str">
            <v>HR - SALARIES</v>
          </cell>
          <cell r="G1092">
            <v>415004</v>
          </cell>
          <cell r="H1092">
            <v>4150</v>
          </cell>
          <cell r="I1092" t="str">
            <v>G&amp;A</v>
          </cell>
          <cell r="J1092" t="str">
            <v>BASE JV</v>
          </cell>
          <cell r="K1092" t="str">
            <v>HR</v>
          </cell>
          <cell r="L1092" t="str">
            <v>DEVELOPMENT</v>
          </cell>
          <cell r="M1092" t="str">
            <v>GM Development</v>
          </cell>
          <cell r="N1092" t="str">
            <v>Manager, Geosolutions &amp; Onshore Studies</v>
          </cell>
          <cell r="O1092" t="str">
            <v>AJILIMA- ISAAC, HAWA</v>
          </cell>
          <cell r="P1092" t="str">
            <v>TARI.AKHIBI@SHELL.COM</v>
          </cell>
          <cell r="Q1092" t="str">
            <v>OPEX</v>
          </cell>
          <cell r="R1092" t="str">
            <v>OPEX</v>
          </cell>
          <cell r="S1092" t="str">
            <v>SALARIES</v>
          </cell>
          <cell r="T1092" t="str">
            <v>N/A</v>
          </cell>
          <cell r="U1092" t="str">
            <v>N/A</v>
          </cell>
          <cell r="V1092" t="str">
            <v>C_OPSE_OIL_Z11</v>
          </cell>
          <cell r="W1092" t="str">
            <v>P236.01 Technical Support</v>
          </cell>
          <cell r="X1092" t="str">
            <v>S7000 Salaries and Wages</v>
          </cell>
          <cell r="Y1092" t="str">
            <v>A2340 Overhead</v>
          </cell>
          <cell r="Z1092">
            <v>132941.68999999989</v>
          </cell>
          <cell r="AA1092">
            <v>-1578421.8499999996</v>
          </cell>
          <cell r="AB1092">
            <v>422839231.88187033</v>
          </cell>
          <cell r="AC1092">
            <v>738622.7838571918</v>
          </cell>
          <cell r="AD1092">
            <v>2124980.9211747996</v>
          </cell>
          <cell r="AG1092">
            <v>0</v>
          </cell>
          <cell r="AH1092">
            <v>-2124980.9211747996</v>
          </cell>
        </row>
        <row r="1093">
          <cell r="A1093" t="str">
            <v>108557_SAL</v>
          </cell>
          <cell r="B1093" t="str">
            <v xml:space="preserve">TECHNICAL DEV MGR - SALARY              </v>
          </cell>
          <cell r="C1093">
            <v>540001</v>
          </cell>
          <cell r="D1093" t="str">
            <v>CORPORATE OPEX SALARIES</v>
          </cell>
          <cell r="E1093" t="str">
            <v>CHIGBO ENENMO</v>
          </cell>
          <cell r="F1093" t="str">
            <v>HR - SALARIES</v>
          </cell>
          <cell r="G1093">
            <v>415004</v>
          </cell>
          <cell r="H1093">
            <v>4150</v>
          </cell>
          <cell r="I1093" t="str">
            <v>G&amp;A</v>
          </cell>
          <cell r="J1093" t="str">
            <v>BASE JV</v>
          </cell>
          <cell r="K1093" t="str">
            <v>HR</v>
          </cell>
          <cell r="L1093" t="str">
            <v>DEVELOPMENT</v>
          </cell>
          <cell r="M1093" t="str">
            <v>GM Development</v>
          </cell>
          <cell r="N1093" t="str">
            <v>Manager, Geosolutions &amp; Onshore Studies</v>
          </cell>
          <cell r="O1093" t="str">
            <v>AJILIMA- ISAAC, HAWA</v>
          </cell>
          <cell r="P1093" t="str">
            <v>TARI.AKHIBI@SHELL.COM</v>
          </cell>
          <cell r="Q1093" t="str">
            <v>OPEX</v>
          </cell>
          <cell r="R1093" t="str">
            <v>OPEX</v>
          </cell>
          <cell r="S1093" t="str">
            <v>SALARIES</v>
          </cell>
          <cell r="T1093" t="str">
            <v>N/A</v>
          </cell>
          <cell r="U1093" t="str">
            <v>N/A</v>
          </cell>
          <cell r="V1093" t="str">
            <v>C_OPSE_OIL_Z11</v>
          </cell>
          <cell r="W1093" t="str">
            <v>P236.01 Technical Support</v>
          </cell>
          <cell r="X1093" t="str">
            <v>S7000 Salaries and Wages</v>
          </cell>
          <cell r="Y1093" t="str">
            <v>A2340 Overhead</v>
          </cell>
          <cell r="Z1093">
            <v>48026006.789999999</v>
          </cell>
          <cell r="AA1093">
            <v>44446728.500000007</v>
          </cell>
          <cell r="AB1093">
            <v>18432541472.689598</v>
          </cell>
          <cell r="AC1093">
            <v>4782823.8348497972</v>
          </cell>
          <cell r="AD1093">
            <v>65217386.040389463</v>
          </cell>
          <cell r="AG1093">
            <v>0</v>
          </cell>
          <cell r="AH1093">
            <v>-65217386.040389463</v>
          </cell>
        </row>
        <row r="1094">
          <cell r="A1094" t="str">
            <v>108581_sal</v>
          </cell>
          <cell r="B1094" t="str">
            <v xml:space="preserve">HSE STAFF SALARIES                      </v>
          </cell>
          <cell r="C1094">
            <v>540001</v>
          </cell>
          <cell r="D1094" t="str">
            <v>CORPORATE OPEX SALARIES</v>
          </cell>
          <cell r="E1094" t="str">
            <v>CHIGBO ENENMO</v>
          </cell>
          <cell r="F1094" t="str">
            <v>HR - SALARIES</v>
          </cell>
          <cell r="G1094">
            <v>415004</v>
          </cell>
          <cell r="H1094">
            <v>4150</v>
          </cell>
          <cell r="I1094" t="str">
            <v>G&amp;A</v>
          </cell>
          <cell r="J1094" t="str">
            <v>BASE JV</v>
          </cell>
          <cell r="K1094" t="str">
            <v>HR</v>
          </cell>
          <cell r="L1094" t="str">
            <v>EXTERNAL RELATIONS</v>
          </cell>
          <cell r="M1094" t="str">
            <v>Sustainable Dev. &amp; Comm. Rel. Manager</v>
          </cell>
          <cell r="N1094" t="str">
            <v>Govt. &amp; Community Relations Manager</v>
          </cell>
          <cell r="O1094" t="str">
            <v>AJILIMA- ISAAC, HAWA</v>
          </cell>
          <cell r="P1094" t="str">
            <v>TARI.AKHIBI@SHELL.COM</v>
          </cell>
          <cell r="Q1094" t="str">
            <v>OPEX</v>
          </cell>
          <cell r="R1094" t="str">
            <v>OPEX</v>
          </cell>
          <cell r="S1094" t="str">
            <v>SALARIES</v>
          </cell>
          <cell r="T1094" t="str">
            <v>N/A</v>
          </cell>
          <cell r="U1094" t="str">
            <v>N/A</v>
          </cell>
          <cell r="V1094" t="str">
            <v>C_OPSE_OIL_Z11</v>
          </cell>
          <cell r="W1094" t="str">
            <v>P236.02 HSE</v>
          </cell>
          <cell r="X1094" t="str">
            <v>S7000 Salaries and Wages</v>
          </cell>
          <cell r="Y1094" t="str">
            <v>A2340 Overhead</v>
          </cell>
          <cell r="Z1094">
            <v>13769837.189999999</v>
          </cell>
          <cell r="AA1094">
            <v>14255084.149999999</v>
          </cell>
          <cell r="AB1094">
            <v>4252205233.7839513</v>
          </cell>
          <cell r="AC1094">
            <v>3365941.6270800526</v>
          </cell>
          <cell r="AD1094">
            <v>17307598.131289728</v>
          </cell>
          <cell r="AG1094">
            <v>0</v>
          </cell>
          <cell r="AH1094">
            <v>-17307598.131289728</v>
          </cell>
        </row>
        <row r="1095">
          <cell r="A1095" t="str">
            <v>108582_SAL</v>
          </cell>
          <cell r="B1095" t="str">
            <v xml:space="preserve">SECURITY STAFF SALARIES                 </v>
          </cell>
          <cell r="C1095">
            <v>540001</v>
          </cell>
          <cell r="D1095" t="str">
            <v>CORPORATE OPEX SALARIES</v>
          </cell>
          <cell r="E1095" t="str">
            <v>CHIGBO ENENMO</v>
          </cell>
          <cell r="F1095" t="str">
            <v>HR - SALARIES</v>
          </cell>
          <cell r="G1095">
            <v>415004</v>
          </cell>
          <cell r="H1095">
            <v>4150</v>
          </cell>
          <cell r="I1095" t="str">
            <v>G&amp;A</v>
          </cell>
          <cell r="J1095" t="str">
            <v>BASE JV</v>
          </cell>
          <cell r="K1095" t="str">
            <v>HR</v>
          </cell>
          <cell r="L1095" t="str">
            <v>EXTERNAL RELATIONS</v>
          </cell>
          <cell r="M1095" t="str">
            <v>Sustainable Dev. &amp; Comm. Rel. Manager</v>
          </cell>
          <cell r="N1095" t="str">
            <v>Govt. &amp; Community Relations Manager</v>
          </cell>
          <cell r="O1095" t="str">
            <v>AJILIMA- ISAAC, HAWA</v>
          </cell>
          <cell r="P1095" t="str">
            <v>TARI.AKHIBI@SHELL.COM</v>
          </cell>
          <cell r="Q1095" t="str">
            <v>OPEX</v>
          </cell>
          <cell r="R1095" t="str">
            <v>OPEX</v>
          </cell>
          <cell r="S1095" t="str">
            <v>SALARIES</v>
          </cell>
          <cell r="T1095" t="str">
            <v>N/A</v>
          </cell>
          <cell r="U1095" t="str">
            <v>N/A</v>
          </cell>
          <cell r="V1095" t="str">
            <v>C_OPSE_OIL_Z11</v>
          </cell>
          <cell r="W1095" t="str">
            <v>P231 Production Operations</v>
          </cell>
          <cell r="X1095" t="str">
            <v>S7000 Salaries and Wages</v>
          </cell>
          <cell r="Y1095" t="str">
            <v>A2110 Production Operations</v>
          </cell>
          <cell r="Z1095">
            <v>6260996.0100000007</v>
          </cell>
          <cell r="AA1095">
            <v>6326369.3300000001</v>
          </cell>
          <cell r="AB1095">
            <v>2028960457.5838947</v>
          </cell>
          <cell r="AC1095">
            <v>1626497.2166467125</v>
          </cell>
          <cell r="AD1095">
            <v>8278826.5857742364</v>
          </cell>
          <cell r="AG1095">
            <v>0</v>
          </cell>
          <cell r="AH1095">
            <v>-8278826.5857742364</v>
          </cell>
        </row>
        <row r="1096">
          <cell r="A1096" t="str">
            <v>108583_sal</v>
          </cell>
          <cell r="B1096" t="str">
            <v xml:space="preserve">ER AND FIRE STAFF SALARIES              </v>
          </cell>
          <cell r="C1096">
            <v>540001</v>
          </cell>
          <cell r="D1096" t="str">
            <v>CORPORATE OPEX SALARIES</v>
          </cell>
          <cell r="E1096" t="str">
            <v>CHIGBO ENENMO</v>
          </cell>
          <cell r="F1096" t="str">
            <v>HR - SALARIES</v>
          </cell>
          <cell r="G1096">
            <v>415004</v>
          </cell>
          <cell r="H1096">
            <v>4150</v>
          </cell>
          <cell r="I1096" t="str">
            <v>G&amp;A</v>
          </cell>
          <cell r="J1096" t="str">
            <v>BASE JV</v>
          </cell>
          <cell r="K1096" t="str">
            <v>HR</v>
          </cell>
          <cell r="L1096" t="str">
            <v>EXTERNAL RELATIONS</v>
          </cell>
          <cell r="M1096" t="str">
            <v>Sustainable Dev. &amp; Comm. Rel. Manager</v>
          </cell>
          <cell r="N1096" t="str">
            <v>Govt. &amp; Community Relations Manager</v>
          </cell>
          <cell r="O1096" t="str">
            <v>AJILIMA- ISAAC, HAWA</v>
          </cell>
          <cell r="P1096" t="str">
            <v>TARI.AKHIBI@SHELL.COM</v>
          </cell>
          <cell r="Q1096" t="str">
            <v>OPEX</v>
          </cell>
          <cell r="R1096" t="str">
            <v>OPEX</v>
          </cell>
          <cell r="S1096" t="str">
            <v>SALARIES</v>
          </cell>
          <cell r="T1096" t="str">
            <v>N/A</v>
          </cell>
          <cell r="U1096" t="str">
            <v>N/A</v>
          </cell>
          <cell r="V1096" t="str">
            <v>C_OPSE_OIL_Z11</v>
          </cell>
          <cell r="W1096" t="str">
            <v>P236.02 HSE</v>
          </cell>
          <cell r="X1096" t="str">
            <v>S7000 Salaries and Wages</v>
          </cell>
          <cell r="Y1096" t="str">
            <v>A2340 Overhead</v>
          </cell>
          <cell r="Z1096">
            <v>5889676.2599999998</v>
          </cell>
          <cell r="AA1096">
            <v>5258413.9000000004</v>
          </cell>
          <cell r="AB1096">
            <v>1778642520.4609084</v>
          </cell>
          <cell r="AC1096">
            <v>0</v>
          </cell>
          <cell r="AD1096">
            <v>5831614.8211833062</v>
          </cell>
          <cell r="AG1096">
            <v>0</v>
          </cell>
          <cell r="AH1096">
            <v>-5831614.8211833062</v>
          </cell>
        </row>
        <row r="1097">
          <cell r="A1097" t="str">
            <v>108795_SAL</v>
          </cell>
          <cell r="B1097" t="str">
            <v>CAPITAL PROJECTS IMIT NG02</v>
          </cell>
          <cell r="C1097">
            <v>540001</v>
          </cell>
          <cell r="D1097" t="str">
            <v>CORPORATE OPEX SALARIES</v>
          </cell>
          <cell r="E1097" t="str">
            <v>CHIGBO ENENMO</v>
          </cell>
          <cell r="F1097" t="str">
            <v>HR - SALARIES</v>
          </cell>
          <cell r="G1097">
            <v>415004</v>
          </cell>
          <cell r="H1097">
            <v>4150</v>
          </cell>
          <cell r="I1097" t="str">
            <v>G&amp;A</v>
          </cell>
          <cell r="J1097" t="str">
            <v>BASE JV</v>
          </cell>
          <cell r="K1097" t="str">
            <v>HR</v>
          </cell>
          <cell r="L1097" t="str">
            <v>IM &amp; IT</v>
          </cell>
          <cell r="M1097" t="str">
            <v>IM&amp;IT Manager Nigeria &amp; Gabon</v>
          </cell>
          <cell r="N1097" t="str">
            <v>JV Interface Manager</v>
          </cell>
          <cell r="O1097" t="str">
            <v>AJILIMA- ISAAC, HAWA</v>
          </cell>
          <cell r="P1097" t="str">
            <v>TARI.AKHIBI@SHELL.COM</v>
          </cell>
          <cell r="Q1097" t="str">
            <v>OPEX</v>
          </cell>
          <cell r="R1097" t="str">
            <v>OPEX</v>
          </cell>
          <cell r="S1097" t="str">
            <v>SALARIES</v>
          </cell>
          <cell r="T1097" t="str">
            <v>N/A</v>
          </cell>
          <cell r="U1097" t="str">
            <v>N/A</v>
          </cell>
          <cell r="V1097" t="str">
            <v>C_OPSE_OIL_Z11</v>
          </cell>
          <cell r="W1097" t="str">
            <v>P236.03 IT</v>
          </cell>
          <cell r="X1097" t="str">
            <v>S7000 Salaries and Wages</v>
          </cell>
          <cell r="Y1097" t="str">
            <v>A2340 Overhead</v>
          </cell>
          <cell r="Z1097">
            <v>0</v>
          </cell>
          <cell r="AA1097">
            <v>0</v>
          </cell>
          <cell r="AB1097">
            <v>0</v>
          </cell>
          <cell r="AC1097">
            <v>0</v>
          </cell>
          <cell r="AD1097">
            <v>0</v>
          </cell>
          <cell r="AG1097">
            <v>0</v>
          </cell>
          <cell r="AH1097">
            <v>0</v>
          </cell>
        </row>
        <row r="1098">
          <cell r="A1098" t="str">
            <v>108805_sal</v>
          </cell>
          <cell r="B1098" t="str">
            <v xml:space="preserve">PTW/D WELLS - DEEPWATER NG01            </v>
          </cell>
          <cell r="C1098">
            <v>540001</v>
          </cell>
          <cell r="D1098" t="str">
            <v>CORPORATE OPEX SALARIES</v>
          </cell>
          <cell r="E1098" t="str">
            <v>CHIGBO ENENMO</v>
          </cell>
          <cell r="F1098" t="str">
            <v>HR - SALARIES</v>
          </cell>
          <cell r="G1098">
            <v>415004</v>
          </cell>
          <cell r="H1098">
            <v>4150</v>
          </cell>
          <cell r="I1098" t="str">
            <v>G&amp;A</v>
          </cell>
          <cell r="J1098" t="str">
            <v>BASE JV</v>
          </cell>
          <cell r="K1098" t="str">
            <v>HR</v>
          </cell>
          <cell r="L1098" t="str">
            <v>WELLS</v>
          </cell>
          <cell r="M1098" t="str">
            <v>GM Wells Ops SPDC</v>
          </cell>
          <cell r="N1098" t="str">
            <v>Well Engineering Manager</v>
          </cell>
          <cell r="O1098" t="str">
            <v>AJILIMA- ISAAC, HAWA</v>
          </cell>
          <cell r="P1098" t="str">
            <v>TARI.AKHIBI@SHELL.COM</v>
          </cell>
          <cell r="Q1098" t="str">
            <v>OPEX</v>
          </cell>
          <cell r="R1098" t="str">
            <v>OPEX</v>
          </cell>
          <cell r="S1098" t="str">
            <v>SALARIES</v>
          </cell>
          <cell r="T1098" t="str">
            <v>N/A</v>
          </cell>
          <cell r="U1098" t="str">
            <v>N/A</v>
          </cell>
          <cell r="V1098" t="str">
            <v>N/A</v>
          </cell>
          <cell r="W1098" t="str">
            <v>P232 Well Mtce, Testing &amp; Stimulation</v>
          </cell>
          <cell r="X1098" t="str">
            <v>S7000 Salaries and Wages</v>
          </cell>
          <cell r="Y1098" t="str">
            <v>A2340 Overhead</v>
          </cell>
          <cell r="Z1098">
            <v>0</v>
          </cell>
          <cell r="AA1098">
            <v>0</v>
          </cell>
          <cell r="AB1098">
            <v>0</v>
          </cell>
          <cell r="AC1098">
            <v>0</v>
          </cell>
          <cell r="AD1098">
            <v>0</v>
          </cell>
          <cell r="AG1098">
            <v>0</v>
          </cell>
          <cell r="AH1098">
            <v>0</v>
          </cell>
        </row>
        <row r="1099">
          <cell r="A1099" t="str">
            <v>108927_SAL</v>
          </cell>
          <cell r="B1099" t="str">
            <v xml:space="preserve">SPECIAL SECURITY LAND EAST              </v>
          </cell>
          <cell r="C1099">
            <v>540001</v>
          </cell>
          <cell r="D1099" t="str">
            <v>CORPORATE OPEX SALARIES</v>
          </cell>
          <cell r="E1099" t="str">
            <v>CHIGBO ENENMO</v>
          </cell>
          <cell r="F1099" t="str">
            <v>HR - SALARIES</v>
          </cell>
          <cell r="G1099">
            <v>415004</v>
          </cell>
          <cell r="H1099">
            <v>4150</v>
          </cell>
          <cell r="I1099" t="str">
            <v>G&amp;A</v>
          </cell>
          <cell r="J1099" t="str">
            <v>BASE JV</v>
          </cell>
          <cell r="K1099" t="str">
            <v>HR</v>
          </cell>
          <cell r="L1099" t="str">
            <v>SECURITY</v>
          </cell>
          <cell r="M1099" t="str">
            <v>General Manager, Security</v>
          </cell>
          <cell r="N1099" t="str">
            <v>External Security Relations Manager</v>
          </cell>
          <cell r="O1099" t="str">
            <v>AJILIMA- ISAAC, HAWA</v>
          </cell>
          <cell r="P1099" t="str">
            <v>TARI.AKHIBI@SHELL.COM</v>
          </cell>
          <cell r="Q1099" t="str">
            <v>OPEX</v>
          </cell>
          <cell r="R1099" t="str">
            <v>OPEX</v>
          </cell>
          <cell r="S1099" t="str">
            <v>SALARIES</v>
          </cell>
          <cell r="T1099" t="str">
            <v>N/A</v>
          </cell>
          <cell r="U1099" t="str">
            <v>N/A</v>
          </cell>
          <cell r="V1099" t="str">
            <v>N/A</v>
          </cell>
          <cell r="W1099" t="str">
            <v>P231 Production Operations</v>
          </cell>
          <cell r="X1099" t="str">
            <v>S7000 Salaries and Wages</v>
          </cell>
          <cell r="Y1099" t="str">
            <v>A2110 Production Operations</v>
          </cell>
          <cell r="Z1099">
            <v>0</v>
          </cell>
          <cell r="AA1099">
            <v>0</v>
          </cell>
          <cell r="AB1099">
            <v>0</v>
          </cell>
          <cell r="AC1099">
            <v>0</v>
          </cell>
          <cell r="AD1099">
            <v>0</v>
          </cell>
          <cell r="AG1099">
            <v>0</v>
          </cell>
          <cell r="AH1099">
            <v>0</v>
          </cell>
        </row>
        <row r="1100">
          <cell r="A1100" t="str">
            <v>108968_sal</v>
          </cell>
          <cell r="B1100" t="str">
            <v xml:space="preserve">REGIONAL SECURITY MANAGER SSA TEAM      </v>
          </cell>
          <cell r="C1100">
            <v>540001</v>
          </cell>
          <cell r="D1100" t="str">
            <v>CORPORATE OPEX SALARIES</v>
          </cell>
          <cell r="E1100" t="str">
            <v>CHIGBO ENENMO</v>
          </cell>
          <cell r="F1100" t="str">
            <v>HR - SALARIES</v>
          </cell>
          <cell r="G1100">
            <v>415004</v>
          </cell>
          <cell r="H1100">
            <v>4150</v>
          </cell>
          <cell r="I1100" t="str">
            <v>G&amp;A</v>
          </cell>
          <cell r="J1100" t="str">
            <v>BASE JV</v>
          </cell>
          <cell r="K1100" t="str">
            <v>HR</v>
          </cell>
          <cell r="L1100" t="str">
            <v>SECURITY</v>
          </cell>
          <cell r="M1100" t="str">
            <v>General Manager, Security</v>
          </cell>
          <cell r="N1100" t="str">
            <v>General Manager, Security</v>
          </cell>
          <cell r="O1100" t="str">
            <v>AJILIMA- ISAAC, HAWA</v>
          </cell>
          <cell r="P1100" t="str">
            <v>TARI.AKHIBI@SHELL.COM</v>
          </cell>
          <cell r="Q1100" t="str">
            <v>OPEX</v>
          </cell>
          <cell r="R1100" t="str">
            <v>OPEX</v>
          </cell>
          <cell r="S1100" t="str">
            <v>SALARIES</v>
          </cell>
          <cell r="T1100" t="str">
            <v>N/A</v>
          </cell>
          <cell r="U1100" t="str">
            <v>N/A</v>
          </cell>
          <cell r="V1100" t="str">
            <v>C_OPSE_OIL_Z11</v>
          </cell>
          <cell r="W1100" t="str">
            <v>P231 Production Operations</v>
          </cell>
          <cell r="X1100" t="str">
            <v>S7000 Salaries and Wages</v>
          </cell>
          <cell r="Y1100" t="str">
            <v>A2110 Production Operations</v>
          </cell>
          <cell r="Z1100">
            <v>807251.9</v>
          </cell>
          <cell r="AA1100">
            <v>443636.2300000001</v>
          </cell>
          <cell r="AB1100">
            <v>36245538.7681555</v>
          </cell>
          <cell r="AC1100">
            <v>738622.7838571918</v>
          </cell>
          <cell r="AD1100">
            <v>857460.61588393117</v>
          </cell>
          <cell r="AG1100">
            <v>0</v>
          </cell>
          <cell r="AH1100">
            <v>-857460.61588393117</v>
          </cell>
        </row>
        <row r="1101">
          <cell r="A1101" t="str">
            <v>108999_sal</v>
          </cell>
          <cell r="B1101" t="str">
            <v>OVERHEAD TRAVEL &amp; HOTEL PROJECT &amp; TECHNO</v>
          </cell>
          <cell r="C1101">
            <v>540001</v>
          </cell>
          <cell r="D1101" t="str">
            <v>CORPORATE OPEX SALARIES</v>
          </cell>
          <cell r="E1101" t="str">
            <v>CHIGBO ENENMO</v>
          </cell>
          <cell r="F1101" t="str">
            <v>HR - SALARIES</v>
          </cell>
          <cell r="G1101">
            <v>415004</v>
          </cell>
          <cell r="H1101">
            <v>4150</v>
          </cell>
          <cell r="I1101" t="str">
            <v>G&amp;A</v>
          </cell>
          <cell r="J1101" t="str">
            <v>BASE JV</v>
          </cell>
          <cell r="K1101" t="str">
            <v>HR</v>
          </cell>
          <cell r="L1101" t="str">
            <v>LEGAL</v>
          </cell>
          <cell r="M1101" t="str">
            <v>HoL Nigeria / Company Secretary</v>
          </cell>
          <cell r="N1101" t="str">
            <v>Managing Counsel HSSE, Lands &amp;</v>
          </cell>
          <cell r="O1101" t="str">
            <v>AJILIMA- ISAAC, HAWA</v>
          </cell>
          <cell r="P1101" t="str">
            <v>TARI.AKHIBI@SHELL.COM</v>
          </cell>
          <cell r="Q1101" t="str">
            <v>OPEX</v>
          </cell>
          <cell r="R1101" t="str">
            <v>OPEX</v>
          </cell>
          <cell r="S1101" t="str">
            <v>SALARIES</v>
          </cell>
          <cell r="T1101" t="str">
            <v>N/A</v>
          </cell>
          <cell r="U1101" t="str">
            <v>N/A</v>
          </cell>
          <cell r="V1101" t="str">
            <v>C_OPSE_OIL_Z11</v>
          </cell>
          <cell r="W1101" t="str">
            <v>P235 Direct Management</v>
          </cell>
          <cell r="X1101" t="str">
            <v>S7000 Salaries and Wages</v>
          </cell>
          <cell r="Y1101" t="str">
            <v>A2170 Direct Mngt and Overheads</v>
          </cell>
          <cell r="Z1101">
            <v>641735.29999999993</v>
          </cell>
          <cell r="AA1101">
            <v>649175.6</v>
          </cell>
          <cell r="AB1101">
            <v>255223079.03146741</v>
          </cell>
          <cell r="AC1101">
            <v>0</v>
          </cell>
          <cell r="AD1101">
            <v>836796.98043104063</v>
          </cell>
          <cell r="AG1101">
            <v>0</v>
          </cell>
          <cell r="AH1101">
            <v>-836796.98043104063</v>
          </cell>
        </row>
        <row r="1102">
          <cell r="A1102" t="str">
            <v>109402_sal</v>
          </cell>
          <cell r="B1102" t="str">
            <v>PT FIN WELLS/EXPLORATION OVERHEADS</v>
          </cell>
          <cell r="C1102">
            <v>540001</v>
          </cell>
          <cell r="D1102" t="str">
            <v>CORPORATE OPEX SALARIES</v>
          </cell>
          <cell r="E1102" t="str">
            <v>CHIGBO ENENMO</v>
          </cell>
          <cell r="F1102" t="str">
            <v>HR - SALARIES</v>
          </cell>
          <cell r="G1102">
            <v>415004</v>
          </cell>
          <cell r="H1102">
            <v>4150</v>
          </cell>
          <cell r="I1102" t="str">
            <v>G&amp;A</v>
          </cell>
          <cell r="J1102" t="str">
            <v>BASE JV</v>
          </cell>
          <cell r="K1102" t="str">
            <v>HR</v>
          </cell>
          <cell r="L1102" t="str">
            <v>WELLS</v>
          </cell>
          <cell r="M1102" t="str">
            <v>GM Wells Ops SPDC</v>
          </cell>
          <cell r="N1102" t="str">
            <v>Well Engineering Manager</v>
          </cell>
          <cell r="O1102" t="str">
            <v>AJILIMA- ISAAC, HAWA</v>
          </cell>
          <cell r="P1102" t="str">
            <v>TARI.AKHIBI@SHELL.COM</v>
          </cell>
          <cell r="Q1102" t="str">
            <v>OPEX</v>
          </cell>
          <cell r="R1102" t="str">
            <v>OPEX</v>
          </cell>
          <cell r="S1102" t="str">
            <v>SALARIES</v>
          </cell>
          <cell r="T1102" t="str">
            <v>N/A</v>
          </cell>
          <cell r="U1102" t="str">
            <v>N/A</v>
          </cell>
          <cell r="V1102" t="str">
            <v>C_OPSE_OIL_Z11</v>
          </cell>
          <cell r="W1102" t="str">
            <v>P236.06 Finance and Taxation</v>
          </cell>
          <cell r="X1102" t="str">
            <v>S7000 Salaries and Wages</v>
          </cell>
          <cell r="Y1102" t="str">
            <v>A2340 Overhead</v>
          </cell>
          <cell r="Z1102">
            <v>838527.91</v>
          </cell>
          <cell r="AA1102">
            <v>457841.08999999997</v>
          </cell>
          <cell r="AB1102">
            <v>329238410.24768746</v>
          </cell>
          <cell r="AC1102">
            <v>0</v>
          </cell>
          <cell r="AD1102">
            <v>1079470.1975334014</v>
          </cell>
          <cell r="AG1102">
            <v>0</v>
          </cell>
          <cell r="AH1102">
            <v>-1079470.1975334014</v>
          </cell>
        </row>
        <row r="1103">
          <cell r="A1103" t="str">
            <v>C.NG.AFS.DL.17.016.1201</v>
          </cell>
          <cell r="B1103" t="str">
            <v>EA FOD PHASE 1-FACILITIES</v>
          </cell>
          <cell r="C1103" t="str">
            <v>C.NG.AFS.DL.17.016.1201</v>
          </cell>
          <cell r="D1103" t="str">
            <v>EA FOD PHASE 1-FACILITIES</v>
          </cell>
          <cell r="E1103" t="str">
            <v>MOJEED OKUNADE</v>
          </cell>
          <cell r="F1103" t="str">
            <v>MAJOR PROJECTS</v>
          </cell>
          <cell r="G1103">
            <v>13203</v>
          </cell>
          <cell r="H1103">
            <v>132</v>
          </cell>
          <cell r="I1103" t="str">
            <v>OF-E&amp;M</v>
          </cell>
          <cell r="J1103" t="str">
            <v>PROJECT FINANCE</v>
          </cell>
          <cell r="K1103" t="str">
            <v>P&amp;T</v>
          </cell>
          <cell r="L1103" t="str">
            <v>GM Nigeria, Operated</v>
          </cell>
          <cell r="M1103" t="str">
            <v>GM Nigeria, Operated</v>
          </cell>
          <cell r="N1103" t="str">
            <v xml:space="preserve">Project Manager, Matrix, Major Pipelines, H Block &amp; Corp Civil </v>
          </cell>
          <cell r="O1103" t="str">
            <v>EBEM, MARCEL</v>
          </cell>
          <cell r="P1103" t="str">
            <v>UCHE.NWABUOKU@SHELL.COM</v>
          </cell>
          <cell r="Q1103" t="str">
            <v>CAPEX</v>
          </cell>
          <cell r="R1103" t="str">
            <v>CAPEX</v>
          </cell>
          <cell r="S1103" t="str">
            <v>NON SAL</v>
          </cell>
          <cell r="T1103" t="str">
            <v>N/A</v>
          </cell>
          <cell r="U1103" t="str">
            <v>N/A</v>
          </cell>
          <cell r="V1103" t="str">
            <v>C_EA_OFS</v>
          </cell>
          <cell r="Z1103">
            <v>0</v>
          </cell>
          <cell r="AA1103">
            <v>348791.81</v>
          </cell>
          <cell r="AB1103">
            <v>170800000</v>
          </cell>
          <cell r="AC1103">
            <v>1680000</v>
          </cell>
          <cell r="AD1103">
            <v>2240000</v>
          </cell>
          <cell r="AG1103">
            <v>0</v>
          </cell>
          <cell r="AH1103">
            <v>-2240000</v>
          </cell>
        </row>
        <row r="1104">
          <cell r="A1104" t="str">
            <v>C.NG.AFS.DN.17.022.9410</v>
          </cell>
          <cell r="B1104" t="str">
            <v>FORCADOS YOKRI NAG DRILLING</v>
          </cell>
          <cell r="C1104" t="str">
            <v>C.NG.AFS.DN.17.007.9410</v>
          </cell>
          <cell r="D1104" t="str">
            <v>FORCADOS YOKRI NAG DRILLING</v>
          </cell>
          <cell r="E1104" t="str">
            <v>MOJEED OKUNADE</v>
          </cell>
          <cell r="F1104" t="str">
            <v>WELLS</v>
          </cell>
          <cell r="G1104">
            <v>13102</v>
          </cell>
          <cell r="H1104">
            <v>131</v>
          </cell>
          <cell r="I1104" t="str">
            <v>GAS</v>
          </cell>
          <cell r="J1104" t="str">
            <v>PROJECT FINANCE</v>
          </cell>
          <cell r="K1104" t="str">
            <v>P&amp;T</v>
          </cell>
          <cell r="L1104" t="str">
            <v>WELLS</v>
          </cell>
          <cell r="M1104" t="str">
            <v>GM Wells Ops SPDC</v>
          </cell>
          <cell r="N1104" t="str">
            <v>Well Operations Manager, Swamp/Offshore</v>
          </cell>
          <cell r="O1104" t="str">
            <v>AUDU-USMAN, ISAAC</v>
          </cell>
          <cell r="P1104" t="str">
            <v>FRED.TIMIBITEI@SHELL.COM</v>
          </cell>
          <cell r="Q1104" t="str">
            <v>CAPEX</v>
          </cell>
          <cell r="R1104" t="str">
            <v>CAPEX</v>
          </cell>
          <cell r="V1104" t="str">
            <v>D_FORC_WS1_G01</v>
          </cell>
          <cell r="Z1104">
            <v>0</v>
          </cell>
          <cell r="AA1104">
            <v>0</v>
          </cell>
          <cell r="AB1104">
            <v>8281305069.1590633</v>
          </cell>
          <cell r="AC1104">
            <v>34042775.546400502</v>
          </cell>
          <cell r="AD1104">
            <v>61194595.445282683</v>
          </cell>
          <cell r="AG1104">
            <v>0</v>
          </cell>
          <cell r="AH1104">
            <v>-61194595.445282683</v>
          </cell>
        </row>
        <row r="1105">
          <cell r="A1105" t="str">
            <v>C.NG.AFS.DN.17.022.9411</v>
          </cell>
          <cell r="B1105" t="str">
            <v>FORCADOS YOKRI NAG COMPLETION</v>
          </cell>
          <cell r="C1105" t="str">
            <v>C.NG.AFS.DN.17.007.9411</v>
          </cell>
          <cell r="D1105" t="str">
            <v>FORCADOS YOKRI NAG COMPLETION</v>
          </cell>
          <cell r="E1105" t="str">
            <v>MOJEED OKUNADE</v>
          </cell>
          <cell r="F1105" t="str">
            <v>WELLS</v>
          </cell>
          <cell r="G1105">
            <v>13104</v>
          </cell>
          <cell r="H1105">
            <v>131</v>
          </cell>
          <cell r="I1105" t="str">
            <v>GAS</v>
          </cell>
          <cell r="J1105" t="str">
            <v>PROJECT FINANCE</v>
          </cell>
          <cell r="K1105" t="str">
            <v>P&amp;T</v>
          </cell>
          <cell r="L1105" t="str">
            <v>WELLS</v>
          </cell>
          <cell r="M1105" t="str">
            <v>GM Wells Ops SPDC</v>
          </cell>
          <cell r="N1105" t="str">
            <v>Well Engineering Manager (CWI)</v>
          </cell>
          <cell r="O1105" t="str">
            <v>AUDU-USMAN, ISAAC</v>
          </cell>
          <cell r="P1105" t="str">
            <v>FRED.TIMIBITEI@SHELL.COM</v>
          </cell>
          <cell r="Q1105" t="str">
            <v>CAPEX</v>
          </cell>
          <cell r="R1105" t="str">
            <v>CAPEX</v>
          </cell>
          <cell r="V1105" t="str">
            <v>D_FORC_WS1_G01</v>
          </cell>
          <cell r="Z1105">
            <v>0</v>
          </cell>
          <cell r="AA1105">
            <v>0</v>
          </cell>
          <cell r="AB1105">
            <v>2692258761.0354714</v>
          </cell>
          <cell r="AC1105">
            <v>11578326.283518005</v>
          </cell>
          <cell r="AD1105">
            <v>20405404.188552339</v>
          </cell>
          <cell r="AG1105">
            <v>0</v>
          </cell>
          <cell r="AH1105">
            <v>-20405404.188552339</v>
          </cell>
        </row>
        <row r="1106">
          <cell r="A1106" t="str">
            <v>C.NG.AFS.OR.17.001.A160</v>
          </cell>
          <cell r="B1106" t="str">
            <v>RIG MOB/DEMOB &amp; START-UP - AF</v>
          </cell>
          <cell r="C1106" t="str">
            <v>C.NG.AFS.OR.17.001.A160</v>
          </cell>
          <cell r="D1106" t="str">
            <v>RIG MOB/DEMOB &amp; START-UP - AF</v>
          </cell>
          <cell r="E1106" t="str">
            <v>MOJEED OKUNADE</v>
          </cell>
          <cell r="F1106" t="str">
            <v>WELLS</v>
          </cell>
          <cell r="G1106">
            <v>13003</v>
          </cell>
          <cell r="H1106">
            <v>130</v>
          </cell>
          <cell r="I1106" t="str">
            <v>PE</v>
          </cell>
          <cell r="J1106" t="str">
            <v>PROJECT FINANCE</v>
          </cell>
          <cell r="K1106" t="str">
            <v>P&amp;T</v>
          </cell>
          <cell r="L1106" t="str">
            <v>WELLS</v>
          </cell>
          <cell r="M1106" t="str">
            <v>GM Wells Ops SPDC</v>
          </cell>
          <cell r="N1106" t="str">
            <v>Well Operations Manager, Swamp/Offshore</v>
          </cell>
          <cell r="O1106" t="str">
            <v>AUDU-USMAN, ISAAC</v>
          </cell>
          <cell r="P1106" t="str">
            <v>FRED.TIMIBITEI@SHELL.COM</v>
          </cell>
          <cell r="Q1106" t="str">
            <v>CAPEX</v>
          </cell>
          <cell r="R1106" t="str">
            <v>CAPEX</v>
          </cell>
          <cell r="V1106" t="str">
            <v>C_EA_FLDX_Z01</v>
          </cell>
          <cell r="Z1106">
            <v>0</v>
          </cell>
          <cell r="AA1106">
            <v>0</v>
          </cell>
          <cell r="AB1106">
            <v>644312500</v>
          </cell>
          <cell r="AC1106">
            <v>6337500</v>
          </cell>
          <cell r="AD1106">
            <v>8450000</v>
          </cell>
          <cell r="AG1106">
            <v>0</v>
          </cell>
          <cell r="AH1106">
            <v>-8450000</v>
          </cell>
        </row>
        <row r="1107">
          <cell r="A1107" t="str">
            <v>C.NG.AGS.DG.08.101.1238</v>
          </cell>
          <cell r="B1107" t="str">
            <v>AG SOLUTION OTUMARA-PMT</v>
          </cell>
          <cell r="C1107" t="str">
            <v>C.NG.AGS.DG.08.101.1238</v>
          </cell>
          <cell r="D1107" t="str">
            <v>AG SOLUTION OTUMARA-PMT</v>
          </cell>
          <cell r="E1107" t="str">
            <v>MOJEED OKUNADE</v>
          </cell>
          <cell r="F1107" t="str">
            <v>MAJOR PROJECTS</v>
          </cell>
          <cell r="G1107">
            <v>415004</v>
          </cell>
          <cell r="H1107">
            <v>4150</v>
          </cell>
          <cell r="I1107" t="str">
            <v>GAS</v>
          </cell>
          <cell r="J1107" t="str">
            <v>DOMGAS/IPP</v>
          </cell>
          <cell r="K1107" t="str">
            <v>P&amp;T</v>
          </cell>
          <cell r="L1107" t="str">
            <v>GM Nigeria, Operated</v>
          </cell>
          <cell r="M1107" t="str">
            <v>GM Nigeria, Operated</v>
          </cell>
          <cell r="N1107" t="str">
            <v>Project Manager, DOMGAS &amp; FYIP</v>
          </cell>
          <cell r="O1107" t="str">
            <v>AJALA, OLUFEMI</v>
          </cell>
          <cell r="P1107" t="str">
            <v>SHOLA.OMOTINUGBON@SHELL.COM</v>
          </cell>
          <cell r="Q1107" t="str">
            <v>CAPEX</v>
          </cell>
          <cell r="R1107" t="str">
            <v>CAPEX</v>
          </cell>
          <cell r="S1107" t="str">
            <v>NON SAL</v>
          </cell>
          <cell r="T1107" t="str">
            <v>N/A</v>
          </cell>
          <cell r="U1107" t="str">
            <v>N/A</v>
          </cell>
          <cell r="V1107" t="str">
            <v>C_OTUM_AGS1_PMT</v>
          </cell>
          <cell r="Z1107">
            <v>8754136.1699999981</v>
          </cell>
          <cell r="AA1107">
            <v>3575686.3799999994</v>
          </cell>
          <cell r="AB1107">
            <v>22875000</v>
          </cell>
          <cell r="AC1107">
            <v>225000</v>
          </cell>
          <cell r="AD1107">
            <v>300000</v>
          </cell>
          <cell r="AG1107">
            <v>0</v>
          </cell>
          <cell r="AH1107">
            <v>-300000</v>
          </cell>
        </row>
        <row r="1108">
          <cell r="A1108" t="str">
            <v>109417_Sal</v>
          </cell>
          <cell r="B1108" t="str">
            <v>EXPAT SALARIES</v>
          </cell>
          <cell r="C1108">
            <v>540001</v>
          </cell>
          <cell r="D1108" t="str">
            <v>CORPORATE OPEX SALARIES</v>
          </cell>
          <cell r="E1108" t="str">
            <v>CHIGBO ENENMO</v>
          </cell>
          <cell r="F1108" t="str">
            <v>HR - SALARIES</v>
          </cell>
          <cell r="G1108">
            <v>415004</v>
          </cell>
          <cell r="H1108">
            <v>4150</v>
          </cell>
          <cell r="I1108" t="str">
            <v>G&amp;A</v>
          </cell>
          <cell r="J1108" t="str">
            <v>BASE JV</v>
          </cell>
          <cell r="K1108" t="str">
            <v>HR</v>
          </cell>
          <cell r="L1108" t="str">
            <v>HR</v>
          </cell>
          <cell r="M1108" t="str">
            <v>HR Manager Nigeria</v>
          </cell>
          <cell r="N1108" t="str">
            <v>HR Manager Nigeria</v>
          </cell>
          <cell r="O1108" t="str">
            <v>AJILIMA- ISAAC, HAWA</v>
          </cell>
          <cell r="P1108" t="str">
            <v>TARI.AKHIBI@SHELL.COM</v>
          </cell>
          <cell r="Q1108" t="str">
            <v>OPEX</v>
          </cell>
          <cell r="R1108" t="str">
            <v>OPEX</v>
          </cell>
          <cell r="S1108" t="str">
            <v>SALARIES</v>
          </cell>
          <cell r="T1108" t="str">
            <v>N/A</v>
          </cell>
          <cell r="U1108" t="str">
            <v>N/A</v>
          </cell>
          <cell r="V1108" t="str">
            <v>N/A</v>
          </cell>
          <cell r="W1108" t="str">
            <v>P236.04 HR</v>
          </cell>
          <cell r="X1108" t="str">
            <v>S7000 Salaries and Wages</v>
          </cell>
          <cell r="Y1108" t="str">
            <v>A2340 Overhead</v>
          </cell>
          <cell r="Z1108">
            <v>0</v>
          </cell>
          <cell r="AA1108">
            <v>0</v>
          </cell>
          <cell r="AB1108">
            <v>0</v>
          </cell>
          <cell r="AC1108">
            <v>0</v>
          </cell>
          <cell r="AD1108">
            <v>0</v>
          </cell>
          <cell r="AG1108">
            <v>0</v>
          </cell>
          <cell r="AH1108">
            <v>0</v>
          </cell>
        </row>
        <row r="1109">
          <cell r="A1109" t="str">
            <v>C.NG.ANO.DG.17.001</v>
          </cell>
          <cell r="B1109" t="str">
            <v>ASSA NORTH / OHAJI SOUTH- DOMGAS PROJECT</v>
          </cell>
          <cell r="C1109" t="str">
            <v>P.NG.ANO.DG.17.001</v>
          </cell>
          <cell r="D1109" t="str">
            <v>ASSA NORTH / OHAJI SOUTH DOMGAS PROJECT</v>
          </cell>
          <cell r="E1109" t="str">
            <v>MOJEED OKUNADE</v>
          </cell>
          <cell r="F1109" t="str">
            <v>MAJOR PROJECTS</v>
          </cell>
          <cell r="G1109">
            <v>13303</v>
          </cell>
          <cell r="H1109">
            <v>133</v>
          </cell>
          <cell r="I1109" t="str">
            <v>AN-OS</v>
          </cell>
          <cell r="J1109" t="str">
            <v>DOMGAS/IPP</v>
          </cell>
          <cell r="K1109" t="str">
            <v>P&amp;T</v>
          </cell>
          <cell r="L1109" t="str">
            <v>GM Nigeria, Operated</v>
          </cell>
          <cell r="M1109" t="str">
            <v>GM Nigeria, Operated</v>
          </cell>
          <cell r="N1109" t="str">
            <v>Project Manager ASSA North</v>
          </cell>
          <cell r="O1109" t="str">
            <v>AJALA, OLUFEMI</v>
          </cell>
          <cell r="P1109" t="str">
            <v>GODIAN.EHIRIM@SHELL.COM</v>
          </cell>
          <cell r="Q1109" t="str">
            <v>CAPEX</v>
          </cell>
          <cell r="R1109" t="str">
            <v>CAPEX</v>
          </cell>
          <cell r="S1109" t="str">
            <v>NON SAL</v>
          </cell>
          <cell r="T1109" t="str">
            <v>N/A</v>
          </cell>
          <cell r="U1109" t="str">
            <v>N/A</v>
          </cell>
          <cell r="V1109" t="str">
            <v>C_ASSN_Domgas</v>
          </cell>
          <cell r="Z1109">
            <v>0</v>
          </cell>
          <cell r="AA1109">
            <v>0</v>
          </cell>
          <cell r="AB1109">
            <v>10425510000</v>
          </cell>
          <cell r="AC1109">
            <v>79758000</v>
          </cell>
          <cell r="AD1109">
            <v>113940000</v>
          </cell>
          <cell r="AG1109">
            <v>0</v>
          </cell>
          <cell r="AH1109">
            <v>-113940000</v>
          </cell>
        </row>
        <row r="1110">
          <cell r="A1110" t="str">
            <v>C.NG.ANO.DN.17.001.9410</v>
          </cell>
          <cell r="B1110" t="str">
            <v>ASSNH40W01 DRILLING</v>
          </cell>
          <cell r="C1110" t="str">
            <v>C.NG.PAE.DN.17.001.9410</v>
          </cell>
          <cell r="D1110" t="str">
            <v>ASSNH40W01 DRILLING</v>
          </cell>
          <cell r="E1110" t="str">
            <v>MOJEED OKUNADE</v>
          </cell>
          <cell r="F1110" t="str">
            <v>WELLS</v>
          </cell>
          <cell r="G1110">
            <v>13102</v>
          </cell>
          <cell r="H1110">
            <v>131</v>
          </cell>
          <cell r="I1110" t="str">
            <v>GAS</v>
          </cell>
          <cell r="J1110" t="str">
            <v>DOMGAS/IPP</v>
          </cell>
          <cell r="K1110" t="str">
            <v>P&amp;T</v>
          </cell>
          <cell r="L1110" t="str">
            <v>WELLS</v>
          </cell>
          <cell r="M1110" t="str">
            <v>GM Wells Ops SPDC</v>
          </cell>
          <cell r="N1110" t="str">
            <v>Well Operations Manager, Land/ D&amp;R/BOM</v>
          </cell>
          <cell r="O1110" t="str">
            <v>AUDU-USMAN, ISAAC</v>
          </cell>
          <cell r="P1110" t="str">
            <v>FRED.TIMIBITEI@SHELL.COM</v>
          </cell>
          <cell r="Q1110" t="str">
            <v>CAPEX</v>
          </cell>
          <cell r="R1110" t="str">
            <v>CAPEX</v>
          </cell>
          <cell r="V1110" t="str">
            <v>D_ASSN_EL2_G30</v>
          </cell>
          <cell r="Z1110">
            <v>0</v>
          </cell>
          <cell r="AA1110">
            <v>0</v>
          </cell>
          <cell r="AB1110">
            <v>1430351004.7563798</v>
          </cell>
          <cell r="AC1110">
            <v>6561685.65248744</v>
          </cell>
          <cell r="AD1110">
            <v>11251361.077918194</v>
          </cell>
          <cell r="AG1110">
            <v>0</v>
          </cell>
          <cell r="AH1110">
            <v>-11251361.077918194</v>
          </cell>
        </row>
        <row r="1111">
          <cell r="A1111" t="str">
            <v>C.NG.ANO.DN.17.001.9411</v>
          </cell>
          <cell r="B1111" t="str">
            <v>ASSNH40W01 COMPLETION</v>
          </cell>
          <cell r="C1111" t="str">
            <v>C.NG.PAE.DN.17.001.9411</v>
          </cell>
          <cell r="D1111" t="str">
            <v>ASSNH40W01 COMPLETION</v>
          </cell>
          <cell r="E1111" t="str">
            <v>MOJEED OKUNADE</v>
          </cell>
          <cell r="F1111" t="str">
            <v>WELLS</v>
          </cell>
          <cell r="G1111">
            <v>13104</v>
          </cell>
          <cell r="H1111">
            <v>131</v>
          </cell>
          <cell r="I1111" t="str">
            <v>GAS</v>
          </cell>
          <cell r="J1111" t="str">
            <v>DOMGAS/IPP</v>
          </cell>
          <cell r="K1111" t="str">
            <v>P&amp;T</v>
          </cell>
          <cell r="L1111" t="str">
            <v>WELLS</v>
          </cell>
          <cell r="M1111" t="str">
            <v>GM Wells Ops SPDC</v>
          </cell>
          <cell r="N1111" t="str">
            <v>Well Engineering Manager (CWI)</v>
          </cell>
          <cell r="O1111" t="str">
            <v>AUDU-USMAN, ISAAC</v>
          </cell>
          <cell r="P1111" t="str">
            <v>FRED.TIMIBITEI@SHELL.COM</v>
          </cell>
          <cell r="Q1111" t="str">
            <v>CAPEX</v>
          </cell>
          <cell r="R1111" t="str">
            <v>CAPEX</v>
          </cell>
          <cell r="V1111" t="str">
            <v>D_ASSN_EL2_G30</v>
          </cell>
          <cell r="Z1111">
            <v>0</v>
          </cell>
          <cell r="AA1111">
            <v>0</v>
          </cell>
          <cell r="AB1111">
            <v>552768069.67751074</v>
          </cell>
          <cell r="AC1111">
            <v>2655703.6294569881</v>
          </cell>
          <cell r="AD1111">
            <v>4468057.9562684987</v>
          </cell>
          <cell r="AG1111">
            <v>0</v>
          </cell>
          <cell r="AH1111">
            <v>-4468057.9562684987</v>
          </cell>
        </row>
        <row r="1112">
          <cell r="A1112" t="str">
            <v>C.NG.ANO.DN.17.002.9410</v>
          </cell>
          <cell r="B1112" t="str">
            <v>ASSNH40W02 DRILLING</v>
          </cell>
          <cell r="C1112" t="str">
            <v>C.NG.PAE.DN.17.002.9410</v>
          </cell>
          <cell r="D1112" t="str">
            <v>ASSNH40W02 DRILLING</v>
          </cell>
          <cell r="E1112" t="str">
            <v>MOJEED OKUNADE</v>
          </cell>
          <cell r="F1112" t="str">
            <v>WELLS</v>
          </cell>
          <cell r="G1112">
            <v>13102</v>
          </cell>
          <cell r="H1112">
            <v>131</v>
          </cell>
          <cell r="I1112" t="str">
            <v>GAS</v>
          </cell>
          <cell r="J1112" t="str">
            <v>DOMGAS/IPP</v>
          </cell>
          <cell r="K1112" t="str">
            <v>P&amp;T</v>
          </cell>
          <cell r="L1112" t="str">
            <v>WELLS</v>
          </cell>
          <cell r="M1112" t="str">
            <v>GM Wells Ops SPDC</v>
          </cell>
          <cell r="N1112" t="str">
            <v>Well Operations Manager, Land/ D&amp;R/BOM</v>
          </cell>
          <cell r="O1112" t="str">
            <v>AUDU-USMAN, ISAAC</v>
          </cell>
          <cell r="P1112" t="str">
            <v>FRED.TIMIBITEI@SHELL.COM</v>
          </cell>
          <cell r="Q1112" t="str">
            <v>CAPEX</v>
          </cell>
          <cell r="R1112" t="str">
            <v>CAPEX</v>
          </cell>
          <cell r="V1112" t="str">
            <v>D_ASSN_EL2_G30</v>
          </cell>
          <cell r="Z1112">
            <v>0</v>
          </cell>
          <cell r="AA1112">
            <v>0</v>
          </cell>
          <cell r="AB1112">
            <v>908305073.4508599</v>
          </cell>
          <cell r="AC1112">
            <v>4121776.1266266014</v>
          </cell>
          <cell r="AD1112">
            <v>7099825.5477769617</v>
          </cell>
          <cell r="AG1112">
            <v>0</v>
          </cell>
          <cell r="AH1112">
            <v>-7099825.5477769617</v>
          </cell>
        </row>
        <row r="1113">
          <cell r="A1113" t="str">
            <v>C.NG.ANO.DN.17.002.9411</v>
          </cell>
          <cell r="B1113" t="str">
            <v>ASSNH40W02 COMPLETION</v>
          </cell>
          <cell r="C1113" t="str">
            <v>C.NG.PAE.DN.17.002.9411</v>
          </cell>
          <cell r="D1113" t="str">
            <v>ASSNH40W02 COMPLETION</v>
          </cell>
          <cell r="E1113" t="str">
            <v>MOJEED OKUNADE</v>
          </cell>
          <cell r="F1113" t="str">
            <v>WELLS</v>
          </cell>
          <cell r="G1113">
            <v>13104</v>
          </cell>
          <cell r="H1113">
            <v>131</v>
          </cell>
          <cell r="I1113" t="str">
            <v>GAS</v>
          </cell>
          <cell r="J1113" t="str">
            <v>DOMGAS/IPP</v>
          </cell>
          <cell r="K1113" t="str">
            <v>P&amp;T</v>
          </cell>
          <cell r="L1113" t="str">
            <v>WELLS</v>
          </cell>
          <cell r="M1113" t="str">
            <v>GM Wells Ops SPDC</v>
          </cell>
          <cell r="N1113" t="str">
            <v>Well Engineering Manager (CWI)</v>
          </cell>
          <cell r="O1113" t="str">
            <v>AUDU-USMAN, ISAAC</v>
          </cell>
          <cell r="P1113" t="str">
            <v>FRED.TIMIBITEI@SHELL.COM</v>
          </cell>
          <cell r="Q1113" t="str">
            <v>CAPEX</v>
          </cell>
          <cell r="R1113" t="str">
            <v>CAPEX</v>
          </cell>
          <cell r="V1113" t="str">
            <v>D_ASSN_EL2_G30</v>
          </cell>
          <cell r="Z1113">
            <v>0</v>
          </cell>
          <cell r="AA1113">
            <v>0</v>
          </cell>
          <cell r="AB1113">
            <v>552282819.76460218</v>
          </cell>
          <cell r="AC1113">
            <v>2651698.925408544</v>
          </cell>
          <cell r="AD1113">
            <v>4462462.2688990431</v>
          </cell>
          <cell r="AG1113">
            <v>0</v>
          </cell>
          <cell r="AH1113">
            <v>-4462462.2688990431</v>
          </cell>
        </row>
        <row r="1114">
          <cell r="A1114" t="str">
            <v>C.NG.ANO.DN.17.003.9401</v>
          </cell>
          <cell r="B1114" t="str">
            <v>ASSNH10W01  LOCATION PREPARATION</v>
          </cell>
          <cell r="C1114" t="str">
            <v>New_ASSNH10W01  LOCATION PREPARATION</v>
          </cell>
          <cell r="D1114" t="str">
            <v>ASSNH10W01  LOCATION PREPARATION</v>
          </cell>
          <cell r="E1114" t="str">
            <v>MOJEED OKUNADE</v>
          </cell>
          <cell r="F1114" t="str">
            <v>WELLS</v>
          </cell>
          <cell r="G1114">
            <v>13101</v>
          </cell>
          <cell r="H1114">
            <v>131</v>
          </cell>
          <cell r="I1114" t="str">
            <v>GAS</v>
          </cell>
          <cell r="J1114" t="str">
            <v>DOMGAS/IPP</v>
          </cell>
          <cell r="K1114" t="str">
            <v>P&amp;T</v>
          </cell>
          <cell r="L1114" t="str">
            <v>WELLS</v>
          </cell>
          <cell r="M1114" t="str">
            <v>GM Wells Ops SPDC</v>
          </cell>
          <cell r="N1114" t="str">
            <v>Well Operations Manager, Land/ D&amp;R/BOM</v>
          </cell>
          <cell r="O1114" t="str">
            <v>AUDU-USMAN, ISAAC</v>
          </cell>
          <cell r="P1114" t="str">
            <v>B.ORABUEZE@SHELL.COM</v>
          </cell>
          <cell r="Q1114" t="str">
            <v>CAPEX</v>
          </cell>
          <cell r="R1114" t="str">
            <v>CAPEX</v>
          </cell>
          <cell r="V1114" t="str">
            <v>D_ASSN_EL2_G30</v>
          </cell>
          <cell r="Z1114">
            <v>0</v>
          </cell>
          <cell r="AA1114">
            <v>0</v>
          </cell>
          <cell r="AB1114">
            <v>211830447.59811547</v>
          </cell>
          <cell r="AC1114">
            <v>405473.94230126083</v>
          </cell>
          <cell r="AD1114">
            <v>1100000</v>
          </cell>
          <cell r="AG1114">
            <v>0</v>
          </cell>
          <cell r="AH1114">
            <v>-1100000</v>
          </cell>
        </row>
        <row r="1115">
          <cell r="A1115" t="str">
            <v>C.NG.ANO.DN.17.003.9410</v>
          </cell>
          <cell r="B1115" t="str">
            <v>ASSNH10W01  DRILLING</v>
          </cell>
          <cell r="C1115" t="str">
            <v>New_ASSNH10W01  DRILLING_9410</v>
          </cell>
          <cell r="D1115" t="str">
            <v>ASSNH10W01  DRILLING</v>
          </cell>
          <cell r="E1115" t="str">
            <v>MOJEED OKUNADE</v>
          </cell>
          <cell r="F1115" t="str">
            <v>WELLS</v>
          </cell>
          <cell r="G1115">
            <v>13102</v>
          </cell>
          <cell r="H1115">
            <v>131</v>
          </cell>
          <cell r="I1115" t="str">
            <v>GAS</v>
          </cell>
          <cell r="J1115" t="str">
            <v>DOMGAS/IPP</v>
          </cell>
          <cell r="K1115" t="str">
            <v>P&amp;T</v>
          </cell>
          <cell r="L1115" t="str">
            <v>WELLS</v>
          </cell>
          <cell r="M1115" t="str">
            <v>GM Wells Ops SPDC</v>
          </cell>
          <cell r="N1115" t="str">
            <v>Well Operations Manager, Land/ D&amp;R/BOM</v>
          </cell>
          <cell r="O1115" t="str">
            <v>AUDU-USMAN, ISAAC</v>
          </cell>
          <cell r="P1115" t="str">
            <v>FRED.TIMIBITEI@SHELL.COM</v>
          </cell>
          <cell r="Q1115" t="str">
            <v>CAPEX</v>
          </cell>
          <cell r="R1115" t="str">
            <v>CAPEX</v>
          </cell>
          <cell r="V1115" t="str">
            <v>D_ASSN_EL2_G30</v>
          </cell>
          <cell r="Z1115">
            <v>0</v>
          </cell>
          <cell r="AA1115">
            <v>0</v>
          </cell>
          <cell r="AB1115">
            <v>1024878213.447511</v>
          </cell>
          <cell r="AC1115">
            <v>4640354.1280215168</v>
          </cell>
          <cell r="AD1115">
            <v>8000610.5655543394</v>
          </cell>
          <cell r="AG1115">
            <v>0</v>
          </cell>
          <cell r="AH1115">
            <v>-8000610.5655543394</v>
          </cell>
        </row>
        <row r="1116">
          <cell r="A1116" t="str">
            <v>C.NG.ANO.DN.17.004.9401</v>
          </cell>
          <cell r="B1116" t="str">
            <v>ASSNH10W02  LOCATION PREPARATION</v>
          </cell>
          <cell r="C1116" t="str">
            <v>New_ASSNH10W02  LOCATION PREPARATION</v>
          </cell>
          <cell r="D1116" t="str">
            <v>ASSNH10W02  LOCATION PREPARATION</v>
          </cell>
          <cell r="E1116" t="str">
            <v>MOJEED OKUNADE</v>
          </cell>
          <cell r="F1116" t="str">
            <v>WELLS</v>
          </cell>
          <cell r="G1116">
            <v>13101</v>
          </cell>
          <cell r="H1116">
            <v>131</v>
          </cell>
          <cell r="I1116" t="str">
            <v>GAS</v>
          </cell>
          <cell r="J1116" t="str">
            <v>DOMGAS/IPP</v>
          </cell>
          <cell r="K1116" t="str">
            <v>P&amp;T</v>
          </cell>
          <cell r="L1116" t="str">
            <v>WELLS</v>
          </cell>
          <cell r="M1116" t="str">
            <v>GM Wells Ops SPDC</v>
          </cell>
          <cell r="N1116" t="str">
            <v>Well Operations Manager, Land/ D&amp;R/BOM</v>
          </cell>
          <cell r="O1116" t="str">
            <v>AUDU-USMAN, ISAAC</v>
          </cell>
          <cell r="P1116" t="str">
            <v>B.ORABUEZE@SHELL.COM</v>
          </cell>
          <cell r="Q1116" t="str">
            <v>CAPEX</v>
          </cell>
          <cell r="R1116" t="str">
            <v>CAPEX</v>
          </cell>
          <cell r="V1116" t="str">
            <v>D_ASSN_EL2_G30</v>
          </cell>
          <cell r="Z1116">
            <v>0</v>
          </cell>
          <cell r="AA1116">
            <v>0</v>
          </cell>
          <cell r="AB1116">
            <v>211830447.59811547</v>
          </cell>
          <cell r="AC1116">
            <v>405473.94230126083</v>
          </cell>
          <cell r="AD1116">
            <v>1100000</v>
          </cell>
          <cell r="AG1116">
            <v>0</v>
          </cell>
          <cell r="AH1116">
            <v>-1100000</v>
          </cell>
        </row>
        <row r="1117">
          <cell r="A1117" t="str">
            <v>C.NG.ANO.DN.17.005.9401</v>
          </cell>
          <cell r="B1117" t="str">
            <v>ASSNH10W03  LOCATION PREPARATION</v>
          </cell>
          <cell r="C1117" t="str">
            <v>New_ASSNH10W03  LOCATION PREPARATION</v>
          </cell>
          <cell r="D1117" t="str">
            <v>ASSNH10W03  LOCATION PREPARATION</v>
          </cell>
          <cell r="E1117" t="str">
            <v>MOJEED OKUNADE</v>
          </cell>
          <cell r="F1117" t="str">
            <v>WELLS</v>
          </cell>
          <cell r="G1117">
            <v>13101</v>
          </cell>
          <cell r="H1117">
            <v>131</v>
          </cell>
          <cell r="I1117" t="str">
            <v>GAS</v>
          </cell>
          <cell r="J1117" t="str">
            <v>DOMGAS/IPP</v>
          </cell>
          <cell r="K1117" t="str">
            <v>P&amp;T</v>
          </cell>
          <cell r="L1117" t="str">
            <v>WELLS</v>
          </cell>
          <cell r="M1117" t="str">
            <v>GM Wells Ops SPDC</v>
          </cell>
          <cell r="N1117" t="str">
            <v>Well Operations Manager, Land/ D&amp;R/BOM</v>
          </cell>
          <cell r="O1117" t="str">
            <v>AUDU-USMAN, ISAAC</v>
          </cell>
          <cell r="P1117" t="str">
            <v>B.ORABUEZE@SHELL.COM</v>
          </cell>
          <cell r="Q1117" t="str">
            <v>CAPEX</v>
          </cell>
          <cell r="R1117" t="str">
            <v>CAPEX</v>
          </cell>
          <cell r="V1117" t="str">
            <v>D_ASSN_EL2_G30</v>
          </cell>
          <cell r="Z1117">
            <v>0</v>
          </cell>
          <cell r="AA1117">
            <v>0</v>
          </cell>
          <cell r="AB1117">
            <v>211830447.59811547</v>
          </cell>
          <cell r="AC1117">
            <v>405473.94230126083</v>
          </cell>
          <cell r="AD1117">
            <v>1100000</v>
          </cell>
          <cell r="AG1117">
            <v>0</v>
          </cell>
          <cell r="AH1117">
            <v>-1100000</v>
          </cell>
        </row>
        <row r="1118">
          <cell r="A1118" t="str">
            <v>C.NG.ANO.DN.17.006.9401</v>
          </cell>
          <cell r="B1118" t="str">
            <v>ASSNH10W04 LOCATION PREPARATION</v>
          </cell>
          <cell r="C1118" t="str">
            <v>New_ASSNH10W04 LOCATION PREPARATION</v>
          </cell>
          <cell r="D1118" t="str">
            <v>ASSNH10W04 LOCATION PREPARATION</v>
          </cell>
          <cell r="E1118" t="str">
            <v>MOJEED OKUNADE</v>
          </cell>
          <cell r="F1118" t="str">
            <v>WELLS</v>
          </cell>
          <cell r="G1118">
            <v>13101</v>
          </cell>
          <cell r="H1118">
            <v>131</v>
          </cell>
          <cell r="I1118" t="str">
            <v>GAS</v>
          </cell>
          <cell r="J1118" t="str">
            <v>DOMGAS/IPP</v>
          </cell>
          <cell r="K1118" t="str">
            <v>P&amp;T</v>
          </cell>
          <cell r="L1118" t="str">
            <v>WELLS</v>
          </cell>
          <cell r="M1118" t="str">
            <v>GM Wells Ops SPDC</v>
          </cell>
          <cell r="N1118" t="str">
            <v>Well Operations Manager, Land/ D&amp;R/BOM</v>
          </cell>
          <cell r="O1118" t="str">
            <v>AUDU-USMAN, ISAAC</v>
          </cell>
          <cell r="P1118" t="str">
            <v>B.ORABUEZE@SHELL.COM</v>
          </cell>
          <cell r="Q1118" t="str">
            <v>CAPEX</v>
          </cell>
          <cell r="R1118" t="str">
            <v>CAPEX</v>
          </cell>
          <cell r="V1118" t="str">
            <v>D_ASSN_EL2_G30</v>
          </cell>
          <cell r="Z1118">
            <v>0</v>
          </cell>
          <cell r="AA1118">
            <v>0</v>
          </cell>
          <cell r="AB1118">
            <v>211830447.59811547</v>
          </cell>
          <cell r="AC1118">
            <v>405473.94230126083</v>
          </cell>
          <cell r="AD1118">
            <v>1100000</v>
          </cell>
          <cell r="AG1118">
            <v>0</v>
          </cell>
          <cell r="AH1118">
            <v>-1100000</v>
          </cell>
        </row>
        <row r="1119">
          <cell r="A1119" t="str">
            <v>C.NG.CMP.DF.15.001.1230</v>
          </cell>
          <cell r="B1119" t="str">
            <v>CRUDE OIL METERING:-CONSTRUCTION</v>
          </cell>
          <cell r="C1119" t="str">
            <v>C.NG.CMP.DF.15.001</v>
          </cell>
          <cell r="D1119" t="str">
            <v>CRUDE OIL METERING</v>
          </cell>
          <cell r="E1119" t="str">
            <v>MOJEED OKUNADE</v>
          </cell>
          <cell r="F1119" t="str">
            <v>MAJOR PROJECTS</v>
          </cell>
          <cell r="G1119">
            <v>13203</v>
          </cell>
          <cell r="H1119">
            <v>132</v>
          </cell>
          <cell r="I1119" t="str">
            <v>OF-E&amp;M</v>
          </cell>
          <cell r="J1119" t="str">
            <v>BASE JV</v>
          </cell>
          <cell r="K1119" t="str">
            <v>P&amp;T</v>
          </cell>
          <cell r="L1119" t="str">
            <v>GM Nigeria, Operated</v>
          </cell>
          <cell r="M1119" t="str">
            <v>GM Nigeria, Operated</v>
          </cell>
          <cell r="N1119" t="str">
            <v xml:space="preserve">Project Manager, Matrix, Major Pipelines, H Block &amp; Corp Civil </v>
          </cell>
          <cell r="O1119" t="str">
            <v>EBEM, MARCEL</v>
          </cell>
          <cell r="P1119" t="str">
            <v>OLUKOREDE.ODUWOLE@SHELL.COM</v>
          </cell>
          <cell r="Q1119" t="str">
            <v>CAPEX</v>
          </cell>
          <cell r="R1119" t="str">
            <v>CAPEX</v>
          </cell>
          <cell r="S1119" t="str">
            <v>NON SAL</v>
          </cell>
          <cell r="T1119" t="str">
            <v>N/A</v>
          </cell>
          <cell r="U1119" t="str">
            <v>N/A</v>
          </cell>
          <cell r="V1119" t="str">
            <v>C_SOKU_METERING_ES1_Z01</v>
          </cell>
          <cell r="Z1119">
            <v>0</v>
          </cell>
          <cell r="AA1119">
            <v>0</v>
          </cell>
          <cell r="AB1119">
            <v>524600000</v>
          </cell>
          <cell r="AC1119">
            <v>5160000</v>
          </cell>
          <cell r="AD1119">
            <v>6880000</v>
          </cell>
          <cell r="AG1119">
            <v>0</v>
          </cell>
          <cell r="AH1119">
            <v>-6880000</v>
          </cell>
        </row>
        <row r="1120">
          <cell r="A1120" t="str">
            <v>C.NG.CMP.DF.15.001.AC03</v>
          </cell>
          <cell r="B1120" t="str">
            <v>CRUDE OIL METERING:-PMT</v>
          </cell>
          <cell r="C1120" t="str">
            <v>C.NG.CMP.DF.15.001.AC03</v>
          </cell>
          <cell r="D1120" t="str">
            <v>CRUDE OIL METERING</v>
          </cell>
          <cell r="E1120" t="str">
            <v>MOJEED OKUNADE</v>
          </cell>
          <cell r="F1120" t="str">
            <v>MAJOR PROJECTS</v>
          </cell>
          <cell r="G1120">
            <v>415004</v>
          </cell>
          <cell r="H1120">
            <v>4150</v>
          </cell>
          <cell r="I1120" t="str">
            <v>OF-E&amp;M</v>
          </cell>
          <cell r="J1120" t="str">
            <v>BASE JV</v>
          </cell>
          <cell r="K1120" t="str">
            <v>P&amp;T</v>
          </cell>
          <cell r="L1120" t="str">
            <v>GM Nigeria, Operated</v>
          </cell>
          <cell r="M1120" t="str">
            <v>GM Nigeria, Operated</v>
          </cell>
          <cell r="N1120" t="str">
            <v xml:space="preserve">Project Manager, Matrix, Major Pipelines, H Block &amp; Corp Civil </v>
          </cell>
          <cell r="O1120" t="str">
            <v>EBEM, MARCEL</v>
          </cell>
          <cell r="P1120" t="str">
            <v>OLUKOREDE.ODUWOLE@SHELL.COM</v>
          </cell>
          <cell r="Q1120" t="str">
            <v>CAPEX</v>
          </cell>
          <cell r="R1120" t="str">
            <v>CAPEX</v>
          </cell>
          <cell r="S1120" t="str">
            <v>NON SAL</v>
          </cell>
          <cell r="T1120" t="str">
            <v>N/A</v>
          </cell>
          <cell r="U1120" t="str">
            <v>N/A</v>
          </cell>
          <cell r="V1120" t="str">
            <v>C_METERING_PMT_ES1_Z01</v>
          </cell>
          <cell r="Z1120">
            <v>0</v>
          </cell>
          <cell r="AA1120">
            <v>0</v>
          </cell>
          <cell r="AB1120">
            <v>60237500</v>
          </cell>
          <cell r="AC1120">
            <v>592500</v>
          </cell>
          <cell r="AD1120">
            <v>790000</v>
          </cell>
          <cell r="AG1120">
            <v>0</v>
          </cell>
          <cell r="AH1120">
            <v>-790000</v>
          </cell>
        </row>
        <row r="1121">
          <cell r="A1121" t="str">
            <v>C.NG.DEV.OU.18.001.2020</v>
          </cell>
          <cell r="B1121" t="str">
            <v>DEVELOPMENT COMPUTER HARDWARE PURCHASE</v>
          </cell>
          <cell r="C1121" t="str">
            <v>C.NG.DEV.OU.18.001</v>
          </cell>
          <cell r="D1121" t="str">
            <v>DEVELOPMENT COMPUTER HARDWARE PURCHASE</v>
          </cell>
          <cell r="E1121" t="str">
            <v>MOJEED OKUNADE</v>
          </cell>
          <cell r="F1121" t="str">
            <v>DEVELOPMENT</v>
          </cell>
          <cell r="G1121">
            <v>14006</v>
          </cell>
          <cell r="H1121">
            <v>140</v>
          </cell>
          <cell r="I1121" t="str">
            <v>OF-E&amp;M</v>
          </cell>
          <cell r="J1121" t="str">
            <v>BASE JV</v>
          </cell>
          <cell r="K1121" t="str">
            <v>DEVELOPMENT</v>
          </cell>
          <cell r="L1121" t="str">
            <v>DEVELOPMENT</v>
          </cell>
          <cell r="M1121" t="str">
            <v>Manager, Geosolutions &amp; Onshore Studies</v>
          </cell>
          <cell r="N1121" t="str">
            <v>Chief Geophysicist</v>
          </cell>
          <cell r="O1121" t="str">
            <v>ENONCHE, VANESSA</v>
          </cell>
          <cell r="P1121" t="str">
            <v>RAZAQ.TAJUDEEN@SHELL.COM</v>
          </cell>
          <cell r="Q1121" t="str">
            <v>CAPEX</v>
          </cell>
          <cell r="R1121" t="str">
            <v>CAPEX</v>
          </cell>
          <cell r="V1121" t="str">
            <v>C_NOGI_CCC_Z44</v>
          </cell>
          <cell r="Z1121">
            <v>0</v>
          </cell>
          <cell r="AA1121">
            <v>0</v>
          </cell>
          <cell r="AB1121">
            <v>41937500</v>
          </cell>
          <cell r="AC1121">
            <v>412500</v>
          </cell>
          <cell r="AD1121">
            <v>550000</v>
          </cell>
          <cell r="AG1121">
            <v>0</v>
          </cell>
          <cell r="AH1121">
            <v>-550000</v>
          </cell>
        </row>
        <row r="1122">
          <cell r="A1122" t="str">
            <v>C.NG.DGM.DF.18.001</v>
          </cell>
          <cell r="B1122" t="str">
            <v>DOMGAS METERING</v>
          </cell>
          <cell r="C1122" t="str">
            <v>C.NG.DGM.DF.18.001</v>
          </cell>
          <cell r="D1122" t="str">
            <v>DOMGAS METERING</v>
          </cell>
          <cell r="E1122" t="str">
            <v>MOJEED OKUNADE</v>
          </cell>
          <cell r="F1122" t="str">
            <v>MAJOR PROJECTS</v>
          </cell>
          <cell r="G1122">
            <v>13303</v>
          </cell>
          <cell r="H1122">
            <v>133</v>
          </cell>
          <cell r="I1122" t="str">
            <v>GAS</v>
          </cell>
          <cell r="J1122" t="str">
            <v>DOMGAS/IPP</v>
          </cell>
          <cell r="K1122" t="str">
            <v>P&amp;T</v>
          </cell>
          <cell r="L1122" t="str">
            <v>GM Nigeria, Operated</v>
          </cell>
          <cell r="M1122" t="str">
            <v>GM Nigeria, Operated</v>
          </cell>
          <cell r="N1122" t="str">
            <v xml:space="preserve">Project Manager, Matrix, Major Pipelines, H Block &amp; Corp Civil </v>
          </cell>
          <cell r="O1122" t="str">
            <v>EBEM, MARCEL</v>
          </cell>
          <cell r="P1122" t="str">
            <v>othuke.okpokoro@shell.com</v>
          </cell>
          <cell r="Q1122" t="str">
            <v>CAPEX</v>
          </cell>
          <cell r="R1122" t="str">
            <v>CAPEX</v>
          </cell>
          <cell r="S1122" t="str">
            <v>NON SAL</v>
          </cell>
          <cell r="T1122" t="str">
            <v>N/A</v>
          </cell>
          <cell r="U1122" t="str">
            <v>N/A</v>
          </cell>
          <cell r="V1122" t="str">
            <v>C_IMOR_METERING_EL1_Z01</v>
          </cell>
          <cell r="Z1122">
            <v>0</v>
          </cell>
          <cell r="AA1122">
            <v>0</v>
          </cell>
          <cell r="AB1122">
            <v>525362500</v>
          </cell>
          <cell r="AC1122">
            <v>5167500</v>
          </cell>
          <cell r="AD1122">
            <v>6890000</v>
          </cell>
          <cell r="AG1122">
            <v>0</v>
          </cell>
          <cell r="AH1122">
            <v>-6890000</v>
          </cell>
        </row>
        <row r="1123">
          <cell r="A1123" t="str">
            <v>109428_Sal</v>
          </cell>
          <cell r="B1123" t="str">
            <v>NLNG Payables</v>
          </cell>
          <cell r="C1123">
            <v>540001</v>
          </cell>
          <cell r="D1123" t="str">
            <v>CORPORATE OPEX SALARIES</v>
          </cell>
          <cell r="E1123" t="str">
            <v>CHIGBO ENENMO</v>
          </cell>
          <cell r="F1123" t="str">
            <v>HR - SALARIES</v>
          </cell>
          <cell r="G1123">
            <v>415004</v>
          </cell>
          <cell r="H1123">
            <v>4150</v>
          </cell>
          <cell r="I1123" t="str">
            <v>G&amp;A</v>
          </cell>
          <cell r="J1123" t="str">
            <v>BASE JV</v>
          </cell>
          <cell r="K1123" t="str">
            <v>HR</v>
          </cell>
          <cell r="L1123" t="str">
            <v>HR</v>
          </cell>
          <cell r="O1123" t="str">
            <v>AJILIMA- ISAAC, HAWA</v>
          </cell>
          <cell r="P1123" t="str">
            <v>TARI.AKHIBI@SHELL.COM</v>
          </cell>
          <cell r="Q1123" t="str">
            <v>OPEX</v>
          </cell>
          <cell r="R1123" t="str">
            <v>OPEX</v>
          </cell>
          <cell r="S1123" t="str">
            <v>SALARIES</v>
          </cell>
          <cell r="T1123" t="str">
            <v>N/A</v>
          </cell>
          <cell r="U1123" t="str">
            <v>N/A</v>
          </cell>
          <cell r="V1123" t="str">
            <v>N/A</v>
          </cell>
          <cell r="W1123" t="str">
            <v>P236.04 HR</v>
          </cell>
          <cell r="X1123" t="str">
            <v>S7000 Salaries and Wages</v>
          </cell>
          <cell r="Y1123" t="str">
            <v>A2340 Overhead</v>
          </cell>
          <cell r="Z1123">
            <v>0</v>
          </cell>
          <cell r="AA1123">
            <v>0</v>
          </cell>
          <cell r="AB1123">
            <v>0</v>
          </cell>
          <cell r="AC1123">
            <v>0</v>
          </cell>
          <cell r="AD1123">
            <v>0</v>
          </cell>
          <cell r="AG1123">
            <v>0</v>
          </cell>
          <cell r="AH1123">
            <v>0</v>
          </cell>
        </row>
        <row r="1124">
          <cell r="A1124" t="str">
            <v>109941_Sal</v>
          </cell>
          <cell r="B1124" t="str">
            <v xml:space="preserve">WELLS CONSULTANTS                       </v>
          </cell>
          <cell r="C1124">
            <v>540001</v>
          </cell>
          <cell r="D1124" t="str">
            <v>CORPORATE OPEX SALARIES</v>
          </cell>
          <cell r="E1124" t="str">
            <v>CHIGBO ENENMO</v>
          </cell>
          <cell r="F1124" t="str">
            <v>HR - SALARIES</v>
          </cell>
          <cell r="G1124">
            <v>415004</v>
          </cell>
          <cell r="H1124">
            <v>4150</v>
          </cell>
          <cell r="I1124" t="str">
            <v>G&amp;A</v>
          </cell>
          <cell r="J1124" t="str">
            <v>BASE JV</v>
          </cell>
          <cell r="K1124" t="str">
            <v>HR</v>
          </cell>
          <cell r="L1124" t="str">
            <v>WELLS</v>
          </cell>
          <cell r="M1124" t="str">
            <v>GM Wells Ops SPDC</v>
          </cell>
          <cell r="N1124" t="str">
            <v>Well Engineering Manager</v>
          </cell>
          <cell r="O1124" t="str">
            <v>AJILIMA- ISAAC, HAWA</v>
          </cell>
          <cell r="P1124" t="str">
            <v>TARI.AKHIBI@SHELL.COM</v>
          </cell>
          <cell r="Q1124" t="str">
            <v>OPEX</v>
          </cell>
          <cell r="R1124" t="str">
            <v>OPEX</v>
          </cell>
          <cell r="S1124" t="str">
            <v>SALARIES</v>
          </cell>
          <cell r="T1124" t="str">
            <v>N/A</v>
          </cell>
          <cell r="U1124" t="str">
            <v>N/A</v>
          </cell>
          <cell r="V1124" t="str">
            <v>N/A</v>
          </cell>
          <cell r="W1124" t="str">
            <v>P236.01 Technical Support</v>
          </cell>
          <cell r="X1124" t="str">
            <v>S7000 Salaries and Wages</v>
          </cell>
          <cell r="Y1124" t="str">
            <v>A2340 Overhead</v>
          </cell>
          <cell r="Z1124">
            <v>0</v>
          </cell>
          <cell r="AA1124">
            <v>-0.02</v>
          </cell>
          <cell r="AB1124">
            <v>0</v>
          </cell>
          <cell r="AC1124">
            <v>0</v>
          </cell>
          <cell r="AD1124">
            <v>0</v>
          </cell>
          <cell r="AG1124">
            <v>0</v>
          </cell>
          <cell r="AH1124">
            <v>0</v>
          </cell>
        </row>
        <row r="1125">
          <cell r="A1125" t="str">
            <v>110025_Sal</v>
          </cell>
          <cell r="B1125" t="str">
            <v>CLINICAL HEALTH GENERAL MEDICAL ADMINIST</v>
          </cell>
          <cell r="C1125">
            <v>540001</v>
          </cell>
          <cell r="D1125" t="str">
            <v>CORPORATE OPEX SALARIES</v>
          </cell>
          <cell r="E1125" t="str">
            <v>CHIGBO ENENMO</v>
          </cell>
          <cell r="F1125" t="str">
            <v>HR - SALARIES</v>
          </cell>
          <cell r="G1125">
            <v>415004</v>
          </cell>
          <cell r="H1125">
            <v>4150</v>
          </cell>
          <cell r="I1125" t="str">
            <v>G&amp;A</v>
          </cell>
          <cell r="J1125" t="str">
            <v>BASE JV</v>
          </cell>
          <cell r="K1125" t="str">
            <v>HR</v>
          </cell>
          <cell r="L1125" t="str">
            <v>HR</v>
          </cell>
          <cell r="M1125" t="str">
            <v>Regional Health Manager</v>
          </cell>
          <cell r="N1125" t="str">
            <v>GDMO/Specialist Physician</v>
          </cell>
          <cell r="O1125" t="str">
            <v>AJILIMA- ISAAC, HAWA</v>
          </cell>
          <cell r="P1125" t="str">
            <v>TARI.AKHIBI@SHELL.COM</v>
          </cell>
          <cell r="Q1125" t="str">
            <v>OPEX</v>
          </cell>
          <cell r="R1125" t="str">
            <v>OPEX</v>
          </cell>
          <cell r="S1125" t="str">
            <v>SALARIES</v>
          </cell>
          <cell r="T1125" t="str">
            <v>N/A</v>
          </cell>
          <cell r="U1125" t="str">
            <v>N/A</v>
          </cell>
          <cell r="V1125" t="str">
            <v>N/A</v>
          </cell>
          <cell r="W1125" t="str">
            <v>P236.04 HR</v>
          </cell>
          <cell r="X1125" t="str">
            <v>S7000 Salaries and Wages</v>
          </cell>
          <cell r="Y1125" t="str">
            <v>A2340 Overhead</v>
          </cell>
          <cell r="Z1125">
            <v>0</v>
          </cell>
          <cell r="AA1125">
            <v>0</v>
          </cell>
          <cell r="AB1125">
            <v>0</v>
          </cell>
          <cell r="AC1125">
            <v>0</v>
          </cell>
          <cell r="AD1125">
            <v>0</v>
          </cell>
          <cell r="AG1125">
            <v>0</v>
          </cell>
          <cell r="AH1125">
            <v>0</v>
          </cell>
        </row>
        <row r="1126">
          <cell r="A1126" t="str">
            <v>C.NG.EAF.DF.17.001.AC03</v>
          </cell>
          <cell r="B1126" t="str">
            <v>EA FOD PHASE 1-FACILITIES PMT</v>
          </cell>
          <cell r="C1126" t="str">
            <v>C.NG.EAF.DF.17.001.AC03</v>
          </cell>
          <cell r="D1126" t="str">
            <v>EA FOD PHASE 1-FACILITIES</v>
          </cell>
          <cell r="E1126" t="str">
            <v>MOJEED OKUNADE</v>
          </cell>
          <cell r="F1126" t="str">
            <v>MAJOR PROJECTS</v>
          </cell>
          <cell r="G1126">
            <v>415004</v>
          </cell>
          <cell r="H1126">
            <v>4150</v>
          </cell>
          <cell r="I1126" t="str">
            <v>OF-E&amp;M</v>
          </cell>
          <cell r="J1126" t="str">
            <v>PROJECT FINANCE</v>
          </cell>
          <cell r="K1126" t="str">
            <v>P&amp;T</v>
          </cell>
          <cell r="L1126" t="str">
            <v>GM Nigeria, Operated</v>
          </cell>
          <cell r="M1126" t="str">
            <v>GM Nigeria, Operated</v>
          </cell>
          <cell r="N1126" t="str">
            <v xml:space="preserve">Project Manager, Matrix, Major Pipelines, H Block &amp; Corp Civil </v>
          </cell>
          <cell r="O1126" t="str">
            <v>EBEM, MARCEL</v>
          </cell>
          <cell r="P1126" t="str">
            <v>UCHE.NWABUOKU@SHELL.COM</v>
          </cell>
          <cell r="Q1126" t="str">
            <v>CAPEX</v>
          </cell>
          <cell r="R1126" t="str">
            <v>CAPEX</v>
          </cell>
          <cell r="S1126" t="str">
            <v>NON SAL</v>
          </cell>
          <cell r="T1126" t="str">
            <v>N/A</v>
          </cell>
          <cell r="U1126" t="str">
            <v>N/A</v>
          </cell>
          <cell r="V1126" t="str">
            <v>C_EA_OFS_PMT</v>
          </cell>
          <cell r="Z1126">
            <v>0</v>
          </cell>
          <cell r="AA1126">
            <v>0</v>
          </cell>
          <cell r="AB1126">
            <v>115137500</v>
          </cell>
          <cell r="AC1126">
            <v>1132500</v>
          </cell>
          <cell r="AD1126">
            <v>1510000</v>
          </cell>
          <cell r="AG1126">
            <v>0</v>
          </cell>
          <cell r="AH1126">
            <v>-1510000</v>
          </cell>
        </row>
        <row r="1127">
          <cell r="A1127" t="str">
            <v>C.NG.EXP.OR.18.001.1100</v>
          </cell>
          <cell r="B1127" t="str">
            <v>EXP. STAFF SALARY</v>
          </cell>
          <cell r="C1127" t="str">
            <v>C.NG.EXP.OR.18.001.1100</v>
          </cell>
          <cell r="D1127" t="str">
            <v>EXP. STAFF SALARY</v>
          </cell>
          <cell r="E1127" t="str">
            <v>MOJEED OKUNADE</v>
          </cell>
          <cell r="F1127" t="str">
            <v>EXPLORATION</v>
          </cell>
          <cell r="G1127">
            <v>415004</v>
          </cell>
          <cell r="H1127">
            <v>4150</v>
          </cell>
          <cell r="I1127" t="str">
            <v>EXCOM</v>
          </cell>
          <cell r="J1127" t="str">
            <v>BASE JV</v>
          </cell>
          <cell r="K1127" t="str">
            <v>EXPLORATION</v>
          </cell>
          <cell r="L1127" t="str">
            <v>EXPLORATION</v>
          </cell>
          <cell r="M1127" t="str">
            <v>Exploration Manager Nigeria</v>
          </cell>
          <cell r="N1127" t="str">
            <v>Senior Portfolio Analyst</v>
          </cell>
          <cell r="O1127" t="str">
            <v>AKINLAMI, OLUWAKEMI</v>
          </cell>
          <cell r="P1127" t="str">
            <v>Chimankpa.Chikezie@shell.com</v>
          </cell>
          <cell r="Q1127" t="str">
            <v>EXPEX</v>
          </cell>
          <cell r="R1127" t="str">
            <v>CAPEX</v>
          </cell>
          <cell r="S1127" t="str">
            <v>NON SAL</v>
          </cell>
          <cell r="T1127" t="str">
            <v>N/A</v>
          </cell>
          <cell r="U1127" t="str">
            <v>N/A</v>
          </cell>
          <cell r="V1127" t="str">
            <v>E_EXPLORATION_OVERHEAD</v>
          </cell>
          <cell r="Z1127">
            <v>0</v>
          </cell>
          <cell r="AA1127">
            <v>0</v>
          </cell>
          <cell r="AB1127">
            <v>2200395050</v>
          </cell>
          <cell r="AC1127">
            <v>3091890</v>
          </cell>
          <cell r="AD1127">
            <v>10306300</v>
          </cell>
          <cell r="AG1127">
            <v>0</v>
          </cell>
          <cell r="AH1127">
            <v>-10306300</v>
          </cell>
        </row>
        <row r="1128">
          <cell r="A1128" t="str">
            <v>110033_Sal</v>
          </cell>
          <cell r="B1128" t="str">
            <v>CLINICAL HEALTH  SUPPORT SERVICES</v>
          </cell>
          <cell r="C1128">
            <v>540001</v>
          </cell>
          <cell r="D1128" t="str">
            <v>CORPORATE OPEX SALARIES</v>
          </cell>
          <cell r="E1128" t="str">
            <v>CHIGBO ENENMO</v>
          </cell>
          <cell r="F1128" t="str">
            <v>HR - SALARIES</v>
          </cell>
          <cell r="G1128">
            <v>415004</v>
          </cell>
          <cell r="H1128">
            <v>4150</v>
          </cell>
          <cell r="I1128" t="str">
            <v>G&amp;A</v>
          </cell>
          <cell r="J1128" t="str">
            <v>BASE JV</v>
          </cell>
          <cell r="K1128" t="str">
            <v>HR</v>
          </cell>
          <cell r="L1128" t="str">
            <v>HR</v>
          </cell>
          <cell r="M1128" t="str">
            <v>Regional Health Manager</v>
          </cell>
          <cell r="N1128" t="str">
            <v>GDMO/Specialist Physician</v>
          </cell>
          <cell r="O1128" t="str">
            <v>AJILIMA- ISAAC, HAWA</v>
          </cell>
          <cell r="P1128" t="str">
            <v>TARI.AKHIBI@SHELL.COM</v>
          </cell>
          <cell r="Q1128" t="str">
            <v>OPEX</v>
          </cell>
          <cell r="R1128" t="str">
            <v>OPEX</v>
          </cell>
          <cell r="S1128" t="str">
            <v>SALARIES</v>
          </cell>
          <cell r="T1128" t="str">
            <v>N/A</v>
          </cell>
          <cell r="U1128" t="str">
            <v>N/A</v>
          </cell>
          <cell r="V1128" t="str">
            <v>N/A</v>
          </cell>
          <cell r="W1128" t="str">
            <v>P236.04 HR</v>
          </cell>
          <cell r="X1128" t="str">
            <v>S7200 Services</v>
          </cell>
          <cell r="Y1128" t="str">
            <v>A2340 Overhead</v>
          </cell>
          <cell r="Z1128">
            <v>322.62</v>
          </cell>
          <cell r="AA1128">
            <v>394.41</v>
          </cell>
          <cell r="AB1128">
            <v>0</v>
          </cell>
          <cell r="AC1128">
            <v>0</v>
          </cell>
          <cell r="AD1128">
            <v>0</v>
          </cell>
          <cell r="AG1128">
            <v>0</v>
          </cell>
          <cell r="AH1128">
            <v>0</v>
          </cell>
        </row>
        <row r="1129">
          <cell r="A1129" t="str">
            <v>110043_Sal</v>
          </cell>
          <cell r="B1129" t="str">
            <v>WELL INTEGRITY GAP CLOSURE</v>
          </cell>
          <cell r="C1129">
            <v>540001</v>
          </cell>
          <cell r="D1129" t="str">
            <v>CORPORATE OPEX SALARIES</v>
          </cell>
          <cell r="E1129" t="str">
            <v>CHIGBO ENENMO</v>
          </cell>
          <cell r="F1129" t="str">
            <v>HR - SALARIES</v>
          </cell>
          <cell r="G1129">
            <v>415004</v>
          </cell>
          <cell r="H1129">
            <v>4150</v>
          </cell>
          <cell r="I1129" t="str">
            <v>G&amp;A</v>
          </cell>
          <cell r="J1129" t="str">
            <v>BASE JV</v>
          </cell>
          <cell r="K1129" t="str">
            <v>HR</v>
          </cell>
          <cell r="L1129" t="str">
            <v>PRODUCTION</v>
          </cell>
          <cell r="M1129" t="str">
            <v>Asset Manager Onshore</v>
          </cell>
          <cell r="N1129" t="str">
            <v>Asset Manager, Land East</v>
          </cell>
          <cell r="O1129" t="str">
            <v>AJILIMA- ISAAC, HAWA</v>
          </cell>
          <cell r="P1129" t="str">
            <v>TARI.AKHIBI@SHELL.COM</v>
          </cell>
          <cell r="Q1129" t="str">
            <v>OPEX</v>
          </cell>
          <cell r="R1129" t="str">
            <v>OPEX</v>
          </cell>
          <cell r="S1129" t="str">
            <v>SALARIES</v>
          </cell>
          <cell r="T1129" t="str">
            <v>N/A</v>
          </cell>
          <cell r="U1129" t="str">
            <v>N/A</v>
          </cell>
          <cell r="V1129" t="str">
            <v>N/A</v>
          </cell>
          <cell r="W1129" t="str">
            <v>P232 Well Mtce, Testing &amp; Stimulation</v>
          </cell>
          <cell r="X1129" t="str">
            <v>S7000 Salaries and Wages</v>
          </cell>
          <cell r="Y1129" t="str">
            <v>A2340 Overhead</v>
          </cell>
          <cell r="Z1129">
            <v>84088.79</v>
          </cell>
          <cell r="AA1129">
            <v>14193.97</v>
          </cell>
          <cell r="AB1129">
            <v>0</v>
          </cell>
          <cell r="AC1129">
            <v>0</v>
          </cell>
          <cell r="AD1129">
            <v>0</v>
          </cell>
          <cell r="AG1129">
            <v>0</v>
          </cell>
          <cell r="AH1129">
            <v>0</v>
          </cell>
        </row>
        <row r="1130">
          <cell r="A1130" t="str">
            <v>110054_Sal</v>
          </cell>
          <cell r="B1130" t="str">
            <v>SALARY CREDIT OML 24</v>
          </cell>
          <cell r="C1130">
            <v>540001</v>
          </cell>
          <cell r="D1130" t="str">
            <v>CORPORATE OPEX SALARIES</v>
          </cell>
          <cell r="E1130" t="str">
            <v>CHIGBO ENENMO</v>
          </cell>
          <cell r="F1130" t="str">
            <v>HR - SALARIES</v>
          </cell>
          <cell r="G1130">
            <v>415004</v>
          </cell>
          <cell r="H1130">
            <v>4150</v>
          </cell>
          <cell r="I1130" t="str">
            <v>G&amp;A</v>
          </cell>
          <cell r="J1130" t="str">
            <v>BASE JV</v>
          </cell>
          <cell r="K1130" t="str">
            <v>HR</v>
          </cell>
          <cell r="L1130" t="str">
            <v>HR</v>
          </cell>
          <cell r="M1130" t="str">
            <v>HR Manager Nigeria</v>
          </cell>
          <cell r="N1130" t="str">
            <v>HR Manager Nigeria</v>
          </cell>
          <cell r="O1130" t="str">
            <v>AJILIMA- ISAAC, HAWA</v>
          </cell>
          <cell r="P1130" t="str">
            <v>TARI.AKHIBI@SHELL.COM</v>
          </cell>
          <cell r="Q1130" t="str">
            <v>OPEX</v>
          </cell>
          <cell r="R1130" t="str">
            <v>OPEX</v>
          </cell>
          <cell r="S1130" t="str">
            <v>SALARIES</v>
          </cell>
          <cell r="T1130" t="str">
            <v>N/A</v>
          </cell>
          <cell r="U1130" t="str">
            <v>N/A</v>
          </cell>
          <cell r="V1130" t="str">
            <v>N/A</v>
          </cell>
          <cell r="W1130" t="str">
            <v>P231 Production Operations</v>
          </cell>
          <cell r="X1130" t="str">
            <v>S7000 Salaries and Wages</v>
          </cell>
          <cell r="Y1130" t="str">
            <v>A2110 Production Operations</v>
          </cell>
          <cell r="Z1130">
            <v>0</v>
          </cell>
          <cell r="AA1130">
            <v>0</v>
          </cell>
          <cell r="AB1130">
            <v>0</v>
          </cell>
          <cell r="AC1130">
            <v>0</v>
          </cell>
          <cell r="AD1130">
            <v>0</v>
          </cell>
          <cell r="AG1130">
            <v>0</v>
          </cell>
          <cell r="AH1130">
            <v>0</v>
          </cell>
        </row>
        <row r="1131">
          <cell r="A1131" t="str">
            <v>110132_sal</v>
          </cell>
          <cell r="B1131" t="str">
            <v>SE PROCESS SAFETY</v>
          </cell>
          <cell r="C1131">
            <v>540001</v>
          </cell>
          <cell r="D1131" t="str">
            <v>CORPORATE OPEX SALARIES</v>
          </cell>
          <cell r="E1131" t="str">
            <v>CHIGBO ENENMO</v>
          </cell>
          <cell r="F1131" t="str">
            <v>HR - SALARIES</v>
          </cell>
          <cell r="G1131">
            <v>415004</v>
          </cell>
          <cell r="H1131">
            <v>4150</v>
          </cell>
          <cell r="I1131" t="str">
            <v>G&amp;A</v>
          </cell>
          <cell r="J1131" t="str">
            <v>BASE JV</v>
          </cell>
          <cell r="K1131" t="str">
            <v>HR</v>
          </cell>
          <cell r="L1131" t="str">
            <v>SAFETY &amp; ENVIRONMENT</v>
          </cell>
          <cell r="M1131" t="str">
            <v>General Manager, Safety &amp; Environment</v>
          </cell>
          <cell r="N1131" t="str">
            <v>SE Development Manager</v>
          </cell>
          <cell r="O1131" t="str">
            <v>AJILIMA- ISAAC, HAWA</v>
          </cell>
          <cell r="P1131" t="str">
            <v>TARI.AKHIBI@SHELL.COM</v>
          </cell>
          <cell r="Q1131" t="str">
            <v>OPEX</v>
          </cell>
          <cell r="R1131" t="str">
            <v>OPEX</v>
          </cell>
          <cell r="S1131" t="str">
            <v>SALARIES</v>
          </cell>
          <cell r="T1131" t="str">
            <v>N/A</v>
          </cell>
          <cell r="U1131" t="str">
            <v>N/A</v>
          </cell>
          <cell r="V1131" t="str">
            <v>N/A</v>
          </cell>
          <cell r="W1131" t="str">
            <v>P236.02 HSE</v>
          </cell>
          <cell r="X1131" t="str">
            <v>S7000 Salaries and Wages</v>
          </cell>
          <cell r="Y1131" t="str">
            <v>A2170 Direct Mngt and Overheads</v>
          </cell>
          <cell r="Z1131">
            <v>-215.88999999999996</v>
          </cell>
          <cell r="AA1131">
            <v>0</v>
          </cell>
          <cell r="AB1131">
            <v>0</v>
          </cell>
          <cell r="AC1131">
            <v>0</v>
          </cell>
          <cell r="AD1131">
            <v>0</v>
          </cell>
          <cell r="AG1131">
            <v>0</v>
          </cell>
          <cell r="AH1131">
            <v>0</v>
          </cell>
        </row>
        <row r="1132">
          <cell r="A1132" t="str">
            <v>110239_SAL</v>
          </cell>
          <cell r="B1132" t="str">
            <v>SUSTAINABLE &amp; COMMUNITY DEVELOPMENT A2E</v>
          </cell>
          <cell r="C1132">
            <v>540001</v>
          </cell>
          <cell r="D1132" t="str">
            <v>CORPORATE OPEX SALARIES</v>
          </cell>
          <cell r="E1132" t="str">
            <v>CHIGBO ENENMO</v>
          </cell>
          <cell r="F1132" t="str">
            <v>HR - SALARIES</v>
          </cell>
          <cell r="G1132">
            <v>415004</v>
          </cell>
          <cell r="H1132">
            <v>4150</v>
          </cell>
          <cell r="I1132" t="str">
            <v>G&amp;A</v>
          </cell>
          <cell r="J1132" t="str">
            <v>BASE JV</v>
          </cell>
          <cell r="K1132" t="str">
            <v>HR</v>
          </cell>
          <cell r="L1132" t="str">
            <v>IM &amp; IT</v>
          </cell>
          <cell r="M1132" t="str">
            <v>IM&amp;IT Manager Nigeria &amp; Gabon</v>
          </cell>
          <cell r="N1132" t="str">
            <v>JV Interface Manager</v>
          </cell>
          <cell r="O1132" t="str">
            <v>AJILIMA- ISAAC, HAWA</v>
          </cell>
          <cell r="P1132" t="str">
            <v>TARI.AKHIBI@SHELL.COM</v>
          </cell>
          <cell r="Q1132" t="str">
            <v>OPEX</v>
          </cell>
          <cell r="R1132" t="str">
            <v>OPEX</v>
          </cell>
          <cell r="S1132" t="str">
            <v>SALARIES</v>
          </cell>
          <cell r="T1132" t="str">
            <v>N/A</v>
          </cell>
          <cell r="U1132" t="str">
            <v>N/A</v>
          </cell>
          <cell r="V1132" t="str">
            <v>C_OPSE_OIL_Z11</v>
          </cell>
          <cell r="W1132" t="str">
            <v>P236.08 Overhead (SCD)</v>
          </cell>
          <cell r="X1132" t="str">
            <v>S7000 Salaries and Wages</v>
          </cell>
          <cell r="Y1132" t="str">
            <v>A2340 Overhead</v>
          </cell>
          <cell r="Z1132">
            <v>0</v>
          </cell>
          <cell r="AA1132">
            <v>0</v>
          </cell>
          <cell r="AB1132">
            <v>0</v>
          </cell>
          <cell r="AC1132">
            <v>0</v>
          </cell>
          <cell r="AD1132">
            <v>0</v>
          </cell>
          <cell r="AG1132">
            <v>0</v>
          </cell>
          <cell r="AH1132">
            <v>0</v>
          </cell>
        </row>
        <row r="1133">
          <cell r="A1133" t="str">
            <v>110345_Sal</v>
          </cell>
          <cell r="B1133" t="str">
            <v>ITG SALARY MAJOR PROJECTS CAPITALIZATION</v>
          </cell>
          <cell r="C1133">
            <v>540001</v>
          </cell>
          <cell r="D1133" t="str">
            <v>CORPORATE OPEX SALARIES</v>
          </cell>
          <cell r="E1133" t="str">
            <v>CHIGBO ENENMO</v>
          </cell>
          <cell r="F1133" t="str">
            <v>HR - SALARIES</v>
          </cell>
          <cell r="G1133">
            <v>415004</v>
          </cell>
          <cell r="H1133">
            <v>4150</v>
          </cell>
          <cell r="I1133" t="str">
            <v>G&amp;A</v>
          </cell>
          <cell r="J1133" t="str">
            <v>BASE JV</v>
          </cell>
          <cell r="K1133" t="str">
            <v>HR</v>
          </cell>
          <cell r="L1133" t="str">
            <v>IM &amp; IT</v>
          </cell>
          <cell r="M1133" t="str">
            <v>IM&amp;IT Manager Nigeria &amp; Gabon</v>
          </cell>
          <cell r="N1133" t="str">
            <v>JV Interface Manager</v>
          </cell>
          <cell r="O1133" t="str">
            <v>AJILIMA- ISAAC, HAWA</v>
          </cell>
          <cell r="P1133" t="str">
            <v>TARI.AKHIBI@SHELL.COM</v>
          </cell>
          <cell r="Q1133" t="str">
            <v>OPEX</v>
          </cell>
          <cell r="R1133" t="str">
            <v>OPEX</v>
          </cell>
          <cell r="S1133" t="str">
            <v>SALARIES</v>
          </cell>
          <cell r="T1133" t="str">
            <v>N/A</v>
          </cell>
          <cell r="U1133" t="str">
            <v>N/A</v>
          </cell>
          <cell r="V1133" t="str">
            <v>C_OPSE_OIL_Z11</v>
          </cell>
          <cell r="W1133" t="str">
            <v>P236.03 IT</v>
          </cell>
          <cell r="X1133" t="str">
            <v>S7000 Salaries and Wages</v>
          </cell>
          <cell r="Y1133" t="str">
            <v>A2340 Overhead</v>
          </cell>
          <cell r="Z1133">
            <v>0</v>
          </cell>
          <cell r="AA1133">
            <v>1.0000000009313226E-2</v>
          </cell>
          <cell r="AB1133">
            <v>577037237.5198791</v>
          </cell>
          <cell r="AC1133">
            <v>0</v>
          </cell>
          <cell r="AD1133">
            <v>1891925.3689176363</v>
          </cell>
          <cell r="AG1133">
            <v>0</v>
          </cell>
          <cell r="AH1133">
            <v>-1891925.3689176363</v>
          </cell>
        </row>
        <row r="1134">
          <cell r="A1134" t="str">
            <v>C.NG.EXP.XG.17.001.9410</v>
          </cell>
          <cell r="B1134" t="str">
            <v>Epu Deep Drilling</v>
          </cell>
          <cell r="C1134" t="str">
            <v>C.NG.EXP.XG.17.001.9410</v>
          </cell>
          <cell r="D1134" t="str">
            <v>Epu Deep Drilling</v>
          </cell>
          <cell r="E1134" t="str">
            <v>MOJEED OKUNADE</v>
          </cell>
          <cell r="F1134" t="str">
            <v>EXPLORATION</v>
          </cell>
          <cell r="G1134">
            <v>12102</v>
          </cell>
          <cell r="H1134">
            <v>121</v>
          </cell>
          <cell r="I1134" t="str">
            <v>EXCOM</v>
          </cell>
          <cell r="J1134" t="str">
            <v>BASE JV</v>
          </cell>
          <cell r="K1134" t="str">
            <v>EXPLORATION</v>
          </cell>
          <cell r="L1134" t="str">
            <v>EXPLORATION</v>
          </cell>
          <cell r="M1134" t="str">
            <v>Head of HPHT Exploration</v>
          </cell>
          <cell r="N1134" t="str">
            <v>Head of HPHT Exploration</v>
          </cell>
          <cell r="O1134" t="str">
            <v>AKINLAMI, OLUWAKEMI</v>
          </cell>
          <cell r="P1134" t="str">
            <v>NURUDEEN.IBRAHIM@SHELL.COM</v>
          </cell>
          <cell r="Q1134" t="str">
            <v>EXPEX</v>
          </cell>
          <cell r="R1134" t="str">
            <v>CAPEX</v>
          </cell>
          <cell r="S1134" t="str">
            <v>NON SAL</v>
          </cell>
          <cell r="T1134" t="str">
            <v>N/A</v>
          </cell>
          <cell r="U1134" t="str">
            <v>N/A</v>
          </cell>
          <cell r="V1134" t="str">
            <v>E_EPDP_EL2_X07</v>
          </cell>
          <cell r="Z1134">
            <v>0</v>
          </cell>
          <cell r="AA1134">
            <v>0</v>
          </cell>
          <cell r="AB1134">
            <v>6292760000</v>
          </cell>
          <cell r="AC1134">
            <v>30808000</v>
          </cell>
          <cell r="AD1134">
            <v>51440000</v>
          </cell>
          <cell r="AG1134">
            <v>0</v>
          </cell>
          <cell r="AH1134">
            <v>-51440000</v>
          </cell>
        </row>
        <row r="1135">
          <cell r="A1135" t="str">
            <v>C.NG.EXP.XG.18.001.9410</v>
          </cell>
          <cell r="B1135" t="str">
            <v>Forcados Low UFC (Forcados TXZK-8)</v>
          </cell>
          <cell r="C1135" t="str">
            <v>New_C.NG.EXP.XG.18.001.9410</v>
          </cell>
          <cell r="D1135" t="str">
            <v xml:space="preserve">Forcados Low UFC (Forcados TXZK-8) </v>
          </cell>
          <cell r="E1135" t="str">
            <v>MOJEED OKUNADE</v>
          </cell>
          <cell r="F1135" t="str">
            <v>EXPLORATION</v>
          </cell>
          <cell r="G1135">
            <v>12102</v>
          </cell>
          <cell r="H1135">
            <v>121</v>
          </cell>
          <cell r="I1135" t="str">
            <v>EXCOM</v>
          </cell>
          <cell r="J1135" t="str">
            <v>BASE JV</v>
          </cell>
          <cell r="K1135" t="str">
            <v>EXPLORATION</v>
          </cell>
          <cell r="L1135" t="str">
            <v>EXPLORATION</v>
          </cell>
          <cell r="M1135" t="str">
            <v>Head of HPHT Exploration</v>
          </cell>
          <cell r="N1135" t="str">
            <v>Head of HPHT Exploration</v>
          </cell>
          <cell r="O1135" t="str">
            <v>AKINLAMI, OLUWAKEMI</v>
          </cell>
          <cell r="P1135" t="str">
            <v>NURUDEEN.IBRAHIM@SHELL.COM</v>
          </cell>
          <cell r="Q1135" t="str">
            <v>EXPEX</v>
          </cell>
          <cell r="R1135" t="str">
            <v>CAPEX</v>
          </cell>
          <cell r="S1135" t="str">
            <v>NON SAL</v>
          </cell>
          <cell r="T1135" t="str">
            <v>N/A</v>
          </cell>
          <cell r="U1135" t="str">
            <v>N/A</v>
          </cell>
          <cell r="V1135" t="str">
            <v>X_FORC_WS1_G02</v>
          </cell>
          <cell r="Z1135">
            <v>0</v>
          </cell>
          <cell r="AA1135">
            <v>0</v>
          </cell>
          <cell r="AB1135">
            <v>1220000000</v>
          </cell>
          <cell r="AC1135">
            <v>6000000</v>
          </cell>
          <cell r="AD1135">
            <v>10000000</v>
          </cell>
          <cell r="AG1135">
            <v>0</v>
          </cell>
          <cell r="AH1135">
            <v>-10000000</v>
          </cell>
        </row>
        <row r="1136">
          <cell r="A1136" t="str">
            <v>C.NG.EXP.XI.18.001.1090</v>
          </cell>
          <cell r="B1136" t="str">
            <v>GEOLOGICAL DATA ANALYSIS, REPAIR &amp; MAINTENANCE LAB EQUIPMENT</v>
          </cell>
          <cell r="C1136" t="str">
            <v>C.NG.EXP.XI.18.001.1090</v>
          </cell>
          <cell r="D1136" t="str">
            <v>GEOLOGICAL DATA ANALYSIS, REPAIR &amp; MAINTENANCE LAB EQUIPMENT</v>
          </cell>
          <cell r="E1136" t="str">
            <v>MOJEED OKUNADE</v>
          </cell>
          <cell r="F1136" t="str">
            <v>DEVELOPMENT</v>
          </cell>
          <cell r="G1136">
            <v>12005</v>
          </cell>
          <cell r="H1136">
            <v>120</v>
          </cell>
          <cell r="I1136" t="str">
            <v>EXCOM</v>
          </cell>
          <cell r="J1136" t="str">
            <v>BASE JV</v>
          </cell>
          <cell r="K1136" t="str">
            <v>DEVELOPMENT</v>
          </cell>
          <cell r="L1136" t="str">
            <v>DEVELOPMENT</v>
          </cell>
          <cell r="M1136" t="str">
            <v>Manager, Geosolutions &amp; Onshore Studies</v>
          </cell>
          <cell r="N1136" t="str">
            <v>Head, Geological Services</v>
          </cell>
          <cell r="O1136" t="str">
            <v>ENONCHE, VANESSA</v>
          </cell>
          <cell r="P1136" t="str">
            <v>EFE.MUDE@SHELL.COM</v>
          </cell>
          <cell r="Q1136" t="str">
            <v>CAPEX</v>
          </cell>
          <cell r="R1136" t="str">
            <v>CAPEX</v>
          </cell>
          <cell r="V1136" t="str">
            <v>E_EXPLORATION_SEISMIC_OVERHEAD</v>
          </cell>
          <cell r="Z1136">
            <v>0</v>
          </cell>
          <cell r="AA1136">
            <v>0</v>
          </cell>
          <cell r="AB1136">
            <v>62738500</v>
          </cell>
          <cell r="AC1136">
            <v>116300</v>
          </cell>
          <cell r="AD1136">
            <v>322000</v>
          </cell>
          <cell r="AG1136">
            <v>0</v>
          </cell>
          <cell r="AH1136">
            <v>-322000</v>
          </cell>
        </row>
        <row r="1137">
          <cell r="A1137" t="str">
            <v>C.NG.EXP.XI.18.002.1090</v>
          </cell>
          <cell r="B1137" t="str">
            <v>BIOSTRATIGRAPHIC SERVICES</v>
          </cell>
          <cell r="C1137" t="str">
            <v>C.NG.EXP.XI.18.002.1090</v>
          </cell>
          <cell r="D1137" t="str">
            <v>BIOSTRATIGRAPHIC SERVICES</v>
          </cell>
          <cell r="E1137" t="str">
            <v>MOJEED OKUNADE</v>
          </cell>
          <cell r="F1137" t="str">
            <v>DEVELOPMENT</v>
          </cell>
          <cell r="G1137">
            <v>12005</v>
          </cell>
          <cell r="H1137">
            <v>120</v>
          </cell>
          <cell r="I1137" t="str">
            <v>EXCOM</v>
          </cell>
          <cell r="J1137" t="str">
            <v>BASE JV</v>
          </cell>
          <cell r="K1137" t="str">
            <v>DEVELOPMENT</v>
          </cell>
          <cell r="L1137" t="str">
            <v>DEVELOPMENT</v>
          </cell>
          <cell r="M1137" t="str">
            <v>Manager, Geosolutions &amp; Onshore Studies</v>
          </cell>
          <cell r="N1137" t="str">
            <v>Head, Geological Services</v>
          </cell>
          <cell r="O1137" t="str">
            <v>ENONCHE, VANESSA</v>
          </cell>
          <cell r="P1137" t="str">
            <v>EFE.MUDE@SHELL.COM</v>
          </cell>
          <cell r="Q1137" t="str">
            <v>CAPEX</v>
          </cell>
          <cell r="R1137" t="str">
            <v>CAPEX</v>
          </cell>
          <cell r="V1137" t="str">
            <v>E_EXPLORATION_SEISMIC_OVERHEAD</v>
          </cell>
          <cell r="Z1137">
            <v>0</v>
          </cell>
          <cell r="AA1137">
            <v>0</v>
          </cell>
          <cell r="AB1137">
            <v>60695000</v>
          </cell>
          <cell r="AC1137">
            <v>162000</v>
          </cell>
          <cell r="AD1137">
            <v>361000</v>
          </cell>
          <cell r="AG1137">
            <v>0</v>
          </cell>
          <cell r="AH1137">
            <v>-361000</v>
          </cell>
        </row>
        <row r="1138">
          <cell r="A1138" t="str">
            <v>C.NG.EXP.XO.10.002.9401</v>
          </cell>
          <cell r="B1138" t="str">
            <v>GBARAN-26 IC LOCATION PREP</v>
          </cell>
          <cell r="C1138" t="str">
            <v>New_GBARAN-26 IC</v>
          </cell>
          <cell r="D1138" t="str">
            <v>GBARAN-26 IC LOCATION PREP</v>
          </cell>
          <cell r="E1138" t="str">
            <v>MOJEED OKUNADE</v>
          </cell>
          <cell r="F1138" t="str">
            <v>WELLS</v>
          </cell>
          <cell r="G1138">
            <v>13101</v>
          </cell>
          <cell r="H1138">
            <v>131</v>
          </cell>
          <cell r="I1138" t="str">
            <v>GAS</v>
          </cell>
          <cell r="J1138" t="str">
            <v>NLNG BALANCE SHEET</v>
          </cell>
          <cell r="K1138" t="str">
            <v>P&amp;T</v>
          </cell>
          <cell r="L1138" t="str">
            <v>WELLS</v>
          </cell>
          <cell r="M1138" t="str">
            <v>GM Wells Ops SPDC</v>
          </cell>
          <cell r="N1138" t="str">
            <v>Well Operations Manager, Land/ D&amp;R/BOM</v>
          </cell>
          <cell r="O1138" t="str">
            <v>AUDU-USMAN, ISAAC</v>
          </cell>
          <cell r="P1138" t="str">
            <v>B.ORABUEZE@SHELL.COM</v>
          </cell>
          <cell r="Q1138" t="str">
            <v>CAPEX</v>
          </cell>
          <cell r="R1138" t="str">
            <v>CAPEX</v>
          </cell>
          <cell r="V1138" t="str">
            <v>D_GBAR_EL2_G14</v>
          </cell>
          <cell r="Z1138">
            <v>0</v>
          </cell>
          <cell r="AA1138">
            <v>0</v>
          </cell>
          <cell r="AB1138">
            <v>192150000</v>
          </cell>
          <cell r="AC1138">
            <v>1890000</v>
          </cell>
          <cell r="AD1138">
            <v>2520000</v>
          </cell>
          <cell r="AG1138">
            <v>0</v>
          </cell>
          <cell r="AH1138">
            <v>-2520000</v>
          </cell>
        </row>
        <row r="1139">
          <cell r="A1139" t="str">
            <v>C.NG.EXP.XO.13.003.9410</v>
          </cell>
          <cell r="B1139" t="str">
            <v>Zarama Deep Drilling</v>
          </cell>
          <cell r="C1139" t="str">
            <v>C.NG.EXP.XO.13.003.9410</v>
          </cell>
          <cell r="D1139" t="str">
            <v>Zarama Deep Drilling</v>
          </cell>
          <cell r="E1139" t="str">
            <v>MOJEED OKUNADE</v>
          </cell>
          <cell r="F1139" t="str">
            <v>EXPLORATION</v>
          </cell>
          <cell r="G1139">
            <v>12102</v>
          </cell>
          <cell r="H1139">
            <v>121</v>
          </cell>
          <cell r="I1139" t="str">
            <v>EXCOM</v>
          </cell>
          <cell r="J1139" t="str">
            <v>BASE JV</v>
          </cell>
          <cell r="K1139" t="str">
            <v>EXPLORATION</v>
          </cell>
          <cell r="L1139" t="str">
            <v>EXPLORATION</v>
          </cell>
          <cell r="M1139" t="str">
            <v>Head of HPHT Exploration</v>
          </cell>
          <cell r="N1139" t="str">
            <v>Head of HPHT Exploration</v>
          </cell>
          <cell r="O1139" t="str">
            <v>AKINLAMI, OLUWAKEMI</v>
          </cell>
          <cell r="P1139" t="str">
            <v>NURUDEEN.IBRAHIM@SHELL.COM</v>
          </cell>
          <cell r="Q1139" t="str">
            <v>EXPEX</v>
          </cell>
          <cell r="R1139" t="str">
            <v>CAPEX</v>
          </cell>
          <cell r="S1139" t="str">
            <v>NON SAL</v>
          </cell>
          <cell r="T1139" t="str">
            <v>N/A</v>
          </cell>
          <cell r="U1139" t="str">
            <v>N/A</v>
          </cell>
          <cell r="V1139" t="str">
            <v>E_ZARA_EL2_X07</v>
          </cell>
          <cell r="Z1139">
            <v>0</v>
          </cell>
          <cell r="AA1139">
            <v>10547839.959999999</v>
          </cell>
          <cell r="AB1139">
            <v>3856115000</v>
          </cell>
          <cell r="AC1139">
            <v>19576000</v>
          </cell>
          <cell r="AD1139">
            <v>32219000</v>
          </cell>
          <cell r="AG1139">
            <v>0</v>
          </cell>
          <cell r="AH1139">
            <v>-32219000</v>
          </cell>
        </row>
        <row r="1140">
          <cell r="A1140" t="str">
            <v>C.NG.EXP.XO.18.001.9410</v>
          </cell>
          <cell r="B1140" t="str">
            <v>Tunu Low UFC (Tunu-CVSB-2 deepening)</v>
          </cell>
          <cell r="C1140" t="str">
            <v>New_C.NG.EXP.XO.18.001.9410</v>
          </cell>
          <cell r="D1140" t="str">
            <v>Tunu Low UFC (Tunu-CVSB-2 deepening)</v>
          </cell>
          <cell r="E1140" t="str">
            <v>MOJEED OKUNADE</v>
          </cell>
          <cell r="F1140" t="str">
            <v>EXPLORATION</v>
          </cell>
          <cell r="G1140">
            <v>12102</v>
          </cell>
          <cell r="H1140">
            <v>121</v>
          </cell>
          <cell r="I1140" t="str">
            <v>EXCOM</v>
          </cell>
          <cell r="J1140" t="str">
            <v>BASE JV</v>
          </cell>
          <cell r="K1140" t="str">
            <v>EXPLORATION</v>
          </cell>
          <cell r="L1140" t="str">
            <v>EXPLORATION</v>
          </cell>
          <cell r="M1140" t="str">
            <v>Head of HPHT Exploration</v>
          </cell>
          <cell r="N1140" t="str">
            <v>Head of HPHT Exploration</v>
          </cell>
          <cell r="O1140" t="str">
            <v>AKINLAMI, OLUWAKEMI</v>
          </cell>
          <cell r="P1140" t="str">
            <v>NURUDEEN.IBRAHIM@SHELL.COM</v>
          </cell>
          <cell r="Q1140" t="str">
            <v>EXPEX</v>
          </cell>
          <cell r="R1140" t="str">
            <v>CAPEX</v>
          </cell>
          <cell r="S1140" t="str">
            <v>NON SAL</v>
          </cell>
          <cell r="T1140" t="str">
            <v>N/A</v>
          </cell>
          <cell r="U1140" t="str">
            <v>N/A</v>
          </cell>
          <cell r="V1140" t="str">
            <v>X_TUNU_WS2_G01</v>
          </cell>
          <cell r="Z1140">
            <v>0</v>
          </cell>
          <cell r="AA1140">
            <v>0</v>
          </cell>
          <cell r="AB1140">
            <v>90768000</v>
          </cell>
          <cell r="AC1140">
            <v>446400</v>
          </cell>
          <cell r="AD1140">
            <v>744000</v>
          </cell>
          <cell r="AG1140">
            <v>0</v>
          </cell>
          <cell r="AH1140">
            <v>-744000</v>
          </cell>
        </row>
        <row r="1141">
          <cell r="A1141" t="str">
            <v>C.NG.EXP.XO.18.005.9401</v>
          </cell>
          <cell r="B1141" t="str">
            <v>ADVANCED LOCATION PREPARATION</v>
          </cell>
          <cell r="C1141" t="str">
            <v>C.NG.EXP.XO.18.005.9401</v>
          </cell>
          <cell r="D1141" t="str">
            <v>ADVANCED LOCATION PREPARATION</v>
          </cell>
          <cell r="E1141" t="str">
            <v>MOJEED OKUNADE</v>
          </cell>
          <cell r="F1141" t="str">
            <v>EXPLORATION</v>
          </cell>
          <cell r="G1141">
            <v>12101</v>
          </cell>
          <cell r="H1141">
            <v>121</v>
          </cell>
          <cell r="I1141" t="str">
            <v>EXCOM</v>
          </cell>
          <cell r="J1141" t="str">
            <v>BASE JV</v>
          </cell>
          <cell r="K1141" t="str">
            <v>EXPLORATION</v>
          </cell>
          <cell r="L1141" t="str">
            <v>EXPLORATION</v>
          </cell>
          <cell r="M1141" t="str">
            <v>Exploration Manager Nigeria</v>
          </cell>
          <cell r="N1141" t="str">
            <v>Senior Portfolio Analyst</v>
          </cell>
          <cell r="O1141" t="str">
            <v>AKINLAMI, OLUWAKEMI</v>
          </cell>
          <cell r="P1141" t="str">
            <v>Chimankpa.Chikezie@shell.com</v>
          </cell>
          <cell r="Q1141" t="str">
            <v>EXPEX</v>
          </cell>
          <cell r="R1141" t="str">
            <v>CAPEX</v>
          </cell>
          <cell r="S1141" t="str">
            <v>NON SAL</v>
          </cell>
          <cell r="T1141" t="str">
            <v>N/A</v>
          </cell>
          <cell r="U1141" t="str">
            <v>N/A</v>
          </cell>
          <cell r="V1141" t="str">
            <v>E_EXPLORATION_OVERHEAD</v>
          </cell>
          <cell r="Z1141">
            <v>0</v>
          </cell>
          <cell r="AA1141">
            <v>0</v>
          </cell>
          <cell r="AB1141">
            <v>213500000</v>
          </cell>
          <cell r="AC1141">
            <v>300000</v>
          </cell>
          <cell r="AD1141">
            <v>1000000</v>
          </cell>
          <cell r="AG1141">
            <v>0</v>
          </cell>
          <cell r="AH1141">
            <v>-1000000</v>
          </cell>
        </row>
        <row r="1142">
          <cell r="A1142" t="str">
            <v>C.NG.EXP.XP.18.005.1100</v>
          </cell>
          <cell r="B1142" t="str">
            <v>HPHT CAMPAIGN EXECUTION SUPPORT</v>
          </cell>
          <cell r="C1142" t="str">
            <v>C.NG.EXP.XP.18.005.1100</v>
          </cell>
          <cell r="D1142" t="str">
            <v>HPHT CAMPAIGN EXECUTION SUPPORT</v>
          </cell>
          <cell r="E1142" t="str">
            <v>MOJEED OKUNADE</v>
          </cell>
          <cell r="F1142" t="str">
            <v>EXPLORATION</v>
          </cell>
          <cell r="G1142">
            <v>12004</v>
          </cell>
          <cell r="H1142">
            <v>120</v>
          </cell>
          <cell r="I1142" t="str">
            <v>EXCOM</v>
          </cell>
          <cell r="J1142" t="str">
            <v>BASE JV</v>
          </cell>
          <cell r="K1142" t="str">
            <v>EXPLORATION</v>
          </cell>
          <cell r="L1142" t="str">
            <v>EXPLORATION</v>
          </cell>
          <cell r="M1142" t="str">
            <v>Exploration Manager Nigeria</v>
          </cell>
          <cell r="N1142" t="str">
            <v>Senior Portfolio Analyst</v>
          </cell>
          <cell r="O1142" t="str">
            <v>AKINLAMI, OLUWAKEMI</v>
          </cell>
          <cell r="P1142" t="str">
            <v>Chimankpa.Chikezie@shell.com</v>
          </cell>
          <cell r="Q1142" t="str">
            <v>EXPEX</v>
          </cell>
          <cell r="R1142" t="str">
            <v>CAPEX</v>
          </cell>
          <cell r="S1142" t="str">
            <v>NON SAL</v>
          </cell>
          <cell r="T1142" t="str">
            <v>N/A</v>
          </cell>
          <cell r="U1142" t="str">
            <v>N/A</v>
          </cell>
          <cell r="V1142" t="str">
            <v>E_HPHT CAMPAIGN EXECUTION SUPPORT</v>
          </cell>
          <cell r="Z1142">
            <v>0</v>
          </cell>
          <cell r="AA1142">
            <v>0</v>
          </cell>
          <cell r="AB1142">
            <v>8015400.0000000019</v>
          </cell>
          <cell r="AC1142">
            <v>61319.999999999993</v>
          </cell>
          <cell r="AD1142">
            <v>87600</v>
          </cell>
          <cell r="AG1142">
            <v>0</v>
          </cell>
          <cell r="AH1142">
            <v>-87600</v>
          </cell>
        </row>
        <row r="1143">
          <cell r="A1143" t="str">
            <v>C.NG.EXP.XP.18.007.1100</v>
          </cell>
          <cell r="B1143" t="str">
            <v>EXP. BUSINESS SUPPORT</v>
          </cell>
          <cell r="C1143" t="str">
            <v>C.NG.EXP.XP.18.007.1100</v>
          </cell>
          <cell r="D1143" t="str">
            <v>EXP. BUSINESS SUPPORT</v>
          </cell>
          <cell r="E1143" t="str">
            <v>MOJEED OKUNADE</v>
          </cell>
          <cell r="F1143" t="str">
            <v>EXPLORATION</v>
          </cell>
          <cell r="G1143">
            <v>415002</v>
          </cell>
          <cell r="H1143">
            <v>4150</v>
          </cell>
          <cell r="I1143" t="str">
            <v>EXCOM</v>
          </cell>
          <cell r="J1143" t="str">
            <v>BASE JV</v>
          </cell>
          <cell r="K1143" t="str">
            <v>EXPLORATION</v>
          </cell>
          <cell r="L1143" t="str">
            <v>EXPLORATION</v>
          </cell>
          <cell r="M1143" t="str">
            <v>Exploration Manager Nigeria</v>
          </cell>
          <cell r="N1143" t="str">
            <v>Senior Portfolio Analyst</v>
          </cell>
          <cell r="O1143" t="str">
            <v>AKINLAMI, OLUWAKEMI</v>
          </cell>
          <cell r="P1143" t="str">
            <v>Chimankpa.Chikezie@shell.com</v>
          </cell>
          <cell r="Q1143" t="str">
            <v>EXPEX</v>
          </cell>
          <cell r="R1143" t="str">
            <v>CAPEX</v>
          </cell>
          <cell r="S1143" t="str">
            <v>NON SAL</v>
          </cell>
          <cell r="T1143" t="str">
            <v>N/A</v>
          </cell>
          <cell r="U1143" t="str">
            <v>N/A</v>
          </cell>
          <cell r="V1143" t="str">
            <v>E_EXPLORATION_OVERHEAD</v>
          </cell>
          <cell r="Z1143">
            <v>0</v>
          </cell>
          <cell r="AA1143">
            <v>0</v>
          </cell>
          <cell r="AB1143">
            <v>130296000</v>
          </cell>
          <cell r="AC1143">
            <v>284800</v>
          </cell>
          <cell r="AD1143">
            <v>712000</v>
          </cell>
          <cell r="AG1143">
            <v>0</v>
          </cell>
          <cell r="AH1143">
            <v>-712000</v>
          </cell>
        </row>
        <row r="1144">
          <cell r="A1144" t="str">
            <v>C.NG.EXP.XP.18.008.1100</v>
          </cell>
          <cell r="B1144" t="str">
            <v>STRATCOM AND YET TO FIND STUDY</v>
          </cell>
          <cell r="C1144" t="str">
            <v>C.NG.EXP.XP.18.008.1100</v>
          </cell>
          <cell r="D1144" t="str">
            <v>STRATCOM AND YET TO FIND STUDY</v>
          </cell>
          <cell r="E1144" t="str">
            <v>MOJEED OKUNADE</v>
          </cell>
          <cell r="F1144" t="str">
            <v>EXPLORATION</v>
          </cell>
          <cell r="G1144">
            <v>12004</v>
          </cell>
          <cell r="H1144">
            <v>120</v>
          </cell>
          <cell r="I1144" t="str">
            <v>EXCOM</v>
          </cell>
          <cell r="J1144" t="str">
            <v>BASE JV</v>
          </cell>
          <cell r="K1144" t="str">
            <v>EXPLORATION</v>
          </cell>
          <cell r="L1144" t="str">
            <v>EXPLORATION</v>
          </cell>
          <cell r="M1144" t="str">
            <v>Exploration Manager Nigeria</v>
          </cell>
          <cell r="N1144" t="str">
            <v>Senior Portfolio Analyst</v>
          </cell>
          <cell r="O1144" t="str">
            <v>AKINLAMI, OLUWAKEMI</v>
          </cell>
          <cell r="P1144" t="str">
            <v>Chimankpa.Chikezie@shell.com</v>
          </cell>
          <cell r="Q1144" t="str">
            <v>EXPEX</v>
          </cell>
          <cell r="R1144" t="str">
            <v>CAPEX</v>
          </cell>
          <cell r="S1144" t="str">
            <v>NON SAL</v>
          </cell>
          <cell r="T1144" t="str">
            <v>N/A</v>
          </cell>
          <cell r="U1144" t="str">
            <v>N/A</v>
          </cell>
          <cell r="V1144" t="str">
            <v>E_EXPLORATION_OVERHEAD</v>
          </cell>
          <cell r="Z1144">
            <v>0</v>
          </cell>
          <cell r="AA1144">
            <v>0</v>
          </cell>
          <cell r="AB1144">
            <v>0</v>
          </cell>
          <cell r="AC1144">
            <v>150000</v>
          </cell>
          <cell r="AD1144">
            <v>150000</v>
          </cell>
          <cell r="AG1144">
            <v>0</v>
          </cell>
          <cell r="AH1144">
            <v>-150000</v>
          </cell>
        </row>
        <row r="1145">
          <cell r="A1145" t="str">
            <v>C.NG.EXP.XP.18.009.1100</v>
          </cell>
          <cell r="B1145" t="str">
            <v>EXP. WORKSHOPS &amp; CONFERENCES</v>
          </cell>
          <cell r="C1145" t="str">
            <v>C.NG.EXP.XP.18.009.1100</v>
          </cell>
          <cell r="D1145" t="str">
            <v>EXP. WORKSHOPS &amp; CONFERENCES</v>
          </cell>
          <cell r="E1145" t="str">
            <v>MOJEED OKUNADE</v>
          </cell>
          <cell r="F1145" t="str">
            <v>EXPLORATION</v>
          </cell>
          <cell r="G1145">
            <v>415004</v>
          </cell>
          <cell r="H1145">
            <v>4150</v>
          </cell>
          <cell r="I1145" t="str">
            <v>EXCOM</v>
          </cell>
          <cell r="J1145" t="str">
            <v>BASE JV</v>
          </cell>
          <cell r="K1145" t="str">
            <v>EXPLORATION</v>
          </cell>
          <cell r="L1145" t="str">
            <v>EXPLORATION</v>
          </cell>
          <cell r="M1145" t="str">
            <v>Exploration Manager Nigeria</v>
          </cell>
          <cell r="N1145" t="str">
            <v>Senior Portfolio Analyst</v>
          </cell>
          <cell r="O1145" t="str">
            <v>AKINLAMI, OLUWAKEMI</v>
          </cell>
          <cell r="P1145" t="str">
            <v>Chimankpa.Chikezie@shell.com</v>
          </cell>
          <cell r="Q1145" t="str">
            <v>EXPEX</v>
          </cell>
          <cell r="R1145" t="str">
            <v>CAPEX</v>
          </cell>
          <cell r="S1145" t="str">
            <v>NON SAL</v>
          </cell>
          <cell r="T1145" t="str">
            <v>N/A</v>
          </cell>
          <cell r="U1145" t="str">
            <v>N/A</v>
          </cell>
          <cell r="V1145" t="str">
            <v>E_EXPLORATION_OVERHEAD</v>
          </cell>
          <cell r="Z1145">
            <v>0</v>
          </cell>
          <cell r="AA1145">
            <v>0</v>
          </cell>
          <cell r="AB1145">
            <v>47183500</v>
          </cell>
          <cell r="AC1145">
            <v>66300</v>
          </cell>
          <cell r="AD1145">
            <v>221000</v>
          </cell>
          <cell r="AG1145">
            <v>0</v>
          </cell>
          <cell r="AH1145">
            <v>-221000</v>
          </cell>
        </row>
        <row r="1146">
          <cell r="A1146" t="str">
            <v>C.NG.EXP.XP.18.010.1100</v>
          </cell>
          <cell r="B1146" t="str">
            <v>BOOK CLIFFS FIELD TR</v>
          </cell>
          <cell r="C1146" t="str">
            <v>C.NG.EXP.XP.18.010.1100</v>
          </cell>
          <cell r="D1146" t="str">
            <v>BOOK CLIFFS FIELD TR</v>
          </cell>
          <cell r="E1146" t="str">
            <v>MOJEED OKUNADE</v>
          </cell>
          <cell r="F1146" t="str">
            <v>EXPLORATION</v>
          </cell>
          <cell r="G1146">
            <v>415002</v>
          </cell>
          <cell r="H1146">
            <v>4150</v>
          </cell>
          <cell r="I1146" t="str">
            <v>EXCOM</v>
          </cell>
          <cell r="J1146" t="str">
            <v>BASE JV</v>
          </cell>
          <cell r="K1146" t="str">
            <v>EXPLORATION</v>
          </cell>
          <cell r="L1146" t="str">
            <v>EXPLORATION</v>
          </cell>
          <cell r="M1146" t="str">
            <v>Exploration Manager Nigeria</v>
          </cell>
          <cell r="N1146" t="str">
            <v>Senior Portfolio Analyst</v>
          </cell>
          <cell r="O1146" t="str">
            <v>AKINLAMI, OLUWAKEMI</v>
          </cell>
          <cell r="P1146" t="str">
            <v>Chimankpa.Chikezie@shell.com</v>
          </cell>
          <cell r="Q1146" t="str">
            <v>EXPEX</v>
          </cell>
          <cell r="R1146" t="str">
            <v>CAPEX</v>
          </cell>
          <cell r="S1146" t="str">
            <v>NON SAL</v>
          </cell>
          <cell r="T1146" t="str">
            <v>N/A</v>
          </cell>
          <cell r="U1146" t="str">
            <v>N/A</v>
          </cell>
          <cell r="V1146" t="str">
            <v>E_EXPLORATION_OVERHEAD</v>
          </cell>
          <cell r="Z1146">
            <v>0</v>
          </cell>
          <cell r="AA1146">
            <v>0</v>
          </cell>
          <cell r="AB1146">
            <v>48129000</v>
          </cell>
          <cell r="AC1146">
            <v>105200.00000000001</v>
          </cell>
          <cell r="AD1146">
            <v>263000</v>
          </cell>
          <cell r="AG1146">
            <v>0</v>
          </cell>
          <cell r="AH1146">
            <v>-263000</v>
          </cell>
        </row>
        <row r="1147">
          <cell r="A1147" t="str">
            <v>C.NG.EXP.XP.18.013.1100</v>
          </cell>
          <cell r="B1147" t="str">
            <v>GEOCHEMISTRY</v>
          </cell>
          <cell r="C1147" t="str">
            <v>C.NG.EXP.XP.18.013.1100</v>
          </cell>
          <cell r="D1147" t="str">
            <v>GEOCHEMISTRY</v>
          </cell>
          <cell r="E1147" t="str">
            <v>MOJEED OKUNADE</v>
          </cell>
          <cell r="F1147" t="str">
            <v>EXPLORATION</v>
          </cell>
          <cell r="G1147">
            <v>12005</v>
          </cell>
          <cell r="H1147">
            <v>120</v>
          </cell>
          <cell r="I1147" t="str">
            <v>EXCOM</v>
          </cell>
          <cell r="J1147" t="str">
            <v>BASE JV</v>
          </cell>
          <cell r="K1147" t="str">
            <v>EXPLORATION</v>
          </cell>
          <cell r="L1147" t="str">
            <v>EXPLORATION</v>
          </cell>
          <cell r="M1147" t="str">
            <v>Exploration Manager Nigeria</v>
          </cell>
          <cell r="N1147" t="str">
            <v>Senior Portfolio Analyst</v>
          </cell>
          <cell r="O1147" t="str">
            <v>AKINLAMI, OLUWAKEMI</v>
          </cell>
          <cell r="P1147" t="str">
            <v>Chimankpa.Chikezie@shell.com</v>
          </cell>
          <cell r="Q1147" t="str">
            <v>EXPEX</v>
          </cell>
          <cell r="R1147" t="str">
            <v>CAPEX</v>
          </cell>
          <cell r="S1147" t="str">
            <v>NON SAL</v>
          </cell>
          <cell r="T1147" t="str">
            <v>N/A</v>
          </cell>
          <cell r="U1147" t="str">
            <v>N/A</v>
          </cell>
          <cell r="V1147" t="str">
            <v>E_EXPLORATION_OVERHEAD</v>
          </cell>
          <cell r="Z1147">
            <v>0</v>
          </cell>
          <cell r="AA1147">
            <v>0</v>
          </cell>
          <cell r="AB1147">
            <v>19947000</v>
          </cell>
          <cell r="AC1147">
            <v>152600</v>
          </cell>
          <cell r="AD1147">
            <v>218000</v>
          </cell>
          <cell r="AG1147">
            <v>0</v>
          </cell>
          <cell r="AH1147">
            <v>-218000</v>
          </cell>
        </row>
        <row r="1148">
          <cell r="A1148" t="str">
            <v>C.NG.EXP.XP.18.016.1100</v>
          </cell>
          <cell r="B1148" t="str">
            <v>NIGERIAN UNIVERSITIES SUPPORT</v>
          </cell>
          <cell r="C1148" t="str">
            <v>C.NG.EXP.XP.18.016.1100</v>
          </cell>
          <cell r="D1148" t="str">
            <v>NIGERIAN UNIVERSITIES SUPPORT</v>
          </cell>
          <cell r="E1148" t="str">
            <v>MOJEED OKUNADE</v>
          </cell>
          <cell r="F1148" t="str">
            <v>EXPLORATION</v>
          </cell>
          <cell r="G1148">
            <v>415004</v>
          </cell>
          <cell r="H1148">
            <v>4150</v>
          </cell>
          <cell r="I1148" t="str">
            <v>EXCOM</v>
          </cell>
          <cell r="J1148" t="str">
            <v>BASE JV</v>
          </cell>
          <cell r="K1148" t="str">
            <v>EXPLORATION</v>
          </cell>
          <cell r="L1148" t="str">
            <v>EXPLORATION</v>
          </cell>
          <cell r="M1148" t="str">
            <v>Exploration Manager Nigeria</v>
          </cell>
          <cell r="N1148" t="str">
            <v>Senior Portfolio Analyst</v>
          </cell>
          <cell r="O1148" t="str">
            <v>AKINLAMI, OLUWAKEMI</v>
          </cell>
          <cell r="P1148" t="str">
            <v>Chimankpa.Chikezie@shell.com</v>
          </cell>
          <cell r="Q1148" t="str">
            <v>EXPEX</v>
          </cell>
          <cell r="R1148" t="str">
            <v>CAPEX</v>
          </cell>
          <cell r="S1148" t="str">
            <v>NON SAL</v>
          </cell>
          <cell r="T1148" t="str">
            <v>N/A</v>
          </cell>
          <cell r="U1148" t="str">
            <v>N/A</v>
          </cell>
          <cell r="V1148" t="str">
            <v>E_EXPLORATION_OVERHEAD</v>
          </cell>
          <cell r="Z1148">
            <v>0</v>
          </cell>
          <cell r="AA1148">
            <v>0</v>
          </cell>
          <cell r="AB1148">
            <v>2866999.9999999953</v>
          </cell>
          <cell r="AC1148">
            <v>84600.000000000015</v>
          </cell>
          <cell r="AD1148">
            <v>94000</v>
          </cell>
          <cell r="AG1148">
            <v>0</v>
          </cell>
          <cell r="AH1148">
            <v>-94000</v>
          </cell>
        </row>
        <row r="1149">
          <cell r="A1149" t="str">
            <v>C.NG.EXP.XP.18.018.1100</v>
          </cell>
          <cell r="B1149" t="str">
            <v xml:space="preserve">QC ,GPS METOCEAN AND HSE MGT SERVICES </v>
          </cell>
          <cell r="C1149" t="str">
            <v>C.NG.EXP.XP.18.018.1100</v>
          </cell>
          <cell r="D1149" t="str">
            <v xml:space="preserve">QC ,GPS METOCEAN AND HSE MGT SERVICES </v>
          </cell>
          <cell r="E1149" t="str">
            <v>MOJEED OKUNADE</v>
          </cell>
          <cell r="F1149" t="str">
            <v>DEVELOPMENT</v>
          </cell>
          <cell r="G1149">
            <v>12005</v>
          </cell>
          <cell r="H1149">
            <v>120</v>
          </cell>
          <cell r="I1149" t="str">
            <v>EXCOM</v>
          </cell>
          <cell r="J1149" t="str">
            <v>BASE JV</v>
          </cell>
          <cell r="K1149" t="str">
            <v>DEVELOPMENT</v>
          </cell>
          <cell r="L1149" t="str">
            <v>DEVELOPMENT</v>
          </cell>
          <cell r="M1149" t="str">
            <v>Manager, Geosolutions &amp; Onshore Studies</v>
          </cell>
          <cell r="N1149" t="str">
            <v>Chief Surveyor &amp; Head Geomatics</v>
          </cell>
          <cell r="O1149" t="str">
            <v>ENONCHE, VANESSA</v>
          </cell>
          <cell r="P1149" t="str">
            <v>MPAKA.EREKOSIMA@SHELL.COM</v>
          </cell>
          <cell r="Q1149" t="str">
            <v>CAPEX</v>
          </cell>
          <cell r="R1149" t="str">
            <v>CAPEX</v>
          </cell>
          <cell r="V1149" t="str">
            <v>E_EXPLORATION_SEISMIC_OVERHEAD</v>
          </cell>
          <cell r="Z1149">
            <v>0</v>
          </cell>
          <cell r="AA1149">
            <v>0</v>
          </cell>
          <cell r="AB1149">
            <v>46765650</v>
          </cell>
          <cell r="AC1149">
            <v>117670</v>
          </cell>
          <cell r="AD1149">
            <v>271000</v>
          </cell>
          <cell r="AG1149">
            <v>0</v>
          </cell>
          <cell r="AH1149">
            <v>-271000</v>
          </cell>
        </row>
        <row r="1150">
          <cell r="A1150" t="str">
            <v>C.NG.EXP.XP.18.019.1100</v>
          </cell>
          <cell r="B1150" t="str">
            <v>GEOMATICS SPATIAL INFO MGT (SIM) &amp; CAD SVCS</v>
          </cell>
          <cell r="C1150" t="str">
            <v>C.NG.EXP.XP.18.019.1100</v>
          </cell>
          <cell r="D1150" t="str">
            <v>GEOMATICS SPATIAL INFO MGT (SIM) &amp; CAD SVCS</v>
          </cell>
          <cell r="E1150" t="str">
            <v>MOJEED OKUNADE</v>
          </cell>
          <cell r="F1150" t="str">
            <v>DEVELOPMENT</v>
          </cell>
          <cell r="G1150">
            <v>12004</v>
          </cell>
          <cell r="H1150">
            <v>120</v>
          </cell>
          <cell r="I1150" t="str">
            <v>EXCOM</v>
          </cell>
          <cell r="J1150" t="str">
            <v>BASE JV</v>
          </cell>
          <cell r="K1150" t="str">
            <v>DEVELOPMENT</v>
          </cell>
          <cell r="L1150" t="str">
            <v>DEVELOPMENT</v>
          </cell>
          <cell r="M1150" t="str">
            <v>Manager, Geosolutions &amp; Onshore Studies</v>
          </cell>
          <cell r="N1150" t="str">
            <v>Chief Surveyor &amp; Head Geomatics</v>
          </cell>
          <cell r="O1150" t="str">
            <v>ENONCHE, VANESSA</v>
          </cell>
          <cell r="P1150" t="str">
            <v>C.BISIKE-OJIAKO@SHELL.COM</v>
          </cell>
          <cell r="Q1150" t="str">
            <v>CAPEX</v>
          </cell>
          <cell r="R1150" t="str">
            <v>CAPEX</v>
          </cell>
          <cell r="V1150" t="str">
            <v>E_EXPLORATION_SEISMIC_OVERHEAD</v>
          </cell>
          <cell r="Z1150">
            <v>0</v>
          </cell>
          <cell r="AA1150">
            <v>0</v>
          </cell>
          <cell r="AB1150">
            <v>172325000</v>
          </cell>
          <cell r="AC1150">
            <v>123000</v>
          </cell>
          <cell r="AD1150">
            <v>688000</v>
          </cell>
          <cell r="AG1150">
            <v>0</v>
          </cell>
          <cell r="AH1150">
            <v>-688000</v>
          </cell>
        </row>
        <row r="1151">
          <cell r="A1151" t="str">
            <v>C.NG.EXP.XS.13.004.1020</v>
          </cell>
          <cell r="B1151" t="str">
            <v>LAND EXPLORATN SEISMIC (IDSL)</v>
          </cell>
          <cell r="C1151" t="str">
            <v>C.NG.EXP.XS.13.004.1020</v>
          </cell>
          <cell r="D1151" t="str">
            <v>LAND EXPLORATN SEISMIC (IDSL)</v>
          </cell>
          <cell r="E1151" t="str">
            <v>MOJEED OKUNADE</v>
          </cell>
          <cell r="F1151" t="str">
            <v>DEVELOPMENT</v>
          </cell>
          <cell r="G1151">
            <v>12001</v>
          </cell>
          <cell r="H1151">
            <v>120</v>
          </cell>
          <cell r="I1151" t="str">
            <v>EXCOM</v>
          </cell>
          <cell r="J1151" t="str">
            <v>BASE JV</v>
          </cell>
          <cell r="K1151" t="str">
            <v>DEVELOPMENT</v>
          </cell>
          <cell r="L1151" t="str">
            <v>DEVELOPMENT</v>
          </cell>
          <cell r="M1151" t="str">
            <v>Manager, Geosolutions &amp; Onshore Studies</v>
          </cell>
          <cell r="N1151" t="str">
            <v>Chief Geophysicist</v>
          </cell>
          <cell r="O1151" t="str">
            <v>ENONCHE, VANESSA</v>
          </cell>
          <cell r="P1151" t="str">
            <v>OLUFEMI.SEGUN@SHELL.COM</v>
          </cell>
          <cell r="Q1151" t="str">
            <v>EXPEX</v>
          </cell>
          <cell r="R1151" t="str">
            <v>CAPEX</v>
          </cell>
          <cell r="V1151" t="str">
            <v>E_EXPLORATION_SEISMIC_ACQUSITION</v>
          </cell>
          <cell r="Z1151">
            <v>-6709340.120000001</v>
          </cell>
          <cell r="AA1151">
            <v>27463994.719999999</v>
          </cell>
          <cell r="AB1151">
            <v>2110600000</v>
          </cell>
          <cell r="AC1151">
            <v>10380000</v>
          </cell>
          <cell r="AD1151">
            <v>17300000</v>
          </cell>
          <cell r="AG1151">
            <v>0</v>
          </cell>
          <cell r="AH1151">
            <v>-17300000</v>
          </cell>
        </row>
        <row r="1152">
          <cell r="A1152" t="str">
            <v>C.NG.EXP.XS.13.004.1030</v>
          </cell>
          <cell r="B1152" t="str">
            <v>LAND B EXPLORATION SEISMIC CNPC</v>
          </cell>
          <cell r="C1152" t="str">
            <v>C.NG.EXP.XS.13.004.1030</v>
          </cell>
          <cell r="D1152" t="str">
            <v>LAND EXPLORATN SEISMIC (CNPC)</v>
          </cell>
          <cell r="E1152" t="str">
            <v>MOJEED OKUNADE</v>
          </cell>
          <cell r="F1152" t="str">
            <v>DEVELOPMENT</v>
          </cell>
          <cell r="G1152">
            <v>12001</v>
          </cell>
          <cell r="H1152">
            <v>120</v>
          </cell>
          <cell r="I1152" t="str">
            <v>EXCOM</v>
          </cell>
          <cell r="J1152" t="str">
            <v>BASE JV</v>
          </cell>
          <cell r="K1152" t="str">
            <v>DEVELOPMENT</v>
          </cell>
          <cell r="L1152" t="str">
            <v>DEVELOPMENT</v>
          </cell>
          <cell r="M1152" t="str">
            <v>Manager, Geosolutions &amp; Onshore Studies</v>
          </cell>
          <cell r="N1152" t="str">
            <v>Chief Geophysicist</v>
          </cell>
          <cell r="O1152" t="str">
            <v>ENONCHE, VANESSA</v>
          </cell>
          <cell r="P1152" t="str">
            <v>OLUFEMI.SEGUN@SHELL.COM</v>
          </cell>
          <cell r="Q1152" t="str">
            <v>CAPEX</v>
          </cell>
          <cell r="R1152" t="str">
            <v>CAPEX</v>
          </cell>
          <cell r="V1152" t="str">
            <v>E_DEVELOPMENT_SEISMIC_ACQUSITION2</v>
          </cell>
          <cell r="Z1152">
            <v>-36081187.190000005</v>
          </cell>
          <cell r="AA1152">
            <v>22848079.320000004</v>
          </cell>
          <cell r="AB1152">
            <v>1982500000</v>
          </cell>
          <cell r="AC1152">
            <v>19500000</v>
          </cell>
          <cell r="AD1152">
            <v>26000000</v>
          </cell>
          <cell r="AG1152">
            <v>0</v>
          </cell>
          <cell r="AH1152">
            <v>-26000000</v>
          </cell>
        </row>
        <row r="1153">
          <cell r="A1153" t="str">
            <v>110355_Sal</v>
          </cell>
          <cell r="B1153" t="str">
            <v>PHC SCHOOL STAFF SALARY</v>
          </cell>
          <cell r="C1153">
            <v>540001</v>
          </cell>
          <cell r="D1153" t="str">
            <v>CORPORATE OPEX SALARIES</v>
          </cell>
          <cell r="E1153" t="str">
            <v>CHIGBO ENENMO</v>
          </cell>
          <cell r="F1153" t="str">
            <v>HR - SALARIES</v>
          </cell>
          <cell r="G1153">
            <v>415004</v>
          </cell>
          <cell r="H1153">
            <v>4150</v>
          </cell>
          <cell r="I1153" t="str">
            <v>G&amp;A</v>
          </cell>
          <cell r="J1153" t="str">
            <v>BASE JV</v>
          </cell>
          <cell r="K1153" t="str">
            <v>HR</v>
          </cell>
          <cell r="L1153" t="str">
            <v>HR</v>
          </cell>
          <cell r="M1153" t="str">
            <v>HR Manager Nigeria</v>
          </cell>
          <cell r="N1153" t="str">
            <v>Head Teacher</v>
          </cell>
          <cell r="O1153" t="str">
            <v>AJILIMA- ISAAC, HAWA</v>
          </cell>
          <cell r="P1153" t="str">
            <v>TARI.AKHIBI@SHELL.COM</v>
          </cell>
          <cell r="Q1153" t="str">
            <v>OPEX</v>
          </cell>
          <cell r="R1153" t="str">
            <v>OPEX</v>
          </cell>
          <cell r="S1153" t="str">
            <v>SALARIES</v>
          </cell>
          <cell r="T1153" t="str">
            <v>N/A</v>
          </cell>
          <cell r="U1153" t="str">
            <v>N/A</v>
          </cell>
          <cell r="V1153" t="str">
            <v>C_OPSE_OIL_Z11</v>
          </cell>
          <cell r="W1153" t="str">
            <v>P236.04 HR</v>
          </cell>
          <cell r="X1153" t="str">
            <v>S7000 Salaries and Wages</v>
          </cell>
          <cell r="Y1153" t="str">
            <v>A2340 Overhead</v>
          </cell>
          <cell r="Z1153">
            <v>2166597.64</v>
          </cell>
          <cell r="AA1153">
            <v>2008820.31</v>
          </cell>
          <cell r="AB1153">
            <v>204978731.5542964</v>
          </cell>
          <cell r="AC1153">
            <v>2973363.6894926047</v>
          </cell>
          <cell r="AD1153">
            <v>3645425.1044247239</v>
          </cell>
          <cell r="AG1153">
            <v>0</v>
          </cell>
          <cell r="AH1153">
            <v>-3645425.1044247239</v>
          </cell>
        </row>
        <row r="1154">
          <cell r="A1154" t="str">
            <v>110456_Sal</v>
          </cell>
          <cell r="B1154" t="str">
            <v>Early Hookup to Domgas Iseni</v>
          </cell>
          <cell r="C1154">
            <v>540001</v>
          </cell>
          <cell r="D1154" t="str">
            <v>CORPORATE OPEX SALARIES</v>
          </cell>
          <cell r="E1154" t="str">
            <v>CHIGBO ENENMO</v>
          </cell>
          <cell r="F1154" t="str">
            <v>HR - SALARIES</v>
          </cell>
          <cell r="G1154">
            <v>415004</v>
          </cell>
          <cell r="H1154">
            <v>4150</v>
          </cell>
          <cell r="I1154" t="str">
            <v>G&amp;A</v>
          </cell>
          <cell r="J1154" t="str">
            <v>BASE JV</v>
          </cell>
          <cell r="K1154" t="str">
            <v>HR</v>
          </cell>
          <cell r="L1154" t="str">
            <v>GM Nigeria, Operated</v>
          </cell>
          <cell r="M1154" t="str">
            <v>GM Nigeria, Operated</v>
          </cell>
          <cell r="N1154" t="str">
            <v xml:space="preserve">Project Manager, Matrix, Major Pipelines, H Block &amp; Corp Civil </v>
          </cell>
          <cell r="O1154" t="str">
            <v>AJILIMA- ISAAC, HAWA</v>
          </cell>
          <cell r="P1154" t="str">
            <v>TARI.AKHIBI@SHELL.COM</v>
          </cell>
          <cell r="Q1154" t="str">
            <v>OPEX</v>
          </cell>
          <cell r="R1154" t="str">
            <v>OPEX</v>
          </cell>
          <cell r="S1154" t="str">
            <v>SALARIES</v>
          </cell>
          <cell r="T1154" t="str">
            <v>N/A</v>
          </cell>
          <cell r="U1154" t="str">
            <v>N/A</v>
          </cell>
          <cell r="V1154" t="str">
            <v>N/A</v>
          </cell>
          <cell r="W1154" t="str">
            <v>P242 Feasibility Expenses</v>
          </cell>
          <cell r="X1154" t="str">
            <v>S7000 Salaries and Wages</v>
          </cell>
          <cell r="Y1154" t="str">
            <v>A2340 Overhead</v>
          </cell>
          <cell r="Z1154">
            <v>0</v>
          </cell>
          <cell r="AA1154">
            <v>612053.42000000004</v>
          </cell>
          <cell r="AB1154">
            <v>0</v>
          </cell>
          <cell r="AC1154">
            <v>0</v>
          </cell>
          <cell r="AD1154">
            <v>0</v>
          </cell>
          <cell r="AG1154">
            <v>0</v>
          </cell>
          <cell r="AH1154">
            <v>0</v>
          </cell>
        </row>
        <row r="1155">
          <cell r="A1155" t="str">
            <v>112871_Sal</v>
          </cell>
          <cell r="B1155" t="str">
            <v>PWC DREDGING/P/OPS, SWAMP 2 WEST</v>
          </cell>
          <cell r="C1155">
            <v>540001</v>
          </cell>
          <cell r="D1155" t="str">
            <v>CORPORATE OPEX SALARIES</v>
          </cell>
          <cell r="E1155" t="str">
            <v>CHIGBO ENENMO</v>
          </cell>
          <cell r="F1155" t="str">
            <v>HR - SALARIES</v>
          </cell>
          <cell r="G1155">
            <v>415004</v>
          </cell>
          <cell r="H1155">
            <v>4150</v>
          </cell>
          <cell r="I1155" t="str">
            <v>G&amp;A</v>
          </cell>
          <cell r="J1155" t="str">
            <v>BASE JV</v>
          </cell>
          <cell r="K1155" t="str">
            <v>HR</v>
          </cell>
          <cell r="L1155" t="str">
            <v>PRODUCTION</v>
          </cell>
          <cell r="M1155" t="str">
            <v>Asset Manager Onshore</v>
          </cell>
          <cell r="N1155" t="str">
            <v>Asset Manager, Swamp West</v>
          </cell>
          <cell r="O1155" t="str">
            <v>AJILIMA- ISAAC, HAWA</v>
          </cell>
          <cell r="P1155" t="str">
            <v>TARI.AKHIBI@SHELL.COM</v>
          </cell>
          <cell r="Q1155" t="str">
            <v>OPEX</v>
          </cell>
          <cell r="R1155" t="str">
            <v>OPEX</v>
          </cell>
          <cell r="S1155" t="str">
            <v>SALARIES</v>
          </cell>
          <cell r="T1155" t="str">
            <v>N/A</v>
          </cell>
          <cell r="U1155" t="str">
            <v>N/A</v>
          </cell>
          <cell r="V1155" t="str">
            <v>N/A</v>
          </cell>
          <cell r="W1155" t="str">
            <v>P236.01 Technical Support</v>
          </cell>
          <cell r="X1155" t="str">
            <v>S7000 Salaries and Wages</v>
          </cell>
          <cell r="Y1155" t="str">
            <v>A2340 Overhead</v>
          </cell>
          <cell r="Z1155">
            <v>0</v>
          </cell>
          <cell r="AA1155">
            <v>0</v>
          </cell>
          <cell r="AB1155">
            <v>0</v>
          </cell>
          <cell r="AC1155">
            <v>0</v>
          </cell>
          <cell r="AD1155">
            <v>0</v>
          </cell>
          <cell r="AG1155">
            <v>0</v>
          </cell>
          <cell r="AH1155">
            <v>0</v>
          </cell>
        </row>
        <row r="1156">
          <cell r="A1156" t="str">
            <v>112877_Sal</v>
          </cell>
          <cell r="B1156" t="str">
            <v xml:space="preserve">DATA ACQUISITION                        </v>
          </cell>
          <cell r="C1156">
            <v>540001</v>
          </cell>
          <cell r="D1156" t="str">
            <v>CORPORATE OPEX SALARIES</v>
          </cell>
          <cell r="E1156" t="str">
            <v>CHIGBO ENENMO</v>
          </cell>
          <cell r="F1156" t="str">
            <v>HR - SALARIES</v>
          </cell>
          <cell r="G1156">
            <v>415004</v>
          </cell>
          <cell r="H1156">
            <v>4150</v>
          </cell>
          <cell r="I1156" t="str">
            <v>G&amp;A</v>
          </cell>
          <cell r="J1156" t="str">
            <v>BASE JV</v>
          </cell>
          <cell r="K1156" t="str">
            <v>HR</v>
          </cell>
          <cell r="L1156" t="str">
            <v>PRODUCTION</v>
          </cell>
          <cell r="M1156" t="str">
            <v>Asset Manager, Central Hub</v>
          </cell>
          <cell r="N1156" t="str">
            <v>Asset Management Integration Lead</v>
          </cell>
          <cell r="O1156" t="str">
            <v>AJILIMA- ISAAC, HAWA</v>
          </cell>
          <cell r="P1156" t="str">
            <v>TARI.AKHIBI@SHELL.COM</v>
          </cell>
          <cell r="Q1156" t="str">
            <v>OPEX</v>
          </cell>
          <cell r="R1156" t="str">
            <v>OPEX</v>
          </cell>
          <cell r="S1156" t="str">
            <v>SALARIES</v>
          </cell>
          <cell r="T1156" t="str">
            <v>N/A</v>
          </cell>
          <cell r="U1156" t="str">
            <v>N/A</v>
          </cell>
          <cell r="V1156" t="str">
            <v>N/A</v>
          </cell>
          <cell r="W1156" t="str">
            <v>P236.04 HR</v>
          </cell>
          <cell r="X1156" t="str">
            <v>S7000 Salaries and Wages</v>
          </cell>
          <cell r="Y1156" t="str">
            <v>A2340 Overhead</v>
          </cell>
          <cell r="Z1156">
            <v>0</v>
          </cell>
          <cell r="AA1156">
            <v>196811.58</v>
          </cell>
          <cell r="AB1156">
            <v>0</v>
          </cell>
          <cell r="AC1156">
            <v>0</v>
          </cell>
          <cell r="AD1156">
            <v>0</v>
          </cell>
          <cell r="AG1156">
            <v>0</v>
          </cell>
          <cell r="AH1156">
            <v>0</v>
          </cell>
        </row>
        <row r="1157">
          <cell r="A1157" t="str">
            <v>112893_Sal</v>
          </cell>
          <cell r="B1157" t="str">
            <v>RTO SURVEILLANCE SUPPORT</v>
          </cell>
          <cell r="C1157">
            <v>540001</v>
          </cell>
          <cell r="D1157" t="str">
            <v>CORPORATE OPEX SALARIES</v>
          </cell>
          <cell r="E1157" t="str">
            <v>CHIGBO ENENMO</v>
          </cell>
          <cell r="F1157" t="str">
            <v>HR - SALARIES</v>
          </cell>
          <cell r="G1157">
            <v>415004</v>
          </cell>
          <cell r="H1157">
            <v>4150</v>
          </cell>
          <cell r="I1157" t="str">
            <v>G&amp;A</v>
          </cell>
          <cell r="J1157" t="str">
            <v>BASE JV</v>
          </cell>
          <cell r="K1157" t="str">
            <v>HR</v>
          </cell>
          <cell r="L1157" t="str">
            <v>PRODUCTION</v>
          </cell>
          <cell r="M1157" t="str">
            <v>Production Services Manager</v>
          </cell>
          <cell r="N1157" t="str">
            <v xml:space="preserve">	Production Support Manager                                                          </v>
          </cell>
          <cell r="O1157" t="str">
            <v>AJILIMA- ISAAC, HAWA</v>
          </cell>
          <cell r="P1157" t="str">
            <v>TARI.AKHIBI@SHELL.COM</v>
          </cell>
          <cell r="Q1157" t="str">
            <v>OPEX</v>
          </cell>
          <cell r="R1157" t="str">
            <v>OPEX</v>
          </cell>
          <cell r="S1157" t="str">
            <v>SALARIES</v>
          </cell>
          <cell r="T1157" t="str">
            <v>N/A</v>
          </cell>
          <cell r="U1157" t="str">
            <v>N/A</v>
          </cell>
          <cell r="V1157" t="str">
            <v>N/A</v>
          </cell>
          <cell r="W1157" t="str">
            <v>P233 Facilities Maintenance</v>
          </cell>
          <cell r="X1157" t="str">
            <v>S7000 Salaries and Wages</v>
          </cell>
          <cell r="Y1157" t="str">
            <v>A2340 Overhead</v>
          </cell>
          <cell r="Z1157">
            <v>0</v>
          </cell>
          <cell r="AA1157">
            <v>2143.2399999999998</v>
          </cell>
          <cell r="AB1157">
            <v>0</v>
          </cell>
          <cell r="AC1157">
            <v>0</v>
          </cell>
          <cell r="AD1157">
            <v>0</v>
          </cell>
          <cell r="AG1157">
            <v>0</v>
          </cell>
          <cell r="AH1157">
            <v>0</v>
          </cell>
        </row>
        <row r="1158">
          <cell r="A1158" t="str">
            <v>112906_sal</v>
          </cell>
          <cell r="B1158" t="str">
            <v>ADMIN SERV COST -GM DEV</v>
          </cell>
          <cell r="C1158">
            <v>540001</v>
          </cell>
          <cell r="D1158" t="str">
            <v>CORPORATE OPEX SALARIES</v>
          </cell>
          <cell r="E1158" t="str">
            <v>CHIGBO ENENMO</v>
          </cell>
          <cell r="F1158" t="str">
            <v>HR - SALARIES</v>
          </cell>
          <cell r="G1158">
            <v>415004</v>
          </cell>
          <cell r="H1158">
            <v>4150</v>
          </cell>
          <cell r="I1158" t="str">
            <v>G&amp;A</v>
          </cell>
          <cell r="J1158" t="str">
            <v>BASE JV</v>
          </cell>
          <cell r="K1158" t="str">
            <v>HR</v>
          </cell>
          <cell r="L1158" t="str">
            <v>DEVELOPMENT</v>
          </cell>
          <cell r="M1158" t="str">
            <v>GM Development</v>
          </cell>
          <cell r="N1158" t="str">
            <v>GM Development</v>
          </cell>
          <cell r="O1158" t="str">
            <v>AJILIMA- ISAAC, HAWA</v>
          </cell>
          <cell r="P1158" t="str">
            <v>TARI.AKHIBI@SHELL.COM</v>
          </cell>
          <cell r="Q1158" t="str">
            <v>OPEX</v>
          </cell>
          <cell r="R1158" t="str">
            <v>OPEX</v>
          </cell>
          <cell r="S1158" t="str">
            <v>SALARIES</v>
          </cell>
          <cell r="T1158" t="str">
            <v>N/A</v>
          </cell>
          <cell r="U1158" t="str">
            <v>N/A</v>
          </cell>
          <cell r="V1158" t="str">
            <v>C_OPSE_OIL_Z11</v>
          </cell>
          <cell r="W1158" t="str">
            <v>P236.01 Technical Support</v>
          </cell>
          <cell r="X1158" t="str">
            <v>S7000 Salaries and Wages</v>
          </cell>
          <cell r="Y1158" t="str">
            <v>A2340 Overhead</v>
          </cell>
          <cell r="Z1158">
            <v>3714278.96</v>
          </cell>
          <cell r="AA1158">
            <v>1775838.7</v>
          </cell>
          <cell r="AB1158">
            <v>498738722.33926082</v>
          </cell>
          <cell r="AC1158">
            <v>1118234.8446068896</v>
          </cell>
          <cell r="AD1158">
            <v>2753443.770309384</v>
          </cell>
          <cell r="AG1158">
            <v>0</v>
          </cell>
          <cell r="AH1158">
            <v>-2753443.770309384</v>
          </cell>
        </row>
        <row r="1159">
          <cell r="A1159" t="str">
            <v>112955_sal</v>
          </cell>
          <cell r="B1159" t="str">
            <v>ADMIN SERV COST -GEOSOLUTIONS</v>
          </cell>
          <cell r="C1159">
            <v>540001</v>
          </cell>
          <cell r="D1159" t="str">
            <v>CORPORATE OPEX SALARIES</v>
          </cell>
          <cell r="E1159" t="str">
            <v>CHIGBO ENENMO</v>
          </cell>
          <cell r="F1159" t="str">
            <v>HR - SALARIES</v>
          </cell>
          <cell r="G1159">
            <v>415004</v>
          </cell>
          <cell r="H1159">
            <v>4150</v>
          </cell>
          <cell r="I1159" t="str">
            <v>G&amp;A</v>
          </cell>
          <cell r="J1159" t="str">
            <v>BASE JV</v>
          </cell>
          <cell r="K1159" t="str">
            <v>HR</v>
          </cell>
          <cell r="L1159" t="str">
            <v>DEVELOPMENT</v>
          </cell>
          <cell r="M1159" t="str">
            <v>GM Development</v>
          </cell>
          <cell r="N1159" t="str">
            <v>Manager, Geosolutions &amp; Onshore Studies</v>
          </cell>
          <cell r="O1159" t="str">
            <v>AJILIMA- ISAAC, HAWA</v>
          </cell>
          <cell r="P1159" t="str">
            <v>TARI.AKHIBI@SHELL.COM</v>
          </cell>
          <cell r="Q1159" t="str">
            <v>OPEX</v>
          </cell>
          <cell r="R1159" t="str">
            <v>OPEX</v>
          </cell>
          <cell r="S1159" t="str">
            <v>SALARIES</v>
          </cell>
          <cell r="T1159" t="str">
            <v>N/A</v>
          </cell>
          <cell r="U1159" t="str">
            <v>N/A</v>
          </cell>
          <cell r="V1159" t="str">
            <v>N/A</v>
          </cell>
          <cell r="W1159" t="str">
            <v>P236.01 Technical Support</v>
          </cell>
          <cell r="X1159" t="str">
            <v>S7000 Salaries and Wages</v>
          </cell>
          <cell r="Y1159" t="str">
            <v>A2340 Overhead</v>
          </cell>
          <cell r="Z1159">
            <v>11245.04</v>
          </cell>
          <cell r="AA1159">
            <v>0</v>
          </cell>
          <cell r="AB1159">
            <v>0</v>
          </cell>
          <cell r="AC1159">
            <v>0</v>
          </cell>
          <cell r="AD1159">
            <v>0</v>
          </cell>
          <cell r="AG1159">
            <v>0</v>
          </cell>
          <cell r="AH1159">
            <v>0</v>
          </cell>
        </row>
        <row r="1160">
          <cell r="A1160" t="str">
            <v>112982_sal</v>
          </cell>
          <cell r="B1160" t="str">
            <v>OVERHEADS PNL LEGAL_ADMIN COST</v>
          </cell>
          <cell r="C1160">
            <v>540001</v>
          </cell>
          <cell r="D1160" t="str">
            <v>CORPORATE OPEX SALARIES</v>
          </cell>
          <cell r="E1160" t="str">
            <v>CHIGBO ENENMO</v>
          </cell>
          <cell r="F1160" t="str">
            <v>HR - SALARIES</v>
          </cell>
          <cell r="G1160">
            <v>415004</v>
          </cell>
          <cell r="H1160">
            <v>4150</v>
          </cell>
          <cell r="I1160" t="str">
            <v>G&amp;A</v>
          </cell>
          <cell r="J1160" t="str">
            <v>BASE JV</v>
          </cell>
          <cell r="K1160" t="str">
            <v>HR</v>
          </cell>
          <cell r="L1160" t="str">
            <v>LEGAL</v>
          </cell>
          <cell r="M1160" t="str">
            <v>HoL Nigeria / Company Secretary</v>
          </cell>
          <cell r="N1160" t="str">
            <v>Managing Counsel HSSE, Lands &amp;</v>
          </cell>
          <cell r="O1160" t="str">
            <v>AJILIMA- ISAAC, HAWA</v>
          </cell>
          <cell r="P1160" t="str">
            <v>TARI.AKHIBI@SHELL.COM</v>
          </cell>
          <cell r="Q1160" t="str">
            <v>OPEX</v>
          </cell>
          <cell r="R1160" t="str">
            <v>OPEX</v>
          </cell>
          <cell r="S1160" t="str">
            <v>SALARIES</v>
          </cell>
          <cell r="T1160" t="str">
            <v>N/A</v>
          </cell>
          <cell r="U1160" t="str">
            <v>N/A</v>
          </cell>
          <cell r="V1160" t="str">
            <v>C_OPSE_OIL_Z11</v>
          </cell>
          <cell r="W1160" t="str">
            <v>P236.09 Legal</v>
          </cell>
          <cell r="X1160" t="str">
            <v>S7000 Salaries and Wages</v>
          </cell>
          <cell r="Y1160" t="str">
            <v>A2340 Overhead</v>
          </cell>
          <cell r="Z1160">
            <v>2993569.5100000002</v>
          </cell>
          <cell r="AA1160">
            <v>2694240.11</v>
          </cell>
          <cell r="AB1160">
            <v>962045182.93417907</v>
          </cell>
          <cell r="AC1160">
            <v>0</v>
          </cell>
          <cell r="AD1160">
            <v>3154246.5014235377</v>
          </cell>
          <cell r="AG1160">
            <v>0</v>
          </cell>
          <cell r="AH1160">
            <v>-3154246.5014235377</v>
          </cell>
        </row>
        <row r="1161">
          <cell r="A1161" t="str">
            <v>C.NG.EXP.XS.18.011.1040</v>
          </cell>
          <cell r="B1161" t="str">
            <v>SHALLOW OFFSHORE SEISMIC -OML 79</v>
          </cell>
          <cell r="C1161" t="str">
            <v xml:space="preserve">C.NG.EXP.XS.18.011.003.1040 </v>
          </cell>
          <cell r="D1161" t="str">
            <v>SHALLOW OFFSHORE SEISMIC -OML 79</v>
          </cell>
          <cell r="E1161" t="str">
            <v>MOJEED OKUNADE</v>
          </cell>
          <cell r="F1161" t="str">
            <v>DEVELOPMENT</v>
          </cell>
          <cell r="G1161">
            <v>12001</v>
          </cell>
          <cell r="H1161">
            <v>120</v>
          </cell>
          <cell r="I1161" t="str">
            <v>EXCOM</v>
          </cell>
          <cell r="J1161" t="str">
            <v>BASE JV</v>
          </cell>
          <cell r="K1161" t="str">
            <v>DEVELOPMENT</v>
          </cell>
          <cell r="L1161" t="str">
            <v>DEVELOPMENT</v>
          </cell>
          <cell r="M1161" t="str">
            <v>OLUFEMI.SEGUN@SHELL.COM</v>
          </cell>
          <cell r="N1161" t="str">
            <v>Chief Geophysicist</v>
          </cell>
          <cell r="O1161" t="str">
            <v>ENONCHE, VANESSA</v>
          </cell>
          <cell r="P1161" t="str">
            <v>OLUFEMI.SEGUN@SHELL.COM</v>
          </cell>
          <cell r="Q1161" t="str">
            <v>EXPEX</v>
          </cell>
          <cell r="R1161" t="str">
            <v>CAPEX</v>
          </cell>
          <cell r="V1161" t="str">
            <v>E_EXPLORATION_SEISMIC_ACQUISITION_6</v>
          </cell>
          <cell r="Z1161">
            <v>0</v>
          </cell>
          <cell r="AA1161">
            <v>0</v>
          </cell>
          <cell r="AB1161">
            <v>6100000000</v>
          </cell>
          <cell r="AC1161">
            <v>30000000</v>
          </cell>
          <cell r="AD1161">
            <v>50000000</v>
          </cell>
          <cell r="AG1161">
            <v>0</v>
          </cell>
          <cell r="AH1161">
            <v>-50000000</v>
          </cell>
        </row>
        <row r="1162">
          <cell r="A1162" t="str">
            <v>C.NG.EXP.XS.18.011.1050</v>
          </cell>
          <cell r="B1162" t="str">
            <v>SHALLOW OFFSHORE SEISMIC (OML 74)</v>
          </cell>
          <cell r="C1162" t="str">
            <v xml:space="preserve">C.NG.EXP.XS.18.011.003.1050 </v>
          </cell>
          <cell r="D1162" t="str">
            <v>SHALLOW OFFSHORE SEISMIC (OML 74)</v>
          </cell>
          <cell r="E1162" t="str">
            <v>MOJEED OKUNADE</v>
          </cell>
          <cell r="F1162" t="str">
            <v>DEVELOPMENT</v>
          </cell>
          <cell r="G1162">
            <v>12001</v>
          </cell>
          <cell r="H1162">
            <v>120</v>
          </cell>
          <cell r="I1162" t="str">
            <v>EXCOM</v>
          </cell>
          <cell r="J1162" t="str">
            <v>BASE JV</v>
          </cell>
          <cell r="K1162" t="str">
            <v>DEVELOPMENT</v>
          </cell>
          <cell r="L1162" t="str">
            <v>DEVELOPMENT</v>
          </cell>
          <cell r="M1162" t="str">
            <v>OLUFEMI.SEGUN@SHELL.COM</v>
          </cell>
          <cell r="N1162" t="str">
            <v>Chief Geophysicist</v>
          </cell>
          <cell r="O1162" t="str">
            <v>ENONCHE, VANESSA</v>
          </cell>
          <cell r="P1162" t="str">
            <v>OLUFEMI.SEGUN@SHELL.COM</v>
          </cell>
          <cell r="Q1162" t="str">
            <v>EXPEX</v>
          </cell>
          <cell r="R1162" t="str">
            <v>CAPEX</v>
          </cell>
          <cell r="V1162" t="str">
            <v>E_EXPLORATION_SEISMIC_ACQUISITION_6</v>
          </cell>
          <cell r="Z1162">
            <v>0</v>
          </cell>
          <cell r="AA1162">
            <v>0</v>
          </cell>
          <cell r="AB1162">
            <v>0</v>
          </cell>
          <cell r="AC1162">
            <v>0</v>
          </cell>
          <cell r="AD1162">
            <v>0</v>
          </cell>
          <cell r="AG1162">
            <v>0</v>
          </cell>
          <cell r="AH1162">
            <v>0</v>
          </cell>
        </row>
        <row r="1163">
          <cell r="A1163" t="str">
            <v>C.NG.EXP.XS.18.011.1060</v>
          </cell>
          <cell r="B1163" t="str">
            <v>SWAMP SEISMIC (OML-11 BONNY)</v>
          </cell>
          <cell r="C1163" t="str">
            <v xml:space="preserve">C.NG.EXP.XS.18.011.003.1060 </v>
          </cell>
          <cell r="D1163" t="str">
            <v>SWAMP SEISMIC (OML-11 BONNY)</v>
          </cell>
          <cell r="E1163" t="str">
            <v>MOJEED OKUNADE</v>
          </cell>
          <cell r="F1163" t="str">
            <v>DEVELOPMENT</v>
          </cell>
          <cell r="G1163">
            <v>12001</v>
          </cell>
          <cell r="H1163">
            <v>120</v>
          </cell>
          <cell r="I1163" t="str">
            <v>EXCOM</v>
          </cell>
          <cell r="J1163" t="str">
            <v>BASE JV</v>
          </cell>
          <cell r="K1163" t="str">
            <v>DEVELOPMENT</v>
          </cell>
          <cell r="L1163" t="str">
            <v>DEVELOPMENT</v>
          </cell>
          <cell r="M1163" t="str">
            <v>OLUFEMI.SEGUN@SHELL.COM</v>
          </cell>
          <cell r="N1163" t="str">
            <v>Chief Geophysicist</v>
          </cell>
          <cell r="O1163" t="str">
            <v>ENONCHE, VANESSA</v>
          </cell>
          <cell r="P1163" t="str">
            <v>OLUFEMI.SEGUN@SHELL.COM</v>
          </cell>
          <cell r="Q1163" t="str">
            <v>EXPEX</v>
          </cell>
          <cell r="R1163" t="str">
            <v>CAPEX</v>
          </cell>
          <cell r="V1163" t="str">
            <v>E_EXPLORATION_SEISMIC_ACQUISITION_6</v>
          </cell>
          <cell r="Z1163">
            <v>0</v>
          </cell>
          <cell r="AA1163">
            <v>0</v>
          </cell>
          <cell r="AB1163">
            <v>0</v>
          </cell>
          <cell r="AC1163">
            <v>0</v>
          </cell>
          <cell r="AD1163">
            <v>0</v>
          </cell>
          <cell r="AG1163">
            <v>0</v>
          </cell>
          <cell r="AH1163">
            <v>0</v>
          </cell>
        </row>
        <row r="1164">
          <cell r="A1164" t="str">
            <v>C.NG.GAS.OB.14.001</v>
          </cell>
          <cell r="B1164" t="str">
            <v>UPSTREAM GAS OTHER CAPEX</v>
          </cell>
          <cell r="C1164" t="str">
            <v>C.NG.GAS.OB.14.001.2410</v>
          </cell>
          <cell r="D1164" t="str">
            <v>UPSTREAM GAS OTHER CAPEX</v>
          </cell>
          <cell r="E1164" t="str">
            <v>TUNDE ODUWOLE</v>
          </cell>
          <cell r="F1164" t="str">
            <v>GAS</v>
          </cell>
          <cell r="G1164">
            <v>13301</v>
          </cell>
          <cell r="H1164">
            <v>133</v>
          </cell>
          <cell r="I1164" t="str">
            <v>GAS</v>
          </cell>
          <cell r="J1164" t="str">
            <v>BASE JV</v>
          </cell>
          <cell r="K1164" t="str">
            <v>COMMERCIAL / GAS</v>
          </cell>
          <cell r="L1164" t="str">
            <v>COMMERCIAL / GAS</v>
          </cell>
          <cell r="M1164" t="str">
            <v>Integration/Demand &amp; Supply Planning Mgr</v>
          </cell>
          <cell r="N1164" t="str">
            <v>Head, Gas Planning and Integration</v>
          </cell>
          <cell r="O1164" t="str">
            <v>BELO-OSAGIE, OGOCHUKWU</v>
          </cell>
          <cell r="P1164" t="str">
            <v>ELOZINO.OLANIYAN@SHELL.COM</v>
          </cell>
          <cell r="Q1164" t="str">
            <v>CAPEX</v>
          </cell>
          <cell r="R1164" t="str">
            <v>CAPEX</v>
          </cell>
          <cell r="V1164" t="str">
            <v>C_ASIT_GAS_Z01</v>
          </cell>
          <cell r="Z1164">
            <v>0</v>
          </cell>
          <cell r="AA1164">
            <v>0</v>
          </cell>
          <cell r="AB1164">
            <v>7625000</v>
          </cell>
          <cell r="AC1164">
            <v>75000</v>
          </cell>
          <cell r="AD1164">
            <v>100000</v>
          </cell>
          <cell r="AG1164">
            <v>0</v>
          </cell>
          <cell r="AH1164">
            <v>-100000</v>
          </cell>
        </row>
        <row r="1165">
          <cell r="A1165" t="str">
            <v>C.NG.ITG.OB.14.001</v>
          </cell>
          <cell r="B1165" t="str">
            <v>ERP PROJECTS/SAP BLUEPRINT INFRA TRANSFORMATION
ENTERPRISE DATA WAREHOUSE REPORTING</v>
          </cell>
          <cell r="C1165" t="str">
            <v>C.NG.ITG.OB.16.002</v>
          </cell>
          <cell r="D1165" t="str">
            <v>ERP PROJECTS/SAP BLUEPRINT INFRA TRANSFORMATION
ENTERPRISE DATA WAREHOUSE REPORTING</v>
          </cell>
          <cell r="E1165" t="str">
            <v>CHIGBO ENENMO</v>
          </cell>
          <cell r="F1165" t="str">
            <v>FINANCE/IT</v>
          </cell>
          <cell r="G1165">
            <v>14006</v>
          </cell>
          <cell r="H1165">
            <v>140</v>
          </cell>
          <cell r="I1165" t="str">
            <v>OF-E&amp;M</v>
          </cell>
          <cell r="J1165" t="str">
            <v>BASE JV</v>
          </cell>
          <cell r="K1165" t="str">
            <v>FINANCE</v>
          </cell>
          <cell r="L1165" t="str">
            <v>IM &amp; IT</v>
          </cell>
          <cell r="M1165" t="str">
            <v>IM&amp;IT Manager Nigeria &amp; Gabon</v>
          </cell>
          <cell r="N1165" t="str">
            <v>Global JV Operations OLM</v>
          </cell>
          <cell r="O1165" t="str">
            <v>ONAMUSI, ADERONKE</v>
          </cell>
          <cell r="P1165" t="str">
            <v>GBOLAHAN.OLASANYA@SHELL.COM</v>
          </cell>
          <cell r="Q1165" t="str">
            <v>CAPEX</v>
          </cell>
          <cell r="R1165" t="str">
            <v>CAPEX</v>
          </cell>
          <cell r="V1165" t="str">
            <v>C_NOGI_CIT_Z32</v>
          </cell>
          <cell r="Z1165">
            <v>3229583.2</v>
          </cell>
          <cell r="AA1165">
            <v>91194.98</v>
          </cell>
          <cell r="AB1165">
            <v>20587500</v>
          </cell>
          <cell r="AC1165">
            <v>202500</v>
          </cell>
          <cell r="AD1165">
            <v>270000</v>
          </cell>
          <cell r="AG1165">
            <v>0</v>
          </cell>
          <cell r="AH1165">
            <v>-270000</v>
          </cell>
        </row>
        <row r="1166">
          <cell r="A1166" t="str">
            <v>C.NG.ITG.OB.16.001</v>
          </cell>
          <cell r="B1166" t="str">
            <v>DC POWER, EARTHING AND LIGHTNING IMPROVEMENT PROJE</v>
          </cell>
          <cell r="C1166" t="str">
            <v>C.NG.ITG.OB.16.001</v>
          </cell>
          <cell r="D1166" t="str">
            <v>DC POWER, EARTHING AND LIGHTNING IMPROVEMENT PROJE</v>
          </cell>
          <cell r="E1166" t="str">
            <v>CHIGBO ENENMO</v>
          </cell>
          <cell r="F1166" t="str">
            <v>FINANCE/IT</v>
          </cell>
          <cell r="G1166">
            <v>14006</v>
          </cell>
          <cell r="H1166">
            <v>140</v>
          </cell>
          <cell r="I1166" t="str">
            <v>OF-E&amp;M</v>
          </cell>
          <cell r="J1166" t="str">
            <v>BASE JV</v>
          </cell>
          <cell r="K1166" t="str">
            <v>FINANCE</v>
          </cell>
          <cell r="L1166" t="str">
            <v>IM &amp; IT</v>
          </cell>
          <cell r="M1166" t="str">
            <v>IM&amp;IT Manager Nigeria &amp; Gabon</v>
          </cell>
          <cell r="N1166" t="str">
            <v>Global JV Operations OLM</v>
          </cell>
          <cell r="O1166" t="str">
            <v>ONAMUSI, ADERONKE</v>
          </cell>
          <cell r="P1166" t="str">
            <v>NWANNE.OKEREKE@SHELL.COM</v>
          </cell>
          <cell r="Q1166" t="str">
            <v>CAPEX</v>
          </cell>
          <cell r="R1166" t="str">
            <v>CAPEX</v>
          </cell>
          <cell r="V1166" t="str">
            <v>C_NOGI_CIT_Z12</v>
          </cell>
          <cell r="Z1166">
            <v>16109.15</v>
          </cell>
          <cell r="AA1166">
            <v>32419.029999999995</v>
          </cell>
          <cell r="AB1166">
            <v>7625000</v>
          </cell>
          <cell r="AC1166">
            <v>75000</v>
          </cell>
          <cell r="AD1166">
            <v>100000</v>
          </cell>
          <cell r="AG1166">
            <v>0</v>
          </cell>
          <cell r="AH1166">
            <v>-100000</v>
          </cell>
        </row>
        <row r="1167">
          <cell r="A1167" t="str">
            <v>C.NG.ITG.OB.16.003</v>
          </cell>
          <cell r="B1167" t="str">
            <v>TOWERS CONSTRUCTION AND UPGRADE</v>
          </cell>
          <cell r="C1167" t="str">
            <v>C.NG.ITG.OB.16.003</v>
          </cell>
          <cell r="D1167" t="str">
            <v>TOWERS CONSTRUCTION AND UPGRADE</v>
          </cell>
          <cell r="E1167" t="str">
            <v>CHIGBO ENENMO</v>
          </cell>
          <cell r="F1167" t="str">
            <v>FINANCE/IT</v>
          </cell>
          <cell r="G1167">
            <v>14006</v>
          </cell>
          <cell r="H1167">
            <v>140</v>
          </cell>
          <cell r="I1167" t="str">
            <v>OF-E&amp;M</v>
          </cell>
          <cell r="J1167" t="str">
            <v>BASE JV</v>
          </cell>
          <cell r="K1167" t="str">
            <v>FINANCE</v>
          </cell>
          <cell r="L1167" t="str">
            <v>IM &amp; IT</v>
          </cell>
          <cell r="M1167" t="str">
            <v>IM&amp;IT Manager Nigeria &amp; Gabon</v>
          </cell>
          <cell r="N1167" t="str">
            <v>Global JV Operations OLM</v>
          </cell>
          <cell r="O1167" t="str">
            <v>ONAMUSI, ADERONKE</v>
          </cell>
          <cell r="P1167" t="str">
            <v>NWANNE.OKEREKE@SHELL.COM</v>
          </cell>
          <cell r="Q1167" t="str">
            <v>CAPEX</v>
          </cell>
          <cell r="R1167" t="str">
            <v>CAPEX</v>
          </cell>
          <cell r="V1167" t="str">
            <v>C_NOGI_CIT_Z13</v>
          </cell>
          <cell r="Z1167">
            <v>148437.74</v>
          </cell>
          <cell r="AA1167">
            <v>278802.09999999998</v>
          </cell>
          <cell r="AB1167">
            <v>45750000</v>
          </cell>
          <cell r="AC1167">
            <v>450000</v>
          </cell>
          <cell r="AD1167">
            <v>600000</v>
          </cell>
          <cell r="AG1167">
            <v>0</v>
          </cell>
          <cell r="AH1167">
            <v>-600000</v>
          </cell>
        </row>
        <row r="1168">
          <cell r="A1168" t="str">
            <v>C.NG.ITG.OB.16.004</v>
          </cell>
          <cell r="B1168" t="str">
            <v>GID CLIENT ASSET REFRESH</v>
          </cell>
          <cell r="C1168" t="str">
            <v>C.NG.ITG.OB.16.004</v>
          </cell>
          <cell r="D1168" t="str">
            <v>GID CLIENT ASSET REFRESH</v>
          </cell>
          <cell r="E1168" t="str">
            <v>CHIGBO ENENMO</v>
          </cell>
          <cell r="F1168" t="str">
            <v>FINANCE/IT</v>
          </cell>
          <cell r="G1168">
            <v>14006</v>
          </cell>
          <cell r="H1168">
            <v>140</v>
          </cell>
          <cell r="I1168" t="str">
            <v>OF-E&amp;M</v>
          </cell>
          <cell r="J1168" t="str">
            <v>BASE JV</v>
          </cell>
          <cell r="K1168" t="str">
            <v>FINANCE</v>
          </cell>
          <cell r="L1168" t="str">
            <v>IM &amp; IT</v>
          </cell>
          <cell r="M1168" t="str">
            <v>IM&amp;IT Manager Nigeria &amp; Gabon</v>
          </cell>
          <cell r="N1168" t="str">
            <v>Global JV Operations OLM</v>
          </cell>
          <cell r="O1168" t="str">
            <v>ONAMUSI, ADERONKE</v>
          </cell>
          <cell r="P1168" t="str">
            <v>Emuobosa.Fabolude@Shell.com</v>
          </cell>
          <cell r="Q1168" t="str">
            <v>CAPEX</v>
          </cell>
          <cell r="R1168" t="str">
            <v>CAPEX</v>
          </cell>
          <cell r="V1168" t="str">
            <v>C_NOGI_CIT_Z21</v>
          </cell>
          <cell r="Z1168">
            <v>734108.77000000014</v>
          </cell>
          <cell r="AA1168">
            <v>549530.82000000007</v>
          </cell>
          <cell r="AB1168">
            <v>114375000</v>
          </cell>
          <cell r="AC1168">
            <v>1125000</v>
          </cell>
          <cell r="AD1168">
            <v>1500000</v>
          </cell>
          <cell r="AG1168">
            <v>0</v>
          </cell>
          <cell r="AH1168">
            <v>-1500000</v>
          </cell>
        </row>
        <row r="1169">
          <cell r="A1169" t="str">
            <v>C.NG.ITG.OB.16.005</v>
          </cell>
          <cell r="B1169" t="str">
            <v>EMERGENCY RESPONSE COMMUNICATION SYSTEM- TETRA</v>
          </cell>
          <cell r="C1169" t="str">
            <v>C.NG.ITG.OB.16.005</v>
          </cell>
          <cell r="D1169" t="str">
            <v>EMERGENCY RESPONSE COMMUNICATION SYSTEM- TETRA</v>
          </cell>
          <cell r="E1169" t="str">
            <v>CHIGBO ENENMO</v>
          </cell>
          <cell r="F1169" t="str">
            <v>FINANCE/IT</v>
          </cell>
          <cell r="G1169">
            <v>14006</v>
          </cell>
          <cell r="H1169">
            <v>140</v>
          </cell>
          <cell r="I1169" t="str">
            <v>OF-E&amp;M</v>
          </cell>
          <cell r="J1169" t="str">
            <v>BASE JV</v>
          </cell>
          <cell r="K1169" t="str">
            <v>FINANCE</v>
          </cell>
          <cell r="L1169" t="str">
            <v>IM &amp; IT</v>
          </cell>
          <cell r="M1169" t="str">
            <v>IM&amp;IT Manager Nigeria &amp; Gabon</v>
          </cell>
          <cell r="N1169" t="str">
            <v>Global JV Operations OLM</v>
          </cell>
          <cell r="O1169" t="str">
            <v>ONAMUSI, ADERONKE</v>
          </cell>
          <cell r="P1169" t="str">
            <v>NWANNE.OKEREKE@SHELL.COM</v>
          </cell>
          <cell r="Q1169" t="str">
            <v>CAPEX</v>
          </cell>
          <cell r="R1169" t="str">
            <v>CAPEX</v>
          </cell>
          <cell r="V1169" t="str">
            <v>C_NOGI_CIT_Z27</v>
          </cell>
          <cell r="Z1169">
            <v>3239641.17</v>
          </cell>
          <cell r="AA1169">
            <v>972779.11</v>
          </cell>
          <cell r="AB1169">
            <v>38125000</v>
          </cell>
          <cell r="AC1169">
            <v>375000</v>
          </cell>
          <cell r="AD1169">
            <v>500000</v>
          </cell>
          <cell r="AG1169">
            <v>0</v>
          </cell>
          <cell r="AH1169">
            <v>-500000</v>
          </cell>
        </row>
        <row r="1170">
          <cell r="A1170" t="str">
            <v>C.NG.ITG.OB.16.006</v>
          </cell>
          <cell r="B1170" t="str">
            <v>FIELD COMMUNICATION INFRASTRUCTURE UPGRADE AND STA</v>
          </cell>
          <cell r="C1170" t="str">
            <v>C.NG.ITG.OB.16.006</v>
          </cell>
          <cell r="D1170" t="str">
            <v>FIELD COMMUNICATION INFRASTRUCTURE UPGRADE AND STA</v>
          </cell>
          <cell r="E1170" t="str">
            <v>CHIGBO ENENMO</v>
          </cell>
          <cell r="F1170" t="str">
            <v>FINANCE/IT</v>
          </cell>
          <cell r="G1170">
            <v>14006</v>
          </cell>
          <cell r="H1170">
            <v>140</v>
          </cell>
          <cell r="I1170" t="str">
            <v>OF-E&amp;M</v>
          </cell>
          <cell r="J1170" t="str">
            <v>BASE JV</v>
          </cell>
          <cell r="K1170" t="str">
            <v>FINANCE</v>
          </cell>
          <cell r="L1170" t="str">
            <v>IM &amp; IT</v>
          </cell>
          <cell r="M1170" t="str">
            <v>IM&amp;IT Manager Nigeria &amp; Gabon</v>
          </cell>
          <cell r="N1170" t="str">
            <v>Global JV Operations OLM</v>
          </cell>
          <cell r="O1170" t="str">
            <v>ONAMUSI, ADERONKE</v>
          </cell>
          <cell r="P1170" t="str">
            <v>NWANNE.OKEREKE@SHELL.COM</v>
          </cell>
          <cell r="Q1170" t="str">
            <v>CAPEX</v>
          </cell>
          <cell r="R1170" t="str">
            <v>CAPEX</v>
          </cell>
          <cell r="V1170" t="str">
            <v>C_NOGI_CIT_Z07</v>
          </cell>
          <cell r="Z1170">
            <v>76303.37</v>
          </cell>
          <cell r="AA1170">
            <v>167421.22</v>
          </cell>
          <cell r="AB1170">
            <v>38125000</v>
          </cell>
          <cell r="AC1170">
            <v>375000</v>
          </cell>
          <cell r="AD1170">
            <v>500000</v>
          </cell>
          <cell r="AG1170">
            <v>0</v>
          </cell>
          <cell r="AH1170">
            <v>-500000</v>
          </cell>
        </row>
        <row r="1171">
          <cell r="A1171" t="str">
            <v>C.NG.ITG.OB.18.007</v>
          </cell>
          <cell r="B1171" t="str">
            <v>COLLABORATION INFRASTRUCTURE ENHANCEMENT</v>
          </cell>
          <cell r="C1171" t="str">
            <v>C.NG.ITG.OB.17.007</v>
          </cell>
          <cell r="D1171" t="str">
            <v>COLLABORATION INFRASTRUCTURE ENHANCEMENT</v>
          </cell>
          <cell r="E1171" t="str">
            <v>CHIGBO ENENMO</v>
          </cell>
          <cell r="F1171" t="str">
            <v>FINANCE/IT</v>
          </cell>
          <cell r="G1171">
            <v>14006</v>
          </cell>
          <cell r="H1171">
            <v>140</v>
          </cell>
          <cell r="I1171" t="str">
            <v>OF-E&amp;M</v>
          </cell>
          <cell r="J1171" t="str">
            <v>BASE JV</v>
          </cell>
          <cell r="K1171" t="str">
            <v>FINANCE</v>
          </cell>
          <cell r="L1171" t="str">
            <v>IM &amp; IT</v>
          </cell>
          <cell r="M1171" t="str">
            <v>IM&amp;IT Manager Nigeria &amp; Gabon</v>
          </cell>
          <cell r="N1171" t="str">
            <v>Global JV Operations OLM</v>
          </cell>
          <cell r="O1171" t="str">
            <v>Onamusi, Aderonke</v>
          </cell>
          <cell r="P1171" t="str">
            <v>NWANNE.OKEREKE@SHELL.COM</v>
          </cell>
          <cell r="Q1171" t="str">
            <v>CAPEX</v>
          </cell>
          <cell r="R1171" t="str">
            <v>CAPEX</v>
          </cell>
          <cell r="V1171" t="str">
            <v>C_NOGI_CIT_Z19</v>
          </cell>
          <cell r="Z1171">
            <v>0</v>
          </cell>
          <cell r="AA1171">
            <v>0</v>
          </cell>
          <cell r="AB1171">
            <v>21350000</v>
          </cell>
          <cell r="AC1171">
            <v>210000</v>
          </cell>
          <cell r="AD1171">
            <v>280000</v>
          </cell>
          <cell r="AG1171">
            <v>0</v>
          </cell>
          <cell r="AH1171">
            <v>-280000</v>
          </cell>
        </row>
        <row r="1172">
          <cell r="A1172" t="str">
            <v>C.NG.ITG.OB.18.008</v>
          </cell>
          <cell r="B1172" t="str">
            <v>Docusphere/Brainware Server Localisation</v>
          </cell>
          <cell r="C1172" t="str">
            <v>C.NG.ITG.OB.17.008</v>
          </cell>
          <cell r="D1172" t="str">
            <v>Docusphere/Brainware Server Localisation</v>
          </cell>
          <cell r="E1172" t="str">
            <v>CHIGBO ENENMO</v>
          </cell>
          <cell r="F1172" t="str">
            <v>FINANCE/IT</v>
          </cell>
          <cell r="G1172">
            <v>14006</v>
          </cell>
          <cell r="H1172">
            <v>140</v>
          </cell>
          <cell r="I1172" t="str">
            <v>OF-E&amp;M</v>
          </cell>
          <cell r="J1172" t="str">
            <v>BASE JV</v>
          </cell>
          <cell r="K1172" t="str">
            <v>FINANCE</v>
          </cell>
          <cell r="L1172" t="str">
            <v>IM &amp; IT</v>
          </cell>
          <cell r="M1172" t="str">
            <v>IM&amp;IT Manager Nigeria &amp; Gabon</v>
          </cell>
          <cell r="N1172" t="str">
            <v>Global JV Operations OLM</v>
          </cell>
          <cell r="O1172" t="str">
            <v>Onamusi, Aderonke</v>
          </cell>
          <cell r="P1172" t="str">
            <v>GBOLAHAN.OLASANYA@SHELL.COM</v>
          </cell>
          <cell r="Q1172" t="str">
            <v>CAPEX</v>
          </cell>
          <cell r="R1172" t="str">
            <v>CAPEX</v>
          </cell>
          <cell r="V1172" t="str">
            <v>C_NOGI_CIT_Z37</v>
          </cell>
          <cell r="Z1172">
            <v>0</v>
          </cell>
          <cell r="AA1172">
            <v>0</v>
          </cell>
          <cell r="AB1172">
            <v>205875000</v>
          </cell>
          <cell r="AC1172">
            <v>2025000</v>
          </cell>
          <cell r="AD1172">
            <v>2700000</v>
          </cell>
          <cell r="AG1172">
            <v>0</v>
          </cell>
          <cell r="AH1172">
            <v>-2700000</v>
          </cell>
        </row>
        <row r="1173">
          <cell r="A1173" t="str">
            <v>C.NG.ITG.OC.16.003</v>
          </cell>
          <cell r="B1173" t="str">
            <v>DATA CENTRE UPGRADE</v>
          </cell>
          <cell r="C1173" t="str">
            <v>C.NG.ITG.OC.16.003</v>
          </cell>
          <cell r="D1173" t="str">
            <v>DATA CENTRE UPGRADE</v>
          </cell>
          <cell r="E1173" t="str">
            <v>CHIGBO ENENMO</v>
          </cell>
          <cell r="F1173" t="str">
            <v>FINANCE/IT</v>
          </cell>
          <cell r="G1173">
            <v>14006</v>
          </cell>
          <cell r="H1173">
            <v>140</v>
          </cell>
          <cell r="I1173" t="str">
            <v>OF-E&amp;M</v>
          </cell>
          <cell r="J1173" t="str">
            <v>BASE JV</v>
          </cell>
          <cell r="K1173" t="str">
            <v>FINANCE</v>
          </cell>
          <cell r="L1173" t="str">
            <v>IM &amp; IT</v>
          </cell>
          <cell r="M1173" t="str">
            <v>IM&amp;IT Manager Nigeria &amp; Gabon</v>
          </cell>
          <cell r="N1173" t="str">
            <v>Global JV Operations OLM</v>
          </cell>
          <cell r="O1173" t="str">
            <v>ONAMUSI, ADERONKE</v>
          </cell>
          <cell r="P1173" t="str">
            <v>UCHE.AMECHI@SHELL.COM</v>
          </cell>
          <cell r="Q1173" t="str">
            <v>CAPEX</v>
          </cell>
          <cell r="R1173" t="str">
            <v>CAPEX</v>
          </cell>
          <cell r="V1173" t="str">
            <v>C_NOGI_CIT_Z28</v>
          </cell>
          <cell r="Z1173">
            <v>4207.2</v>
          </cell>
          <cell r="AA1173">
            <v>14494.11</v>
          </cell>
          <cell r="AB1173">
            <v>7625000</v>
          </cell>
          <cell r="AC1173">
            <v>75000</v>
          </cell>
          <cell r="AD1173">
            <v>100000</v>
          </cell>
          <cell r="AG1173">
            <v>0</v>
          </cell>
          <cell r="AH1173">
            <v>-100000</v>
          </cell>
        </row>
        <row r="1174">
          <cell r="A1174" t="str">
            <v>C.NG.ITG.OC.16.005</v>
          </cell>
          <cell r="B1174" t="str">
            <v>DATACOMS NETWORK ENHANCEMENTS PROJECTS'</v>
          </cell>
          <cell r="C1174" t="str">
            <v>C.NG.ITG.OC.16.005</v>
          </cell>
          <cell r="D1174" t="str">
            <v>DATACOMS NETWORK ENHANCEMENTS PROJECTS'</v>
          </cell>
          <cell r="E1174" t="str">
            <v>CHIGBO ENENMO</v>
          </cell>
          <cell r="F1174" t="str">
            <v>FINANCE/IT</v>
          </cell>
          <cell r="G1174">
            <v>14006</v>
          </cell>
          <cell r="H1174">
            <v>140</v>
          </cell>
          <cell r="I1174" t="str">
            <v>OF-E&amp;M</v>
          </cell>
          <cell r="J1174" t="str">
            <v>BASE JV</v>
          </cell>
          <cell r="K1174" t="str">
            <v>FINANCE</v>
          </cell>
          <cell r="L1174" t="str">
            <v>IM &amp; IT</v>
          </cell>
          <cell r="M1174" t="str">
            <v>IM&amp;IT Manager Nigeria &amp; Gabon</v>
          </cell>
          <cell r="N1174" t="str">
            <v>Global JV Operations OLM</v>
          </cell>
          <cell r="O1174" t="str">
            <v>ONAMUSI, ADERONKE</v>
          </cell>
          <cell r="P1174" t="str">
            <v>NWANNE.OKEREKE@SHELL.COM</v>
          </cell>
          <cell r="Q1174" t="str">
            <v>CAPEX</v>
          </cell>
          <cell r="R1174" t="str">
            <v>CAPEX</v>
          </cell>
          <cell r="V1174" t="str">
            <v>C_NOGI_CIT_Z05</v>
          </cell>
          <cell r="Z1174">
            <v>636740.47</v>
          </cell>
          <cell r="AA1174">
            <v>313570.44</v>
          </cell>
          <cell r="AB1174">
            <v>61000000</v>
          </cell>
          <cell r="AC1174">
            <v>600000</v>
          </cell>
          <cell r="AD1174">
            <v>800000</v>
          </cell>
          <cell r="AG1174">
            <v>0</v>
          </cell>
          <cell r="AH1174">
            <v>-800000</v>
          </cell>
        </row>
        <row r="1175">
          <cell r="A1175" t="str">
            <v>C.NG.ITG.OC.16.006</v>
          </cell>
          <cell r="B1175" t="str">
            <v>COMPUTING INFRASTRUCTURE UPGRADE</v>
          </cell>
          <cell r="C1175" t="str">
            <v>C.NG.ITG.OC.16.006</v>
          </cell>
          <cell r="D1175" t="str">
            <v>COMPUTING INFRASTRUCTURE UPGRADE</v>
          </cell>
          <cell r="E1175" t="str">
            <v>CHIGBO ENENMO</v>
          </cell>
          <cell r="F1175" t="str">
            <v>FINANCE/IT</v>
          </cell>
          <cell r="G1175">
            <v>14006</v>
          </cell>
          <cell r="H1175">
            <v>140</v>
          </cell>
          <cell r="I1175" t="str">
            <v>OF-E&amp;M</v>
          </cell>
          <cell r="J1175" t="str">
            <v>BASE JV</v>
          </cell>
          <cell r="K1175" t="str">
            <v>FINANCE</v>
          </cell>
          <cell r="L1175" t="str">
            <v>IM &amp; IT</v>
          </cell>
          <cell r="M1175" t="str">
            <v>IM&amp;IT Manager Nigeria &amp; Gabon</v>
          </cell>
          <cell r="N1175" t="str">
            <v>Global JV Operations OLM</v>
          </cell>
          <cell r="O1175" t="str">
            <v>ONAMUSI, ADERONKE</v>
          </cell>
          <cell r="P1175" t="str">
            <v>UCHE.AMECHI@SHELL.COM</v>
          </cell>
          <cell r="Q1175" t="str">
            <v>CAPEX</v>
          </cell>
          <cell r="R1175" t="str">
            <v>CAPEX</v>
          </cell>
          <cell r="V1175" t="str">
            <v>C_NOGI_CIT_Z08</v>
          </cell>
          <cell r="Z1175">
            <v>1651712.21</v>
          </cell>
          <cell r="AA1175">
            <v>1093557.52</v>
          </cell>
          <cell r="AB1175">
            <v>75487500</v>
          </cell>
          <cell r="AC1175">
            <v>742500</v>
          </cell>
          <cell r="AD1175">
            <v>990000</v>
          </cell>
          <cell r="AG1175">
            <v>0</v>
          </cell>
          <cell r="AH1175">
            <v>-990000</v>
          </cell>
        </row>
        <row r="1176">
          <cell r="A1176" t="str">
            <v>C.NG.ITG.OC.16.007</v>
          </cell>
          <cell r="B1176" t="str">
            <v>MOBILE COMM (GSM) PROJECT</v>
          </cell>
          <cell r="C1176" t="str">
            <v>C.NG.ITG.OC.16.007</v>
          </cell>
          <cell r="D1176" t="str">
            <v>MOBILE COMM (GSM) PROJECT</v>
          </cell>
          <cell r="E1176" t="str">
            <v>CHIGBO ENENMO</v>
          </cell>
          <cell r="F1176" t="str">
            <v>FINANCE/IT</v>
          </cell>
          <cell r="G1176">
            <v>14006</v>
          </cell>
          <cell r="H1176">
            <v>140</v>
          </cell>
          <cell r="I1176" t="str">
            <v>OF-E&amp;M</v>
          </cell>
          <cell r="J1176" t="str">
            <v>BASE JV</v>
          </cell>
          <cell r="K1176" t="str">
            <v>FINANCE</v>
          </cell>
          <cell r="L1176" t="str">
            <v>IM &amp; IT</v>
          </cell>
          <cell r="M1176" t="str">
            <v>IM&amp;IT Manager Nigeria &amp; Gabon</v>
          </cell>
          <cell r="N1176" t="str">
            <v>Global JV Operations OLM</v>
          </cell>
          <cell r="O1176" t="str">
            <v>ONAMUSI, ADERONKE</v>
          </cell>
          <cell r="P1176" t="str">
            <v>NWANNE.OKEREKE@SHELL.COM</v>
          </cell>
          <cell r="Q1176" t="str">
            <v>CAPEX</v>
          </cell>
          <cell r="R1176" t="str">
            <v>CAPEX</v>
          </cell>
          <cell r="V1176" t="str">
            <v>C_NOGI_CIT_Z01</v>
          </cell>
          <cell r="Z1176">
            <v>26145.56</v>
          </cell>
          <cell r="AA1176">
            <v>62171.15</v>
          </cell>
          <cell r="AB1176">
            <v>6100000</v>
          </cell>
          <cell r="AC1176">
            <v>60000</v>
          </cell>
          <cell r="AD1176">
            <v>80000</v>
          </cell>
          <cell r="AG1176">
            <v>0</v>
          </cell>
          <cell r="AH1176">
            <v>-80000</v>
          </cell>
        </row>
        <row r="1177">
          <cell r="A1177" t="str">
            <v>C.NG.ITG.OC.16.010</v>
          </cell>
          <cell r="B1177" t="str">
            <v>SHAREPOINT INFRASTRUCTURE</v>
          </cell>
          <cell r="C1177" t="str">
            <v>C.NG.ITG.OC.16.010</v>
          </cell>
          <cell r="D1177" t="str">
            <v>SHAREPOINT INFRASTRUCTURE</v>
          </cell>
          <cell r="E1177" t="str">
            <v>CHIGBO ENENMO</v>
          </cell>
          <cell r="F1177" t="str">
            <v>FINANCE/IT</v>
          </cell>
          <cell r="G1177">
            <v>14006</v>
          </cell>
          <cell r="H1177">
            <v>140</v>
          </cell>
          <cell r="I1177" t="str">
            <v>OF-E&amp;M</v>
          </cell>
          <cell r="J1177" t="str">
            <v>BASE JV</v>
          </cell>
          <cell r="K1177" t="str">
            <v>FINANCE</v>
          </cell>
          <cell r="L1177" t="str">
            <v>IM &amp; IT</v>
          </cell>
          <cell r="M1177" t="str">
            <v>IM&amp;IT Manager Nigeria &amp; Gabon</v>
          </cell>
          <cell r="N1177" t="str">
            <v>Global JV Operations OLM</v>
          </cell>
          <cell r="O1177" t="str">
            <v>ONAMUSI, ADERONKE</v>
          </cell>
          <cell r="P1177" t="str">
            <v>UCHE.AMECHI@SHELL.COM</v>
          </cell>
          <cell r="Q1177" t="str">
            <v>CAPEX</v>
          </cell>
          <cell r="R1177" t="str">
            <v>CAPEX</v>
          </cell>
          <cell r="V1177" t="str">
            <v>C_NOGI_CIT_Z23</v>
          </cell>
          <cell r="Z1177">
            <v>535219.4</v>
          </cell>
          <cell r="AA1177">
            <v>280727.71999999997</v>
          </cell>
          <cell r="AB1177">
            <v>7625000</v>
          </cell>
          <cell r="AC1177">
            <v>75000</v>
          </cell>
          <cell r="AD1177">
            <v>100000</v>
          </cell>
          <cell r="AG1177">
            <v>0</v>
          </cell>
          <cell r="AH1177">
            <v>-100000</v>
          </cell>
        </row>
        <row r="1178">
          <cell r="A1178" t="str">
            <v>C.NG.ITG.OO.16.002</v>
          </cell>
          <cell r="B1178" t="str">
            <v>ENGINEERING IT APPLICATION  PROJECTS</v>
          </cell>
          <cell r="C1178" t="str">
            <v>C.NG.ITG.OO.16.002</v>
          </cell>
          <cell r="D1178" t="str">
            <v>ENGINEERING IT APPLICATION  PROJECTS</v>
          </cell>
          <cell r="E1178" t="str">
            <v>CHIGBO ENENMO</v>
          </cell>
          <cell r="F1178" t="str">
            <v>FINANCE/IT</v>
          </cell>
          <cell r="G1178">
            <v>14006</v>
          </cell>
          <cell r="H1178">
            <v>140</v>
          </cell>
          <cell r="I1178" t="str">
            <v>OF-E&amp;M</v>
          </cell>
          <cell r="J1178" t="str">
            <v>BASE JV</v>
          </cell>
          <cell r="K1178" t="str">
            <v>FINANCE</v>
          </cell>
          <cell r="L1178" t="str">
            <v>IM &amp; IT</v>
          </cell>
          <cell r="M1178" t="str">
            <v>IM&amp;IT Manager Nigeria &amp; Gabon</v>
          </cell>
          <cell r="N1178" t="str">
            <v>Delivery Manager Nigeria &amp; Gabon</v>
          </cell>
          <cell r="O1178" t="str">
            <v>ONAMUSI, ADERONKE</v>
          </cell>
          <cell r="P1178" t="str">
            <v>IKECHUKWU.NWOSU@SHELL.COM</v>
          </cell>
          <cell r="Q1178" t="str">
            <v>CAPEX</v>
          </cell>
          <cell r="R1178" t="str">
            <v>CAPEX</v>
          </cell>
          <cell r="V1178" t="str">
            <v>C_NOGI_CIT_Z10</v>
          </cell>
          <cell r="Z1178">
            <v>0</v>
          </cell>
          <cell r="AA1178">
            <v>0</v>
          </cell>
          <cell r="AB1178">
            <v>30500000</v>
          </cell>
          <cell r="AC1178">
            <v>300000</v>
          </cell>
          <cell r="AD1178">
            <v>400000</v>
          </cell>
          <cell r="AG1178">
            <v>0</v>
          </cell>
          <cell r="AH1178">
            <v>-400000</v>
          </cell>
        </row>
        <row r="1179">
          <cell r="A1179" t="str">
            <v>C.NG.ITG.OO.16.005</v>
          </cell>
          <cell r="B1179" t="str">
            <v>BUSINESS ADMINISTRATION APPLICATION PROJECTS</v>
          </cell>
          <cell r="C1179" t="str">
            <v>C.NG.ITG.OO.16.005</v>
          </cell>
          <cell r="D1179" t="str">
            <v>BUSINESS ADMINISTRATION APPLICATION PROJECTS</v>
          </cell>
          <cell r="E1179" t="str">
            <v>CHIGBO ENENMO</v>
          </cell>
          <cell r="F1179" t="str">
            <v>FINANCE/IT</v>
          </cell>
          <cell r="G1179">
            <v>14006</v>
          </cell>
          <cell r="H1179">
            <v>140</v>
          </cell>
          <cell r="I1179" t="str">
            <v>OF-E&amp;M</v>
          </cell>
          <cell r="J1179" t="str">
            <v>BASE JV</v>
          </cell>
          <cell r="K1179" t="str">
            <v>FINANCE</v>
          </cell>
          <cell r="L1179" t="str">
            <v>IM &amp; IT</v>
          </cell>
          <cell r="M1179" t="str">
            <v>IM&amp;IT Manager Nigeria &amp; Gabon</v>
          </cell>
          <cell r="N1179" t="str">
            <v>Delivery Manager Oper. Excellence</v>
          </cell>
          <cell r="O1179" t="str">
            <v>ONAMUSI, ADERONKE</v>
          </cell>
          <cell r="P1179" t="str">
            <v>ikedichi.enyinnaya@shell.com</v>
          </cell>
          <cell r="Q1179" t="str">
            <v>CAPEX</v>
          </cell>
          <cell r="R1179" t="str">
            <v>CAPEX</v>
          </cell>
          <cell r="V1179" t="str">
            <v>C_NOGI_CIT_Z03</v>
          </cell>
          <cell r="Z1179">
            <v>27573.439999999999</v>
          </cell>
          <cell r="AA1179">
            <v>31.56</v>
          </cell>
          <cell r="AB1179">
            <v>7625000</v>
          </cell>
          <cell r="AC1179">
            <v>75000</v>
          </cell>
          <cell r="AD1179">
            <v>100000</v>
          </cell>
          <cell r="AG1179">
            <v>0</v>
          </cell>
          <cell r="AH1179">
            <v>-100000</v>
          </cell>
        </row>
        <row r="1180">
          <cell r="A1180" t="str">
            <v>C.NG.ITG.OS.16.001</v>
          </cell>
          <cell r="B1180" t="str">
            <v>PRODUCTION IT APPLICATION  PROJECTS</v>
          </cell>
          <cell r="C1180" t="str">
            <v>C.NG.ITG.OS.16.001</v>
          </cell>
          <cell r="D1180" t="str">
            <v>PRODUCTION IT APPLICATION  PROJECTS</v>
          </cell>
          <cell r="E1180" t="str">
            <v>CHIGBO ENENMO</v>
          </cell>
          <cell r="F1180" t="str">
            <v>FINANCE/IT</v>
          </cell>
          <cell r="G1180">
            <v>14006</v>
          </cell>
          <cell r="H1180">
            <v>140</v>
          </cell>
          <cell r="I1180" t="str">
            <v>OF-E&amp;M</v>
          </cell>
          <cell r="J1180" t="str">
            <v>BASE JV</v>
          </cell>
          <cell r="K1180" t="str">
            <v>FINANCE</v>
          </cell>
          <cell r="L1180" t="str">
            <v>IM &amp; IT</v>
          </cell>
          <cell r="M1180" t="str">
            <v>IM&amp;IT Manager Nigeria &amp; Gabon</v>
          </cell>
          <cell r="N1180" t="str">
            <v>Deployment Manager West Africa</v>
          </cell>
          <cell r="O1180" t="str">
            <v>ONAMUSI, ADERONKE</v>
          </cell>
          <cell r="P1180" t="str">
            <v>RAPHAEL.AHANONU@SHELL.COM</v>
          </cell>
          <cell r="Q1180" t="str">
            <v>CAPEX</v>
          </cell>
          <cell r="R1180" t="str">
            <v>CAPEX</v>
          </cell>
          <cell r="V1180" t="str">
            <v>C_NOGI_CIT_Z09</v>
          </cell>
          <cell r="Z1180">
            <v>64453.460000000014</v>
          </cell>
          <cell r="AA1180">
            <v>123829.26999999999</v>
          </cell>
          <cell r="AB1180">
            <v>30500000</v>
          </cell>
          <cell r="AC1180">
            <v>300000</v>
          </cell>
          <cell r="AD1180">
            <v>400000</v>
          </cell>
          <cell r="AG1180">
            <v>0</v>
          </cell>
          <cell r="AH1180">
            <v>-400000</v>
          </cell>
        </row>
        <row r="1181">
          <cell r="A1181" t="str">
            <v>112995_sal</v>
          </cell>
          <cell r="B1181" t="str">
            <v xml:space="preserve">OVERHEADS, GRA / BCO_ADMIN COST         </v>
          </cell>
          <cell r="C1181">
            <v>540001</v>
          </cell>
          <cell r="D1181" t="str">
            <v>CORPORATE OPEX SALARIES</v>
          </cell>
          <cell r="E1181" t="str">
            <v>CHIGBO ENENMO</v>
          </cell>
          <cell r="F1181" t="str">
            <v>HR - SALARIES</v>
          </cell>
          <cell r="G1181">
            <v>415004</v>
          </cell>
          <cell r="H1181">
            <v>4150</v>
          </cell>
          <cell r="I1181" t="str">
            <v>G&amp;A</v>
          </cell>
          <cell r="J1181" t="str">
            <v>BASE JV</v>
          </cell>
          <cell r="K1181" t="str">
            <v>HR</v>
          </cell>
          <cell r="L1181" t="str">
            <v>FINANCE</v>
          </cell>
          <cell r="M1181" t="str">
            <v>Controller Africa</v>
          </cell>
          <cell r="N1181" t="str">
            <v>GRA Manager</v>
          </cell>
          <cell r="O1181" t="str">
            <v>AJILIMA- ISAAC, HAWA</v>
          </cell>
          <cell r="P1181" t="str">
            <v>TARI.AKHIBI@SHELL.COM</v>
          </cell>
          <cell r="Q1181" t="str">
            <v>OPEX</v>
          </cell>
          <cell r="R1181" t="str">
            <v>OPEX</v>
          </cell>
          <cell r="S1181" t="str">
            <v>SALARIES</v>
          </cell>
          <cell r="T1181" t="str">
            <v>N/A</v>
          </cell>
          <cell r="U1181" t="str">
            <v>N/A</v>
          </cell>
          <cell r="V1181" t="str">
            <v>N/A</v>
          </cell>
          <cell r="W1181" t="str">
            <v>P236.06 Finance and Taxation</v>
          </cell>
          <cell r="X1181" t="str">
            <v>S7000 Salaries and Wages</v>
          </cell>
          <cell r="Y1181" t="str">
            <v>A2340 Overhead</v>
          </cell>
          <cell r="Z1181">
            <v>-109469.67</v>
          </cell>
          <cell r="AA1181">
            <v>0</v>
          </cell>
          <cell r="AB1181">
            <v>0</v>
          </cell>
          <cell r="AC1181">
            <v>0</v>
          </cell>
          <cell r="AD1181">
            <v>0</v>
          </cell>
          <cell r="AG1181">
            <v>0</v>
          </cell>
          <cell r="AH1181">
            <v>0</v>
          </cell>
        </row>
        <row r="1182">
          <cell r="A1182" t="str">
            <v>113009_sal</v>
          </cell>
          <cell r="B1182" t="str">
            <v>OVERHEADS - M&amp;A AND COMMERCIAL FINANCE</v>
          </cell>
          <cell r="C1182">
            <v>540001</v>
          </cell>
          <cell r="D1182" t="str">
            <v>CORPORATE OPEX SALARIES</v>
          </cell>
          <cell r="E1182" t="str">
            <v>CHIGBO ENENMO</v>
          </cell>
          <cell r="F1182" t="str">
            <v>HR - SALARIES</v>
          </cell>
          <cell r="G1182">
            <v>415004</v>
          </cell>
          <cell r="H1182">
            <v>4150</v>
          </cell>
          <cell r="I1182" t="str">
            <v>G&amp;A</v>
          </cell>
          <cell r="J1182" t="str">
            <v>BASE JV</v>
          </cell>
          <cell r="K1182" t="str">
            <v>HR</v>
          </cell>
          <cell r="L1182" t="str">
            <v>FINANCE</v>
          </cell>
          <cell r="M1182" t="str">
            <v>SPDC Finance Director</v>
          </cell>
          <cell r="N1182" t="str">
            <v>SPDC Finance Director</v>
          </cell>
          <cell r="O1182" t="str">
            <v>AJILIMA- ISAAC, HAWA</v>
          </cell>
          <cell r="P1182" t="str">
            <v>TARI.AKHIBI@SHELL.COM</v>
          </cell>
          <cell r="Q1182" t="str">
            <v>OPEX</v>
          </cell>
          <cell r="R1182" t="str">
            <v>OPEX</v>
          </cell>
          <cell r="S1182" t="str">
            <v>SALARIES</v>
          </cell>
          <cell r="T1182" t="str">
            <v>N/A</v>
          </cell>
          <cell r="U1182" t="str">
            <v>N/A</v>
          </cell>
          <cell r="V1182" t="str">
            <v>C_OPSE_OIL_Z11</v>
          </cell>
          <cell r="W1182" t="str">
            <v>P236.06 Finance and Taxation</v>
          </cell>
          <cell r="X1182" t="str">
            <v>S7000 Salaries and Wages</v>
          </cell>
          <cell r="Y1182" t="str">
            <v>A2340 Overhead</v>
          </cell>
          <cell r="Z1182">
            <v>1373561.21</v>
          </cell>
          <cell r="AA1182">
            <v>1413124.01</v>
          </cell>
          <cell r="AB1182">
            <v>382173227.3446539</v>
          </cell>
          <cell r="AC1182">
            <v>738622.7838571918</v>
          </cell>
          <cell r="AD1182">
            <v>1991649.7587576965</v>
          </cell>
          <cell r="AG1182">
            <v>0</v>
          </cell>
          <cell r="AH1182">
            <v>-1991649.7587576965</v>
          </cell>
        </row>
        <row r="1183">
          <cell r="A1183" t="str">
            <v>C.NG.LNG.DG.13.002</v>
          </cell>
          <cell r="B1183" t="str">
            <v>GU PHASE 2B</v>
          </cell>
          <cell r="C1183" t="str">
            <v>C.NG.PBE.DG.11.028</v>
          </cell>
          <cell r="D1183" t="str">
            <v>GU  PH2B</v>
          </cell>
          <cell r="E1183" t="str">
            <v>MOJEED OKUNADE</v>
          </cell>
          <cell r="F1183" t="str">
            <v>MAJOR PROJECTS</v>
          </cell>
          <cell r="G1183">
            <v>13303</v>
          </cell>
          <cell r="H1183">
            <v>133</v>
          </cell>
          <cell r="I1183" t="str">
            <v>MCA2</v>
          </cell>
          <cell r="J1183" t="str">
            <v>MCA2 - GU</v>
          </cell>
          <cell r="K1183" t="str">
            <v>P&amp;T</v>
          </cell>
          <cell r="L1183" t="str">
            <v>GM Nigeria, Operated</v>
          </cell>
          <cell r="M1183" t="str">
            <v>GM Nigeria, Operated</v>
          </cell>
          <cell r="N1183" t="str">
            <v>Project Manager NLNG Supplies</v>
          </cell>
          <cell r="O1183" t="str">
            <v>AKINLAMI, OLUWAKEMI</v>
          </cell>
          <cell r="P1183" t="str">
            <v>OLANREWAJU.OLAWUYI@SHELL.COM</v>
          </cell>
          <cell r="Q1183" t="str">
            <v>CAPEX</v>
          </cell>
          <cell r="R1183" t="str">
            <v>CAPEX</v>
          </cell>
          <cell r="S1183" t="str">
            <v>NON SAL</v>
          </cell>
          <cell r="T1183" t="str">
            <v>N/A</v>
          </cell>
          <cell r="U1183" t="str">
            <v>N/A</v>
          </cell>
          <cell r="V1183" t="str">
            <v>C_KOCR_GU2</v>
          </cell>
          <cell r="Z1183">
            <v>73049341.140000015</v>
          </cell>
          <cell r="AA1183">
            <v>41972866.770000003</v>
          </cell>
          <cell r="AB1183">
            <v>253912500</v>
          </cell>
          <cell r="AC1183">
            <v>2497500</v>
          </cell>
          <cell r="AD1183">
            <v>3330000</v>
          </cell>
          <cell r="AG1183">
            <v>0</v>
          </cell>
          <cell r="AH1183">
            <v>-3330000</v>
          </cell>
        </row>
        <row r="1184">
          <cell r="A1184" t="str">
            <v>113011_sal</v>
          </cell>
          <cell r="B1184" t="str">
            <v xml:space="preserve">OVERHEADS PNL LEGAL_ICT SOFTWARE        </v>
          </cell>
          <cell r="C1184">
            <v>540001</v>
          </cell>
          <cell r="D1184" t="str">
            <v>CORPORATE OPEX SALARIES</v>
          </cell>
          <cell r="E1184" t="str">
            <v>CHIGBO ENENMO</v>
          </cell>
          <cell r="F1184" t="str">
            <v>HR - SALARIES</v>
          </cell>
          <cell r="G1184">
            <v>415004</v>
          </cell>
          <cell r="H1184">
            <v>4150</v>
          </cell>
          <cell r="I1184" t="str">
            <v>G&amp;A</v>
          </cell>
          <cell r="J1184" t="str">
            <v>BASE JV</v>
          </cell>
          <cell r="K1184" t="str">
            <v>HR</v>
          </cell>
          <cell r="L1184" t="str">
            <v>LEGAL</v>
          </cell>
          <cell r="M1184" t="str">
            <v>HoL Nigeria / Company Secretary</v>
          </cell>
          <cell r="N1184" t="str">
            <v>Managing Counsel HSSE, Lands &amp;</v>
          </cell>
          <cell r="O1184" t="str">
            <v>AJILIMA- ISAAC, HAWA</v>
          </cell>
          <cell r="P1184" t="str">
            <v>TARI.AKHIBI@SHELL.COM</v>
          </cell>
          <cell r="Q1184" t="str">
            <v>OPEX</v>
          </cell>
          <cell r="R1184" t="str">
            <v>OPEX</v>
          </cell>
          <cell r="S1184" t="str">
            <v>SALARIES</v>
          </cell>
          <cell r="T1184" t="str">
            <v>N/A</v>
          </cell>
          <cell r="U1184" t="str">
            <v>N/A</v>
          </cell>
          <cell r="V1184" t="str">
            <v>N/A</v>
          </cell>
          <cell r="W1184" t="str">
            <v>P236.09 Legal</v>
          </cell>
          <cell r="X1184" t="str">
            <v>S7000 Salaries and Wages</v>
          </cell>
          <cell r="Y1184" t="str">
            <v>A2340 Overhead</v>
          </cell>
          <cell r="Z1184">
            <v>44428.160000000003</v>
          </cell>
          <cell r="AA1184">
            <v>0</v>
          </cell>
          <cell r="AB1184">
            <v>0</v>
          </cell>
          <cell r="AC1184">
            <v>0</v>
          </cell>
          <cell r="AD1184">
            <v>0</v>
          </cell>
          <cell r="AG1184">
            <v>0</v>
          </cell>
          <cell r="AH1184">
            <v>0</v>
          </cell>
        </row>
        <row r="1185">
          <cell r="A1185" t="str">
            <v>C.NG.LNG.DG.15.001.AC03</v>
          </cell>
          <cell r="B1185" t="str">
            <v>GBARAN NODAL PROJ MGT &amp; QA/QC/INSPECTN</v>
          </cell>
          <cell r="C1185" t="str">
            <v>C.NG.LNG.DG.15.001.AC03</v>
          </cell>
          <cell r="D1185" t="str">
            <v>GBARAN NODAL PROJ MGT &amp; QA/QC/INSPECTN</v>
          </cell>
          <cell r="E1185" t="str">
            <v>MOJEED OKUNADE</v>
          </cell>
          <cell r="F1185" t="str">
            <v>MAJOR PROJECTS</v>
          </cell>
          <cell r="G1185">
            <v>415004</v>
          </cell>
          <cell r="H1185">
            <v>4150</v>
          </cell>
          <cell r="I1185" t="str">
            <v>GAS</v>
          </cell>
          <cell r="J1185" t="str">
            <v>NLNG BALANCE SHEET</v>
          </cell>
          <cell r="K1185" t="str">
            <v>P&amp;T</v>
          </cell>
          <cell r="L1185" t="str">
            <v>GM Nigeria, Operated</v>
          </cell>
          <cell r="M1185" t="str">
            <v>GM Nigeria, Operated</v>
          </cell>
          <cell r="N1185" t="str">
            <v>Project Manager NLNG Supplies</v>
          </cell>
          <cell r="O1185" t="str">
            <v>AKINLAMI, OLUWAKEMI</v>
          </cell>
          <cell r="P1185" t="str">
            <v>MUSA.DADI@SHELL.COM</v>
          </cell>
          <cell r="Q1185" t="str">
            <v>CAPEX</v>
          </cell>
          <cell r="R1185" t="str">
            <v>CAPEX</v>
          </cell>
          <cell r="S1185" t="str">
            <v>NON SAL</v>
          </cell>
          <cell r="T1185" t="str">
            <v>N/A</v>
          </cell>
          <cell r="U1185" t="str">
            <v>N/A</v>
          </cell>
          <cell r="V1185" t="str">
            <v>C_GBARCOMP_PMT</v>
          </cell>
          <cell r="Z1185">
            <v>0</v>
          </cell>
          <cell r="AA1185">
            <v>0</v>
          </cell>
          <cell r="AB1185">
            <v>587125000</v>
          </cell>
          <cell r="AC1185">
            <v>5775000</v>
          </cell>
          <cell r="AD1185">
            <v>7700000</v>
          </cell>
          <cell r="AG1185">
            <v>0</v>
          </cell>
          <cell r="AH1185">
            <v>-7700000</v>
          </cell>
        </row>
        <row r="1186">
          <cell r="A1186" t="str">
            <v>C.NG.LNG.DG.16.001</v>
          </cell>
          <cell r="B1186" t="str">
            <v>GBARAN NODAL COMPRESSION</v>
          </cell>
          <cell r="C1186" t="str">
            <v>C.NG.LNG.DG.16.001</v>
          </cell>
          <cell r="D1186" t="str">
            <v>GBARAN NODAL COMPRESSION</v>
          </cell>
          <cell r="E1186" t="str">
            <v>MOJEED OKUNADE</v>
          </cell>
          <cell r="F1186" t="str">
            <v>MAJOR PROJECTS</v>
          </cell>
          <cell r="G1186">
            <v>13303</v>
          </cell>
          <cell r="H1186">
            <v>133</v>
          </cell>
          <cell r="I1186" t="str">
            <v>GAS</v>
          </cell>
          <cell r="J1186" t="str">
            <v>NLNG BALANCE SHEET</v>
          </cell>
          <cell r="K1186" t="str">
            <v>P&amp;T</v>
          </cell>
          <cell r="L1186" t="str">
            <v>GM Nigeria, Operated</v>
          </cell>
          <cell r="M1186" t="str">
            <v>GM Nigeria, Operated</v>
          </cell>
          <cell r="N1186" t="str">
            <v>Project Manager NLNG Supplies</v>
          </cell>
          <cell r="O1186" t="str">
            <v>AKINLAMI, OLUWAKEMI</v>
          </cell>
          <cell r="P1186" t="str">
            <v>DELE.ASALA@SHELL.COM</v>
          </cell>
          <cell r="Q1186" t="str">
            <v>CAPEX</v>
          </cell>
          <cell r="R1186" t="str">
            <v>CAPEX</v>
          </cell>
          <cell r="S1186" t="str">
            <v>NON SAL</v>
          </cell>
          <cell r="T1186" t="str">
            <v>N/A</v>
          </cell>
          <cell r="U1186" t="str">
            <v>N/A</v>
          </cell>
          <cell r="V1186" t="str">
            <v>C_GBARCOMP</v>
          </cell>
          <cell r="Z1186">
            <v>0</v>
          </cell>
          <cell r="AA1186">
            <v>0</v>
          </cell>
          <cell r="AB1186">
            <v>1410625000</v>
          </cell>
          <cell r="AC1186">
            <v>13875000</v>
          </cell>
          <cell r="AD1186">
            <v>18500000</v>
          </cell>
          <cell r="AG1186">
            <v>0</v>
          </cell>
          <cell r="AH1186">
            <v>-18500000</v>
          </cell>
        </row>
        <row r="1187">
          <cell r="A1187" t="str">
            <v>C.NG.LNG.DG.17.001</v>
          </cell>
          <cell r="B1187" t="str">
            <v>GBARAN PHASE 3A - GREEN FIELDS-ENWH</v>
          </cell>
          <cell r="C1187" t="str">
            <v>C.NG.LNG.DG.17.001</v>
          </cell>
          <cell r="D1187" t="str">
            <v>GBARAN PHASE 3A - GREEN FIELDS-ENWH</v>
          </cell>
          <cell r="E1187" t="str">
            <v>MOJEED OKUNADE</v>
          </cell>
          <cell r="F1187" t="str">
            <v>MAJOR PROJECTS</v>
          </cell>
          <cell r="G1187">
            <v>13303</v>
          </cell>
          <cell r="H1187">
            <v>133</v>
          </cell>
          <cell r="I1187" t="str">
            <v>GAS</v>
          </cell>
          <cell r="J1187" t="str">
            <v>NLNG BALANCE SHEET</v>
          </cell>
          <cell r="K1187" t="str">
            <v>P&amp;T</v>
          </cell>
          <cell r="L1187" t="str">
            <v>GM Nigeria, Operated</v>
          </cell>
          <cell r="M1187" t="str">
            <v>GM Nigeria, Operated</v>
          </cell>
          <cell r="N1187" t="str">
            <v>Project Manager NLNG Supplies</v>
          </cell>
          <cell r="O1187" t="str">
            <v>AKINLAMI, OLUWAKEMI</v>
          </cell>
          <cell r="P1187" t="str">
            <v>TUNDE.ADESANYA@SHELL.COM</v>
          </cell>
          <cell r="Q1187" t="str">
            <v>CAPEX</v>
          </cell>
          <cell r="R1187" t="str">
            <v>CAPEX</v>
          </cell>
          <cell r="S1187" t="str">
            <v>NON SAL</v>
          </cell>
          <cell r="T1187" t="str">
            <v>N/A</v>
          </cell>
          <cell r="U1187" t="str">
            <v>N/A</v>
          </cell>
          <cell r="V1187" t="str">
            <v>D_ENWH_EL2_G01</v>
          </cell>
          <cell r="Z1187">
            <v>0</v>
          </cell>
          <cell r="AA1187">
            <v>0</v>
          </cell>
          <cell r="AB1187">
            <v>2287500000</v>
          </cell>
          <cell r="AC1187">
            <v>22500000</v>
          </cell>
          <cell r="AD1187">
            <v>30000000</v>
          </cell>
          <cell r="AG1187">
            <v>0</v>
          </cell>
          <cell r="AH1187">
            <v>-30000000</v>
          </cell>
        </row>
        <row r="1188">
          <cell r="A1188" t="str">
            <v>C.NG.LNG.DG.17.001.AC03</v>
          </cell>
          <cell r="B1188" t="str">
            <v>GBARAN 3A ENWHE PROJ MGT &amp; QA/QC/INSPECTN</v>
          </cell>
          <cell r="C1188" t="str">
            <v>C.NG.LNG.DG.17.001.AC03</v>
          </cell>
          <cell r="D1188" t="str">
            <v>GBARAN 3A ENWHE PROJ MGT &amp; QA/QC/INSPECTN</v>
          </cell>
          <cell r="E1188" t="str">
            <v>MOJEED OKUNADE</v>
          </cell>
          <cell r="F1188" t="str">
            <v>MAJOR PROJECTS</v>
          </cell>
          <cell r="G1188">
            <v>415004</v>
          </cell>
          <cell r="H1188">
            <v>4150</v>
          </cell>
          <cell r="I1188" t="str">
            <v>GAS</v>
          </cell>
          <cell r="J1188" t="str">
            <v>NLNG BALANCE SHEET</v>
          </cell>
          <cell r="K1188" t="str">
            <v>P&amp;T</v>
          </cell>
          <cell r="L1188" t="str">
            <v>GM Nigeria, Operated</v>
          </cell>
          <cell r="M1188" t="str">
            <v>GM Nigeria, Operated</v>
          </cell>
          <cell r="N1188" t="str">
            <v>Project Manager NLNG Supplies</v>
          </cell>
          <cell r="O1188" t="str">
            <v>AKINLAMI, OLUWAKEMI</v>
          </cell>
          <cell r="P1188" t="str">
            <v>MUSA.DADI@SHELL.COM</v>
          </cell>
          <cell r="Q1188" t="str">
            <v>CAPEX</v>
          </cell>
          <cell r="R1188" t="str">
            <v>CAPEX</v>
          </cell>
          <cell r="S1188" t="str">
            <v>NON SAL</v>
          </cell>
          <cell r="T1188" t="str">
            <v>N/A</v>
          </cell>
          <cell r="U1188" t="str">
            <v>N/A</v>
          </cell>
          <cell r="V1188" t="str">
            <v>C_ENWH_EL2_PMT</v>
          </cell>
          <cell r="Z1188">
            <v>0</v>
          </cell>
          <cell r="AA1188">
            <v>0</v>
          </cell>
          <cell r="AB1188">
            <v>343125000</v>
          </cell>
          <cell r="AC1188">
            <v>3375000</v>
          </cell>
          <cell r="AD1188">
            <v>4500000</v>
          </cell>
          <cell r="AG1188">
            <v>0</v>
          </cell>
          <cell r="AH1188">
            <v>-4500000</v>
          </cell>
        </row>
        <row r="1189">
          <cell r="A1189" t="str">
            <v>C.NG.LOC.IC.16.011</v>
          </cell>
          <cell r="B1189" t="str">
            <v>CHANGEOUT STANDBY SOUND PROOF GENSET PHC RA</v>
          </cell>
          <cell r="C1189" t="str">
            <v>C.NG.LOC.IC.16.011</v>
          </cell>
          <cell r="D1189" t="str">
            <v>CHANGEOUT STANDBY SOUND PROOF GENSET PHC RA</v>
          </cell>
          <cell r="E1189" t="str">
            <v>CHIGBO ENENMO</v>
          </cell>
          <cell r="F1189" t="str">
            <v>INFRASTRUCTURE</v>
          </cell>
          <cell r="G1189">
            <v>14001</v>
          </cell>
          <cell r="H1189">
            <v>140</v>
          </cell>
          <cell r="I1189" t="str">
            <v>OF-E&amp;M</v>
          </cell>
          <cell r="J1189" t="str">
            <v>BASE JV</v>
          </cell>
          <cell r="K1189" t="str">
            <v>HR</v>
          </cell>
          <cell r="L1189" t="str">
            <v>INFRASTRUCTURE</v>
          </cell>
          <cell r="M1189" t="str">
            <v>Infrastructure Services Mgr Nigeria</v>
          </cell>
          <cell r="N1189" t="str">
            <v>Head, Corporate Utilities</v>
          </cell>
          <cell r="O1189" t="str">
            <v>Ajilima- Isaac, Hawa</v>
          </cell>
          <cell r="P1189" t="str">
            <v>IDARA.IDANG@SHELL.COM</v>
          </cell>
          <cell r="Q1189" t="str">
            <v>CAPEX</v>
          </cell>
          <cell r="R1189" t="str">
            <v>CAPEX</v>
          </cell>
          <cell r="V1189" t="str">
            <v>C_NOGI_ESV_Z17</v>
          </cell>
          <cell r="Z1189">
            <v>0</v>
          </cell>
          <cell r="AA1189">
            <v>0</v>
          </cell>
          <cell r="AB1189">
            <v>122000000</v>
          </cell>
          <cell r="AC1189">
            <v>1200000</v>
          </cell>
          <cell r="AD1189">
            <v>1600000</v>
          </cell>
          <cell r="AG1189">
            <v>0</v>
          </cell>
          <cell r="AH1189">
            <v>-1600000</v>
          </cell>
        </row>
        <row r="1190">
          <cell r="A1190" t="str">
            <v>C.NG.LOC.IC.16.025</v>
          </cell>
          <cell r="B1190" t="str">
            <v>ABUJA OFFICE BUILDING - UPGRADES</v>
          </cell>
          <cell r="C1190" t="str">
            <v>C.NG.LOC.IC.16.025</v>
          </cell>
          <cell r="D1190" t="str">
            <v>ABUJA OFFICE BUILDING - UPGRADES</v>
          </cell>
          <cell r="E1190" t="str">
            <v>CHIGBO ENENMO</v>
          </cell>
          <cell r="F1190" t="str">
            <v>INFRASTRUCTURE</v>
          </cell>
          <cell r="G1190">
            <v>14101</v>
          </cell>
          <cell r="H1190">
            <v>141</v>
          </cell>
          <cell r="I1190" t="str">
            <v>OF-CIVIL</v>
          </cell>
          <cell r="J1190" t="str">
            <v>BASE JV</v>
          </cell>
          <cell r="K1190" t="str">
            <v>HR</v>
          </cell>
          <cell r="L1190" t="str">
            <v>INFRASTRUCTURE</v>
          </cell>
          <cell r="M1190" t="str">
            <v>Infrastructure Services Mgr Nigeria</v>
          </cell>
          <cell r="N1190" t="str">
            <v>Head RE &amp; Infrastructure Services SPDC</v>
          </cell>
          <cell r="O1190" t="str">
            <v>AJILIMA- ISAAC, HAWA</v>
          </cell>
          <cell r="P1190" t="str">
            <v>ADEPEJU.JIMOH@SHELL.COM</v>
          </cell>
          <cell r="Q1190" t="str">
            <v>CAPEX</v>
          </cell>
          <cell r="R1190" t="str">
            <v>CAPEX</v>
          </cell>
          <cell r="V1190" t="str">
            <v>C_NOGI_ASV_A01</v>
          </cell>
          <cell r="Z1190">
            <v>0</v>
          </cell>
          <cell r="AA1190">
            <v>78591.47</v>
          </cell>
          <cell r="AB1190">
            <v>5337500</v>
          </cell>
          <cell r="AC1190">
            <v>52500</v>
          </cell>
          <cell r="AD1190">
            <v>70000</v>
          </cell>
          <cell r="AG1190">
            <v>0</v>
          </cell>
          <cell r="AH1190">
            <v>-70000</v>
          </cell>
        </row>
        <row r="1191">
          <cell r="A1191" t="str">
            <v>C.NG.LOC.IC.17.003</v>
          </cell>
          <cell r="B1191" t="str">
            <v>UPGRADE OF FORCADOS TERMINAL FLB - WEST</v>
          </cell>
          <cell r="C1191" t="str">
            <v>C.NG.LOC.IC.16.003</v>
          </cell>
          <cell r="D1191" t="str">
            <v>UPGRADE OF FORCADOS TERMINAL FLB - WEST</v>
          </cell>
          <cell r="E1191" t="str">
            <v>CHIGBO ENENMO</v>
          </cell>
          <cell r="F1191" t="str">
            <v>INFRASTRUCTURE</v>
          </cell>
          <cell r="G1191">
            <v>14101</v>
          </cell>
          <cell r="H1191">
            <v>141</v>
          </cell>
          <cell r="I1191" t="str">
            <v>OF-CIVIL</v>
          </cell>
          <cell r="J1191" t="str">
            <v>BASE JV</v>
          </cell>
          <cell r="K1191" t="str">
            <v>HR</v>
          </cell>
          <cell r="L1191" t="str">
            <v>INFRASTRUCTURE</v>
          </cell>
          <cell r="M1191" t="str">
            <v>Infrastructure Services Mgr Nigeria</v>
          </cell>
          <cell r="N1191" t="str">
            <v>Head RE &amp; Infrastructure Services SPDC</v>
          </cell>
          <cell r="O1191" t="str">
            <v>AJILIMA- ISAAC, HAWA</v>
          </cell>
          <cell r="P1191" t="str">
            <v>JOHN.UDUAGHAN@SHELL.COM</v>
          </cell>
          <cell r="Q1191" t="str">
            <v>CAPEX</v>
          </cell>
          <cell r="R1191" t="str">
            <v>CAPEX</v>
          </cell>
          <cell r="V1191" t="str">
            <v>C_NOGI_WSV_A15</v>
          </cell>
          <cell r="Z1191">
            <v>0</v>
          </cell>
          <cell r="AA1191">
            <v>917478.86</v>
          </cell>
          <cell r="AB1191">
            <v>247812500</v>
          </cell>
          <cell r="AC1191">
            <v>2437500</v>
          </cell>
          <cell r="AD1191">
            <v>3250000</v>
          </cell>
          <cell r="AG1191">
            <v>0</v>
          </cell>
          <cell r="AH1191">
            <v>-3250000</v>
          </cell>
        </row>
        <row r="1192">
          <cell r="A1192" t="str">
            <v>113079_sal</v>
          </cell>
          <cell r="B1192" t="str">
            <v>OVERHEADS - SPDC FINANCE DIRECTOR_ADMIN COST</v>
          </cell>
          <cell r="C1192">
            <v>540001</v>
          </cell>
          <cell r="D1192" t="str">
            <v>CORPORATE OPEX SALARIES</v>
          </cell>
          <cell r="E1192" t="str">
            <v>CHIGBO ENENMO</v>
          </cell>
          <cell r="F1192" t="str">
            <v>HR - SALARIES</v>
          </cell>
          <cell r="G1192">
            <v>415004</v>
          </cell>
          <cell r="H1192">
            <v>4150</v>
          </cell>
          <cell r="I1192" t="str">
            <v>G&amp;A</v>
          </cell>
          <cell r="J1192" t="str">
            <v>BASE JV</v>
          </cell>
          <cell r="K1192" t="str">
            <v>HR</v>
          </cell>
          <cell r="L1192" t="str">
            <v>FINANCE</v>
          </cell>
          <cell r="M1192" t="str">
            <v>SPDC Finance Director</v>
          </cell>
          <cell r="N1192" t="str">
            <v>SPDC Finance Director</v>
          </cell>
          <cell r="O1192" t="str">
            <v>AJILIMA- ISAAC, HAWA</v>
          </cell>
          <cell r="P1192" t="str">
            <v>TARI.AKHIBI@SHELL.COM</v>
          </cell>
          <cell r="Q1192" t="str">
            <v>OPEX</v>
          </cell>
          <cell r="R1192" t="str">
            <v>OPEX</v>
          </cell>
          <cell r="S1192" t="str">
            <v>SALARIES</v>
          </cell>
          <cell r="T1192" t="str">
            <v>N/A</v>
          </cell>
          <cell r="U1192" t="str">
            <v>N/A</v>
          </cell>
          <cell r="V1192" t="str">
            <v>C_OPSE_OIL_Z11</v>
          </cell>
          <cell r="W1192" t="str">
            <v>P236.04 HR</v>
          </cell>
          <cell r="X1192" t="str">
            <v>S7000 Salaries and Wages</v>
          </cell>
          <cell r="Y1192" t="str">
            <v>A2340 Overhead</v>
          </cell>
          <cell r="Z1192">
            <v>1107244.8599999999</v>
          </cell>
          <cell r="AA1192">
            <v>909398.98</v>
          </cell>
          <cell r="AB1192">
            <v>76281755.609127149</v>
          </cell>
          <cell r="AC1192">
            <v>1118234.8446068896</v>
          </cell>
          <cell r="AD1192">
            <v>1368338.9613581263</v>
          </cell>
          <cell r="AG1192">
            <v>0</v>
          </cell>
          <cell r="AH1192">
            <v>-1368338.9613581263</v>
          </cell>
        </row>
        <row r="1193">
          <cell r="A1193" t="str">
            <v>113082_sal</v>
          </cell>
          <cell r="B1193" t="str">
            <v>OVERHEADS, GRA / BCO_TRAVEL &amp; HOTEL</v>
          </cell>
          <cell r="C1193">
            <v>540001</v>
          </cell>
          <cell r="D1193" t="str">
            <v>CORPORATE OPEX SALARIES</v>
          </cell>
          <cell r="E1193" t="str">
            <v>CHIGBO ENENMO</v>
          </cell>
          <cell r="F1193" t="str">
            <v>HR - SALARIES</v>
          </cell>
          <cell r="G1193">
            <v>415004</v>
          </cell>
          <cell r="H1193">
            <v>4150</v>
          </cell>
          <cell r="I1193" t="str">
            <v>G&amp;A</v>
          </cell>
          <cell r="J1193" t="str">
            <v>BASE JV</v>
          </cell>
          <cell r="K1193" t="str">
            <v>HR</v>
          </cell>
          <cell r="L1193" t="str">
            <v>FINANCE</v>
          </cell>
          <cell r="M1193" t="str">
            <v>Controller Africa</v>
          </cell>
          <cell r="N1193" t="str">
            <v>GRA Manager</v>
          </cell>
          <cell r="O1193" t="str">
            <v>AJILIMA- ISAAC, HAWA</v>
          </cell>
          <cell r="P1193" t="str">
            <v>TARI.AKHIBI@SHELL.COM</v>
          </cell>
          <cell r="Q1193" t="str">
            <v>OPEX</v>
          </cell>
          <cell r="R1193" t="str">
            <v>OPEX</v>
          </cell>
          <cell r="S1193" t="str">
            <v>SALARIES</v>
          </cell>
          <cell r="T1193" t="str">
            <v>N/A</v>
          </cell>
          <cell r="U1193" t="str">
            <v>N/A</v>
          </cell>
          <cell r="V1193" t="str">
            <v>C_OPSE_OIL_Z11</v>
          </cell>
          <cell r="W1193" t="str">
            <v>P236.06 Finance and Taxation</v>
          </cell>
          <cell r="X1193" t="str">
            <v>S7000 Salaries and Wages</v>
          </cell>
          <cell r="Y1193" t="str">
            <v>A2340 Overhead</v>
          </cell>
          <cell r="Z1193">
            <v>660289.36</v>
          </cell>
          <cell r="AA1193">
            <v>491775.70999999996</v>
          </cell>
          <cell r="AB1193">
            <v>86351789.458848596</v>
          </cell>
          <cell r="AC1193">
            <v>0</v>
          </cell>
          <cell r="AD1193">
            <v>283120.62117655278</v>
          </cell>
          <cell r="AG1193">
            <v>0</v>
          </cell>
          <cell r="AH1193">
            <v>-283120.62117655278</v>
          </cell>
        </row>
        <row r="1194">
          <cell r="A1194" t="str">
            <v>C.NG.LOC.OR.16.003</v>
          </cell>
          <cell r="B1194" t="str">
            <v>LAGOS OFFICE UPGRADES</v>
          </cell>
          <cell r="C1194" t="str">
            <v>C.NG.LOC.OR.16.003</v>
          </cell>
          <cell r="D1194" t="str">
            <v>LAGOS OFFICE UPGRADES</v>
          </cell>
          <cell r="E1194" t="str">
            <v>CHIGBO ENENMO</v>
          </cell>
          <cell r="F1194" t="str">
            <v>INFRASTRUCTURE</v>
          </cell>
          <cell r="G1194">
            <v>14101</v>
          </cell>
          <cell r="H1194">
            <v>141</v>
          </cell>
          <cell r="I1194" t="str">
            <v>PMM</v>
          </cell>
          <cell r="J1194" t="str">
            <v>BASE JV</v>
          </cell>
          <cell r="K1194" t="str">
            <v>HR</v>
          </cell>
          <cell r="L1194" t="str">
            <v>INFRASTRUCTURE</v>
          </cell>
          <cell r="M1194" t="str">
            <v>Infrastructure Services Mgr Nigeria</v>
          </cell>
          <cell r="N1194" t="str">
            <v>Head RE &amp; Infrastructure Services SPDC</v>
          </cell>
          <cell r="O1194" t="str">
            <v>AJILIMA- ISAAC, HAWA</v>
          </cell>
          <cell r="P1194" t="str">
            <v>OLANIYI.FASANMI@SHELL.COM</v>
          </cell>
          <cell r="Q1194" t="str">
            <v>CAPEX</v>
          </cell>
          <cell r="R1194" t="str">
            <v>CAPEX</v>
          </cell>
          <cell r="V1194" t="str">
            <v>C_NOGI_LSV_Z02</v>
          </cell>
          <cell r="Z1194">
            <v>43836.95</v>
          </cell>
          <cell r="AA1194">
            <v>357007.63</v>
          </cell>
          <cell r="AB1194">
            <v>128862500</v>
          </cell>
          <cell r="AC1194">
            <v>1267500</v>
          </cell>
          <cell r="AD1194">
            <v>1690000</v>
          </cell>
          <cell r="AG1194">
            <v>0</v>
          </cell>
          <cell r="AH1194">
            <v>-1690000</v>
          </cell>
        </row>
        <row r="1195">
          <cell r="A1195" t="str">
            <v>C.NG.LOC.OR.16.005</v>
          </cell>
          <cell r="B1195" t="str">
            <v>UPGRADE OF RA GUEST HOUSES</v>
          </cell>
          <cell r="C1195" t="str">
            <v>C.NG.LOC.OR.16.005</v>
          </cell>
          <cell r="D1195" t="str">
            <v>UPGRADE OF RA GUEST HOUSES</v>
          </cell>
          <cell r="E1195" t="str">
            <v>CHIGBO ENENMO</v>
          </cell>
          <cell r="F1195" t="str">
            <v>INFRASTRUCTURE</v>
          </cell>
          <cell r="G1195">
            <v>14102</v>
          </cell>
          <cell r="H1195">
            <v>141</v>
          </cell>
          <cell r="I1195" t="str">
            <v>OF-CIVIL</v>
          </cell>
          <cell r="J1195" t="str">
            <v>BASE JV</v>
          </cell>
          <cell r="K1195" t="str">
            <v>HR</v>
          </cell>
          <cell r="L1195" t="str">
            <v>INFRASTRUCTURE</v>
          </cell>
          <cell r="M1195" t="str">
            <v>Infrastructure Services Mgr Nigeria</v>
          </cell>
          <cell r="N1195" t="str">
            <v>Head RE &amp; Infrastructure Services SPDC</v>
          </cell>
          <cell r="O1195" t="str">
            <v>Ajilima- Isaac, Hawa</v>
          </cell>
          <cell r="P1195" t="str">
            <v>SAMSON.USIAYO@SHELL.COM</v>
          </cell>
          <cell r="Q1195" t="str">
            <v>CAPEX</v>
          </cell>
          <cell r="R1195" t="str">
            <v>CAPEX</v>
          </cell>
          <cell r="V1195" t="str">
            <v>C_NOGI_ESV_A21</v>
          </cell>
          <cell r="Z1195">
            <v>169410.75</v>
          </cell>
          <cell r="AA1195">
            <v>316842.18</v>
          </cell>
          <cell r="AB1195">
            <v>6100000</v>
          </cell>
          <cell r="AC1195">
            <v>60000</v>
          </cell>
          <cell r="AD1195">
            <v>80000</v>
          </cell>
          <cell r="AG1195">
            <v>0</v>
          </cell>
          <cell r="AH1195">
            <v>-80000</v>
          </cell>
        </row>
        <row r="1196">
          <cell r="A1196" t="str">
            <v>C.NG.LOC.OR.16.006</v>
          </cell>
          <cell r="B1196" t="str">
            <v>OFFICE BLOCK UPGRADE - PH IA</v>
          </cell>
          <cell r="C1196" t="str">
            <v>C.NG.LOC.OR.16.006</v>
          </cell>
          <cell r="D1196" t="str">
            <v>OFFICE BLOCK UPGRADE - PH IA</v>
          </cell>
          <cell r="E1196" t="str">
            <v>CHIGBO ENENMO</v>
          </cell>
          <cell r="F1196" t="str">
            <v>INFRASTRUCTURE</v>
          </cell>
          <cell r="G1196">
            <v>14101</v>
          </cell>
          <cell r="H1196">
            <v>141</v>
          </cell>
          <cell r="I1196" t="str">
            <v>OF-CIVIL</v>
          </cell>
          <cell r="J1196" t="str">
            <v>BASE JV</v>
          </cell>
          <cell r="K1196" t="str">
            <v>HR</v>
          </cell>
          <cell r="L1196" t="str">
            <v>INFRASTRUCTURE</v>
          </cell>
          <cell r="M1196" t="str">
            <v>Infrastructure Services Mgr Nigeria</v>
          </cell>
          <cell r="N1196" t="str">
            <v>Head RE &amp; Infrastructure Services SPDC</v>
          </cell>
          <cell r="O1196" t="str">
            <v>AJILIMA- ISAAC, HAWA</v>
          </cell>
          <cell r="P1196" t="str">
            <v>FESTUS.OSHOGBUNU@SHELL.COM</v>
          </cell>
          <cell r="Q1196" t="str">
            <v>CAPEX</v>
          </cell>
          <cell r="R1196" t="str">
            <v>CAPEX</v>
          </cell>
          <cell r="V1196" t="str">
            <v>C_NOGI_ESV_A29</v>
          </cell>
          <cell r="Z1196">
            <v>0</v>
          </cell>
          <cell r="AA1196">
            <v>179562.72</v>
          </cell>
          <cell r="AB1196">
            <v>413275000</v>
          </cell>
          <cell r="AC1196">
            <v>4065000</v>
          </cell>
          <cell r="AD1196">
            <v>5420000</v>
          </cell>
          <cell r="AG1196">
            <v>0</v>
          </cell>
          <cell r="AH1196">
            <v>-5420000</v>
          </cell>
        </row>
        <row r="1197">
          <cell r="A1197" t="str">
            <v>C.NG.LOC.OR.16.007</v>
          </cell>
          <cell r="B1197" t="str">
            <v>UPGRADE OF RUMUOKRUSHE SCHOOL</v>
          </cell>
          <cell r="C1197" t="str">
            <v>C.NG.LOC.OR.16.007</v>
          </cell>
          <cell r="D1197" t="str">
            <v>UPGRADE OF RUMUOKRUSHE SCHOOL</v>
          </cell>
          <cell r="E1197" t="str">
            <v>CHIGBO ENENMO</v>
          </cell>
          <cell r="F1197" t="str">
            <v>HR</v>
          </cell>
          <cell r="G1197">
            <v>14008</v>
          </cell>
          <cell r="H1197">
            <v>140</v>
          </cell>
          <cell r="I1197" t="str">
            <v>OF-CIVIL</v>
          </cell>
          <cell r="J1197" t="str">
            <v>BASE JV</v>
          </cell>
          <cell r="K1197" t="str">
            <v>HR</v>
          </cell>
          <cell r="L1197" t="str">
            <v>HR</v>
          </cell>
          <cell r="M1197" t="str">
            <v>Reg. HR Policy, Pro, Systems &amp; Comp Mgr</v>
          </cell>
          <cell r="N1197" t="str">
            <v>Head HR Business Services</v>
          </cell>
          <cell r="O1197" t="str">
            <v>AJILIMA- ISAAC, HAWA</v>
          </cell>
          <cell r="P1197" t="str">
            <v>AGNES.OKE@SHELL.COM</v>
          </cell>
          <cell r="Q1197" t="str">
            <v>CAPEX</v>
          </cell>
          <cell r="R1197" t="str">
            <v>CAPEX</v>
          </cell>
          <cell r="V1197" t="str">
            <v>C_NOGI_EHR_A01</v>
          </cell>
          <cell r="Z1197">
            <v>25353.1</v>
          </cell>
          <cell r="AA1197">
            <v>35229.360000000001</v>
          </cell>
          <cell r="AB1197">
            <v>2287500</v>
          </cell>
          <cell r="AC1197">
            <v>22500</v>
          </cell>
          <cell r="AD1197">
            <v>30000</v>
          </cell>
          <cell r="AG1197">
            <v>0</v>
          </cell>
          <cell r="AH1197">
            <v>-30000</v>
          </cell>
        </row>
        <row r="1198">
          <cell r="A1198" t="str">
            <v>C.NG.LOC.OR.16.011</v>
          </cell>
          <cell r="B1198" t="str">
            <v>PURCHASE OF NEW SUMO PUMPS AND FLOW METERS</v>
          </cell>
          <cell r="C1198" t="str">
            <v>C.NG.LOC.OR.16.011</v>
          </cell>
          <cell r="D1198" t="str">
            <v>PURCHASE OF NEW SUMO PUMPS AND FLOW METERS</v>
          </cell>
          <cell r="E1198" t="str">
            <v>CHIGBO ENENMO</v>
          </cell>
          <cell r="F1198" t="str">
            <v>INFRASTRUCTURE</v>
          </cell>
          <cell r="G1198">
            <v>14001</v>
          </cell>
          <cell r="H1198">
            <v>140</v>
          </cell>
          <cell r="I1198" t="str">
            <v>OF-E&amp;M</v>
          </cell>
          <cell r="J1198" t="str">
            <v>BASE JV</v>
          </cell>
          <cell r="K1198" t="str">
            <v>HR</v>
          </cell>
          <cell r="L1198" t="str">
            <v>INFRASTRUCTURE</v>
          </cell>
          <cell r="M1198" t="str">
            <v>Infrastructure Services Mgr Nigeria</v>
          </cell>
          <cell r="N1198" t="str">
            <v>Head RE &amp; Infrastructure Services SPDC</v>
          </cell>
          <cell r="O1198" t="str">
            <v>Ajilima- Isaac, Hawa</v>
          </cell>
          <cell r="P1198" t="str">
            <v>humphrey.uluocha@shell.com</v>
          </cell>
          <cell r="Q1198" t="str">
            <v>CAPEX</v>
          </cell>
          <cell r="R1198" t="str">
            <v>CAPEX</v>
          </cell>
          <cell r="V1198" t="str">
            <v>C_NOGI_WSV_Z07</v>
          </cell>
          <cell r="Z1198">
            <v>28417.96</v>
          </cell>
          <cell r="AA1198">
            <v>120450.22</v>
          </cell>
          <cell r="AB1198">
            <v>22112500</v>
          </cell>
          <cell r="AC1198">
            <v>217500</v>
          </cell>
          <cell r="AD1198">
            <v>290000</v>
          </cell>
          <cell r="AG1198">
            <v>0</v>
          </cell>
          <cell r="AH1198">
            <v>-290000</v>
          </cell>
        </row>
        <row r="1199">
          <cell r="A1199" t="str">
            <v>C.NG.LOC.OR.16.451</v>
          </cell>
          <cell r="B1199" t="str">
            <v>EAST - MEDICAL EQUIPMENT</v>
          </cell>
          <cell r="C1199" t="str">
            <v>C.NG.LOC.OR.17.451</v>
          </cell>
          <cell r="D1199" t="str">
            <v>EAST - MEDICAL EQUIPMENT</v>
          </cell>
          <cell r="E1199" t="str">
            <v>CHIGBO ENENMO</v>
          </cell>
          <cell r="F1199" t="str">
            <v>HR</v>
          </cell>
          <cell r="G1199">
            <v>14008</v>
          </cell>
          <cell r="H1199">
            <v>140</v>
          </cell>
          <cell r="I1199" t="str">
            <v>PMM</v>
          </cell>
          <cell r="J1199" t="str">
            <v>BASE JV</v>
          </cell>
          <cell r="K1199" t="str">
            <v>HR</v>
          </cell>
          <cell r="L1199" t="str">
            <v>HR</v>
          </cell>
          <cell r="M1199" t="str">
            <v>Regional Health Manager</v>
          </cell>
          <cell r="N1199" t="str">
            <v>GDMO/Specialist Physician</v>
          </cell>
          <cell r="O1199" t="str">
            <v>AJILIMA- ISAAC, HAWA</v>
          </cell>
          <cell r="P1199" t="str">
            <v>MAUREEN.WILLIAMS@SHELL.COM</v>
          </cell>
          <cell r="Q1199" t="str">
            <v>CAPEX</v>
          </cell>
          <cell r="R1199" t="str">
            <v>CAPEX</v>
          </cell>
          <cell r="V1199" t="str">
            <v>C_NOGI_EHR_Z01</v>
          </cell>
          <cell r="Z1199">
            <v>14822.76</v>
          </cell>
          <cell r="AA1199">
            <v>111785.84999999999</v>
          </cell>
          <cell r="AB1199">
            <v>30500000</v>
          </cell>
          <cell r="AC1199">
            <v>300000</v>
          </cell>
          <cell r="AD1199">
            <v>400000</v>
          </cell>
          <cell r="AG1199">
            <v>0</v>
          </cell>
          <cell r="AH1199">
            <v>-400000</v>
          </cell>
        </row>
        <row r="1200">
          <cell r="A1200" t="str">
            <v>C.NG.LOC.OR.17.012</v>
          </cell>
          <cell r="B1200" t="str">
            <v>REHABILITATION OF RA HOUSES</v>
          </cell>
          <cell r="C1200" t="str">
            <v>C.NG.LOC.OR.16.012</v>
          </cell>
          <cell r="D1200" t="str">
            <v>REHABILITATION OF RA HOUSES</v>
          </cell>
          <cell r="E1200" t="str">
            <v>CHIGBO ENENMO</v>
          </cell>
          <cell r="F1200" t="str">
            <v>INFRASTRUCTURE</v>
          </cell>
          <cell r="G1200">
            <v>14101</v>
          </cell>
          <cell r="H1200">
            <v>141</v>
          </cell>
          <cell r="I1200" t="str">
            <v>OF-CIVIL</v>
          </cell>
          <cell r="J1200" t="str">
            <v>BASE JV</v>
          </cell>
          <cell r="K1200" t="str">
            <v>HR</v>
          </cell>
          <cell r="L1200" t="str">
            <v>INFRASTRUCTURE</v>
          </cell>
          <cell r="M1200" t="str">
            <v>Infrastructure Services Mgr Nigeria</v>
          </cell>
          <cell r="N1200" t="str">
            <v>Head RE &amp; Infrastructure Services SPDC</v>
          </cell>
          <cell r="O1200" t="str">
            <v>AJILIMA- ISAAC, HAWA</v>
          </cell>
          <cell r="P1200" t="str">
            <v>SAMSON.USIAYO@SHELL.COM</v>
          </cell>
          <cell r="Q1200" t="str">
            <v>CAPEX</v>
          </cell>
          <cell r="R1200" t="str">
            <v>CAPEX</v>
          </cell>
          <cell r="V1200" t="str">
            <v>C_NOGI_ESV_A11</v>
          </cell>
          <cell r="Z1200">
            <v>0</v>
          </cell>
          <cell r="AA1200">
            <v>1905908.1</v>
          </cell>
          <cell r="AB1200">
            <v>56425000</v>
          </cell>
          <cell r="AC1200">
            <v>555000</v>
          </cell>
          <cell r="AD1200">
            <v>740000</v>
          </cell>
          <cell r="AG1200">
            <v>0</v>
          </cell>
          <cell r="AH1200">
            <v>-740000</v>
          </cell>
        </row>
        <row r="1201">
          <cell r="A1201" t="str">
            <v>C.NG.LOC.OR.17.019</v>
          </cell>
          <cell r="B1201" t="str">
            <v>FLB - OUTSTATION IMPROVEMENT  - EAST</v>
          </cell>
          <cell r="C1201" t="str">
            <v>C.NG.LOC.OR.16.019</v>
          </cell>
          <cell r="D1201" t="str">
            <v>FLB - OUTSTATION IMPROVEMENT  - EAST</v>
          </cell>
          <cell r="E1201" t="str">
            <v>CHIGBO ENENMO</v>
          </cell>
          <cell r="F1201" t="str">
            <v>INFRASTRUCTURE</v>
          </cell>
          <cell r="G1201">
            <v>14101</v>
          </cell>
          <cell r="H1201">
            <v>141</v>
          </cell>
          <cell r="I1201" t="str">
            <v>OF-CIVIL</v>
          </cell>
          <cell r="J1201" t="str">
            <v>BASE JV</v>
          </cell>
          <cell r="K1201" t="str">
            <v>HR</v>
          </cell>
          <cell r="L1201" t="str">
            <v>INFRASTRUCTURE</v>
          </cell>
          <cell r="M1201" t="str">
            <v>Infrastructure Services Mgr Nigeria</v>
          </cell>
          <cell r="N1201" t="str">
            <v>Head RE &amp; Infrastructure Services SPDC</v>
          </cell>
          <cell r="O1201" t="str">
            <v>AJILIMA- ISAAC, HAWA</v>
          </cell>
          <cell r="P1201" t="str">
            <v>OCHY.ORJI@SHELL.COM</v>
          </cell>
          <cell r="Q1201" t="str">
            <v>CAPEX</v>
          </cell>
          <cell r="R1201" t="str">
            <v>CAPEX</v>
          </cell>
          <cell r="V1201" t="str">
            <v>C_NOGI_ESV_A22</v>
          </cell>
          <cell r="Z1201">
            <v>0</v>
          </cell>
          <cell r="AA1201">
            <v>1298858.2200000004</v>
          </cell>
          <cell r="AB1201">
            <v>247812500</v>
          </cell>
          <cell r="AC1201">
            <v>2437500</v>
          </cell>
          <cell r="AD1201">
            <v>3250000</v>
          </cell>
          <cell r="AG1201">
            <v>0</v>
          </cell>
          <cell r="AH1201">
            <v>-3250000</v>
          </cell>
        </row>
        <row r="1202">
          <cell r="A1202" t="str">
            <v>C.NG.LOC.OR.18.034</v>
          </cell>
          <cell r="B1202" t="str">
            <v>L AND D IT INFRA</v>
          </cell>
          <cell r="C1202" t="str">
            <v>C.NG.LOC.OR.18.034</v>
          </cell>
          <cell r="D1202" t="str">
            <v>L AND D IT INFRA</v>
          </cell>
          <cell r="E1202" t="str">
            <v>CHIGBO ENENMO</v>
          </cell>
          <cell r="F1202" t="str">
            <v>HR</v>
          </cell>
          <cell r="G1202">
            <v>14007</v>
          </cell>
          <cell r="H1202">
            <v>140</v>
          </cell>
          <cell r="I1202" t="str">
            <v>OF-E&amp;M</v>
          </cell>
          <cell r="J1202" t="str">
            <v>BASE JV</v>
          </cell>
          <cell r="K1202" t="str">
            <v>HR</v>
          </cell>
          <cell r="L1202" t="str">
            <v>HR</v>
          </cell>
          <cell r="M1202" t="str">
            <v>Manager Learning Sub Saharan Africa</v>
          </cell>
          <cell r="N1202" t="str">
            <v>Manager Learning UIO</v>
          </cell>
          <cell r="O1202" t="str">
            <v>Ajilima- Isaac, Hawa</v>
          </cell>
          <cell r="P1202" t="str">
            <v>JOBSON.GWATANA@SHELL.COM</v>
          </cell>
          <cell r="Q1202" t="str">
            <v>CAPEX</v>
          </cell>
          <cell r="R1202" t="str">
            <v>CAPEX</v>
          </cell>
          <cell r="V1202" t="str">
            <v>C_NOGI_CHR_Z02</v>
          </cell>
          <cell r="Z1202">
            <v>0</v>
          </cell>
          <cell r="AA1202">
            <v>0</v>
          </cell>
          <cell r="AB1202">
            <v>122000000</v>
          </cell>
          <cell r="AC1202">
            <v>1200000</v>
          </cell>
          <cell r="AD1202">
            <v>1600000</v>
          </cell>
          <cell r="AG1202">
            <v>0</v>
          </cell>
          <cell r="AH1202">
            <v>-1600000</v>
          </cell>
        </row>
        <row r="1203">
          <cell r="A1203" t="str">
            <v>C.NG.LOG.OR.07.012</v>
          </cell>
          <cell r="B1203" t="str">
            <v>LIGHT VEHICLES / OPERATIONS</v>
          </cell>
          <cell r="C1203" t="str">
            <v>C.NG.LOG.OR.07.012</v>
          </cell>
          <cell r="D1203" t="str">
            <v>LIGHT VEHICLES / OPERATIONS</v>
          </cell>
          <cell r="E1203" t="str">
            <v>IRETI OMOTOSO</v>
          </cell>
          <cell r="F1203" t="str">
            <v>PRODUCTION</v>
          </cell>
          <cell r="G1203">
            <v>14003</v>
          </cell>
          <cell r="H1203">
            <v>140</v>
          </cell>
          <cell r="I1203" t="str">
            <v>PMM</v>
          </cell>
          <cell r="J1203" t="str">
            <v>BASE JV</v>
          </cell>
          <cell r="K1203" t="str">
            <v>PRODUCTION</v>
          </cell>
          <cell r="L1203" t="str">
            <v>PRODUCTION</v>
          </cell>
          <cell r="M1203" t="str">
            <v>Production Services Manager</v>
          </cell>
          <cell r="N1203" t="str">
            <v>Logistics Manager</v>
          </cell>
          <cell r="O1203" t="str">
            <v>Okeke, Julius</v>
          </cell>
          <cell r="P1203" t="str">
            <v>DOMINIK.ATUEGBU@SHELL.COM</v>
          </cell>
          <cell r="Q1203" t="str">
            <v>CAPEX</v>
          </cell>
          <cell r="R1203" t="str">
            <v>CAPEX</v>
          </cell>
          <cell r="V1203" t="str">
            <v>C_NOGI_ELG_A19</v>
          </cell>
          <cell r="Z1203">
            <v>0</v>
          </cell>
          <cell r="AA1203">
            <v>0</v>
          </cell>
          <cell r="AB1203">
            <v>9150000</v>
          </cell>
          <cell r="AC1203">
            <v>0</v>
          </cell>
          <cell r="AD1203">
            <v>30000</v>
          </cell>
          <cell r="AE1203">
            <v>9150000</v>
          </cell>
          <cell r="AF1203">
            <v>0</v>
          </cell>
          <cell r="AG1203">
            <v>30000</v>
          </cell>
          <cell r="AH1203">
            <v>0</v>
          </cell>
        </row>
        <row r="1204">
          <cell r="A1204" t="str">
            <v>C.NG.LOG.OR.09.004</v>
          </cell>
          <cell r="B1204" t="str">
            <v>FORCADOS AIRSTRIP REHABILITATION</v>
          </cell>
          <cell r="C1204" t="str">
            <v>C.NG.LOG.OR.09.004</v>
          </cell>
          <cell r="D1204" t="str">
            <v>FORCADOS AIRSTRIP REHABILITATION</v>
          </cell>
          <cell r="E1204" t="str">
            <v>IRETI OMOTOSO</v>
          </cell>
          <cell r="F1204" t="str">
            <v>PRODUCTION</v>
          </cell>
          <cell r="G1204">
            <v>14004</v>
          </cell>
          <cell r="H1204">
            <v>140</v>
          </cell>
          <cell r="I1204" t="str">
            <v>OF-CIVIL</v>
          </cell>
          <cell r="J1204" t="str">
            <v>BASE JV</v>
          </cell>
          <cell r="K1204" t="str">
            <v>PRODUCTION</v>
          </cell>
          <cell r="L1204" t="str">
            <v>PRODUCTION</v>
          </cell>
          <cell r="M1204" t="str">
            <v>Production Services Manager</v>
          </cell>
          <cell r="N1204" t="str">
            <v>Logistics Manager</v>
          </cell>
          <cell r="O1204" t="str">
            <v>OKEKE, JULIUS</v>
          </cell>
          <cell r="P1204" t="str">
            <v>BABAFEMI.FAKUNLE@SHELL.COM</v>
          </cell>
          <cell r="Q1204" t="str">
            <v>CAPEX</v>
          </cell>
          <cell r="R1204" t="str">
            <v>CAPEX</v>
          </cell>
          <cell r="V1204" t="str">
            <v>C_NOGI_CAV_A03</v>
          </cell>
          <cell r="Z1204">
            <v>-7.3232513803089816E-11</v>
          </cell>
          <cell r="AA1204">
            <v>34132.020000000004</v>
          </cell>
          <cell r="AB1204">
            <v>122000000</v>
          </cell>
          <cell r="AC1204">
            <v>100000</v>
          </cell>
          <cell r="AD1204">
            <v>500000</v>
          </cell>
          <cell r="AE1204">
            <v>122000000</v>
          </cell>
          <cell r="AF1204">
            <v>100000</v>
          </cell>
          <cell r="AG1204">
            <v>500000</v>
          </cell>
          <cell r="AH1204">
            <v>0</v>
          </cell>
        </row>
        <row r="1205">
          <cell r="A1205" t="str">
            <v>C.NG.LOG.OR.10.029</v>
          </cell>
          <cell r="B1205" t="str">
            <v>IMPROVE FUEL DISPENSING AND MANAGEMENT</v>
          </cell>
          <cell r="C1205" t="str">
            <v>C.NG.LOG.OR.10.029</v>
          </cell>
          <cell r="D1205" t="str">
            <v>IMPROVE FUEL DISPENSING AND MANAGEMENT</v>
          </cell>
          <cell r="E1205" t="str">
            <v>IRETI OMOTOSO</v>
          </cell>
          <cell r="F1205" t="str">
            <v>PRODUCTION</v>
          </cell>
          <cell r="G1205">
            <v>14001</v>
          </cell>
          <cell r="H1205">
            <v>140</v>
          </cell>
          <cell r="I1205" t="str">
            <v>PMM</v>
          </cell>
          <cell r="J1205" t="str">
            <v>BASE JV</v>
          </cell>
          <cell r="K1205" t="str">
            <v>PRODUCTION</v>
          </cell>
          <cell r="L1205" t="str">
            <v>PRODUCTION</v>
          </cell>
          <cell r="M1205" t="str">
            <v>Production Services Manager</v>
          </cell>
          <cell r="N1205" t="str">
            <v>Logistics Manager</v>
          </cell>
          <cell r="O1205" t="str">
            <v>Okeke, Julius</v>
          </cell>
          <cell r="P1205" t="str">
            <v xml:space="preserve"> Edoghogho.Enaibre@shelll.com</v>
          </cell>
          <cell r="Q1205" t="str">
            <v>CAPEX</v>
          </cell>
          <cell r="R1205" t="str">
            <v>CAPEX</v>
          </cell>
          <cell r="V1205" t="str">
            <v>C_NOGI_ELG_A20</v>
          </cell>
          <cell r="Z1205">
            <v>0</v>
          </cell>
          <cell r="AA1205">
            <v>0</v>
          </cell>
          <cell r="AB1205">
            <v>8540000</v>
          </cell>
          <cell r="AC1205">
            <v>42000</v>
          </cell>
          <cell r="AD1205">
            <v>70000</v>
          </cell>
          <cell r="AE1205">
            <v>8540000</v>
          </cell>
          <cell r="AF1205">
            <v>42000</v>
          </cell>
          <cell r="AG1205">
            <v>70000</v>
          </cell>
          <cell r="AH1205">
            <v>0</v>
          </cell>
        </row>
        <row r="1206">
          <cell r="A1206" t="str">
            <v>C.NG.LOG.OR.15.001</v>
          </cell>
          <cell r="B1206" t="str">
            <v>IMPROVEMENT OF AVIATION FACILITIES EAST / WEST</v>
          </cell>
          <cell r="C1206" t="str">
            <v>C.NG.LOG.OR.15.001</v>
          </cell>
          <cell r="D1206" t="str">
            <v>IMPROVEMENT OF AVIATION FACILITIES EAST / WEST</v>
          </cell>
          <cell r="E1206" t="str">
            <v>IRETI OMOTOSO</v>
          </cell>
          <cell r="F1206" t="str">
            <v>PRODUCTION</v>
          </cell>
          <cell r="G1206">
            <v>14004</v>
          </cell>
          <cell r="H1206">
            <v>140</v>
          </cell>
          <cell r="I1206" t="str">
            <v>OF-CIVIL</v>
          </cell>
          <cell r="J1206" t="str">
            <v>BASE JV</v>
          </cell>
          <cell r="K1206" t="str">
            <v>PRODUCTION</v>
          </cell>
          <cell r="L1206" t="str">
            <v>PRODUCTION</v>
          </cell>
          <cell r="M1206" t="str">
            <v>Production Services Manager</v>
          </cell>
          <cell r="N1206" t="str">
            <v>Logistics Manager</v>
          </cell>
          <cell r="O1206" t="str">
            <v>OKEKE, JULIUS</v>
          </cell>
          <cell r="P1206" t="str">
            <v>BABAFEMI.FAKUNLE@SHELL.COM</v>
          </cell>
          <cell r="Q1206" t="str">
            <v>CAPEX</v>
          </cell>
          <cell r="R1206" t="str">
            <v>CAPEX</v>
          </cell>
          <cell r="V1206" t="str">
            <v>C_NOGI_CAV_A02</v>
          </cell>
          <cell r="Z1206">
            <v>0</v>
          </cell>
          <cell r="AA1206">
            <v>125.42</v>
          </cell>
          <cell r="AB1206">
            <v>18300000</v>
          </cell>
          <cell r="AC1206">
            <v>90000</v>
          </cell>
          <cell r="AD1206">
            <v>150000</v>
          </cell>
          <cell r="AE1206">
            <v>18300000</v>
          </cell>
          <cell r="AF1206">
            <v>90000</v>
          </cell>
          <cell r="AG1206">
            <v>150000</v>
          </cell>
          <cell r="AH1206">
            <v>0</v>
          </cell>
        </row>
        <row r="1207">
          <cell r="A1207" t="str">
            <v>C.NG.LOG.OR.15.003</v>
          </cell>
          <cell r="B1207" t="str">
            <v>IA PHC SEWAGE TREATMENT PLANT UPGRADE</v>
          </cell>
          <cell r="C1207" t="str">
            <v>C.NG.LOG.OR.15.003</v>
          </cell>
          <cell r="D1207" t="str">
            <v>IA PHC SEWAGE TREATMENT PLANT UPGRADE</v>
          </cell>
          <cell r="E1207" t="str">
            <v>IRETI OMOTOSO</v>
          </cell>
          <cell r="F1207" t="str">
            <v>PRODUCTION</v>
          </cell>
          <cell r="G1207">
            <v>13403</v>
          </cell>
          <cell r="H1207">
            <v>134</v>
          </cell>
          <cell r="I1207" t="str">
            <v>HSE</v>
          </cell>
          <cell r="J1207" t="str">
            <v>BASE JV</v>
          </cell>
          <cell r="K1207" t="str">
            <v>PRODUCTION</v>
          </cell>
          <cell r="L1207" t="str">
            <v>PRODUCTION</v>
          </cell>
          <cell r="M1207" t="str">
            <v>Production Services Manager</v>
          </cell>
          <cell r="N1207" t="str">
            <v>Logistics Manager</v>
          </cell>
          <cell r="O1207" t="str">
            <v>OKEKE, JULIUS</v>
          </cell>
          <cell r="P1207" t="str">
            <v>NYEBUCHI.IGWEH@SHELL&gt;COM</v>
          </cell>
          <cell r="Q1207" t="str">
            <v>CAPEX</v>
          </cell>
          <cell r="R1207" t="str">
            <v>CAPEX</v>
          </cell>
          <cell r="V1207" t="str">
            <v>C_NOGI_CAV_A06</v>
          </cell>
          <cell r="Z1207">
            <v>0</v>
          </cell>
          <cell r="AA1207">
            <v>148813.71</v>
          </cell>
          <cell r="AB1207">
            <v>30500000</v>
          </cell>
          <cell r="AC1207">
            <v>200000</v>
          </cell>
          <cell r="AD1207">
            <v>300000</v>
          </cell>
          <cell r="AE1207">
            <v>30500000</v>
          </cell>
          <cell r="AF1207">
            <v>200000</v>
          </cell>
          <cell r="AG1207">
            <v>300000</v>
          </cell>
          <cell r="AH1207">
            <v>0</v>
          </cell>
        </row>
        <row r="1208">
          <cell r="A1208" t="str">
            <v>C.NG.LOG.OR.16.024</v>
          </cell>
          <cell r="B1208" t="str">
            <v>UPGRADE OF I.A PORT HARCOURT WAREHOUSE</v>
          </cell>
          <cell r="C1208" t="str">
            <v>C.NG.LOG.OR.16.024</v>
          </cell>
          <cell r="D1208" t="str">
            <v>UPGRADE OF I.A PORT HARCOURT WAREHOUSE</v>
          </cell>
          <cell r="E1208" t="str">
            <v>CHIGBO ENENMO</v>
          </cell>
          <cell r="F1208" t="str">
            <v>FINANCE/CP</v>
          </cell>
          <cell r="G1208">
            <v>14001</v>
          </cell>
          <cell r="H1208">
            <v>140</v>
          </cell>
          <cell r="I1208" t="str">
            <v>OF-CIVIL</v>
          </cell>
          <cell r="J1208" t="str">
            <v>BASE JV</v>
          </cell>
          <cell r="K1208" t="str">
            <v>FINANCE</v>
          </cell>
          <cell r="L1208" t="str">
            <v>CONTRACTING &amp; PROCUREMENT</v>
          </cell>
          <cell r="M1208" t="str">
            <v>Manager CP UI Nigeria &amp; Gabon</v>
          </cell>
          <cell r="N1208" t="str">
            <v>PM Material Management</v>
          </cell>
          <cell r="O1208" t="str">
            <v>AJILIMA- ISAAC, HAWA</v>
          </cell>
          <cell r="P1208" t="str">
            <v>PETER.OLUWATUMISE@SHELL.COM</v>
          </cell>
          <cell r="Q1208" t="str">
            <v>CAPEX</v>
          </cell>
          <cell r="R1208" t="str">
            <v>CAPEX</v>
          </cell>
          <cell r="V1208" t="str">
            <v>C_NOGI_ELG_A14</v>
          </cell>
          <cell r="Z1208">
            <v>47647.37</v>
          </cell>
          <cell r="AA1208">
            <v>252830.58</v>
          </cell>
          <cell r="AB1208">
            <v>24400000</v>
          </cell>
          <cell r="AC1208">
            <v>240000</v>
          </cell>
          <cell r="AD1208">
            <v>320000</v>
          </cell>
          <cell r="AG1208">
            <v>0</v>
          </cell>
          <cell r="AH1208">
            <v>-320000</v>
          </cell>
        </row>
        <row r="1209">
          <cell r="A1209" t="str">
            <v>C.NG.LOG.OR.17.002</v>
          </cell>
          <cell r="B1209" t="str">
            <v xml:space="preserve">I.A OGUNU FACILITY UPGRADE </v>
          </cell>
          <cell r="C1209" t="str">
            <v>C.NG.LOG.OR.17.001</v>
          </cell>
          <cell r="D1209" t="str">
            <v>I.A OGUNU FACILITY UPGRADE</v>
          </cell>
          <cell r="E1209" t="str">
            <v>IRETI OMOTOSO</v>
          </cell>
          <cell r="F1209" t="str">
            <v>PRODUCTION</v>
          </cell>
          <cell r="G1209">
            <v>14001</v>
          </cell>
          <cell r="H1209">
            <v>140</v>
          </cell>
          <cell r="I1209" t="str">
            <v>OF-MTCE</v>
          </cell>
          <cell r="J1209" t="str">
            <v>BASE JV</v>
          </cell>
          <cell r="K1209" t="str">
            <v>PRODUCTION</v>
          </cell>
          <cell r="L1209" t="str">
            <v>PRODUCTION</v>
          </cell>
          <cell r="M1209" t="str">
            <v>Production Services Manager</v>
          </cell>
          <cell r="N1209" t="str">
            <v>Logistics Manager</v>
          </cell>
          <cell r="O1209" t="str">
            <v>OKEKE, JULIUS</v>
          </cell>
          <cell r="P1209" t="str">
            <v>MICHAEL.SOLUADE@SHELL.COM</v>
          </cell>
          <cell r="Q1209" t="str">
            <v>CAPEX</v>
          </cell>
          <cell r="R1209" t="str">
            <v>CAPEX</v>
          </cell>
          <cell r="V1209" t="str">
            <v>C_NOGI_CLG_Z10</v>
          </cell>
          <cell r="Z1209">
            <v>0</v>
          </cell>
          <cell r="AA1209">
            <v>721979.84000000008</v>
          </cell>
          <cell r="AB1209">
            <v>212280000</v>
          </cell>
          <cell r="AC1209">
            <v>64000</v>
          </cell>
          <cell r="AD1209">
            <v>760000</v>
          </cell>
          <cell r="AE1209">
            <v>212280000</v>
          </cell>
          <cell r="AF1209">
            <v>64000</v>
          </cell>
          <cell r="AG1209">
            <v>760000</v>
          </cell>
          <cell r="AH1209">
            <v>0</v>
          </cell>
        </row>
        <row r="1210">
          <cell r="A1210" t="str">
            <v>C.NG.LOG.OR.18.002</v>
          </cell>
          <cell r="B1210" t="str">
            <v>KIDNEY ISLAND FACILITY UPGRADE.</v>
          </cell>
          <cell r="C1210" t="str">
            <v>NEW_C.NG.LOG.OR.18.002</v>
          </cell>
          <cell r="D1210" t="str">
            <v>KIDNEY ISLAND FACILITY UPGRADE.</v>
          </cell>
          <cell r="E1210" t="str">
            <v>IRETI OMOTOSO</v>
          </cell>
          <cell r="F1210" t="str">
            <v>PRODUCTION</v>
          </cell>
          <cell r="G1210">
            <v>14001</v>
          </cell>
          <cell r="H1210">
            <v>140</v>
          </cell>
          <cell r="I1210" t="str">
            <v>OF-MTCE</v>
          </cell>
          <cell r="J1210" t="str">
            <v>BASE JV</v>
          </cell>
          <cell r="K1210" t="str">
            <v>PRODUCTION</v>
          </cell>
          <cell r="L1210" t="str">
            <v>PRODUCTION</v>
          </cell>
          <cell r="M1210" t="str">
            <v>Production Services Manager</v>
          </cell>
          <cell r="N1210" t="str">
            <v>Logistics Manager</v>
          </cell>
          <cell r="O1210" t="str">
            <v>Okeke, Julius</v>
          </cell>
          <cell r="P1210" t="str">
            <v>MICHAEL.SOLUADE@SHELL.COM</v>
          </cell>
          <cell r="Q1210" t="str">
            <v>CAPEX</v>
          </cell>
          <cell r="R1210" t="str">
            <v>CAPEX</v>
          </cell>
          <cell r="V1210" t="str">
            <v>C_NOGI_ELG_A18</v>
          </cell>
          <cell r="Z1210">
            <v>0</v>
          </cell>
          <cell r="AA1210">
            <v>0</v>
          </cell>
          <cell r="AB1210">
            <v>123830000</v>
          </cell>
          <cell r="AC1210">
            <v>344000</v>
          </cell>
          <cell r="AD1210">
            <v>750000</v>
          </cell>
          <cell r="AE1210">
            <v>123830000</v>
          </cell>
          <cell r="AF1210">
            <v>344000</v>
          </cell>
          <cell r="AG1210">
            <v>750000</v>
          </cell>
          <cell r="AH1210">
            <v>0</v>
          </cell>
        </row>
        <row r="1211">
          <cell r="A1211" t="str">
            <v>C.NG.PAE.DD.16.002.9401</v>
          </cell>
          <cell r="B1211" t="str">
            <v>AGBADA 32 LOCATION PREPARATION</v>
          </cell>
          <cell r="C1211" t="str">
            <v>C.NG.PAE.DD.16.002.9401</v>
          </cell>
          <cell r="D1211" t="str">
            <v>AGBADA 32 LOCATION PREPARATION</v>
          </cell>
          <cell r="E1211" t="str">
            <v>MOJEED OKUNADE</v>
          </cell>
          <cell r="F1211" t="str">
            <v>WELLS</v>
          </cell>
          <cell r="G1211">
            <v>13001</v>
          </cell>
          <cell r="H1211">
            <v>130</v>
          </cell>
          <cell r="I1211" t="str">
            <v>PE</v>
          </cell>
          <cell r="J1211" t="str">
            <v>PROJECT FINANCE</v>
          </cell>
          <cell r="K1211" t="str">
            <v>P&amp;T</v>
          </cell>
          <cell r="L1211" t="str">
            <v>WELLS</v>
          </cell>
          <cell r="M1211" t="str">
            <v>GM Wells Ops SPDC</v>
          </cell>
          <cell r="N1211" t="str">
            <v>Well Operations Manager, Land/ D&amp;R/BOM</v>
          </cell>
          <cell r="O1211" t="str">
            <v>AUDU-USMAN, ISAAC</v>
          </cell>
          <cell r="P1211" t="str">
            <v>B.ORABUEZE@SHELL.COM</v>
          </cell>
          <cell r="Q1211" t="str">
            <v>CAPEX</v>
          </cell>
          <cell r="R1211" t="str">
            <v>CAPEX</v>
          </cell>
          <cell r="V1211" t="str">
            <v>D_AGBD_EL1_C02</v>
          </cell>
          <cell r="Z1211">
            <v>14934.45</v>
          </cell>
          <cell r="AA1211">
            <v>0</v>
          </cell>
          <cell r="AB1211">
            <v>97052941.020000011</v>
          </cell>
          <cell r="AC1211">
            <v>477309.54600000003</v>
          </cell>
          <cell r="AD1211">
            <v>795515.91000000015</v>
          </cell>
          <cell r="AG1211">
            <v>0</v>
          </cell>
          <cell r="AH1211">
            <v>-795515.91000000015</v>
          </cell>
        </row>
        <row r="1212">
          <cell r="A1212" t="str">
            <v>C.NG.PAE.DD.16.003.9401</v>
          </cell>
          <cell r="B1212" t="str">
            <v>AGBADA 33 LOCATION PREPARATION</v>
          </cell>
          <cell r="C1212" t="str">
            <v>C.NG.PAE.DD.16.003.9401</v>
          </cell>
          <cell r="D1212" t="str">
            <v>AGBADA 33 LOCATION PREPARATION</v>
          </cell>
          <cell r="E1212" t="str">
            <v>MOJEED OKUNADE</v>
          </cell>
          <cell r="F1212" t="str">
            <v>WELLS</v>
          </cell>
          <cell r="G1212">
            <v>13001</v>
          </cell>
          <cell r="H1212">
            <v>130</v>
          </cell>
          <cell r="I1212" t="str">
            <v>PE</v>
          </cell>
          <cell r="J1212" t="str">
            <v>PROJECT FINANCE</v>
          </cell>
          <cell r="K1212" t="str">
            <v>P&amp;T</v>
          </cell>
          <cell r="L1212" t="str">
            <v>WELLS</v>
          </cell>
          <cell r="M1212" t="str">
            <v>GM Wells Ops SPDC</v>
          </cell>
          <cell r="N1212" t="str">
            <v>Well Operations Manager, Land/ D&amp;R/BOM</v>
          </cell>
          <cell r="O1212" t="str">
            <v>AUDU-USMAN, ISAAC</v>
          </cell>
          <cell r="P1212" t="str">
            <v>B.ORABUEZE@SHELL.COM</v>
          </cell>
          <cell r="Q1212" t="str">
            <v>CAPEX</v>
          </cell>
          <cell r="R1212" t="str">
            <v>CAPEX</v>
          </cell>
          <cell r="V1212" t="str">
            <v>D_AGBD_EL1_C02</v>
          </cell>
          <cell r="Z1212">
            <v>31426.77</v>
          </cell>
          <cell r="AA1212">
            <v>0</v>
          </cell>
          <cell r="AB1212">
            <v>338550000</v>
          </cell>
          <cell r="AC1212">
            <v>1665000.0000000002</v>
          </cell>
          <cell r="AD1212">
            <v>2775000</v>
          </cell>
          <cell r="AG1212">
            <v>0</v>
          </cell>
          <cell r="AH1212">
            <v>-2775000</v>
          </cell>
        </row>
        <row r="1213">
          <cell r="A1213" t="str">
            <v>113094_sal</v>
          </cell>
          <cell r="B1213" t="str">
            <v>OVERHEADS, JV BUDGET  INFORMATION_TRAVEL &amp; HOTEL</v>
          </cell>
          <cell r="C1213">
            <v>540001</v>
          </cell>
          <cell r="D1213" t="str">
            <v>CORPORATE OPEX SALARIES</v>
          </cell>
          <cell r="E1213" t="str">
            <v>CHIGBO ENENMO</v>
          </cell>
          <cell r="F1213" t="str">
            <v>HR - SALARIES</v>
          </cell>
          <cell r="G1213">
            <v>415004</v>
          </cell>
          <cell r="H1213">
            <v>4150</v>
          </cell>
          <cell r="I1213" t="str">
            <v>G&amp;A</v>
          </cell>
          <cell r="J1213" t="str">
            <v>BASE JV</v>
          </cell>
          <cell r="K1213" t="str">
            <v>HR</v>
          </cell>
          <cell r="L1213" t="str">
            <v>FINANCE</v>
          </cell>
          <cell r="M1213" t="str">
            <v>GM, Planning &amp; Performance Management</v>
          </cell>
          <cell r="N1213" t="str">
            <v>Head, Regional Budgets &amp; Fin Planning</v>
          </cell>
          <cell r="O1213" t="str">
            <v>AJILIMA- ISAAC, HAWA</v>
          </cell>
          <cell r="P1213" t="str">
            <v>TARI.AKHIBI@SHELL.COM</v>
          </cell>
          <cell r="Q1213" t="str">
            <v>OPEX</v>
          </cell>
          <cell r="R1213" t="str">
            <v>OPEX</v>
          </cell>
          <cell r="S1213" t="str">
            <v>SALARIES</v>
          </cell>
          <cell r="T1213" t="str">
            <v>N/A</v>
          </cell>
          <cell r="U1213" t="str">
            <v>N/A</v>
          </cell>
          <cell r="V1213" t="str">
            <v>C_OPSE_OIL_Z11</v>
          </cell>
          <cell r="W1213" t="str">
            <v>P236.06 Finance and Taxation</v>
          </cell>
          <cell r="X1213" t="str">
            <v>S7000 Salaries and Wages</v>
          </cell>
          <cell r="Y1213" t="str">
            <v>A2340 Overhead</v>
          </cell>
          <cell r="Z1213">
            <v>1098177.2200000002</v>
          </cell>
          <cell r="AA1213">
            <v>1068985.45</v>
          </cell>
          <cell r="AB1213">
            <v>243274998.69384301</v>
          </cell>
          <cell r="AC1213">
            <v>0</v>
          </cell>
          <cell r="AD1213">
            <v>797622.94653719023</v>
          </cell>
          <cell r="AG1213">
            <v>0</v>
          </cell>
          <cell r="AH1213">
            <v>-797622.94653719023</v>
          </cell>
        </row>
        <row r="1214">
          <cell r="A1214" t="str">
            <v>C.NG.PAE.DF.18.001</v>
          </cell>
          <cell r="B1214" t="str">
            <v>HYDRAULIC MOBILE COMPRESSOR SCISSOR</v>
          </cell>
          <cell r="C1214" t="str">
            <v>C.NG.PAE.DF.18.001</v>
          </cell>
          <cell r="D1214" t="str">
            <v xml:space="preserve"> Hydraulic mobile compact scissor </v>
          </cell>
          <cell r="E1214" t="str">
            <v>IRETI OMOTOSO</v>
          </cell>
          <cell r="F1214" t="str">
            <v>PRODUCTION</v>
          </cell>
          <cell r="G1214">
            <v>13203</v>
          </cell>
          <cell r="H1214">
            <v>132</v>
          </cell>
          <cell r="I1214" t="str">
            <v>OF-E&amp;M</v>
          </cell>
          <cell r="J1214" t="str">
            <v>BASE JV</v>
          </cell>
          <cell r="K1214" t="str">
            <v>PRODUCTION</v>
          </cell>
          <cell r="L1214" t="str">
            <v>PRODUCTION</v>
          </cell>
          <cell r="M1214" t="str">
            <v>Asset Manager, Central Hub</v>
          </cell>
          <cell r="N1214" t="str">
            <v>Asset Management Integration Lead</v>
          </cell>
          <cell r="O1214" t="str">
            <v>ADEDIRAN ADEWALE</v>
          </cell>
          <cell r="P1214" t="str">
            <v>eziokwu.abiagom@shell.com</v>
          </cell>
          <cell r="Q1214" t="str">
            <v>CAPEX</v>
          </cell>
          <cell r="R1214" t="str">
            <v>CAPEX</v>
          </cell>
          <cell r="V1214" t="str">
            <v>C_OGIS_ES1_A05</v>
          </cell>
          <cell r="Z1214">
            <v>0</v>
          </cell>
          <cell r="AA1214">
            <v>0</v>
          </cell>
          <cell r="AB1214">
            <v>0</v>
          </cell>
          <cell r="AC1214">
            <v>20000</v>
          </cell>
          <cell r="AD1214">
            <v>20000</v>
          </cell>
          <cell r="AG1214">
            <v>0</v>
          </cell>
          <cell r="AH1214">
            <v>-20000</v>
          </cell>
        </row>
        <row r="1215">
          <cell r="A1215" t="str">
            <v>C.NG.PAE.DF.18.002</v>
          </cell>
          <cell r="B1215" t="str">
            <v>LAND WELL HEADS FENCING</v>
          </cell>
          <cell r="C1215" t="str">
            <v>C.NG.PAE.DF.18.002</v>
          </cell>
          <cell r="D1215" t="str">
            <v>LAND WELL HEADS FENCING</v>
          </cell>
          <cell r="E1215" t="str">
            <v>IRETI OMOTOSO</v>
          </cell>
          <cell r="F1215" t="str">
            <v>PRODUCTION</v>
          </cell>
          <cell r="G1215">
            <v>13203</v>
          </cell>
          <cell r="H1215">
            <v>132</v>
          </cell>
          <cell r="I1215" t="str">
            <v>OF-E&amp;M</v>
          </cell>
          <cell r="J1215" t="str">
            <v>BASE JV</v>
          </cell>
          <cell r="K1215" t="str">
            <v>PRODUCTION</v>
          </cell>
          <cell r="L1215" t="str">
            <v>PRODUCTION</v>
          </cell>
          <cell r="M1215" t="str">
            <v>Asset Manager, Land East Hub</v>
          </cell>
          <cell r="N1215" t="str">
            <v>Asset Management Integration Lead</v>
          </cell>
          <cell r="O1215" t="str">
            <v>ADEDIRAN ADEWALE</v>
          </cell>
          <cell r="P1215" t="str">
            <v>ruth.oluwole@shell.com</v>
          </cell>
          <cell r="Q1215" t="str">
            <v>CAPEX</v>
          </cell>
          <cell r="R1215" t="str">
            <v>CAPEX</v>
          </cell>
          <cell r="V1215" t="str">
            <v>C_INCR_SE2_A03</v>
          </cell>
          <cell r="Z1215">
            <v>0</v>
          </cell>
          <cell r="AA1215">
            <v>0</v>
          </cell>
          <cell r="AB1215">
            <v>68140050</v>
          </cell>
          <cell r="AC1215">
            <v>65115</v>
          </cell>
          <cell r="AD1215">
            <v>288525</v>
          </cell>
          <cell r="AG1215">
            <v>0</v>
          </cell>
          <cell r="AH1215">
            <v>-288525</v>
          </cell>
        </row>
        <row r="1216">
          <cell r="A1216" t="str">
            <v>C.NG.PAE.DF.18.003</v>
          </cell>
          <cell r="B1216" t="str">
            <v>CONSTRUCTION OF FIRE BREAKS</v>
          </cell>
          <cell r="C1216" t="str">
            <v>C.NG.PAE.DF.18.003</v>
          </cell>
          <cell r="D1216" t="str">
            <v>CONSTRUCTION OF FIRE BREAKS</v>
          </cell>
          <cell r="E1216" t="str">
            <v>IRETI OMOTOSO</v>
          </cell>
          <cell r="F1216" t="str">
            <v>PRODUCTION</v>
          </cell>
          <cell r="G1216">
            <v>13203</v>
          </cell>
          <cell r="H1216">
            <v>132</v>
          </cell>
          <cell r="I1216" t="str">
            <v>OF-E&amp;M</v>
          </cell>
          <cell r="J1216" t="str">
            <v>BASE JV</v>
          </cell>
          <cell r="K1216" t="str">
            <v>PRODUCTION</v>
          </cell>
          <cell r="L1216" t="str">
            <v>PRODUCTION</v>
          </cell>
          <cell r="M1216" t="str">
            <v>Asset Manager, Land East Hub</v>
          </cell>
          <cell r="N1216" t="str">
            <v>Asset Management Integration Lead</v>
          </cell>
          <cell r="O1216" t="str">
            <v>ADEDIRAN ADEWALE</v>
          </cell>
          <cell r="P1216" t="str">
            <v>ruth.oluwole@shell.com</v>
          </cell>
          <cell r="Q1216" t="str">
            <v>CAPEX</v>
          </cell>
          <cell r="R1216" t="str">
            <v>CAPEX</v>
          </cell>
          <cell r="V1216" t="str">
            <v>C_OKOL_ELL_A10</v>
          </cell>
          <cell r="Z1216">
            <v>0</v>
          </cell>
          <cell r="AA1216">
            <v>0</v>
          </cell>
          <cell r="AB1216">
            <v>38689250</v>
          </cell>
          <cell r="AC1216">
            <v>35275</v>
          </cell>
          <cell r="AD1216">
            <v>162125</v>
          </cell>
          <cell r="AG1216">
            <v>0</v>
          </cell>
          <cell r="AH1216">
            <v>-162125</v>
          </cell>
        </row>
        <row r="1217">
          <cell r="A1217" t="str">
            <v>C.NG.PAE.DF.18.004</v>
          </cell>
          <cell r="B1217" t="str">
            <v>Upgrade of the control unit at Afam V</v>
          </cell>
          <cell r="C1217" t="str">
            <v>C.NG.PAE.DF.18.004</v>
          </cell>
          <cell r="D1217" t="str">
            <v>Upgrade of the control unit at Afam V</v>
          </cell>
          <cell r="E1217" t="str">
            <v>IRETI OMOTOSO</v>
          </cell>
          <cell r="F1217" t="str">
            <v>PRODUCTION</v>
          </cell>
          <cell r="G1217">
            <v>13304</v>
          </cell>
          <cell r="H1217">
            <v>133</v>
          </cell>
          <cell r="I1217" t="str">
            <v>GAS</v>
          </cell>
          <cell r="J1217" t="str">
            <v>BASE JV</v>
          </cell>
          <cell r="K1217" t="str">
            <v>PRODUCTION</v>
          </cell>
          <cell r="L1217" t="str">
            <v>PRODUCTION</v>
          </cell>
          <cell r="M1217" t="str">
            <v>Asset Manager, Land East Hub</v>
          </cell>
          <cell r="N1217" t="str">
            <v>Asset Management Integration Lead</v>
          </cell>
          <cell r="O1217" t="str">
            <v>ADEDIRAN ADEWALE</v>
          </cell>
          <cell r="P1217" t="str">
            <v>soba.osuji-bells@shell.com</v>
          </cell>
          <cell r="Q1217" t="str">
            <v>CAPEX</v>
          </cell>
          <cell r="R1217" t="str">
            <v>CAPEX</v>
          </cell>
          <cell r="V1217" t="str">
            <v>C_OKOL_ELL_A35</v>
          </cell>
          <cell r="Z1217">
            <v>0</v>
          </cell>
          <cell r="AA1217">
            <v>0</v>
          </cell>
          <cell r="AB1217">
            <v>67100000</v>
          </cell>
          <cell r="AC1217">
            <v>330000</v>
          </cell>
          <cell r="AD1217">
            <v>550000</v>
          </cell>
          <cell r="AG1217">
            <v>0</v>
          </cell>
          <cell r="AH1217">
            <v>-550000</v>
          </cell>
        </row>
        <row r="1218">
          <cell r="A1218" t="str">
            <v>113111_sal</v>
          </cell>
          <cell r="B1218" t="str">
            <v>OVERHEADSIAEGJVAUDIT_CONSULTANCY</v>
          </cell>
          <cell r="C1218">
            <v>540001</v>
          </cell>
          <cell r="D1218" t="str">
            <v>CORPORATE OPEX SALARIES</v>
          </cell>
          <cell r="E1218" t="str">
            <v>CHIGBO ENENMO</v>
          </cell>
          <cell r="F1218" t="str">
            <v>HR - SALARIES</v>
          </cell>
          <cell r="G1218">
            <v>415004</v>
          </cell>
          <cell r="H1218">
            <v>4150</v>
          </cell>
          <cell r="I1218" t="str">
            <v>G&amp;A</v>
          </cell>
          <cell r="J1218" t="str">
            <v>BASE JV</v>
          </cell>
          <cell r="K1218" t="str">
            <v>HR</v>
          </cell>
          <cell r="L1218" t="str">
            <v>FINANCE</v>
          </cell>
          <cell r="M1218" t="str">
            <v>Audit Manager Nigeria &amp; Gabon</v>
          </cell>
          <cell r="N1218" t="str">
            <v>Audit Manager Nigeria &amp; Gabon</v>
          </cell>
          <cell r="O1218" t="str">
            <v>AJILIMA- ISAAC, HAWA</v>
          </cell>
          <cell r="P1218" t="str">
            <v>TARI.AKHIBI@SHELL.COM</v>
          </cell>
          <cell r="Q1218" t="str">
            <v>OPEX</v>
          </cell>
          <cell r="R1218" t="str">
            <v>OPEX</v>
          </cell>
          <cell r="S1218" t="str">
            <v>SALARIES</v>
          </cell>
          <cell r="T1218" t="str">
            <v>N/A</v>
          </cell>
          <cell r="U1218" t="str">
            <v>N/A</v>
          </cell>
          <cell r="V1218" t="str">
            <v>C_OPSE_OIL_Z11</v>
          </cell>
          <cell r="W1218" t="str">
            <v>P236.06 Finance and Taxation</v>
          </cell>
          <cell r="X1218" t="str">
            <v>S7000 Salaries and Wages</v>
          </cell>
          <cell r="Y1218" t="str">
            <v>A2340 Overhead</v>
          </cell>
          <cell r="Z1218">
            <v>333271.99</v>
          </cell>
          <cell r="AA1218">
            <v>431126.11000000004</v>
          </cell>
          <cell r="AB1218">
            <v>28367247.576335102</v>
          </cell>
          <cell r="AC1218">
            <v>524253.62013971549</v>
          </cell>
          <cell r="AD1218">
            <v>617260.98924245359</v>
          </cell>
          <cell r="AG1218">
            <v>0</v>
          </cell>
          <cell r="AH1218">
            <v>-617260.98924245359</v>
          </cell>
        </row>
        <row r="1219">
          <cell r="A1219" t="str">
            <v>113130_Sal</v>
          </cell>
          <cell r="B1219" t="str">
            <v>ER MEDIA SALARY</v>
          </cell>
          <cell r="C1219">
            <v>540001</v>
          </cell>
          <cell r="D1219" t="str">
            <v>CORPORATE OPEX SALARIES</v>
          </cell>
          <cell r="E1219" t="str">
            <v>CHIGBO ENENMO</v>
          </cell>
          <cell r="F1219" t="str">
            <v>HR - SALARIES</v>
          </cell>
          <cell r="G1219">
            <v>415004</v>
          </cell>
          <cell r="H1219">
            <v>4150</v>
          </cell>
          <cell r="I1219" t="str">
            <v>G&amp;A</v>
          </cell>
          <cell r="J1219" t="str">
            <v>BASE JV</v>
          </cell>
          <cell r="K1219" t="str">
            <v>HR</v>
          </cell>
          <cell r="L1219" t="str">
            <v>EXTERNAL RELATIONS</v>
          </cell>
          <cell r="M1219" t="str">
            <v>External Relations Manager</v>
          </cell>
          <cell r="N1219" t="str">
            <v>ER Nigeria Communications Manager</v>
          </cell>
          <cell r="O1219" t="str">
            <v>AJILIMA- ISAAC, HAWA</v>
          </cell>
          <cell r="P1219" t="str">
            <v>TARI.AKHIBI@SHELL.COM</v>
          </cell>
          <cell r="Q1219" t="str">
            <v>OPEX</v>
          </cell>
          <cell r="R1219" t="str">
            <v>OPEX</v>
          </cell>
          <cell r="S1219" t="str">
            <v>SALARIES</v>
          </cell>
          <cell r="T1219" t="str">
            <v>N/A</v>
          </cell>
          <cell r="U1219" t="str">
            <v>N/A</v>
          </cell>
          <cell r="V1219" t="str">
            <v>N/A</v>
          </cell>
          <cell r="W1219" t="str">
            <v>P236.08 Corporate Affairs, PR, etc.</v>
          </cell>
          <cell r="X1219" t="str">
            <v>S7000 Salaries and Wages</v>
          </cell>
          <cell r="Y1219" t="str">
            <v>A2170 Direct Mngt and Overheads</v>
          </cell>
          <cell r="Z1219">
            <v>295645.94999999995</v>
          </cell>
          <cell r="AA1219">
            <v>301581.34999999998</v>
          </cell>
          <cell r="AB1219">
            <v>0</v>
          </cell>
          <cell r="AC1219">
            <v>0</v>
          </cell>
          <cell r="AD1219">
            <v>0</v>
          </cell>
          <cell r="AG1219">
            <v>0</v>
          </cell>
          <cell r="AH1219">
            <v>0</v>
          </cell>
        </row>
        <row r="1220">
          <cell r="A1220" t="str">
            <v>C.NG.PAE.DF.18.006</v>
          </cell>
          <cell r="B1220" t="str">
            <v>OKOLOMA CCTV</v>
          </cell>
          <cell r="C1220" t="str">
            <v>C.NG.PAE.DF.18.006</v>
          </cell>
          <cell r="D1220" t="str">
            <v>OKOLOMA CCTV</v>
          </cell>
          <cell r="E1220" t="str">
            <v>IRETI OMOTOSO</v>
          </cell>
          <cell r="F1220" t="str">
            <v>PRODUCTION</v>
          </cell>
          <cell r="G1220">
            <v>13204</v>
          </cell>
          <cell r="H1220">
            <v>132</v>
          </cell>
          <cell r="I1220" t="str">
            <v>OF-MTCE</v>
          </cell>
          <cell r="J1220" t="str">
            <v>BASE JV</v>
          </cell>
          <cell r="K1220" t="str">
            <v>PRODUCTION</v>
          </cell>
          <cell r="L1220" t="str">
            <v>PRODUCTION</v>
          </cell>
          <cell r="M1220" t="str">
            <v>Asset Manager, Land East Hub</v>
          </cell>
          <cell r="N1220" t="str">
            <v>Asset Management Integration Lead</v>
          </cell>
          <cell r="O1220" t="str">
            <v>ADEDIRAN ADEWALE</v>
          </cell>
          <cell r="P1220" t="str">
            <v>pius.adegoke@shell.com</v>
          </cell>
          <cell r="Q1220" t="str">
            <v>CAPEX</v>
          </cell>
          <cell r="R1220" t="str">
            <v>CAPEX</v>
          </cell>
          <cell r="V1220" t="str">
            <v>C_OKOL_ELL_A37</v>
          </cell>
          <cell r="Z1220">
            <v>0</v>
          </cell>
          <cell r="AA1220">
            <v>0</v>
          </cell>
          <cell r="AB1220">
            <v>32940000</v>
          </cell>
          <cell r="AC1220">
            <v>162000</v>
          </cell>
          <cell r="AD1220">
            <v>270000</v>
          </cell>
          <cell r="AG1220">
            <v>0</v>
          </cell>
          <cell r="AH1220">
            <v>-270000</v>
          </cell>
        </row>
        <row r="1221">
          <cell r="A1221" t="str">
            <v>C.NG.PAE.DF.18.007</v>
          </cell>
          <cell r="B1221" t="str">
            <v>LAND EAST  ELECTRIC MOTORS</v>
          </cell>
          <cell r="C1221" t="str">
            <v>C.NG.PAE.DF.18.007</v>
          </cell>
          <cell r="D1221" t="str">
            <v>LAND EAST  ELECTRIC MOTORS</v>
          </cell>
          <cell r="E1221" t="str">
            <v>IRETI OMOTOSO</v>
          </cell>
          <cell r="F1221" t="str">
            <v>PRODUCTION</v>
          </cell>
          <cell r="G1221">
            <v>13204</v>
          </cell>
          <cell r="H1221">
            <v>132</v>
          </cell>
          <cell r="I1221" t="str">
            <v>OF-MTCE</v>
          </cell>
          <cell r="J1221" t="str">
            <v>BASE JV</v>
          </cell>
          <cell r="K1221" t="str">
            <v>PRODUCTION</v>
          </cell>
          <cell r="L1221" t="str">
            <v>PRODUCTION</v>
          </cell>
          <cell r="M1221" t="str">
            <v>Asset Manager, Land East Hub</v>
          </cell>
          <cell r="N1221" t="str">
            <v>Asset Management Integration Lead</v>
          </cell>
          <cell r="O1221" t="str">
            <v>ADEDIRAN ADEWALE</v>
          </cell>
          <cell r="P1221" t="str">
            <v>soba.osuji-bells@shell.com</v>
          </cell>
          <cell r="Q1221" t="str">
            <v>CAPEX</v>
          </cell>
          <cell r="R1221" t="str">
            <v>CAPEX</v>
          </cell>
          <cell r="V1221" t="str">
            <v>C_OKOL_ELL_A38</v>
          </cell>
          <cell r="Z1221">
            <v>0</v>
          </cell>
          <cell r="AA1221">
            <v>0</v>
          </cell>
          <cell r="AB1221">
            <v>6100000</v>
          </cell>
          <cell r="AC1221">
            <v>130000</v>
          </cell>
          <cell r="AD1221">
            <v>150000</v>
          </cell>
          <cell r="AG1221">
            <v>0</v>
          </cell>
          <cell r="AH1221">
            <v>-150000</v>
          </cell>
        </row>
        <row r="1222">
          <cell r="A1222" t="str">
            <v>C.NG.PAE.DF.18.008</v>
          </cell>
          <cell r="B1222" t="str">
            <v>OKOLOMA HELIPAD</v>
          </cell>
          <cell r="C1222" t="str">
            <v>C.NG.PAE.DF.18.008</v>
          </cell>
          <cell r="D1222" t="str">
            <v>OKOLOMA HELIPAD</v>
          </cell>
          <cell r="E1222" t="str">
            <v>IRETI OMOTOSO</v>
          </cell>
          <cell r="F1222" t="str">
            <v>PRODUCTION</v>
          </cell>
          <cell r="G1222">
            <v>13204</v>
          </cell>
          <cell r="H1222">
            <v>132</v>
          </cell>
          <cell r="I1222" t="str">
            <v>OF-MTCE</v>
          </cell>
          <cell r="J1222" t="str">
            <v>BASE JV</v>
          </cell>
          <cell r="K1222" t="str">
            <v>PRODUCTION</v>
          </cell>
          <cell r="L1222" t="str">
            <v>PRODUCTION</v>
          </cell>
          <cell r="M1222" t="str">
            <v>Asset Manager, Land East Hub</v>
          </cell>
          <cell r="N1222" t="str">
            <v>Asset Management Integration Lead</v>
          </cell>
          <cell r="O1222" t="str">
            <v>ADEDIRAN ADEWALE</v>
          </cell>
          <cell r="P1222" t="str">
            <v>ebere.onoh@shell.com</v>
          </cell>
          <cell r="Q1222" t="str">
            <v>CAPEX</v>
          </cell>
          <cell r="R1222" t="str">
            <v>CAPEX</v>
          </cell>
          <cell r="V1222" t="str">
            <v>C_OKOL_ELL_A39</v>
          </cell>
          <cell r="Z1222">
            <v>0</v>
          </cell>
          <cell r="AA1222">
            <v>0</v>
          </cell>
          <cell r="AB1222">
            <v>25925000</v>
          </cell>
          <cell r="AC1222">
            <v>35000</v>
          </cell>
          <cell r="AD1222">
            <v>120000</v>
          </cell>
          <cell r="AG1222">
            <v>0</v>
          </cell>
          <cell r="AH1222">
            <v>-120000</v>
          </cell>
        </row>
        <row r="1223">
          <cell r="A1223" t="str">
            <v>C.NG.PAE.DF.18.009</v>
          </cell>
          <cell r="B1223" t="str">
            <v>UNDERWATER INSPECTION NUNRIVER</v>
          </cell>
          <cell r="C1223" t="str">
            <v>C.NG.PAE.DF.18.009</v>
          </cell>
          <cell r="D1223" t="str">
            <v>UNDERWATER INSPECTION NUNRIVER</v>
          </cell>
          <cell r="E1223" t="str">
            <v>IRETI OMOTOSO</v>
          </cell>
          <cell r="F1223" t="str">
            <v>PRODUCTION</v>
          </cell>
          <cell r="G1223">
            <v>13203</v>
          </cell>
          <cell r="H1223">
            <v>132</v>
          </cell>
          <cell r="I1223" t="str">
            <v>OF-E&amp;M</v>
          </cell>
          <cell r="J1223" t="str">
            <v>BASE JV</v>
          </cell>
          <cell r="K1223" t="str">
            <v>PRODUCTION</v>
          </cell>
          <cell r="L1223" t="str">
            <v>PRODUCTION</v>
          </cell>
          <cell r="M1223" t="str">
            <v>Asset Manager, Central Hub</v>
          </cell>
          <cell r="N1223" t="str">
            <v>Asset Management Integration Lead</v>
          </cell>
          <cell r="O1223" t="str">
            <v>Olaleye, Olayemi</v>
          </cell>
          <cell r="P1223" t="str">
            <v>KAMAR.LAWAL@SHELL.COM</v>
          </cell>
          <cell r="Q1223" t="str">
            <v>CAPEX</v>
          </cell>
          <cell r="R1223" t="str">
            <v>CAPEX</v>
          </cell>
          <cell r="V1223" t="str">
            <v>C_OGIS_ELL_A18</v>
          </cell>
          <cell r="Z1223">
            <v>0</v>
          </cell>
          <cell r="AA1223">
            <v>0</v>
          </cell>
          <cell r="AB1223">
            <v>58560000</v>
          </cell>
          <cell r="AC1223">
            <v>288000</v>
          </cell>
          <cell r="AD1223">
            <v>480000</v>
          </cell>
          <cell r="AG1223">
            <v>0</v>
          </cell>
          <cell r="AH1223">
            <v>-480000</v>
          </cell>
        </row>
        <row r="1224">
          <cell r="A1224" t="str">
            <v>C.NG.PAE.DF.18.011</v>
          </cell>
          <cell r="B1224" t="str">
            <v>MAJOR OVERHAUL OF CRUDE OIL PUMPS - LAND EAST</v>
          </cell>
          <cell r="C1224" t="str">
            <v>C.NG.PBW.DF.18.011</v>
          </cell>
          <cell r="D1224" t="str">
            <v>MAJOR OVERHAUL OF CRUDE OIL PUMPS - LAND EAST</v>
          </cell>
          <cell r="E1224" t="str">
            <v>IRETI OMOTOSO</v>
          </cell>
          <cell r="F1224" t="str">
            <v>PRODUCTION</v>
          </cell>
          <cell r="G1224">
            <v>13203</v>
          </cell>
          <cell r="H1224">
            <v>132</v>
          </cell>
          <cell r="I1224" t="str">
            <v>OF-E&amp;M</v>
          </cell>
          <cell r="J1224" t="str">
            <v>BASE JV</v>
          </cell>
          <cell r="K1224" t="str">
            <v>PRODUCTION</v>
          </cell>
          <cell r="L1224" t="str">
            <v>PRODUCTION</v>
          </cell>
          <cell r="M1224" t="str">
            <v>Asset Manager, Land East Hub</v>
          </cell>
          <cell r="N1224" t="str">
            <v>Asset Management Integration Lead</v>
          </cell>
          <cell r="O1224" t="str">
            <v>OLALEYE, OLAYEMI</v>
          </cell>
          <cell r="P1224" t="str">
            <v>COLLINS.IYOLOMA@SHELL.COM</v>
          </cell>
          <cell r="Q1224" t="str">
            <v>CAPEX</v>
          </cell>
          <cell r="R1224" t="str">
            <v>CAPEX</v>
          </cell>
          <cell r="V1224" t="str">
            <v>C_FORT_WST_A08</v>
          </cell>
          <cell r="Z1224">
            <v>0</v>
          </cell>
          <cell r="AA1224">
            <v>0</v>
          </cell>
          <cell r="AB1224">
            <v>134200000</v>
          </cell>
          <cell r="AC1224">
            <v>660000</v>
          </cell>
          <cell r="AD1224">
            <v>1100000</v>
          </cell>
          <cell r="AG1224">
            <v>0</v>
          </cell>
          <cell r="AH1224">
            <v>-1100000</v>
          </cell>
        </row>
        <row r="1225">
          <cell r="A1225" t="str">
            <v>C.NG.PAE.DF.18.012</v>
          </cell>
          <cell r="B1225" t="str">
            <v>MAJOR OVERHAUL OF CRUDE OIL PUMPS - LAND CENTRAL</v>
          </cell>
          <cell r="C1225" t="str">
            <v>C.NG.PBW.DF.18.012</v>
          </cell>
          <cell r="D1225" t="str">
            <v>MAJOR OVERHAUL OF CRUDE OIL PUMPS - LAND CENTRAL</v>
          </cell>
          <cell r="E1225" t="str">
            <v>IRETI OMOTOSO</v>
          </cell>
          <cell r="F1225" t="str">
            <v>PRODUCTION</v>
          </cell>
          <cell r="G1225">
            <v>13203</v>
          </cell>
          <cell r="H1225">
            <v>132</v>
          </cell>
          <cell r="I1225" t="str">
            <v>OF-E&amp;M</v>
          </cell>
          <cell r="J1225" t="str">
            <v>BASE JV</v>
          </cell>
          <cell r="K1225" t="str">
            <v>PRODUCTION</v>
          </cell>
          <cell r="L1225" t="str">
            <v>PRODUCTION</v>
          </cell>
          <cell r="M1225" t="str">
            <v>Asset Manager, Central Hub</v>
          </cell>
          <cell r="N1225" t="str">
            <v>Asset Management Integration Lead</v>
          </cell>
          <cell r="O1225" t="str">
            <v>OLALEYE, OLAYEMI</v>
          </cell>
          <cell r="P1225" t="str">
            <v>COLLINS.IYOLOMA@SHELL.COM</v>
          </cell>
          <cell r="Q1225" t="str">
            <v>CAPEX</v>
          </cell>
          <cell r="R1225" t="str">
            <v>CAPEX</v>
          </cell>
          <cell r="V1225" t="str">
            <v>C_FORT_WST_A08</v>
          </cell>
          <cell r="Z1225">
            <v>0</v>
          </cell>
          <cell r="AA1225">
            <v>0</v>
          </cell>
          <cell r="AB1225">
            <v>72468000</v>
          </cell>
          <cell r="AC1225">
            <v>356400</v>
          </cell>
          <cell r="AD1225">
            <v>594000</v>
          </cell>
          <cell r="AG1225">
            <v>0</v>
          </cell>
          <cell r="AH1225">
            <v>-594000</v>
          </cell>
        </row>
        <row r="1226">
          <cell r="A1226" t="str">
            <v>C.NG.PAE.DF.18.013</v>
          </cell>
          <cell r="B1226" t="str">
            <v>LAND MULTISTAGE AIR COMPRESSOR  OVERHAUL</v>
          </cell>
          <cell r="C1226" t="str">
            <v>C.NG.PAE.DF.18.013</v>
          </cell>
          <cell r="D1226" t="str">
            <v>LAND MULTISTAGE AIR COMPRESSOR  OVERHAUL</v>
          </cell>
          <cell r="E1226" t="str">
            <v>IRETI OMOTOSO</v>
          </cell>
          <cell r="F1226" t="str">
            <v>PRODUCTION</v>
          </cell>
          <cell r="G1226">
            <v>13303</v>
          </cell>
          <cell r="H1226">
            <v>133</v>
          </cell>
          <cell r="I1226" t="str">
            <v>GAS</v>
          </cell>
          <cell r="J1226" t="str">
            <v>BASE JV</v>
          </cell>
          <cell r="K1226" t="str">
            <v>PRODUCTION</v>
          </cell>
          <cell r="L1226" t="str">
            <v>PRODUCTION</v>
          </cell>
          <cell r="M1226" t="str">
            <v>Asset Manager, Land East Hub</v>
          </cell>
          <cell r="N1226" t="str">
            <v>Asset Management Integration Lead</v>
          </cell>
          <cell r="O1226" t="str">
            <v>OLALEYE, OLAYEMI</v>
          </cell>
          <cell r="P1226" t="str">
            <v>COLLINS.IYOLOMA@SHELL.COM</v>
          </cell>
          <cell r="Q1226" t="str">
            <v>CAPEX</v>
          </cell>
          <cell r="R1226" t="str">
            <v>CAPEX</v>
          </cell>
          <cell r="V1226" t="str">
            <v>C_INCR_ELL_A06</v>
          </cell>
          <cell r="Z1226">
            <v>0</v>
          </cell>
          <cell r="AA1226">
            <v>0</v>
          </cell>
          <cell r="AB1226">
            <v>10980000</v>
          </cell>
          <cell r="AC1226">
            <v>54000</v>
          </cell>
          <cell r="AD1226">
            <v>90000</v>
          </cell>
          <cell r="AG1226">
            <v>0</v>
          </cell>
          <cell r="AH1226">
            <v>-90000</v>
          </cell>
        </row>
        <row r="1227">
          <cell r="A1227" t="str">
            <v>C.NG.PAE.DF.18.015</v>
          </cell>
          <cell r="B1227" t="str">
            <v>LAND EAST GAS PLANT PROCESS PUMPS</v>
          </cell>
          <cell r="C1227" t="str">
            <v>C.NG.PAE.DF.18.015</v>
          </cell>
          <cell r="D1227" t="str">
            <v>LAND EAST GAS PLANT PROCESS PUMPS</v>
          </cell>
          <cell r="E1227" t="str">
            <v>IRETI OMOTOSO</v>
          </cell>
          <cell r="F1227" t="str">
            <v>PRODUCTION</v>
          </cell>
          <cell r="G1227">
            <v>13203</v>
          </cell>
          <cell r="H1227">
            <v>132</v>
          </cell>
          <cell r="I1227" t="str">
            <v>OF-E&amp;M</v>
          </cell>
          <cell r="J1227" t="str">
            <v>BASE JV</v>
          </cell>
          <cell r="K1227" t="str">
            <v>PRODUCTION</v>
          </cell>
          <cell r="L1227" t="str">
            <v>PRODUCTION</v>
          </cell>
          <cell r="M1227" t="str">
            <v>Asset Manager, Land East Hub</v>
          </cell>
          <cell r="N1227" t="str">
            <v>Asset Management Integration Lead</v>
          </cell>
          <cell r="O1227" t="str">
            <v>OLALEYE, OLAYEMI</v>
          </cell>
          <cell r="P1227" t="str">
            <v>COLLINS.IYOLOMA@SHELL.COM</v>
          </cell>
          <cell r="Q1227" t="str">
            <v>CAPEX</v>
          </cell>
          <cell r="R1227" t="str">
            <v>CAPEX</v>
          </cell>
          <cell r="V1227" t="str">
            <v>C_INCR_ELL_A04</v>
          </cell>
          <cell r="Z1227">
            <v>0</v>
          </cell>
          <cell r="AA1227">
            <v>0</v>
          </cell>
          <cell r="AB1227">
            <v>109800000</v>
          </cell>
          <cell r="AC1227">
            <v>540000</v>
          </cell>
          <cell r="AD1227">
            <v>900000</v>
          </cell>
          <cell r="AG1227">
            <v>0</v>
          </cell>
          <cell r="AH1227">
            <v>-900000</v>
          </cell>
        </row>
        <row r="1228">
          <cell r="A1228" t="str">
            <v>C.NG.PAE.DF.18.063</v>
          </cell>
          <cell r="B1228" t="str">
            <v xml:space="preserve">LAND OIL  MAJOR OVERHAUL OF GENERATORS </v>
          </cell>
          <cell r="C1228" t="str">
            <v>C.NG.PAE.DF.18.063</v>
          </cell>
          <cell r="D1228" t="str">
            <v xml:space="preserve">LAND OIL  MAJOR OVERHAUL OF GENERATORS </v>
          </cell>
          <cell r="E1228" t="str">
            <v>IRETI OMOTOSO</v>
          </cell>
          <cell r="F1228" t="str">
            <v>PRODUCTION</v>
          </cell>
          <cell r="G1228">
            <v>13203</v>
          </cell>
          <cell r="H1228">
            <v>132</v>
          </cell>
          <cell r="I1228" t="str">
            <v>OF-E&amp;M</v>
          </cell>
          <cell r="J1228" t="str">
            <v>BASE JV</v>
          </cell>
          <cell r="K1228" t="str">
            <v>PRODUCTION</v>
          </cell>
          <cell r="L1228" t="str">
            <v>PRODUCTION</v>
          </cell>
          <cell r="M1228" t="str">
            <v>Asset Manager, Land East Hub</v>
          </cell>
          <cell r="N1228" t="str">
            <v>Asset Management Integration Lead</v>
          </cell>
          <cell r="O1228" t="str">
            <v>Olaleye, Olayemi</v>
          </cell>
          <cell r="P1228" t="str">
            <v>COLLINS.IYOLOMA@SHELL.COM</v>
          </cell>
          <cell r="Q1228" t="str">
            <v>CAPEX</v>
          </cell>
          <cell r="R1228" t="str">
            <v>CAPEX</v>
          </cell>
          <cell r="V1228" t="str">
            <v>C_OKOL_ELL_A08</v>
          </cell>
          <cell r="Z1228">
            <v>0</v>
          </cell>
          <cell r="AA1228">
            <v>0</v>
          </cell>
          <cell r="AB1228">
            <v>30500000</v>
          </cell>
          <cell r="AC1228">
            <v>150000</v>
          </cell>
          <cell r="AD1228">
            <v>250000</v>
          </cell>
          <cell r="AG1228">
            <v>0</v>
          </cell>
          <cell r="AH1228">
            <v>-250000</v>
          </cell>
        </row>
        <row r="1229">
          <cell r="A1229" t="str">
            <v>C.NG.PAE.DF.18.064</v>
          </cell>
          <cell r="B1229" t="str">
            <v>Utility Vessel Upgrade</v>
          </cell>
          <cell r="C1229" t="str">
            <v>C.NG.PAE.DF.18.064</v>
          </cell>
          <cell r="D1229" t="str">
            <v>Utility Vessel Upgrade</v>
          </cell>
          <cell r="E1229" t="str">
            <v>IRETI OMOTOSO</v>
          </cell>
          <cell r="F1229" t="str">
            <v>PRODUCTION</v>
          </cell>
          <cell r="G1229">
            <v>13206</v>
          </cell>
          <cell r="H1229">
            <v>132</v>
          </cell>
          <cell r="I1229" t="str">
            <v>OF-E&amp;M</v>
          </cell>
          <cell r="J1229" t="str">
            <v>BASE JV</v>
          </cell>
          <cell r="K1229" t="str">
            <v>PRODUCTION</v>
          </cell>
          <cell r="L1229" t="str">
            <v>PRODUCTION</v>
          </cell>
          <cell r="M1229" t="str">
            <v>Asset Manager, Central Hub</v>
          </cell>
          <cell r="N1229" t="str">
            <v>Asset Management Integration Lead</v>
          </cell>
          <cell r="O1229" t="str">
            <v>Olaleye, Olayemi</v>
          </cell>
          <cell r="P1229" t="str">
            <v>COLLINS.IYOLOMA@SHELL.COM</v>
          </cell>
          <cell r="Q1229" t="str">
            <v>CAPEX</v>
          </cell>
          <cell r="R1229" t="str">
            <v>CAPEX</v>
          </cell>
          <cell r="V1229" t="str">
            <v>C_OKOL_ELL_A09</v>
          </cell>
          <cell r="Z1229">
            <v>0</v>
          </cell>
          <cell r="AA1229">
            <v>0</v>
          </cell>
          <cell r="AB1229">
            <v>12200000</v>
          </cell>
          <cell r="AC1229">
            <v>60000</v>
          </cell>
          <cell r="AD1229">
            <v>100000</v>
          </cell>
          <cell r="AG1229">
            <v>0</v>
          </cell>
          <cell r="AH1229">
            <v>-100000</v>
          </cell>
        </row>
        <row r="1230">
          <cell r="A1230" t="str">
            <v>C.NG.PAE.DF.18.067</v>
          </cell>
          <cell r="B1230" t="str">
            <v>GBARAN-UBIE DCS UPGRADE</v>
          </cell>
          <cell r="C1230" t="str">
            <v>C.NG.PAE.DF.18.067</v>
          </cell>
          <cell r="D1230" t="str">
            <v>GBARAN-UBIE DCS UPGRADE</v>
          </cell>
          <cell r="E1230" t="str">
            <v>IRETI OMOTOSO</v>
          </cell>
          <cell r="F1230" t="str">
            <v>PRODUCTION</v>
          </cell>
          <cell r="G1230">
            <v>13203</v>
          </cell>
          <cell r="H1230">
            <v>132</v>
          </cell>
          <cell r="I1230" t="str">
            <v>OF-E&amp;M</v>
          </cell>
          <cell r="J1230" t="str">
            <v>BASE JV</v>
          </cell>
          <cell r="K1230" t="str">
            <v>PRODUCTION</v>
          </cell>
          <cell r="L1230" t="str">
            <v>PRODUCTION</v>
          </cell>
          <cell r="M1230" t="str">
            <v>Asset Manager, Central Hub</v>
          </cell>
          <cell r="N1230" t="str">
            <v>Asset Management Integration Lead</v>
          </cell>
          <cell r="O1230" t="str">
            <v>OLALEYE, OLAYEMI</v>
          </cell>
          <cell r="P1230" t="str">
            <v>COLLINS.IYOLOMA@SHELL.COM</v>
          </cell>
          <cell r="Q1230" t="str">
            <v>CAPEX</v>
          </cell>
          <cell r="R1230" t="str">
            <v>CAPEX</v>
          </cell>
          <cell r="V1230" t="str">
            <v>C_INCR_ELL_A01</v>
          </cell>
          <cell r="Z1230">
            <v>0</v>
          </cell>
          <cell r="AA1230">
            <v>0</v>
          </cell>
          <cell r="AB1230">
            <v>131773240.66</v>
          </cell>
          <cell r="AC1230">
            <v>648065.11800000002</v>
          </cell>
          <cell r="AD1230">
            <v>1080108.53</v>
          </cell>
          <cell r="AG1230">
            <v>0</v>
          </cell>
          <cell r="AH1230">
            <v>-1080108.53</v>
          </cell>
        </row>
        <row r="1231">
          <cell r="A1231" t="str">
            <v>C.NG.PAE.DF.18.068</v>
          </cell>
          <cell r="B1231" t="str">
            <v>PROCESS AUTOMATION SYSTEM UPGRADE.</v>
          </cell>
          <cell r="C1231" t="str">
            <v>C.NG.PAE.DF.18.068</v>
          </cell>
          <cell r="D1231" t="str">
            <v>PROCESS AUTOMATION SYSTEM UPGRADE.</v>
          </cell>
          <cell r="E1231" t="str">
            <v>IRETI OMOTOSO</v>
          </cell>
          <cell r="F1231" t="str">
            <v>PRODUCTION</v>
          </cell>
          <cell r="G1231">
            <v>13203</v>
          </cell>
          <cell r="H1231">
            <v>132</v>
          </cell>
          <cell r="I1231" t="str">
            <v>OF-E&amp;M</v>
          </cell>
          <cell r="J1231" t="str">
            <v>BASE JV</v>
          </cell>
          <cell r="K1231" t="str">
            <v>PRODUCTION</v>
          </cell>
          <cell r="L1231" t="str">
            <v>PRODUCTION</v>
          </cell>
          <cell r="M1231" t="str">
            <v>Asset Manager, Land East Hub</v>
          </cell>
          <cell r="N1231" t="str">
            <v>Asset Management Integration Lead</v>
          </cell>
          <cell r="O1231" t="str">
            <v>OLALEYE, OLAYEMI</v>
          </cell>
          <cell r="P1231" t="str">
            <v>COLLINS.IYOLOMA@SHELL.COM</v>
          </cell>
          <cell r="Q1231" t="str">
            <v>CAPEX</v>
          </cell>
          <cell r="R1231" t="str">
            <v>CAPEX</v>
          </cell>
          <cell r="V1231" t="str">
            <v>C_INCR_ELL_A01</v>
          </cell>
          <cell r="Z1231">
            <v>0</v>
          </cell>
          <cell r="AA1231">
            <v>0</v>
          </cell>
          <cell r="AB1231">
            <v>121492581.26000002</v>
          </cell>
          <cell r="AC1231">
            <v>597504.49799999991</v>
          </cell>
          <cell r="AD1231">
            <v>995840.83</v>
          </cell>
          <cell r="AG1231">
            <v>0</v>
          </cell>
          <cell r="AH1231">
            <v>-995840.83</v>
          </cell>
        </row>
        <row r="1232">
          <cell r="A1232" t="str">
            <v>C.NG.PAE.DF.18.069</v>
          </cell>
          <cell r="B1232" t="str">
            <v>FISCAL &amp; CUSTODY TRANSFER METERING SYSTEM UPGRADE /EQUIPMENT RECERTIFICATION FOR GBARAN-UBIE</v>
          </cell>
          <cell r="C1232" t="str">
            <v>C.NG.PAE.DF.18.069</v>
          </cell>
          <cell r="D1232" t="str">
            <v>FISCAL &amp; CUSTODY TRANSFER METERING SYSTEM UPGRADE /EQUIPMENT RECERTIFICATION FOR GBARAN-UBIE</v>
          </cell>
          <cell r="E1232" t="str">
            <v>IRETI OMOTOSO</v>
          </cell>
          <cell r="F1232" t="str">
            <v>PRODUCTION</v>
          </cell>
          <cell r="G1232">
            <v>13203</v>
          </cell>
          <cell r="H1232">
            <v>132</v>
          </cell>
          <cell r="I1232" t="str">
            <v>OF-E&amp;M</v>
          </cell>
          <cell r="J1232" t="str">
            <v>BASE JV</v>
          </cell>
          <cell r="K1232" t="str">
            <v>PRODUCTION</v>
          </cell>
          <cell r="L1232" t="str">
            <v>PRODUCTION</v>
          </cell>
          <cell r="M1232" t="str">
            <v>Asset Manager, Central Hub</v>
          </cell>
          <cell r="N1232" t="str">
            <v>Asset Management Integration Lead</v>
          </cell>
          <cell r="O1232" t="str">
            <v>OLALEYE, OLAYEMI</v>
          </cell>
          <cell r="P1232" t="str">
            <v>COLLINS.IYOLOMA@SHELL.COM</v>
          </cell>
          <cell r="Q1232" t="str">
            <v>CAPEX</v>
          </cell>
          <cell r="R1232" t="str">
            <v>CAPEX</v>
          </cell>
          <cell r="V1232" t="str">
            <v>C_INCR_ELL_A01</v>
          </cell>
          <cell r="Z1232">
            <v>0</v>
          </cell>
          <cell r="AA1232">
            <v>0</v>
          </cell>
          <cell r="AB1232">
            <v>70827100</v>
          </cell>
          <cell r="AC1232">
            <v>348330</v>
          </cell>
          <cell r="AD1232">
            <v>580550</v>
          </cell>
          <cell r="AG1232">
            <v>0</v>
          </cell>
          <cell r="AH1232">
            <v>-580550</v>
          </cell>
        </row>
        <row r="1233">
          <cell r="A1233" t="str">
            <v>C.NG.PAE.DF.18.070</v>
          </cell>
          <cell r="B1233" t="str">
            <v>FACILITY / PERIMETER LIGHT REVAMP</v>
          </cell>
          <cell r="C1233" t="str">
            <v>C.NG.PAE.DF.18.070</v>
          </cell>
          <cell r="D1233" t="str">
            <v>FACILITY / PERIMETER LIGHT REVAMP</v>
          </cell>
          <cell r="E1233" t="str">
            <v>IRETI OMOTOSO</v>
          </cell>
          <cell r="F1233" t="str">
            <v>PRODUCTION</v>
          </cell>
          <cell r="G1233">
            <v>13203</v>
          </cell>
          <cell r="H1233">
            <v>132</v>
          </cell>
          <cell r="I1233" t="str">
            <v>OF-E&amp;M</v>
          </cell>
          <cell r="J1233" t="str">
            <v>BASE JV</v>
          </cell>
          <cell r="K1233" t="str">
            <v>PRODUCTION</v>
          </cell>
          <cell r="L1233" t="str">
            <v>PRODUCTION</v>
          </cell>
          <cell r="M1233" t="str">
            <v>Asset Manager, Land East Hub</v>
          </cell>
          <cell r="N1233" t="str">
            <v>Asset Management Integration Lead</v>
          </cell>
          <cell r="O1233" t="str">
            <v>OLALEYE, OLAYEMI</v>
          </cell>
          <cell r="P1233" t="str">
            <v>COLLINS.IYOLOMA@SHELL.COM</v>
          </cell>
          <cell r="Q1233" t="str">
            <v>CAPEX</v>
          </cell>
          <cell r="R1233" t="str">
            <v>CAPEX</v>
          </cell>
          <cell r="V1233" t="str">
            <v>C_INCR_ELL_A01</v>
          </cell>
          <cell r="Z1233">
            <v>0</v>
          </cell>
          <cell r="AA1233">
            <v>0</v>
          </cell>
          <cell r="AB1233">
            <v>68686732</v>
          </cell>
          <cell r="AC1233">
            <v>337803.6</v>
          </cell>
          <cell r="AD1233">
            <v>563006</v>
          </cell>
          <cell r="AG1233">
            <v>0</v>
          </cell>
          <cell r="AH1233">
            <v>-563006</v>
          </cell>
        </row>
        <row r="1234">
          <cell r="A1234" t="str">
            <v>C.NG.PAE.DF.18.071</v>
          </cell>
          <cell r="B1234" t="str">
            <v>UPS BATTERY  / CONTROL MODULE CHANGE OUT - LAND CENTRAL</v>
          </cell>
          <cell r="C1234" t="str">
            <v>C.NG.PAE.DF.18.071</v>
          </cell>
          <cell r="D1234" t="str">
            <v>UPS BATTERY  / CONTROL MODULE CHANGE OUT - LAND CENTRAL</v>
          </cell>
          <cell r="E1234" t="str">
            <v>IRETI OMOTOSO</v>
          </cell>
          <cell r="F1234" t="str">
            <v>PRODUCTION</v>
          </cell>
          <cell r="G1234">
            <v>13203</v>
          </cell>
          <cell r="H1234">
            <v>132</v>
          </cell>
          <cell r="I1234" t="str">
            <v>OF-E&amp;M</v>
          </cell>
          <cell r="J1234" t="str">
            <v>BASE JV</v>
          </cell>
          <cell r="K1234" t="str">
            <v>PRODUCTION</v>
          </cell>
          <cell r="L1234" t="str">
            <v>PRODUCTION</v>
          </cell>
          <cell r="M1234" t="str">
            <v>Asset Manager, Central Hub</v>
          </cell>
          <cell r="N1234" t="str">
            <v>Asset Management Integration Lead</v>
          </cell>
          <cell r="O1234" t="str">
            <v>OLALEYE, OLAYEMI</v>
          </cell>
          <cell r="P1234" t="str">
            <v>COLLINS.IYOLOMA@SHELL.COM</v>
          </cell>
          <cell r="Q1234" t="str">
            <v>CAPEX</v>
          </cell>
          <cell r="R1234" t="str">
            <v>CAPEX</v>
          </cell>
          <cell r="V1234" t="str">
            <v>C_INCR_ELL_A01</v>
          </cell>
          <cell r="Z1234">
            <v>0</v>
          </cell>
          <cell r="AA1234">
            <v>0</v>
          </cell>
          <cell r="AB1234">
            <v>32985750</v>
          </cell>
          <cell r="AC1234">
            <v>162225</v>
          </cell>
          <cell r="AD1234">
            <v>270375</v>
          </cell>
          <cell r="AG1234">
            <v>0</v>
          </cell>
          <cell r="AH1234">
            <v>-270375</v>
          </cell>
        </row>
        <row r="1235">
          <cell r="A1235" t="str">
            <v>C.NG.PAE.DF.18.072</v>
          </cell>
          <cell r="B1235" t="str">
            <v>UPS BATTERY  / CONTROL MODULE CHANGE OUT - LAND EAST</v>
          </cell>
          <cell r="C1235" t="str">
            <v>C.NG.PAE.DF.18.072</v>
          </cell>
          <cell r="D1235" t="str">
            <v>UPS BATTERY  / CONTROL MODULE CHANGE OUT - LAND EAST</v>
          </cell>
          <cell r="E1235" t="str">
            <v>IRETI OMOTOSO</v>
          </cell>
          <cell r="F1235" t="str">
            <v>PRODUCTION</v>
          </cell>
          <cell r="G1235">
            <v>13203</v>
          </cell>
          <cell r="H1235">
            <v>132</v>
          </cell>
          <cell r="I1235" t="str">
            <v>OF-E&amp;M</v>
          </cell>
          <cell r="J1235" t="str">
            <v>BASE JV</v>
          </cell>
          <cell r="K1235" t="str">
            <v>PRODUCTION</v>
          </cell>
          <cell r="L1235" t="str">
            <v>PRODUCTION</v>
          </cell>
          <cell r="M1235" t="str">
            <v>Asset Manager, Land East Hub</v>
          </cell>
          <cell r="N1235" t="str">
            <v>Asset Management Integration Lead</v>
          </cell>
          <cell r="O1235" t="str">
            <v>OLALEYE, OLAYEMI</v>
          </cell>
          <cell r="P1235" t="str">
            <v>COLLINS.IYOLOMA@SHELL.COM</v>
          </cell>
          <cell r="Q1235" t="str">
            <v>CAPEX</v>
          </cell>
          <cell r="R1235" t="str">
            <v>CAPEX</v>
          </cell>
          <cell r="V1235" t="str">
            <v>C_INCR_ELL_A01</v>
          </cell>
          <cell r="Z1235">
            <v>0</v>
          </cell>
          <cell r="AA1235">
            <v>0</v>
          </cell>
          <cell r="AB1235">
            <v>6383894.0000000009</v>
          </cell>
          <cell r="AC1235">
            <v>31396.199999999997</v>
          </cell>
          <cell r="AD1235">
            <v>52327</v>
          </cell>
          <cell r="AG1235">
            <v>0</v>
          </cell>
          <cell r="AH1235">
            <v>-52327</v>
          </cell>
        </row>
        <row r="1236">
          <cell r="A1236" t="str">
            <v>C.NG.PAE.DF.18.073</v>
          </cell>
          <cell r="B1236" t="str">
            <v>FIRE AND GAS SYSTEM UPGRADE.</v>
          </cell>
          <cell r="C1236" t="str">
            <v>C.NG.PAE.DF.18.073</v>
          </cell>
          <cell r="D1236" t="str">
            <v>FIRE AND GAS SYSTEM UPGRADE.</v>
          </cell>
          <cell r="E1236" t="str">
            <v>IRETI OMOTOSO</v>
          </cell>
          <cell r="F1236" t="str">
            <v>PRODUCTION</v>
          </cell>
          <cell r="G1236">
            <v>13203</v>
          </cell>
          <cell r="H1236">
            <v>132</v>
          </cell>
          <cell r="I1236" t="str">
            <v>OF-E&amp;M</v>
          </cell>
          <cell r="J1236" t="str">
            <v>BASE JV</v>
          </cell>
          <cell r="K1236" t="str">
            <v>PRODUCTION</v>
          </cell>
          <cell r="L1236" t="str">
            <v>PRODUCTION</v>
          </cell>
          <cell r="M1236" t="str">
            <v>Asset Manager, Land East Hub</v>
          </cell>
          <cell r="N1236" t="str">
            <v>Asset Management Integration Lead</v>
          </cell>
          <cell r="O1236" t="str">
            <v>OLALEYE, OLAYEMI</v>
          </cell>
          <cell r="P1236" t="str">
            <v>COLLINS.IYOLOMA@SHELL.COM</v>
          </cell>
          <cell r="Q1236" t="str">
            <v>CAPEX</v>
          </cell>
          <cell r="R1236" t="str">
            <v>CAPEX</v>
          </cell>
          <cell r="V1236" t="str">
            <v>C_INCR_ELL_A01</v>
          </cell>
          <cell r="Z1236">
            <v>0</v>
          </cell>
          <cell r="AA1236">
            <v>0</v>
          </cell>
          <cell r="AB1236">
            <v>30373145.620000001</v>
          </cell>
          <cell r="AC1236">
            <v>149376.12599999999</v>
          </cell>
          <cell r="AD1236">
            <v>248960.21</v>
          </cell>
          <cell r="AG1236">
            <v>0</v>
          </cell>
          <cell r="AH1236">
            <v>-248960.21</v>
          </cell>
        </row>
        <row r="1237">
          <cell r="A1237" t="str">
            <v>C.NG.PAE.DF.18.074</v>
          </cell>
          <cell r="B1237" t="str">
            <v>LOW VOLTAGE DISTRIBUTION PANEL UPGRADE</v>
          </cell>
          <cell r="C1237" t="str">
            <v>C.NG.PAE.DF.18.074</v>
          </cell>
          <cell r="D1237" t="str">
            <v>LOW VOLTAGE DISTRIBUTION PANEL UPGRADE</v>
          </cell>
          <cell r="E1237" t="str">
            <v>IRETI OMOTOSO</v>
          </cell>
          <cell r="F1237" t="str">
            <v>PRODUCTION</v>
          </cell>
          <cell r="G1237">
            <v>13203</v>
          </cell>
          <cell r="H1237">
            <v>132</v>
          </cell>
          <cell r="I1237" t="str">
            <v>OF-E&amp;M</v>
          </cell>
          <cell r="J1237" t="str">
            <v>BASE JV</v>
          </cell>
          <cell r="K1237" t="str">
            <v>PRODUCTION</v>
          </cell>
          <cell r="L1237" t="str">
            <v>PRODUCTION</v>
          </cell>
          <cell r="M1237" t="str">
            <v>Asset Manager, Land East Hub</v>
          </cell>
          <cell r="N1237" t="str">
            <v>Asset Management Integration Lead</v>
          </cell>
          <cell r="O1237" t="str">
            <v>OLALEYE, OLAYEMI</v>
          </cell>
          <cell r="P1237" t="str">
            <v>COLLINS.IYOLOMA@SHELL.COM</v>
          </cell>
          <cell r="Q1237" t="str">
            <v>CAPEX</v>
          </cell>
          <cell r="R1237" t="str">
            <v>CAPEX</v>
          </cell>
          <cell r="V1237" t="str">
            <v>C_INCR_ELL_A01</v>
          </cell>
          <cell r="Z1237">
            <v>0</v>
          </cell>
          <cell r="AA1237">
            <v>0</v>
          </cell>
          <cell r="AB1237">
            <v>23309930</v>
          </cell>
          <cell r="AC1237">
            <v>114639</v>
          </cell>
          <cell r="AD1237">
            <v>191065</v>
          </cell>
          <cell r="AG1237">
            <v>0</v>
          </cell>
          <cell r="AH1237">
            <v>-191065</v>
          </cell>
        </row>
        <row r="1238">
          <cell r="A1238" t="str">
            <v>C.NG.PAE.DF.18.075</v>
          </cell>
          <cell r="B1238" t="str">
            <v>Air Operation UPS system machine replacement</v>
          </cell>
          <cell r="C1238" t="str">
            <v>C.NG.PAE.DF.18.075</v>
          </cell>
          <cell r="D1238" t="str">
            <v>Air Operation UPS system machine replacement</v>
          </cell>
          <cell r="E1238" t="str">
            <v>IRETI OMOTOSO</v>
          </cell>
          <cell r="F1238" t="str">
            <v>PRODUCTION</v>
          </cell>
          <cell r="G1238">
            <v>13203</v>
          </cell>
          <cell r="H1238">
            <v>132</v>
          </cell>
          <cell r="I1238" t="str">
            <v>OF-E&amp;M</v>
          </cell>
          <cell r="J1238" t="str">
            <v>BASE JV</v>
          </cell>
          <cell r="K1238" t="str">
            <v>PRODUCTION</v>
          </cell>
          <cell r="L1238" t="str">
            <v>PRODUCTION</v>
          </cell>
          <cell r="M1238" t="str">
            <v>Asset Manager, Central Hub</v>
          </cell>
          <cell r="N1238" t="str">
            <v>Asset Management Integration Lead</v>
          </cell>
          <cell r="O1238" t="str">
            <v>OLALEYE, OLAYEMI</v>
          </cell>
          <cell r="P1238" t="str">
            <v>COLLINS.IYOLOMA@SHELL.COM</v>
          </cell>
          <cell r="Q1238" t="str">
            <v>CAPEX</v>
          </cell>
          <cell r="R1238" t="str">
            <v>CAPEX</v>
          </cell>
          <cell r="V1238" t="str">
            <v>C_INCR_ELL_A01</v>
          </cell>
          <cell r="Z1238">
            <v>0</v>
          </cell>
          <cell r="AA1238">
            <v>0</v>
          </cell>
          <cell r="AB1238">
            <v>18422000</v>
          </cell>
          <cell r="AC1238">
            <v>90600</v>
          </cell>
          <cell r="AD1238">
            <v>151000</v>
          </cell>
          <cell r="AG1238">
            <v>0</v>
          </cell>
          <cell r="AH1238">
            <v>-151000</v>
          </cell>
        </row>
        <row r="1239">
          <cell r="A1239" t="str">
            <v>C.NG.PAE.DF.18.076</v>
          </cell>
          <cell r="B1239" t="str">
            <v>HP flare Tip Replacement</v>
          </cell>
          <cell r="C1239" t="str">
            <v>C.NG.PAE.DF.18.076</v>
          </cell>
          <cell r="D1239" t="str">
            <v>HP flare Tip Replacement</v>
          </cell>
          <cell r="E1239" t="str">
            <v>IRETI OMOTOSO</v>
          </cell>
          <cell r="F1239" t="str">
            <v>PRODUCTION</v>
          </cell>
          <cell r="G1239">
            <v>13310</v>
          </cell>
          <cell r="H1239">
            <v>133</v>
          </cell>
          <cell r="I1239" t="str">
            <v>GAS</v>
          </cell>
          <cell r="J1239" t="str">
            <v>BASE JV</v>
          </cell>
          <cell r="K1239" t="str">
            <v>PRODUCTION</v>
          </cell>
          <cell r="L1239" t="str">
            <v>PRODUCTION</v>
          </cell>
          <cell r="M1239" t="str">
            <v>Asset Manager, Land East Hub</v>
          </cell>
          <cell r="N1239" t="str">
            <v>Asset Management Integration Lead</v>
          </cell>
          <cell r="O1239" t="str">
            <v>Olaleye, Olayemi</v>
          </cell>
          <cell r="P1239" t="str">
            <v>COLLINS.IYOLOMA@SHELL.COM</v>
          </cell>
          <cell r="Q1239" t="str">
            <v>CAPEX</v>
          </cell>
          <cell r="R1239" t="str">
            <v>CAPEX</v>
          </cell>
          <cell r="V1239" t="str">
            <v>C_OKOL_ELL_A08</v>
          </cell>
          <cell r="Z1239">
            <v>0</v>
          </cell>
          <cell r="AA1239">
            <v>0</v>
          </cell>
          <cell r="AB1239">
            <v>33550000</v>
          </cell>
          <cell r="AC1239">
            <v>165000</v>
          </cell>
          <cell r="AD1239">
            <v>275000</v>
          </cell>
          <cell r="AG1239">
            <v>0</v>
          </cell>
          <cell r="AH1239">
            <v>-275000</v>
          </cell>
        </row>
        <row r="1240">
          <cell r="A1240" t="str">
            <v>C.NG.PAE.DG.08.004</v>
          </cell>
          <cell r="B1240" t="str">
            <v xml:space="preserve">EAST DOMESTIC GAS INTERIM-AGBADA </v>
          </cell>
          <cell r="C1240" t="str">
            <v>C.NG.PAE.DG.08.004</v>
          </cell>
          <cell r="D1240" t="str">
            <v xml:space="preserve">EAST DOMESTIC GAS INTERIM-AGBADA </v>
          </cell>
          <cell r="E1240" t="str">
            <v>MOJEED OKUNADE</v>
          </cell>
          <cell r="F1240" t="str">
            <v>MAJOR PROJECTS</v>
          </cell>
          <cell r="G1240">
            <v>13303</v>
          </cell>
          <cell r="H1240">
            <v>133</v>
          </cell>
          <cell r="I1240" t="str">
            <v>GAS</v>
          </cell>
          <cell r="J1240" t="str">
            <v>DOMGAS/IPP</v>
          </cell>
          <cell r="K1240" t="str">
            <v>P&amp;T</v>
          </cell>
          <cell r="L1240" t="str">
            <v>GM Nigeria, Operated</v>
          </cell>
          <cell r="M1240" t="str">
            <v>GM Nigeria, Operated</v>
          </cell>
          <cell r="N1240" t="str">
            <v>Project Manager, DOMGAS &amp; FYIP</v>
          </cell>
          <cell r="O1240" t="str">
            <v>AJALA, OLUFEMI</v>
          </cell>
          <cell r="P1240" t="str">
            <v>DERIN.SORETIRE@SHELL.COM</v>
          </cell>
          <cell r="Q1240" t="str">
            <v>CAPEX</v>
          </cell>
          <cell r="R1240" t="str">
            <v>CAPEX</v>
          </cell>
          <cell r="S1240" t="str">
            <v>NON SAL</v>
          </cell>
          <cell r="T1240" t="str">
            <v>N/A</v>
          </cell>
          <cell r="U1240" t="str">
            <v>N/A</v>
          </cell>
          <cell r="V1240" t="str">
            <v>C_FLDN_East Domgas</v>
          </cell>
          <cell r="Z1240">
            <v>12639088.639999999</v>
          </cell>
          <cell r="AA1240">
            <v>8154308.3499999987</v>
          </cell>
          <cell r="AB1240">
            <v>2037400000</v>
          </cell>
          <cell r="AC1240">
            <v>20040000</v>
          </cell>
          <cell r="AD1240">
            <v>26720000</v>
          </cell>
          <cell r="AG1240">
            <v>0</v>
          </cell>
          <cell r="AH1240">
            <v>-26720000</v>
          </cell>
        </row>
        <row r="1241">
          <cell r="A1241" t="str">
            <v>C.NG.PAE.DG.08.004.1238</v>
          </cell>
          <cell r="B1241" t="str">
            <v>EAST DOMESTIC GAS INTERIM-AGBADA PMT</v>
          </cell>
          <cell r="C1241" t="str">
            <v>C.NG.PAE.DG.08.004.1238</v>
          </cell>
          <cell r="D1241" t="str">
            <v>EAST DOMESTIC GAS INTERIM-AGBADA -PMT</v>
          </cell>
          <cell r="E1241" t="str">
            <v>MOJEED OKUNADE</v>
          </cell>
          <cell r="F1241" t="str">
            <v>MAJOR PROJECTS</v>
          </cell>
          <cell r="G1241">
            <v>415004</v>
          </cell>
          <cell r="H1241">
            <v>4150</v>
          </cell>
          <cell r="I1241" t="str">
            <v>GAS</v>
          </cell>
          <cell r="J1241" t="str">
            <v>DOMGAS/IPP</v>
          </cell>
          <cell r="K1241" t="str">
            <v>P&amp;T</v>
          </cell>
          <cell r="L1241" t="str">
            <v>GM Nigeria, Operated</v>
          </cell>
          <cell r="M1241" t="str">
            <v>GM Nigeria, Operated</v>
          </cell>
          <cell r="N1241" t="str">
            <v>Project Manager, DOMGAS &amp; FYIP</v>
          </cell>
          <cell r="O1241" t="str">
            <v>AJALA, OLUFEMI</v>
          </cell>
          <cell r="P1241" t="str">
            <v>DERIN.SORETIRE@SHELL.COM</v>
          </cell>
          <cell r="Q1241" t="str">
            <v>CAPEX</v>
          </cell>
          <cell r="R1241" t="str">
            <v>CAPEX</v>
          </cell>
          <cell r="S1241" t="str">
            <v>NON SAL</v>
          </cell>
          <cell r="T1241" t="str">
            <v>N/A</v>
          </cell>
          <cell r="U1241" t="str">
            <v>N/A</v>
          </cell>
          <cell r="V1241" t="str">
            <v>C_AGBD_EDGNAG_PMT</v>
          </cell>
          <cell r="Z1241">
            <v>2856398.209999999</v>
          </cell>
          <cell r="AA1241">
            <v>2830271.830000001</v>
          </cell>
          <cell r="AB1241">
            <v>305000000</v>
          </cell>
          <cell r="AC1241">
            <v>3000000</v>
          </cell>
          <cell r="AD1241">
            <v>4000000</v>
          </cell>
          <cell r="AG1241">
            <v>0</v>
          </cell>
          <cell r="AH1241">
            <v>-4000000</v>
          </cell>
        </row>
        <row r="1242">
          <cell r="A1242" t="str">
            <v>C.NG.PAE.DG.18.001</v>
          </cell>
          <cell r="B1242" t="str">
            <v>Gathering of AFAM VI vents to flare header</v>
          </cell>
          <cell r="C1242" t="str">
            <v>C.NG.PAE.DG.18.001</v>
          </cell>
          <cell r="D1242" t="str">
            <v>Gathering of AFAM VI vents to flare header</v>
          </cell>
          <cell r="E1242" t="str">
            <v>MOJEED OKUNADE</v>
          </cell>
          <cell r="F1242" t="str">
            <v>ENGINEERING</v>
          </cell>
          <cell r="G1242">
            <v>13303</v>
          </cell>
          <cell r="H1242">
            <v>133</v>
          </cell>
          <cell r="I1242" t="str">
            <v>GAS</v>
          </cell>
          <cell r="J1242" t="str">
            <v>DOMGAS/IPP</v>
          </cell>
          <cell r="K1242" t="str">
            <v>P&amp;T</v>
          </cell>
          <cell r="L1242" t="str">
            <v>GM Nigeria, Operated</v>
          </cell>
          <cell r="M1242" t="str">
            <v>GM Nigeria, Operated</v>
          </cell>
          <cell r="N1242" t="str">
            <v>Manager, Asset Engineering</v>
          </cell>
          <cell r="O1242" t="str">
            <v>Ebem, Marcel</v>
          </cell>
          <cell r="P1242" t="str">
            <v>EGUONO.OMONIGHO@SHELL.COM</v>
          </cell>
          <cell r="Q1242" t="str">
            <v>CAPEX</v>
          </cell>
          <cell r="R1242" t="str">
            <v>CAPEX</v>
          </cell>
          <cell r="V1242" t="str">
            <v>C_OBGO_EL1_Z05</v>
          </cell>
          <cell r="Z1242">
            <v>0</v>
          </cell>
          <cell r="AA1242">
            <v>0</v>
          </cell>
          <cell r="AB1242">
            <v>44606250</v>
          </cell>
          <cell r="AC1242">
            <v>438750</v>
          </cell>
          <cell r="AD1242">
            <v>585000</v>
          </cell>
          <cell r="AG1242">
            <v>0</v>
          </cell>
          <cell r="AH1242">
            <v>-585000</v>
          </cell>
        </row>
        <row r="1243">
          <cell r="A1243" t="str">
            <v>C.NG.PAE.DG.18.002</v>
          </cell>
          <cell r="B1243" t="str">
            <v>Obigbo flares upgrade</v>
          </cell>
          <cell r="C1243" t="str">
            <v>C.NG.PAE.DG.18.002</v>
          </cell>
          <cell r="D1243" t="str">
            <v>Obigbo flares upgrade</v>
          </cell>
          <cell r="E1243" t="str">
            <v>MOJEED OKUNADE</v>
          </cell>
          <cell r="F1243" t="str">
            <v>ENGINEERING</v>
          </cell>
          <cell r="G1243">
            <v>13303</v>
          </cell>
          <cell r="H1243">
            <v>133</v>
          </cell>
          <cell r="I1243" t="str">
            <v>GAS</v>
          </cell>
          <cell r="J1243" t="str">
            <v>DOMGAS/IPP</v>
          </cell>
          <cell r="K1243" t="str">
            <v>P&amp;T</v>
          </cell>
          <cell r="L1243" t="str">
            <v>GM Nigeria, Operated</v>
          </cell>
          <cell r="M1243" t="str">
            <v>GM Nigeria, Operated</v>
          </cell>
          <cell r="N1243" t="str">
            <v>Manager, Asset Engineering</v>
          </cell>
          <cell r="O1243" t="str">
            <v>Ebem, Marcel</v>
          </cell>
          <cell r="P1243" t="str">
            <v>EGUONO.OMONIGHO@SHELL.COM</v>
          </cell>
          <cell r="Q1243" t="str">
            <v>CAPEX</v>
          </cell>
          <cell r="R1243" t="str">
            <v>CAPEX</v>
          </cell>
          <cell r="V1243" t="str">
            <v>C_OBGO_EL1_Z11</v>
          </cell>
          <cell r="Z1243">
            <v>0</v>
          </cell>
          <cell r="AA1243">
            <v>0</v>
          </cell>
          <cell r="AB1243">
            <v>11437500</v>
          </cell>
          <cell r="AC1243">
            <v>112500</v>
          </cell>
          <cell r="AD1243">
            <v>150000</v>
          </cell>
          <cell r="AG1243">
            <v>0</v>
          </cell>
          <cell r="AH1243">
            <v>-150000</v>
          </cell>
        </row>
        <row r="1244">
          <cell r="A1244" t="str">
            <v>C.NG.PAE.DG.18.003</v>
          </cell>
          <cell r="B1244" t="str">
            <v>Afam GRF potable water system installation</v>
          </cell>
          <cell r="C1244" t="str">
            <v>C.NG.PAE.DG.18.003</v>
          </cell>
          <cell r="D1244" t="str">
            <v>Afam GRF potable water system installation</v>
          </cell>
          <cell r="E1244" t="str">
            <v>MOJEED OKUNADE</v>
          </cell>
          <cell r="F1244" t="str">
            <v>ENGINEERING</v>
          </cell>
          <cell r="G1244">
            <v>13303</v>
          </cell>
          <cell r="H1244">
            <v>133</v>
          </cell>
          <cell r="I1244" t="str">
            <v>GAS</v>
          </cell>
          <cell r="J1244" t="str">
            <v>DOMGAS/IPP</v>
          </cell>
          <cell r="K1244" t="str">
            <v>P&amp;T</v>
          </cell>
          <cell r="L1244" t="str">
            <v>GM Nigeria, Operated</v>
          </cell>
          <cell r="M1244" t="str">
            <v>GM Nigeria, Operated</v>
          </cell>
          <cell r="N1244" t="str">
            <v>Manager, Asset Engineering</v>
          </cell>
          <cell r="O1244" t="str">
            <v>Ebem, Marcel</v>
          </cell>
          <cell r="P1244" t="str">
            <v>EGUONO.OMONIGHO@SHELL.COM</v>
          </cell>
          <cell r="Q1244" t="str">
            <v>CAPEX</v>
          </cell>
          <cell r="R1244" t="str">
            <v>CAPEX</v>
          </cell>
          <cell r="V1244" t="str">
            <v>C_OKLM_EL1_Z04</v>
          </cell>
          <cell r="Z1244">
            <v>0</v>
          </cell>
          <cell r="AA1244">
            <v>0</v>
          </cell>
          <cell r="AB1244">
            <v>57187500</v>
          </cell>
          <cell r="AC1244">
            <v>562500</v>
          </cell>
          <cell r="AD1244">
            <v>750000</v>
          </cell>
          <cell r="AG1244">
            <v>0</v>
          </cell>
          <cell r="AH1244">
            <v>-750000</v>
          </cell>
        </row>
        <row r="1245">
          <cell r="A1245" t="str">
            <v>C.NG.PAE.DG.18.004</v>
          </cell>
          <cell r="B1245" t="str">
            <v>Okoloma flare blower installation</v>
          </cell>
          <cell r="C1245" t="str">
            <v>C.NG.PAE.DG.18.004</v>
          </cell>
          <cell r="D1245" t="str">
            <v>Okoloma flare blower installation</v>
          </cell>
          <cell r="E1245" t="str">
            <v>MOJEED OKUNADE</v>
          </cell>
          <cell r="F1245" t="str">
            <v>ENGINEERING</v>
          </cell>
          <cell r="G1245">
            <v>13303</v>
          </cell>
          <cell r="H1245">
            <v>133</v>
          </cell>
          <cell r="I1245" t="str">
            <v>GAS</v>
          </cell>
          <cell r="J1245" t="str">
            <v>DOMGAS/IPP</v>
          </cell>
          <cell r="K1245" t="str">
            <v>P&amp;T</v>
          </cell>
          <cell r="L1245" t="str">
            <v>GM Nigeria, Operated</v>
          </cell>
          <cell r="M1245" t="str">
            <v>GM Nigeria, Operated</v>
          </cell>
          <cell r="N1245">
            <v>0</v>
          </cell>
          <cell r="O1245" t="str">
            <v>Ebem, Marcel</v>
          </cell>
          <cell r="P1245" t="str">
            <v>EGUONO.OMONIGHO@SHELL.COM</v>
          </cell>
          <cell r="Q1245" t="str">
            <v>CAPEX</v>
          </cell>
          <cell r="R1245" t="str">
            <v>CAPEX</v>
          </cell>
          <cell r="V1245" t="str">
            <v>C_OKOL_EL1_Z11</v>
          </cell>
          <cell r="Z1245">
            <v>0</v>
          </cell>
          <cell r="AA1245">
            <v>0</v>
          </cell>
          <cell r="AB1245">
            <v>22875000</v>
          </cell>
          <cell r="AC1245">
            <v>225000</v>
          </cell>
          <cell r="AD1245">
            <v>300000</v>
          </cell>
          <cell r="AG1245">
            <v>0</v>
          </cell>
          <cell r="AH1245">
            <v>-300000</v>
          </cell>
        </row>
        <row r="1246">
          <cell r="A1246" t="str">
            <v>C.NG.PAE.DG.18.005</v>
          </cell>
          <cell r="B1246" t="str">
            <v>OKOLOMA/OBIGBO NAG PLANT UPGRADE</v>
          </cell>
          <cell r="C1246" t="str">
            <v>C.NG.PAE.DG.18.005</v>
          </cell>
          <cell r="D1246" t="str">
            <v>OKOLOMA/OBIGBO NAG PLANT UPGRADE</v>
          </cell>
          <cell r="E1246" t="str">
            <v>MOJEED OKUNADE</v>
          </cell>
          <cell r="F1246" t="str">
            <v>ENGINEERING</v>
          </cell>
          <cell r="G1246">
            <v>13303</v>
          </cell>
          <cell r="H1246">
            <v>133</v>
          </cell>
          <cell r="I1246" t="str">
            <v>GAS</v>
          </cell>
          <cell r="J1246" t="str">
            <v>DOMGAS/IPP</v>
          </cell>
          <cell r="K1246" t="str">
            <v>P&amp;T</v>
          </cell>
          <cell r="L1246" t="str">
            <v>GM Nigeria, Operated</v>
          </cell>
          <cell r="M1246" t="str">
            <v>GM Nigeria, Operated</v>
          </cell>
          <cell r="N1246" t="str">
            <v>Manager, Asset Engineering</v>
          </cell>
          <cell r="O1246" t="str">
            <v>Ebem, Marcel</v>
          </cell>
          <cell r="P1246" t="str">
            <v>EGUONO.OMONIGHO@SHELL.COM</v>
          </cell>
          <cell r="Q1246" t="str">
            <v>CAPEX</v>
          </cell>
          <cell r="R1246" t="str">
            <v>CAPEX</v>
          </cell>
          <cell r="V1246" t="str">
            <v>C_AHIA_EL1_Z11</v>
          </cell>
          <cell r="Z1246">
            <v>0</v>
          </cell>
          <cell r="AA1246">
            <v>0</v>
          </cell>
          <cell r="AB1246">
            <v>26687500</v>
          </cell>
          <cell r="AC1246">
            <v>262500</v>
          </cell>
          <cell r="AD1246">
            <v>350000</v>
          </cell>
          <cell r="AG1246">
            <v>0</v>
          </cell>
          <cell r="AH1246">
            <v>-350000</v>
          </cell>
        </row>
        <row r="1247">
          <cell r="A1247" t="str">
            <v>C.NG.PAE.DG.18.016</v>
          </cell>
          <cell r="B1247" t="str">
            <v xml:space="preserve">LAND AGG  MAJOR OVERHAUL OF GENERATORS </v>
          </cell>
          <cell r="C1247" t="str">
            <v>C.NG.PAE.DG.18.016</v>
          </cell>
          <cell r="D1247" t="str">
            <v xml:space="preserve">LAND AGG  MAJOR OVERHAUL OF GENERATORS </v>
          </cell>
          <cell r="E1247" t="str">
            <v>IRETI OMOTOSO</v>
          </cell>
          <cell r="F1247" t="str">
            <v>PRODUCTION</v>
          </cell>
          <cell r="G1247">
            <v>13303</v>
          </cell>
          <cell r="H1247">
            <v>133</v>
          </cell>
          <cell r="I1247" t="str">
            <v>GAS</v>
          </cell>
          <cell r="J1247" t="str">
            <v>BASE JV</v>
          </cell>
          <cell r="K1247" t="str">
            <v>PRODUCTION</v>
          </cell>
          <cell r="L1247" t="str">
            <v>PRODUCTION</v>
          </cell>
          <cell r="M1247" t="str">
            <v>Asset Manager, Land East Hub</v>
          </cell>
          <cell r="N1247" t="str">
            <v>Asset Management Integration Lead</v>
          </cell>
          <cell r="O1247" t="str">
            <v>Olaleye, Olayemi</v>
          </cell>
          <cell r="P1247" t="str">
            <v>COLLINS.IYOLOMA@SHELL.COM</v>
          </cell>
          <cell r="Q1247" t="str">
            <v>CAPEX</v>
          </cell>
          <cell r="R1247" t="str">
            <v>CAPEX</v>
          </cell>
          <cell r="V1247" t="str">
            <v>C_OKOL_ELL_A08</v>
          </cell>
          <cell r="Z1247">
            <v>0</v>
          </cell>
          <cell r="AA1247">
            <v>0</v>
          </cell>
          <cell r="AB1247">
            <v>213500000</v>
          </cell>
          <cell r="AC1247">
            <v>1050000</v>
          </cell>
          <cell r="AD1247">
            <v>1750000</v>
          </cell>
          <cell r="AG1247">
            <v>0</v>
          </cell>
          <cell r="AH1247">
            <v>-1750000</v>
          </cell>
        </row>
        <row r="1248">
          <cell r="A1248" t="str">
            <v>C.NG.PAE.DG.18.017</v>
          </cell>
          <cell r="B1248" t="str">
            <v>LAND AGG GAS GEN SCRUBBER REVAMP</v>
          </cell>
          <cell r="C1248" t="str">
            <v>C.NG.PAE.DG.18.017</v>
          </cell>
          <cell r="D1248" t="str">
            <v>LAND AGG GAS GEN SCRUBBER REVAMP</v>
          </cell>
          <cell r="E1248" t="str">
            <v>IRETI OMOTOSO</v>
          </cell>
          <cell r="F1248" t="str">
            <v>PRODUCTION</v>
          </cell>
          <cell r="G1248">
            <v>13303</v>
          </cell>
          <cell r="H1248">
            <v>133</v>
          </cell>
          <cell r="I1248" t="str">
            <v>GAS</v>
          </cell>
          <cell r="J1248" t="str">
            <v>BASE JV</v>
          </cell>
          <cell r="K1248" t="str">
            <v>PRODUCTION</v>
          </cell>
          <cell r="L1248" t="str">
            <v>PRODUCTION</v>
          </cell>
          <cell r="M1248" t="str">
            <v>Asset Manager, Land East Hub</v>
          </cell>
          <cell r="N1248" t="str">
            <v>Asset Management Integration Lead</v>
          </cell>
          <cell r="O1248" t="str">
            <v>Olaleye, Olayemi</v>
          </cell>
          <cell r="P1248" t="str">
            <v>COLLINS.IYOLOMA@SHELL.COM</v>
          </cell>
          <cell r="Q1248" t="str">
            <v>CAPEX</v>
          </cell>
          <cell r="R1248" t="str">
            <v>CAPEX</v>
          </cell>
          <cell r="V1248" t="str">
            <v>C_OKOL_ELL_A08</v>
          </cell>
          <cell r="Z1248">
            <v>0</v>
          </cell>
          <cell r="AA1248">
            <v>0</v>
          </cell>
          <cell r="AB1248">
            <v>12200000</v>
          </cell>
          <cell r="AC1248">
            <v>60000</v>
          </cell>
          <cell r="AD1248">
            <v>100000</v>
          </cell>
          <cell r="AG1248">
            <v>0</v>
          </cell>
          <cell r="AH1248">
            <v>-100000</v>
          </cell>
        </row>
        <row r="1249">
          <cell r="A1249" t="str">
            <v>C.NG.PAE.DG.18.018</v>
          </cell>
          <cell r="B1249" t="str">
            <v>LAND OIL FUEL GAS SCRUBBER UPGRADE</v>
          </cell>
          <cell r="C1249" t="str">
            <v>C.NG.PAE.DG.18.018</v>
          </cell>
          <cell r="D1249" t="str">
            <v>LAND OIL FUEL GAS SCRUBBER UPGRADE</v>
          </cell>
          <cell r="E1249" t="str">
            <v>IRETI OMOTOSO</v>
          </cell>
          <cell r="F1249" t="str">
            <v>PRODUCTION</v>
          </cell>
          <cell r="G1249">
            <v>13303</v>
          </cell>
          <cell r="H1249">
            <v>133</v>
          </cell>
          <cell r="I1249" t="str">
            <v>GAS</v>
          </cell>
          <cell r="J1249" t="str">
            <v>BASE JV</v>
          </cell>
          <cell r="K1249" t="str">
            <v>PRODUCTION</v>
          </cell>
          <cell r="L1249" t="str">
            <v>PRODUCTION</v>
          </cell>
          <cell r="M1249" t="str">
            <v>Asset Manager, Land East Hub</v>
          </cell>
          <cell r="N1249" t="str">
            <v>Asset Management Integration Lead</v>
          </cell>
          <cell r="O1249" t="str">
            <v>Olaleye, Olayemi</v>
          </cell>
          <cell r="P1249" t="str">
            <v>COLLINS.IYOLOMA@SHELL.COM</v>
          </cell>
          <cell r="Q1249" t="str">
            <v>CAPEX</v>
          </cell>
          <cell r="R1249" t="str">
            <v>CAPEX</v>
          </cell>
          <cell r="V1249" t="str">
            <v>C_OKOL_ELL_A08</v>
          </cell>
          <cell r="Z1249">
            <v>0</v>
          </cell>
          <cell r="AA1249">
            <v>0</v>
          </cell>
          <cell r="AB1249">
            <v>12810000</v>
          </cell>
          <cell r="AC1249">
            <v>63000</v>
          </cell>
          <cell r="AD1249">
            <v>105000</v>
          </cell>
          <cell r="AG1249">
            <v>0</v>
          </cell>
          <cell r="AH1249">
            <v>-105000</v>
          </cell>
        </row>
        <row r="1250">
          <cell r="A1250" t="str">
            <v>C.NG.PAE.DG.18.060</v>
          </cell>
          <cell r="B1250" t="str">
            <v>LAND-1/2AG COMPRESSOR  INSPECTIONS/OVERHAUL</v>
          </cell>
          <cell r="C1250" t="str">
            <v>C.NG.PAE.DG.18.060</v>
          </cell>
          <cell r="D1250" t="str">
            <v>LAND-1/2AG COMPRESSOR  INSPECTIONS/OVERHAUL</v>
          </cell>
          <cell r="E1250" t="str">
            <v>IRETI OMOTOSO</v>
          </cell>
          <cell r="F1250" t="str">
            <v>PRODUCTION</v>
          </cell>
          <cell r="G1250">
            <v>13303</v>
          </cell>
          <cell r="H1250">
            <v>133</v>
          </cell>
          <cell r="I1250" t="str">
            <v>GAS</v>
          </cell>
          <cell r="J1250" t="str">
            <v>BASE JV</v>
          </cell>
          <cell r="K1250" t="str">
            <v>PRODUCTION</v>
          </cell>
          <cell r="L1250" t="str">
            <v>PRODUCTION</v>
          </cell>
          <cell r="M1250" t="str">
            <v>Asset Manager, Land East Hub</v>
          </cell>
          <cell r="N1250" t="str">
            <v>Asset Management Integration Lead</v>
          </cell>
          <cell r="O1250" t="str">
            <v>OLALEYE, OLAYEMI</v>
          </cell>
          <cell r="P1250" t="str">
            <v>OJIYOVWI.ONEPHROJIRE@SHELL.COM</v>
          </cell>
          <cell r="Q1250" t="str">
            <v>CAPEX</v>
          </cell>
          <cell r="R1250" t="str">
            <v>CAPEX</v>
          </cell>
          <cell r="V1250" t="str">
            <v>C_OGIS_MAI_A11</v>
          </cell>
          <cell r="Z1250">
            <v>0</v>
          </cell>
          <cell r="AA1250">
            <v>0</v>
          </cell>
          <cell r="AB1250">
            <v>427000000</v>
          </cell>
          <cell r="AC1250">
            <v>2100000</v>
          </cell>
          <cell r="AD1250">
            <v>3500000</v>
          </cell>
          <cell r="AG1250">
            <v>0</v>
          </cell>
          <cell r="AH1250">
            <v>-3500000</v>
          </cell>
        </row>
        <row r="1251">
          <cell r="A1251" t="str">
            <v>C.NG.PAE.DL.17.001</v>
          </cell>
          <cell r="B1251" t="str">
            <v>FLOWLINES EAST - PLANNED REPLACEMENT</v>
          </cell>
          <cell r="C1251" t="str">
            <v>C.NG.PAE.DL.17.001</v>
          </cell>
          <cell r="D1251" t="str">
            <v>FLOWLINES EAST - PLANNED REPLACEMENT</v>
          </cell>
          <cell r="E1251" t="str">
            <v>MOJEED OKUNADE</v>
          </cell>
          <cell r="F1251" t="str">
            <v>ENGINEERING</v>
          </cell>
          <cell r="G1251">
            <v>13210</v>
          </cell>
          <cell r="H1251">
            <v>132</v>
          </cell>
          <cell r="I1251" t="str">
            <v>OF-E&amp;M</v>
          </cell>
          <cell r="J1251" t="str">
            <v>BASE JV</v>
          </cell>
          <cell r="K1251" t="str">
            <v>P&amp;T</v>
          </cell>
          <cell r="L1251" t="str">
            <v>GM Nigeria, Operated</v>
          </cell>
          <cell r="M1251" t="str">
            <v>GM Nigeria, Operated</v>
          </cell>
          <cell r="N1251" t="str">
            <v>Manager, Asset Engineering</v>
          </cell>
          <cell r="O1251" t="str">
            <v>EBEM, MARCEL</v>
          </cell>
          <cell r="P1251" t="str">
            <v>EMMANUEL.ERONMWON@SHELL.COM</v>
          </cell>
          <cell r="Q1251" t="str">
            <v>CAPEX</v>
          </cell>
          <cell r="R1251" t="str">
            <v>CAPEX</v>
          </cell>
          <cell r="V1251" t="str">
            <v>C_FLDX_EEE_Z08</v>
          </cell>
          <cell r="Z1251">
            <v>0</v>
          </cell>
          <cell r="AA1251">
            <v>-189578.67999999993</v>
          </cell>
          <cell r="AB1251">
            <v>610000000</v>
          </cell>
          <cell r="AC1251">
            <v>6000000</v>
          </cell>
          <cell r="AD1251">
            <v>8000000</v>
          </cell>
          <cell r="AG1251">
            <v>0</v>
          </cell>
          <cell r="AH1251">
            <v>-8000000</v>
          </cell>
        </row>
        <row r="1252">
          <cell r="A1252" t="str">
            <v>C.NG.PAE.DL.18.007</v>
          </cell>
          <cell r="B1252" t="str">
            <v>INTEGRITY IMPROVEMENT LINE PIPES</v>
          </cell>
          <cell r="C1252" t="str">
            <v>C.NG.PAE.DL.13.007</v>
          </cell>
          <cell r="D1252" t="str">
            <v>INTEGRITY IMPROVEMENT LINE PIPES</v>
          </cell>
          <cell r="E1252" t="str">
            <v>IRETI OMOTOSO</v>
          </cell>
          <cell r="F1252" t="str">
            <v>PRODUCTION</v>
          </cell>
          <cell r="G1252">
            <v>13210</v>
          </cell>
          <cell r="H1252">
            <v>132</v>
          </cell>
          <cell r="I1252" t="str">
            <v>PMM</v>
          </cell>
          <cell r="J1252" t="str">
            <v>BASE JV</v>
          </cell>
          <cell r="K1252" t="str">
            <v>PRODUCTION</v>
          </cell>
          <cell r="L1252" t="str">
            <v>PRODUCTION</v>
          </cell>
          <cell r="M1252" t="str">
            <v>Pipeline Asset Manager</v>
          </cell>
          <cell r="N1252" t="str">
            <v xml:space="preserve">	Head, Pipeline Operations &amp; Maintenance Mgt.                             </v>
          </cell>
          <cell r="O1252" t="str">
            <v>AGUEGBOH, OBIORA</v>
          </cell>
          <cell r="P1252" t="str">
            <v>JOHN.OKOJIE@SHELL.COM</v>
          </cell>
          <cell r="Q1252" t="str">
            <v>CAPEX</v>
          </cell>
          <cell r="R1252" t="str">
            <v>CAPEX</v>
          </cell>
          <cell r="V1252" t="str">
            <v>C_OGIS_ENG_Z28</v>
          </cell>
          <cell r="Z1252">
            <v>0</v>
          </cell>
          <cell r="AA1252">
            <v>0</v>
          </cell>
          <cell r="AB1252">
            <v>39345000</v>
          </cell>
          <cell r="AC1252">
            <v>301000</v>
          </cell>
          <cell r="AD1252">
            <v>430000</v>
          </cell>
          <cell r="AG1252">
            <v>0</v>
          </cell>
          <cell r="AH1252">
            <v>-430000</v>
          </cell>
        </row>
        <row r="1253">
          <cell r="A1253" t="str">
            <v>C.NG.PAE.DN.12.003.9401</v>
          </cell>
          <cell r="B1253" t="str">
            <v>ZARAMA-15 (IC) LOCATION PREPARATION</v>
          </cell>
          <cell r="C1253" t="str">
            <v>New_ZARAMA-15 (IC)</v>
          </cell>
          <cell r="D1253" t="str">
            <v>ZARAMA-15 (IC) LOCATION PREPARATION</v>
          </cell>
          <cell r="E1253" t="str">
            <v>MOJEED OKUNADE</v>
          </cell>
          <cell r="F1253" t="str">
            <v>WELLS</v>
          </cell>
          <cell r="G1253">
            <v>13101</v>
          </cell>
          <cell r="H1253">
            <v>131</v>
          </cell>
          <cell r="I1253" t="str">
            <v>GAS</v>
          </cell>
          <cell r="J1253" t="str">
            <v>NLNG BALANCE SHEET</v>
          </cell>
          <cell r="K1253" t="str">
            <v>P&amp;T</v>
          </cell>
          <cell r="L1253" t="str">
            <v>WELLS</v>
          </cell>
          <cell r="M1253" t="str">
            <v>GM Wells Ops SPDC</v>
          </cell>
          <cell r="N1253" t="str">
            <v>Well Operations Manager, Land/ D&amp;R/BOM</v>
          </cell>
          <cell r="O1253" t="str">
            <v>AUDU-USMAN, ISAAC</v>
          </cell>
          <cell r="P1253" t="str">
            <v>B.ORABUEZE@SHELL.COM</v>
          </cell>
          <cell r="Q1253" t="str">
            <v>CAPEX</v>
          </cell>
          <cell r="R1253" t="str">
            <v>CAPEX</v>
          </cell>
          <cell r="V1253" t="str">
            <v>D_UZUZ_EL2_G02</v>
          </cell>
          <cell r="Z1253">
            <v>0</v>
          </cell>
          <cell r="AA1253">
            <v>0</v>
          </cell>
          <cell r="AB1253">
            <v>228750000</v>
          </cell>
          <cell r="AC1253">
            <v>2250000</v>
          </cell>
          <cell r="AD1253">
            <v>3000000</v>
          </cell>
          <cell r="AG1253">
            <v>0</v>
          </cell>
          <cell r="AH1253">
            <v>-3000000</v>
          </cell>
        </row>
        <row r="1254">
          <cell r="A1254" t="str">
            <v>C.NG.PAE.DN.14.009.9404</v>
          </cell>
          <cell r="B1254" t="str">
            <v>EPUZTSGV002 - TESTING</v>
          </cell>
          <cell r="C1254" t="str">
            <v>C.NG.PAE.DN.14.009.9411</v>
          </cell>
          <cell r="D1254" t="str">
            <v>EPUZTSGV002 - COMPLETIONS</v>
          </cell>
          <cell r="E1254" t="str">
            <v>MOJEED OKUNADE</v>
          </cell>
          <cell r="F1254" t="str">
            <v>MAJOR PROJECTS</v>
          </cell>
          <cell r="G1254">
            <v>13104</v>
          </cell>
          <cell r="H1254">
            <v>131</v>
          </cell>
          <cell r="I1254" t="str">
            <v>MCA 2</v>
          </cell>
          <cell r="J1254" t="str">
            <v>MCA2 - GU</v>
          </cell>
          <cell r="K1254" t="str">
            <v>P&amp;T</v>
          </cell>
          <cell r="L1254" t="str">
            <v>GM Nigeria, Operated</v>
          </cell>
          <cell r="M1254" t="str">
            <v>GM Nigeria, Operated</v>
          </cell>
          <cell r="O1254" t="str">
            <v>AJALA, OLUFEMI</v>
          </cell>
          <cell r="Q1254" t="str">
            <v>CAPEX</v>
          </cell>
          <cell r="R1254" t="str">
            <v>CAPEX</v>
          </cell>
          <cell r="S1254" t="str">
            <v>NON SAL</v>
          </cell>
          <cell r="T1254" t="str">
            <v>N/A</v>
          </cell>
          <cell r="U1254" t="str">
            <v>N/A</v>
          </cell>
          <cell r="V1254" t="str">
            <v>C_GU2A_Well_Test</v>
          </cell>
          <cell r="Z1254">
            <v>0</v>
          </cell>
          <cell r="AA1254">
            <v>1057233.1100000001</v>
          </cell>
          <cell r="AB1254">
            <v>38125000</v>
          </cell>
          <cell r="AC1254">
            <v>375000</v>
          </cell>
          <cell r="AD1254">
            <v>500000</v>
          </cell>
          <cell r="AG1254">
            <v>0</v>
          </cell>
          <cell r="AH1254">
            <v>-500000</v>
          </cell>
        </row>
        <row r="1255">
          <cell r="A1255" t="str">
            <v>C.NG.PAE.DN.17.001.9401</v>
          </cell>
          <cell r="B1255" t="str">
            <v>ASSNH40W01  LOCATION PREPARATION</v>
          </cell>
          <cell r="C1255" t="str">
            <v>C.NG.PAE.DN.17.001.9401</v>
          </cell>
          <cell r="D1255" t="str">
            <v>ASSNH40W01  LOCATION PREPARATION</v>
          </cell>
          <cell r="E1255" t="str">
            <v>MOJEED OKUNADE</v>
          </cell>
          <cell r="F1255" t="str">
            <v>WELLS</v>
          </cell>
          <cell r="G1255">
            <v>13101</v>
          </cell>
          <cell r="H1255">
            <v>131</v>
          </cell>
          <cell r="I1255" t="str">
            <v>GAS</v>
          </cell>
          <cell r="J1255" t="str">
            <v>DOMGAS/IPP</v>
          </cell>
          <cell r="K1255" t="str">
            <v>P&amp;T</v>
          </cell>
          <cell r="L1255" t="str">
            <v>WELLS</v>
          </cell>
          <cell r="M1255" t="str">
            <v>GM Wells Ops SPDC</v>
          </cell>
          <cell r="N1255" t="str">
            <v>Well Operations Manager, Land/ D&amp;R/BOM</v>
          </cell>
          <cell r="O1255" t="str">
            <v>AUDU-USMAN, ISAAC</v>
          </cell>
          <cell r="P1255" t="str">
            <v>B.ORABUEZE@SHELL.COM</v>
          </cell>
          <cell r="Q1255" t="str">
            <v>CAPEX</v>
          </cell>
          <cell r="R1255" t="str">
            <v>CAPEX</v>
          </cell>
          <cell r="V1255" t="str">
            <v>D_ASSN_EL2_G30</v>
          </cell>
          <cell r="Z1255">
            <v>0</v>
          </cell>
          <cell r="AA1255">
            <v>0</v>
          </cell>
          <cell r="AB1255">
            <v>211830447.59811547</v>
          </cell>
          <cell r="AC1255">
            <v>405473.94230126083</v>
          </cell>
          <cell r="AD1255">
            <v>1100000</v>
          </cell>
          <cell r="AG1255">
            <v>0</v>
          </cell>
          <cell r="AH1255">
            <v>-1100000</v>
          </cell>
        </row>
        <row r="1256">
          <cell r="A1256" t="str">
            <v>C.NG.PAE.DN.17.002.9401</v>
          </cell>
          <cell r="B1256" t="str">
            <v>ASSNH40W02  LOCATION PREPARATION</v>
          </cell>
          <cell r="C1256" t="str">
            <v>C.NG.PAE.DN.17.002.9401</v>
          </cell>
          <cell r="D1256" t="str">
            <v>ASSNH40W02  LOCATION PREPARATION</v>
          </cell>
          <cell r="E1256" t="str">
            <v>MOJEED OKUNADE</v>
          </cell>
          <cell r="F1256" t="str">
            <v>WELLS</v>
          </cell>
          <cell r="G1256">
            <v>13101</v>
          </cell>
          <cell r="H1256">
            <v>131</v>
          </cell>
          <cell r="I1256" t="str">
            <v>GAS</v>
          </cell>
          <cell r="J1256" t="str">
            <v>DOMGAS/IPP</v>
          </cell>
          <cell r="K1256" t="str">
            <v>P&amp;T</v>
          </cell>
          <cell r="L1256" t="str">
            <v>WELLS</v>
          </cell>
          <cell r="M1256" t="str">
            <v>GM Wells Ops SPDC</v>
          </cell>
          <cell r="N1256" t="str">
            <v>Well Operations Manager, Land/ D&amp;R/BOM</v>
          </cell>
          <cell r="O1256" t="str">
            <v>AUDU-USMAN, ISAAC</v>
          </cell>
          <cell r="P1256" t="str">
            <v>B.ORABUEZE@SHELL.COM</v>
          </cell>
          <cell r="Q1256" t="str">
            <v>CAPEX</v>
          </cell>
          <cell r="R1256" t="str">
            <v>CAPEX</v>
          </cell>
          <cell r="V1256" t="str">
            <v>D_ASSN_EL2_G30</v>
          </cell>
          <cell r="Z1256">
            <v>0</v>
          </cell>
          <cell r="AA1256">
            <v>0</v>
          </cell>
          <cell r="AB1256">
            <v>211830447.59811556</v>
          </cell>
          <cell r="AC1256">
            <v>405473.9423012606</v>
          </cell>
          <cell r="AD1256">
            <v>1100000.0000000002</v>
          </cell>
          <cell r="AG1256">
            <v>0</v>
          </cell>
          <cell r="AH1256">
            <v>-1100000.0000000002</v>
          </cell>
        </row>
        <row r="1257">
          <cell r="A1257" t="str">
            <v>C.NG.PAE.DN.18.001.9401</v>
          </cell>
          <cell r="B1257" t="str">
            <v>GBARF10W01  (GBARAN F1B) LOCATION PREP</v>
          </cell>
          <cell r="C1257" t="str">
            <v>New_GBARF10W01  (GBARAN F1B)</v>
          </cell>
          <cell r="D1257" t="str">
            <v>GBARF10W01  (GBARAN F1B) LOCATION PREP</v>
          </cell>
          <cell r="E1257" t="str">
            <v>MOJEED OKUNADE</v>
          </cell>
          <cell r="F1257" t="str">
            <v>WELLS</v>
          </cell>
          <cell r="G1257">
            <v>13101</v>
          </cell>
          <cell r="H1257">
            <v>131</v>
          </cell>
          <cell r="I1257" t="str">
            <v>GAS</v>
          </cell>
          <cell r="J1257" t="str">
            <v>NLNG BALANCE SHEET</v>
          </cell>
          <cell r="K1257" t="str">
            <v>P&amp;T</v>
          </cell>
          <cell r="L1257" t="str">
            <v>WELLS</v>
          </cell>
          <cell r="M1257" t="str">
            <v>GM Wells Ops SPDC</v>
          </cell>
          <cell r="N1257" t="str">
            <v>Well Operations Manager, Land/ D&amp;R/BOM</v>
          </cell>
          <cell r="O1257" t="str">
            <v>AUDU-USMAN, ISAAC</v>
          </cell>
          <cell r="P1257" t="str">
            <v>B.ORABUEZE@SHELL.COM</v>
          </cell>
          <cell r="Q1257" t="str">
            <v>CAPEX</v>
          </cell>
          <cell r="R1257" t="str">
            <v>CAPEX</v>
          </cell>
          <cell r="V1257" t="str">
            <v>D_GBAR_EL2_G04</v>
          </cell>
          <cell r="Z1257">
            <v>0</v>
          </cell>
          <cell r="AA1257">
            <v>0</v>
          </cell>
          <cell r="AB1257">
            <v>192150000</v>
          </cell>
          <cell r="AC1257">
            <v>1890000</v>
          </cell>
          <cell r="AD1257">
            <v>2520000</v>
          </cell>
          <cell r="AG1257">
            <v>0</v>
          </cell>
          <cell r="AH1257">
            <v>-2520000</v>
          </cell>
        </row>
        <row r="1258">
          <cell r="A1258" t="str">
            <v>113131_SAL</v>
          </cell>
          <cell r="B1258" t="str">
            <v xml:space="preserve">O/H, JV BUDGET  INFO_ADMIN SERV COST    </v>
          </cell>
          <cell r="C1258">
            <v>540001</v>
          </cell>
          <cell r="D1258" t="str">
            <v>CORPORATE OPEX SALARIES</v>
          </cell>
          <cell r="E1258" t="str">
            <v>CHIGBO ENENMO</v>
          </cell>
          <cell r="F1258" t="str">
            <v>HR - SALARIES</v>
          </cell>
          <cell r="G1258">
            <v>415004</v>
          </cell>
          <cell r="H1258">
            <v>4150</v>
          </cell>
          <cell r="I1258" t="str">
            <v>G&amp;A</v>
          </cell>
          <cell r="J1258" t="str">
            <v>BASE JV</v>
          </cell>
          <cell r="K1258" t="str">
            <v>HR</v>
          </cell>
          <cell r="L1258" t="str">
            <v>FINANCE</v>
          </cell>
          <cell r="M1258" t="str">
            <v>GM, Planning &amp; Performance Management</v>
          </cell>
          <cell r="N1258" t="str">
            <v>Head, Regional Budgets &amp; Fin Planning</v>
          </cell>
          <cell r="O1258" t="str">
            <v>AJILIMA- ISAAC, HAWA</v>
          </cell>
          <cell r="P1258" t="str">
            <v>TARI.AKHIBI@SHELL.COM</v>
          </cell>
          <cell r="Q1258" t="str">
            <v>OPEX</v>
          </cell>
          <cell r="R1258" t="str">
            <v>OPEX</v>
          </cell>
          <cell r="S1258" t="str">
            <v>SALARIES</v>
          </cell>
          <cell r="T1258" t="str">
            <v>N/A</v>
          </cell>
          <cell r="U1258" t="str">
            <v>N/A</v>
          </cell>
          <cell r="V1258" t="str">
            <v>C_OPSE_OIL_Z11</v>
          </cell>
          <cell r="W1258" t="str">
            <v>P236.06 Finance and Taxation</v>
          </cell>
          <cell r="X1258" t="str">
            <v>S7000 Salaries and Wages</v>
          </cell>
          <cell r="Y1258" t="str">
            <v>A2340 Overhead</v>
          </cell>
          <cell r="Z1258">
            <v>1204809.03</v>
          </cell>
          <cell r="AA1258">
            <v>1080017.8799999999</v>
          </cell>
          <cell r="AB1258">
            <v>464717998.30566466</v>
          </cell>
          <cell r="AC1258">
            <v>0</v>
          </cell>
          <cell r="AD1258">
            <v>1523665.568215294</v>
          </cell>
          <cell r="AG1258">
            <v>0</v>
          </cell>
          <cell r="AH1258">
            <v>-1523665.568215294</v>
          </cell>
        </row>
        <row r="1259">
          <cell r="A1259" t="str">
            <v>113139_SAL</v>
          </cell>
          <cell r="B1259" t="str">
            <v xml:space="preserve">ADMIN SERV COST - MAJOR PROJECTS - TP   </v>
          </cell>
          <cell r="C1259">
            <v>540001</v>
          </cell>
          <cell r="D1259" t="str">
            <v>CORPORATE OPEX SALARIES</v>
          </cell>
          <cell r="E1259" t="str">
            <v>CHIGBO ENENMO</v>
          </cell>
          <cell r="F1259" t="str">
            <v>HR - SALARIES</v>
          </cell>
          <cell r="G1259">
            <v>415004</v>
          </cell>
          <cell r="H1259">
            <v>4150</v>
          </cell>
          <cell r="I1259" t="str">
            <v>G&amp;A</v>
          </cell>
          <cell r="J1259" t="str">
            <v>BASE JV</v>
          </cell>
          <cell r="K1259" t="str">
            <v>HR</v>
          </cell>
          <cell r="L1259" t="str">
            <v>GM Nigeria, Operated</v>
          </cell>
          <cell r="M1259" t="str">
            <v>GM Nigeria, Operated</v>
          </cell>
          <cell r="N1259" t="str">
            <v>Head, Discipline Engineering</v>
          </cell>
          <cell r="O1259" t="str">
            <v>AJILIMA- ISAAC, HAWA</v>
          </cell>
          <cell r="P1259" t="str">
            <v>TARI.AKHIBI@SHELL.COM</v>
          </cell>
          <cell r="Q1259" t="str">
            <v>OPEX</v>
          </cell>
          <cell r="R1259" t="str">
            <v>OPEX</v>
          </cell>
          <cell r="S1259" t="str">
            <v>SALARIES</v>
          </cell>
          <cell r="T1259" t="str">
            <v>N/A</v>
          </cell>
          <cell r="U1259" t="str">
            <v>N/A</v>
          </cell>
          <cell r="V1259" t="str">
            <v>N/A</v>
          </cell>
          <cell r="W1259" t="str">
            <v>P236.01 Technical Support</v>
          </cell>
          <cell r="X1259" t="str">
            <v>S7000 Salaries and Wages</v>
          </cell>
          <cell r="Y1259" t="str">
            <v>A2340 Overhead</v>
          </cell>
          <cell r="Z1259">
            <v>0</v>
          </cell>
          <cell r="AA1259">
            <v>0</v>
          </cell>
          <cell r="AB1259">
            <v>0</v>
          </cell>
          <cell r="AC1259">
            <v>0</v>
          </cell>
          <cell r="AD1259">
            <v>0</v>
          </cell>
          <cell r="AG1259">
            <v>0</v>
          </cell>
          <cell r="AH1259">
            <v>0</v>
          </cell>
        </row>
        <row r="1260">
          <cell r="A1260" t="str">
            <v>113140_sal</v>
          </cell>
          <cell r="B1260" t="str">
            <v>ADMIN SERV COST - SURFACE ENGINEERING - SALARIES</v>
          </cell>
          <cell r="C1260">
            <v>540001</v>
          </cell>
          <cell r="D1260" t="str">
            <v>CORPORATE OPEX SALARIES</v>
          </cell>
          <cell r="E1260" t="str">
            <v>CHIGBO ENENMO</v>
          </cell>
          <cell r="F1260" t="str">
            <v>HR - SALARIES</v>
          </cell>
          <cell r="G1260">
            <v>415004</v>
          </cell>
          <cell r="H1260">
            <v>4150</v>
          </cell>
          <cell r="I1260" t="str">
            <v>G&amp;A</v>
          </cell>
          <cell r="J1260" t="str">
            <v>BASE JV</v>
          </cell>
          <cell r="K1260" t="str">
            <v>HR</v>
          </cell>
          <cell r="L1260" t="str">
            <v>GM Nigeria, Operated</v>
          </cell>
          <cell r="M1260" t="str">
            <v>GM Nigeria, Operated</v>
          </cell>
          <cell r="N1260" t="str">
            <v>Head, Discipline Engineering</v>
          </cell>
          <cell r="O1260" t="str">
            <v>AJILIMA- ISAAC, HAWA</v>
          </cell>
          <cell r="P1260" t="str">
            <v>TARI.AKHIBI@SHELL.COM</v>
          </cell>
          <cell r="Q1260" t="str">
            <v>OPEX</v>
          </cell>
          <cell r="R1260" t="str">
            <v>OPEX</v>
          </cell>
          <cell r="S1260" t="str">
            <v>SALARIES</v>
          </cell>
          <cell r="T1260" t="str">
            <v>N/A</v>
          </cell>
          <cell r="U1260" t="str">
            <v>N/A</v>
          </cell>
          <cell r="V1260" t="str">
            <v>N/A</v>
          </cell>
          <cell r="W1260" t="str">
            <v>P236.01 Technical Support</v>
          </cell>
          <cell r="X1260" t="str">
            <v>S7000 Salaries and Wages</v>
          </cell>
          <cell r="Y1260" t="str">
            <v>A2340 Overhead</v>
          </cell>
          <cell r="Z1260">
            <v>4634.3500000000004</v>
          </cell>
          <cell r="AA1260">
            <v>-111.5300000000002</v>
          </cell>
          <cell r="AB1260">
            <v>0</v>
          </cell>
          <cell r="AC1260">
            <v>0</v>
          </cell>
          <cell r="AD1260">
            <v>0</v>
          </cell>
          <cell r="AG1260">
            <v>0</v>
          </cell>
          <cell r="AH1260">
            <v>0</v>
          </cell>
        </row>
        <row r="1261">
          <cell r="A1261" t="str">
            <v>C.NG.PAE.IE.18.001</v>
          </cell>
          <cell r="B1261" t="str">
            <v>Electrical Facility upgrade Isimiri</v>
          </cell>
          <cell r="C1261" t="str">
            <v>C.NG.PAE.IE.18.001</v>
          </cell>
          <cell r="D1261" t="str">
            <v>Electrical Facility upgrade</v>
          </cell>
          <cell r="E1261" t="str">
            <v>MOJEED OKUNADE</v>
          </cell>
          <cell r="F1261" t="str">
            <v>ENGINEERING</v>
          </cell>
          <cell r="G1261">
            <v>13210</v>
          </cell>
          <cell r="H1261">
            <v>132</v>
          </cell>
          <cell r="I1261" t="str">
            <v>OF-E&amp;M</v>
          </cell>
          <cell r="J1261" t="str">
            <v>BASE JV</v>
          </cell>
          <cell r="K1261" t="str">
            <v>P&amp;T</v>
          </cell>
          <cell r="L1261" t="str">
            <v>GM Nigeria, Operated</v>
          </cell>
          <cell r="M1261" t="str">
            <v>GM Nigeria, Operated</v>
          </cell>
          <cell r="N1261" t="str">
            <v>Manager, Asset Engineering</v>
          </cell>
          <cell r="O1261" t="str">
            <v>EBEM, MARCEL</v>
          </cell>
          <cell r="P1261" t="str">
            <v>EGUONO.OMONIGHO@SHELL.COM</v>
          </cell>
          <cell r="Q1261" t="str">
            <v>CAPEX</v>
          </cell>
          <cell r="R1261" t="str">
            <v>CAPEX</v>
          </cell>
          <cell r="V1261" t="str">
            <v>C_ISIM_EL1_Z10</v>
          </cell>
          <cell r="Z1261">
            <v>0</v>
          </cell>
          <cell r="AA1261">
            <v>0</v>
          </cell>
          <cell r="AB1261">
            <v>22875000</v>
          </cell>
          <cell r="AC1261">
            <v>225000</v>
          </cell>
          <cell r="AD1261">
            <v>300000</v>
          </cell>
          <cell r="AG1261">
            <v>0</v>
          </cell>
          <cell r="AH1261">
            <v>-300000</v>
          </cell>
        </row>
        <row r="1262">
          <cell r="A1262" t="str">
            <v>C.NG.PAE.IM.17.026</v>
          </cell>
          <cell r="B1262" t="str">
            <v xml:space="preserve">Gbaran CPF Upgrade Works </v>
          </cell>
          <cell r="C1262" t="str">
            <v>C.NG.PAE.IM.17.026</v>
          </cell>
          <cell r="D1262" t="str">
            <v xml:space="preserve">Gbaran CPF Upgrade Works </v>
          </cell>
          <cell r="E1262" t="str">
            <v>MOJEED OKUNADE</v>
          </cell>
          <cell r="F1262" t="str">
            <v>ENGINEERING</v>
          </cell>
          <cell r="G1262">
            <v>13204</v>
          </cell>
          <cell r="H1262">
            <v>132</v>
          </cell>
          <cell r="I1262" t="str">
            <v>OF-E&amp;M</v>
          </cell>
          <cell r="J1262" t="str">
            <v>BASE JV</v>
          </cell>
          <cell r="K1262" t="str">
            <v>P&amp;T</v>
          </cell>
          <cell r="L1262" t="str">
            <v>GM Nigeria, Operated</v>
          </cell>
          <cell r="M1262" t="str">
            <v>GM Nigeria, Operated</v>
          </cell>
          <cell r="N1262" t="str">
            <v>Manager, Asset Engineering</v>
          </cell>
          <cell r="O1262" t="str">
            <v>EBEM, MARCEL</v>
          </cell>
          <cell r="P1262" t="str">
            <v>EGUONO.OMONIGHO@SHELL.COM</v>
          </cell>
          <cell r="Q1262" t="str">
            <v>CAPEX</v>
          </cell>
          <cell r="R1262" t="str">
            <v>CAPEX</v>
          </cell>
          <cell r="V1262" t="str">
            <v>C_GBRN_EL2_Z03</v>
          </cell>
          <cell r="Z1262">
            <v>0</v>
          </cell>
          <cell r="AA1262">
            <v>177860.09</v>
          </cell>
          <cell r="AB1262">
            <v>125812500</v>
          </cell>
          <cell r="AC1262">
            <v>1237500</v>
          </cell>
          <cell r="AD1262">
            <v>1650000</v>
          </cell>
          <cell r="AG1262">
            <v>0</v>
          </cell>
          <cell r="AH1262">
            <v>-1650000</v>
          </cell>
        </row>
        <row r="1263">
          <cell r="A1263" t="str">
            <v>113148_sal</v>
          </cell>
          <cell r="B1263" t="str">
            <v>OVERHEADS FPF PENSION FUND_ADMIN COST</v>
          </cell>
          <cell r="C1263">
            <v>540001</v>
          </cell>
          <cell r="D1263" t="str">
            <v>CORPORATE OPEX SALARIES</v>
          </cell>
          <cell r="E1263" t="str">
            <v>CHIGBO ENENMO</v>
          </cell>
          <cell r="F1263" t="str">
            <v>HR - SALARIES</v>
          </cell>
          <cell r="G1263">
            <v>415004</v>
          </cell>
          <cell r="H1263">
            <v>4150</v>
          </cell>
          <cell r="I1263" t="str">
            <v>G&amp;A</v>
          </cell>
          <cell r="J1263" t="str">
            <v>BASE JV</v>
          </cell>
          <cell r="K1263" t="str">
            <v>HR</v>
          </cell>
          <cell r="L1263" t="str">
            <v>FINANCE</v>
          </cell>
          <cell r="M1263" t="str">
            <v>MD, Shell Nig. Closed Pension Fund Admin</v>
          </cell>
          <cell r="N1263" t="str">
            <v>Head Operations &amp; Finance</v>
          </cell>
          <cell r="O1263" t="str">
            <v>AJILIMA- ISAAC, HAWA</v>
          </cell>
          <cell r="P1263" t="str">
            <v>TARI.AKHIBI@SHELL.COM</v>
          </cell>
          <cell r="Q1263" t="str">
            <v>OPEX</v>
          </cell>
          <cell r="R1263" t="str">
            <v>OPEX</v>
          </cell>
          <cell r="S1263" t="str">
            <v>SALARIES</v>
          </cell>
          <cell r="T1263" t="str">
            <v>N/A</v>
          </cell>
          <cell r="U1263" t="str">
            <v>N/A</v>
          </cell>
          <cell r="V1263" t="str">
            <v>N/A</v>
          </cell>
          <cell r="W1263" t="str">
            <v>P236.06 Finance and Taxation</v>
          </cell>
          <cell r="X1263" t="str">
            <v>S7000 Salaries and Wages</v>
          </cell>
          <cell r="Y1263" t="str">
            <v>A2340 Overhead</v>
          </cell>
          <cell r="Z1263">
            <v>-350164.05</v>
          </cell>
          <cell r="AA1263">
            <v>-124966.75</v>
          </cell>
          <cell r="AB1263">
            <v>0</v>
          </cell>
          <cell r="AC1263">
            <v>0</v>
          </cell>
          <cell r="AD1263">
            <v>0</v>
          </cell>
          <cell r="AG1263">
            <v>0</v>
          </cell>
          <cell r="AH1263">
            <v>0</v>
          </cell>
        </row>
        <row r="1264">
          <cell r="A1264" t="str">
            <v>113149_sal</v>
          </cell>
          <cell r="B1264" t="str">
            <v>OVERHEADS FPF PENSION FUND_STAFF COST</v>
          </cell>
          <cell r="C1264">
            <v>540001</v>
          </cell>
          <cell r="D1264" t="str">
            <v>CORPORATE OPEX SALARIES</v>
          </cell>
          <cell r="E1264" t="str">
            <v>CHIGBO ENENMO</v>
          </cell>
          <cell r="F1264" t="str">
            <v>HR - SALARIES</v>
          </cell>
          <cell r="G1264">
            <v>415004</v>
          </cell>
          <cell r="H1264">
            <v>4150</v>
          </cell>
          <cell r="I1264" t="str">
            <v>G&amp;A</v>
          </cell>
          <cell r="J1264" t="str">
            <v>BASE JV</v>
          </cell>
          <cell r="K1264" t="str">
            <v>HR</v>
          </cell>
          <cell r="L1264" t="str">
            <v>FINANCE</v>
          </cell>
          <cell r="M1264" t="str">
            <v>MD, Shell Nig. Closed Pension Fund Admin</v>
          </cell>
          <cell r="N1264" t="str">
            <v>Head Operations &amp; Finance</v>
          </cell>
          <cell r="O1264" t="str">
            <v>AJILIMA- ISAAC, HAWA</v>
          </cell>
          <cell r="P1264" t="str">
            <v>TARI.AKHIBI@SHELL.COM</v>
          </cell>
          <cell r="Q1264" t="str">
            <v>OPEX</v>
          </cell>
          <cell r="R1264" t="str">
            <v>OPEX</v>
          </cell>
          <cell r="S1264" t="str">
            <v>SALARIES</v>
          </cell>
          <cell r="T1264" t="str">
            <v>N/A</v>
          </cell>
          <cell r="U1264" t="str">
            <v>N/A</v>
          </cell>
          <cell r="V1264" t="str">
            <v>N/A</v>
          </cell>
          <cell r="W1264" t="str">
            <v>P236.06 Finance and Taxation</v>
          </cell>
          <cell r="X1264" t="str">
            <v>S7000 Salaries and Wages</v>
          </cell>
          <cell r="Y1264" t="str">
            <v>A2340 Overhead</v>
          </cell>
          <cell r="Z1264">
            <v>2977749.34</v>
          </cell>
          <cell r="AA1264">
            <v>3283594.7100000004</v>
          </cell>
          <cell r="AB1264">
            <v>0</v>
          </cell>
          <cell r="AC1264">
            <v>0</v>
          </cell>
          <cell r="AD1264">
            <v>0</v>
          </cell>
          <cell r="AG1264">
            <v>0</v>
          </cell>
          <cell r="AH1264">
            <v>0</v>
          </cell>
        </row>
        <row r="1265">
          <cell r="A1265" t="str">
            <v>C.NG.PAE.IM.18.003</v>
          </cell>
          <cell r="B1265" t="str">
            <v>IG-IA Conversion at Obigbo AGG</v>
          </cell>
          <cell r="C1265" t="str">
            <v>C.NG.PAE.IM.18.003</v>
          </cell>
          <cell r="D1265" t="str">
            <v>IG-IA Conversion at Obigbo AGG</v>
          </cell>
          <cell r="E1265" t="str">
            <v>MOJEED OKUNADE</v>
          </cell>
          <cell r="F1265" t="str">
            <v>ENGINEERING</v>
          </cell>
          <cell r="G1265">
            <v>13210</v>
          </cell>
          <cell r="H1265">
            <v>132</v>
          </cell>
          <cell r="I1265" t="str">
            <v>OF-E&amp;M</v>
          </cell>
          <cell r="J1265" t="str">
            <v>BASE JV</v>
          </cell>
          <cell r="K1265" t="str">
            <v>P&amp;T</v>
          </cell>
          <cell r="L1265" t="str">
            <v>GM Nigeria, Operated</v>
          </cell>
          <cell r="M1265" t="str">
            <v>GM Nigeria, Operated</v>
          </cell>
          <cell r="N1265" t="str">
            <v>Manager, Asset Engineering</v>
          </cell>
          <cell r="O1265" t="str">
            <v>Ebem, Marcel</v>
          </cell>
          <cell r="P1265" t="str">
            <v>EGUONO.OMONIGHO@SHELL.COM</v>
          </cell>
          <cell r="Q1265" t="str">
            <v>CAPEX</v>
          </cell>
          <cell r="R1265" t="str">
            <v>CAPEX</v>
          </cell>
          <cell r="V1265" t="str">
            <v>C_OBGO_EL1_Z12</v>
          </cell>
          <cell r="Z1265">
            <v>0</v>
          </cell>
          <cell r="AA1265">
            <v>0</v>
          </cell>
          <cell r="AB1265">
            <v>22112500</v>
          </cell>
          <cell r="AC1265">
            <v>217500</v>
          </cell>
          <cell r="AD1265">
            <v>290000</v>
          </cell>
          <cell r="AG1265">
            <v>0</v>
          </cell>
          <cell r="AH1265">
            <v>-290000</v>
          </cell>
        </row>
        <row r="1266">
          <cell r="A1266" t="str">
            <v>C.NG.PAO.DG.15.001</v>
          </cell>
          <cell r="B1266" t="str">
            <v>OGGS-ELPS-RPA EA GAS DIVERSION TO DOMGAS</v>
          </cell>
          <cell r="C1266" t="str">
            <v>C.NG.PAO.DG.15.001</v>
          </cell>
          <cell r="D1266" t="str">
            <v>OGGS-ELPS-RPA EA GAS DIVERSION TO DOMGAS</v>
          </cell>
          <cell r="E1266" t="str">
            <v>MOJEED OKUNADE</v>
          </cell>
          <cell r="F1266" t="str">
            <v>MAJOR PROJECTS</v>
          </cell>
          <cell r="G1266">
            <v>13303</v>
          </cell>
          <cell r="H1266">
            <v>133</v>
          </cell>
          <cell r="I1266" t="str">
            <v>Gas</v>
          </cell>
          <cell r="J1266" t="str">
            <v>BASE JV</v>
          </cell>
          <cell r="K1266" t="str">
            <v>P&amp;T</v>
          </cell>
          <cell r="L1266" t="str">
            <v>GM Nigeria, Operated</v>
          </cell>
          <cell r="M1266" t="str">
            <v>GM Nigeria, Operated</v>
          </cell>
          <cell r="N1266" t="str">
            <v>Project Manager, DOMGAS &amp; FYIP</v>
          </cell>
          <cell r="O1266" t="str">
            <v>AJALA, OLUFEMI</v>
          </cell>
          <cell r="P1266" t="str">
            <v>CHRIS.ANTHONY@SHELL.COM</v>
          </cell>
          <cell r="Q1266" t="str">
            <v>CAPEX</v>
          </cell>
          <cell r="R1266" t="str">
            <v>CAPEX</v>
          </cell>
          <cell r="S1266" t="str">
            <v>NON SAL</v>
          </cell>
          <cell r="T1266" t="str">
            <v>N/A</v>
          </cell>
          <cell r="U1266" t="str">
            <v>N/A</v>
          </cell>
          <cell r="V1266" t="str">
            <v>C_RPAMOD_O_U</v>
          </cell>
          <cell r="Z1266">
            <v>4628097.9799999995</v>
          </cell>
          <cell r="AA1266">
            <v>1458618.84</v>
          </cell>
          <cell r="AB1266">
            <v>266112500</v>
          </cell>
          <cell r="AC1266">
            <v>2617500</v>
          </cell>
          <cell r="AD1266">
            <v>3490000</v>
          </cell>
          <cell r="AG1266">
            <v>0</v>
          </cell>
          <cell r="AH1266">
            <v>-3490000</v>
          </cell>
        </row>
        <row r="1267">
          <cell r="A1267" t="str">
            <v>C.NG.PAO.HF.12.001</v>
          </cell>
          <cell r="B1267" t="str">
            <v>EA FIRE DETECTION SYSTEM</v>
          </cell>
          <cell r="C1267" t="str">
            <v>C.NG.PAO.HF.12.001</v>
          </cell>
          <cell r="D1267" t="str">
            <v>EA FIRE DETECTION SYSTEM</v>
          </cell>
          <cell r="E1267" t="str">
            <v>IRETI OMOTOSO</v>
          </cell>
          <cell r="F1267" t="str">
            <v>PRODUCTION</v>
          </cell>
          <cell r="G1267">
            <v>13203</v>
          </cell>
          <cell r="H1267">
            <v>132</v>
          </cell>
          <cell r="I1267" t="str">
            <v>OF-E&amp;M</v>
          </cell>
          <cell r="J1267" t="str">
            <v>BASE JV</v>
          </cell>
          <cell r="K1267" t="str">
            <v>PRODUCTION</v>
          </cell>
          <cell r="L1267" t="str">
            <v>PRODUCTION</v>
          </cell>
          <cell r="M1267" t="str">
            <v>Asset Manager, EA Hub</v>
          </cell>
          <cell r="N1267" t="str">
            <v>Asset Management Integration Lead</v>
          </cell>
          <cell r="O1267" t="str">
            <v>OLUMIDE, VICTORIA</v>
          </cell>
          <cell r="P1267" t="str">
            <v>ADEOLA.OMOLE@SHELL.COM</v>
          </cell>
          <cell r="Q1267" t="str">
            <v>CAPEX</v>
          </cell>
          <cell r="R1267" t="str">
            <v>CAPEX</v>
          </cell>
          <cell r="V1267" t="str">
            <v>C_OGIS_OZZ_A01</v>
          </cell>
          <cell r="Z1267">
            <v>110298.44</v>
          </cell>
          <cell r="AA1267">
            <v>0</v>
          </cell>
          <cell r="AB1267">
            <v>45140000</v>
          </cell>
          <cell r="AC1267">
            <v>222000</v>
          </cell>
          <cell r="AD1267">
            <v>370000</v>
          </cell>
          <cell r="AG1267">
            <v>0</v>
          </cell>
          <cell r="AH1267">
            <v>-370000</v>
          </cell>
        </row>
        <row r="1268">
          <cell r="A1268" t="str">
            <v>C.NG.PAO.IC.18.001</v>
          </cell>
          <cell r="B1268" t="str">
            <v>SECURITY TECHNOLOGY - EA</v>
          </cell>
          <cell r="C1268" t="str">
            <v>C.NG.PTW.IC.18.001</v>
          </cell>
          <cell r="D1268" t="str">
            <v>SECURITY TECHNOLOGY</v>
          </cell>
          <cell r="E1268" t="str">
            <v>CHIGBO ENENMO</v>
          </cell>
          <cell r="F1268" t="str">
            <v>SECURITY</v>
          </cell>
          <cell r="G1268">
            <v>14001</v>
          </cell>
          <cell r="H1268">
            <v>140</v>
          </cell>
          <cell r="I1268" t="str">
            <v>HSE</v>
          </cell>
          <cell r="J1268" t="str">
            <v>BASE JV</v>
          </cell>
          <cell r="K1268" t="str">
            <v>CC &amp; MD</v>
          </cell>
          <cell r="L1268" t="str">
            <v>SECURITY</v>
          </cell>
          <cell r="M1268" t="str">
            <v>General Manager, Security</v>
          </cell>
          <cell r="N1268" t="str">
            <v>Corporate Security Operations Manager</v>
          </cell>
          <cell r="O1268" t="str">
            <v>OLOWOLAGBA, SUNKANMI</v>
          </cell>
          <cell r="P1268" t="str">
            <v>DAVID.OBOT@SHELL.COM</v>
          </cell>
          <cell r="Q1268" t="str">
            <v>CAPEX</v>
          </cell>
          <cell r="R1268" t="str">
            <v>CAPEX</v>
          </cell>
          <cell r="V1268" t="str">
            <v>C_NOGI_CSE_Z19</v>
          </cell>
          <cell r="Z1268">
            <v>0</v>
          </cell>
          <cell r="AA1268">
            <v>0</v>
          </cell>
          <cell r="AB1268">
            <v>429287500</v>
          </cell>
          <cell r="AC1268">
            <v>4222500</v>
          </cell>
          <cell r="AD1268">
            <v>5630000</v>
          </cell>
          <cell r="AG1268">
            <v>0</v>
          </cell>
          <cell r="AH1268">
            <v>-5630000</v>
          </cell>
        </row>
        <row r="1269">
          <cell r="A1269" t="str">
            <v>C.NG.PAO.NO.14.001.1239</v>
          </cell>
          <cell r="B1269" t="str">
            <v>EA ASSET ENGINERING MANPOWER</v>
          </cell>
          <cell r="C1269" t="str">
            <v>C.NG.PAO.NO.14.001</v>
          </cell>
          <cell r="D1269" t="str">
            <v xml:space="preserve">MINOR MODIFICATION </v>
          </cell>
          <cell r="E1269" t="str">
            <v>IRETI OMOTOSO</v>
          </cell>
          <cell r="F1269" t="str">
            <v>PRODUCTION</v>
          </cell>
          <cell r="G1269">
            <v>13203</v>
          </cell>
          <cell r="H1269">
            <v>132</v>
          </cell>
          <cell r="I1269" t="str">
            <v>OF-E&amp;M</v>
          </cell>
          <cell r="J1269" t="str">
            <v>BASE JV</v>
          </cell>
          <cell r="K1269" t="str">
            <v>PRODUCTION</v>
          </cell>
          <cell r="L1269" t="str">
            <v>PRODUCTION</v>
          </cell>
          <cell r="M1269" t="str">
            <v>Asset Manager, EA Hub</v>
          </cell>
          <cell r="N1269" t="str">
            <v>Asset Management Integration Lead</v>
          </cell>
          <cell r="O1269" t="str">
            <v>OLUMIDE, VICTORIA</v>
          </cell>
          <cell r="P1269" t="str">
            <v>ADEOLA.OMOLE@SHELL.COM</v>
          </cell>
          <cell r="Q1269" t="str">
            <v>CAPEX</v>
          </cell>
          <cell r="R1269" t="str">
            <v>CAPEX</v>
          </cell>
          <cell r="V1269" t="str">
            <v>C_OGIS_OZZ_U09</v>
          </cell>
          <cell r="Z1269">
            <v>0</v>
          </cell>
          <cell r="AA1269">
            <v>0</v>
          </cell>
          <cell r="AB1269">
            <v>109800000</v>
          </cell>
          <cell r="AC1269">
            <v>540000</v>
          </cell>
          <cell r="AD1269">
            <v>900000</v>
          </cell>
          <cell r="AG1269">
            <v>0</v>
          </cell>
          <cell r="AH1269">
            <v>-900000</v>
          </cell>
        </row>
        <row r="1270">
          <cell r="A1270" t="str">
            <v>C.NG.PAO.NO.17.002</v>
          </cell>
          <cell r="B1270" t="str">
            <v xml:space="preserve">11KVA SWITCHGEAR UPGRADE - ENGINEERING, PROCUREMENT, OFFSHORE INSTALLATION, COMMISSIONING AND DE-COMMISSIONING </v>
          </cell>
          <cell r="C1270" t="str">
            <v>C.NG.PAO.NO.17.002</v>
          </cell>
          <cell r="D1270" t="str">
            <v xml:space="preserve">11KVA SWITCHGEAR UPGRADE - ENGINEERING, PROCUREMENT, OFFSHORE INSTALLATION, COMMISSIONING AND DE-COMMISSIONING </v>
          </cell>
          <cell r="E1270" t="str">
            <v>IRETI OMOTOSO</v>
          </cell>
          <cell r="F1270" t="str">
            <v>PRODUCTION</v>
          </cell>
          <cell r="G1270">
            <v>13203</v>
          </cell>
          <cell r="H1270">
            <v>132</v>
          </cell>
          <cell r="I1270" t="str">
            <v>OF-E&amp;M</v>
          </cell>
          <cell r="J1270" t="str">
            <v>BASE JV</v>
          </cell>
          <cell r="K1270" t="str">
            <v>PRODUCTION</v>
          </cell>
          <cell r="L1270" t="str">
            <v>PRODUCTION</v>
          </cell>
          <cell r="M1270" t="str">
            <v>Asset Manager, EA Hub</v>
          </cell>
          <cell r="N1270" t="str">
            <v>Asset Management Integration Lead</v>
          </cell>
          <cell r="O1270" t="str">
            <v>OLUMIDE, VICTORIA</v>
          </cell>
          <cell r="P1270" t="str">
            <v>ADEOLA.OMOLE@SHELL.COM</v>
          </cell>
          <cell r="Q1270" t="str">
            <v>CAPEX</v>
          </cell>
          <cell r="R1270" t="str">
            <v>CAPEX</v>
          </cell>
          <cell r="V1270" t="str">
            <v>C_OGIS_OZZ_U08</v>
          </cell>
          <cell r="Z1270">
            <v>0</v>
          </cell>
          <cell r="AA1270">
            <v>719756.7</v>
          </cell>
          <cell r="AB1270">
            <v>37820000</v>
          </cell>
          <cell r="AC1270">
            <v>186000</v>
          </cell>
          <cell r="AD1270">
            <v>310000</v>
          </cell>
          <cell r="AG1270">
            <v>0</v>
          </cell>
          <cell r="AH1270">
            <v>-310000</v>
          </cell>
        </row>
        <row r="1271">
          <cell r="A1271" t="str">
            <v>113152_sal</v>
          </cell>
          <cell r="B1271" t="str">
            <v xml:space="preserve">OVERHEADS, GRA / BCO_PROFESSIONAL FEE   </v>
          </cell>
          <cell r="C1271">
            <v>540001</v>
          </cell>
          <cell r="D1271" t="str">
            <v>CORPORATE OPEX SALARIES</v>
          </cell>
          <cell r="E1271" t="str">
            <v>CHIGBO ENENMO</v>
          </cell>
          <cell r="F1271" t="str">
            <v>HR - SALARIES</v>
          </cell>
          <cell r="G1271">
            <v>415004</v>
          </cell>
          <cell r="H1271">
            <v>4150</v>
          </cell>
          <cell r="I1271" t="str">
            <v>G&amp;A</v>
          </cell>
          <cell r="J1271" t="str">
            <v>BASE JV</v>
          </cell>
          <cell r="K1271" t="str">
            <v>HR</v>
          </cell>
          <cell r="L1271" t="str">
            <v>LEGAL</v>
          </cell>
          <cell r="M1271" t="str">
            <v>HoL Nigeria / Company Secretary</v>
          </cell>
          <cell r="N1271" t="str">
            <v>Managing Counsel HSSE, Lands &amp;</v>
          </cell>
          <cell r="O1271" t="str">
            <v>AJILIMA- ISAAC, HAWA</v>
          </cell>
          <cell r="P1271" t="str">
            <v>TARI.AKHIBI@SHELL.COM</v>
          </cell>
          <cell r="Q1271" t="str">
            <v>OPEX</v>
          </cell>
          <cell r="R1271" t="str">
            <v>OPEX</v>
          </cell>
          <cell r="S1271" t="str">
            <v>SALARIES</v>
          </cell>
          <cell r="T1271" t="str">
            <v>N/A</v>
          </cell>
          <cell r="U1271" t="str">
            <v>N/A</v>
          </cell>
          <cell r="V1271" t="str">
            <v>C_OPSE_OIL_Z11</v>
          </cell>
          <cell r="W1271" t="str">
            <v>P236.06 Finance and Taxation</v>
          </cell>
          <cell r="X1271" t="str">
            <v>S7000 Salaries and Wages</v>
          </cell>
          <cell r="Y1271" t="str">
            <v>A2340 Overhead</v>
          </cell>
          <cell r="Z1271">
            <v>630029.75</v>
          </cell>
          <cell r="AA1271">
            <v>622747.51</v>
          </cell>
          <cell r="AB1271">
            <v>136515232.59803569</v>
          </cell>
          <cell r="AC1271">
            <v>0</v>
          </cell>
          <cell r="AD1271">
            <v>447590.92655093671</v>
          </cell>
          <cell r="AG1271">
            <v>0</v>
          </cell>
          <cell r="AH1271">
            <v>-447590.92655093671</v>
          </cell>
        </row>
        <row r="1272">
          <cell r="A1272" t="str">
            <v>113192_Sal</v>
          </cell>
          <cell r="B1272" t="str">
            <v>OVERHEADS IAEG JV AUDIT_TRAVEL &amp; HOTEL</v>
          </cell>
          <cell r="C1272">
            <v>540001</v>
          </cell>
          <cell r="D1272" t="str">
            <v>CORPORATE OPEX SALARIES</v>
          </cell>
          <cell r="E1272" t="str">
            <v>CHIGBO ENENMO</v>
          </cell>
          <cell r="F1272" t="str">
            <v>HR - SALARIES</v>
          </cell>
          <cell r="G1272">
            <v>415004</v>
          </cell>
          <cell r="H1272">
            <v>4150</v>
          </cell>
          <cell r="I1272" t="str">
            <v>G&amp;A</v>
          </cell>
          <cell r="J1272" t="str">
            <v>BASE JV</v>
          </cell>
          <cell r="K1272" t="str">
            <v>HR</v>
          </cell>
          <cell r="L1272" t="str">
            <v>FINANCE</v>
          </cell>
          <cell r="M1272" t="str">
            <v>Audit Manager Nigeria &amp; Gabon</v>
          </cell>
          <cell r="N1272" t="str">
            <v>Senior Auditor Upstream Africa</v>
          </cell>
          <cell r="O1272" t="str">
            <v>AJILIMA- ISAAC, HAWA</v>
          </cell>
          <cell r="P1272" t="str">
            <v>TARI.AKHIBI@SHELL.COM</v>
          </cell>
          <cell r="Q1272" t="str">
            <v>OPEX</v>
          </cell>
          <cell r="R1272" t="str">
            <v>OPEX</v>
          </cell>
          <cell r="S1272" t="str">
            <v>SALARIES</v>
          </cell>
          <cell r="T1272" t="str">
            <v>N/A</v>
          </cell>
          <cell r="U1272" t="str">
            <v>N/A</v>
          </cell>
          <cell r="V1272" t="str">
            <v>N/A</v>
          </cell>
          <cell r="W1272" t="str">
            <v>P236.06 Finance and Taxation</v>
          </cell>
          <cell r="X1272" t="str">
            <v>S7000 Salaries and Wages</v>
          </cell>
          <cell r="Y1272" t="str">
            <v>A2340 Overhead</v>
          </cell>
          <cell r="Z1272">
            <v>-184122.9</v>
          </cell>
          <cell r="AA1272">
            <v>-193950</v>
          </cell>
          <cell r="AB1272">
            <v>0</v>
          </cell>
          <cell r="AC1272">
            <v>0</v>
          </cell>
          <cell r="AD1272">
            <v>0</v>
          </cell>
          <cell r="AG1272">
            <v>0</v>
          </cell>
          <cell r="AH1272">
            <v>0</v>
          </cell>
        </row>
        <row r="1273">
          <cell r="A1273" t="str">
            <v>113210_sal</v>
          </cell>
          <cell r="B1273" t="str">
            <v xml:space="preserve">PNP CORP HYDROCARBON SYST MGT - LABOUR  </v>
          </cell>
          <cell r="C1273">
            <v>540001</v>
          </cell>
          <cell r="D1273" t="str">
            <v>CORPORATE OPEX SALARIES</v>
          </cell>
          <cell r="E1273" t="str">
            <v>CHIGBO ENENMO</v>
          </cell>
          <cell r="F1273" t="str">
            <v>HR - SALARIES</v>
          </cell>
          <cell r="G1273">
            <v>415004</v>
          </cell>
          <cell r="H1273">
            <v>4150</v>
          </cell>
          <cell r="I1273" t="str">
            <v>G&amp;A</v>
          </cell>
          <cell r="J1273" t="str">
            <v>BASE JV</v>
          </cell>
          <cell r="K1273" t="str">
            <v>HR</v>
          </cell>
          <cell r="L1273" t="str">
            <v>PRODUCTION</v>
          </cell>
          <cell r="M1273" t="str">
            <v>Production Services Manager</v>
          </cell>
          <cell r="N1273" t="str">
            <v>Production Support Manager</v>
          </cell>
          <cell r="O1273" t="str">
            <v>AJILIMA- ISAAC, HAWA</v>
          </cell>
          <cell r="P1273" t="str">
            <v>TARI.AKHIBI@SHELL.COM</v>
          </cell>
          <cell r="Q1273" t="str">
            <v>OPEX</v>
          </cell>
          <cell r="R1273" t="str">
            <v>OPEX</v>
          </cell>
          <cell r="S1273" t="str">
            <v>SALARIES</v>
          </cell>
          <cell r="T1273" t="str">
            <v>N/A</v>
          </cell>
          <cell r="U1273" t="str">
            <v>N/A</v>
          </cell>
          <cell r="V1273" t="str">
            <v>N/A</v>
          </cell>
          <cell r="W1273" t="str">
            <v>P235 Direct Management</v>
          </cell>
          <cell r="X1273" t="str">
            <v>S7000 Salaries and Wages</v>
          </cell>
          <cell r="Y1273" t="str">
            <v>A2170 Direct Mngt and Overheads</v>
          </cell>
          <cell r="Z1273">
            <v>0</v>
          </cell>
          <cell r="AA1273">
            <v>0</v>
          </cell>
          <cell r="AB1273">
            <v>0</v>
          </cell>
          <cell r="AC1273">
            <v>0</v>
          </cell>
          <cell r="AD1273">
            <v>0</v>
          </cell>
          <cell r="AG1273">
            <v>0</v>
          </cell>
          <cell r="AH1273">
            <v>0</v>
          </cell>
        </row>
        <row r="1274">
          <cell r="A1274" t="str">
            <v>113233_sal</v>
          </cell>
          <cell r="B1274" t="str">
            <v>PEC COMMUNITY RELATIONS - ELECTRIFICATN</v>
          </cell>
          <cell r="C1274">
            <v>540001</v>
          </cell>
          <cell r="D1274" t="str">
            <v>CORPORATE OPEX SALARIES</v>
          </cell>
          <cell r="E1274" t="str">
            <v>CHIGBO ENENMO</v>
          </cell>
          <cell r="F1274" t="str">
            <v>HR - SALARIES</v>
          </cell>
          <cell r="G1274">
            <v>415004</v>
          </cell>
          <cell r="H1274">
            <v>4150</v>
          </cell>
          <cell r="I1274" t="str">
            <v>G&amp;A</v>
          </cell>
          <cell r="J1274" t="str">
            <v>BASE JV</v>
          </cell>
          <cell r="K1274" t="str">
            <v>HR</v>
          </cell>
          <cell r="L1274" t="str">
            <v>PRODUCTION</v>
          </cell>
          <cell r="M1274" t="str">
            <v>Asset Manager Onshore</v>
          </cell>
          <cell r="N1274" t="str">
            <v>Asset Manager, Swamp East</v>
          </cell>
          <cell r="O1274" t="str">
            <v>AJILIMA- ISAAC, HAWA</v>
          </cell>
          <cell r="P1274" t="str">
            <v>TARI.AKHIBI@SHELL.COM</v>
          </cell>
          <cell r="Q1274" t="str">
            <v>OPEX</v>
          </cell>
          <cell r="R1274" t="str">
            <v>OPEX</v>
          </cell>
          <cell r="S1274" t="str">
            <v>SALARIES</v>
          </cell>
          <cell r="T1274" t="str">
            <v>N/A</v>
          </cell>
          <cell r="U1274" t="str">
            <v>N/A</v>
          </cell>
          <cell r="V1274" t="str">
            <v>C_OPSE_OIL_Z11</v>
          </cell>
          <cell r="W1274" t="str">
            <v>P231 Production Operations</v>
          </cell>
          <cell r="X1274" t="str">
            <v>S7000 Salaries and Wages</v>
          </cell>
          <cell r="Y1274" t="str">
            <v>A2110 Production Operations</v>
          </cell>
          <cell r="Z1274">
            <v>765159.44</v>
          </cell>
          <cell r="AA1274">
            <v>731693.90000000014</v>
          </cell>
          <cell r="AB1274">
            <v>280110611.64855886</v>
          </cell>
          <cell r="AC1274">
            <v>0</v>
          </cell>
          <cell r="AD1274">
            <v>918395.44802806177</v>
          </cell>
          <cell r="AG1274">
            <v>0</v>
          </cell>
          <cell r="AH1274">
            <v>-918395.44802806177</v>
          </cell>
        </row>
        <row r="1275">
          <cell r="A1275" t="str">
            <v>C.NG.PBE.DF.17.006</v>
          </cell>
          <cell r="B1275" t="str">
            <v>SWAMP FLOW STATION EXTRA ORDINARY MAINTENANCE AT SPDC EAST LOCATIONS</v>
          </cell>
          <cell r="C1275" t="str">
            <v>C.NG.PBE.DF.17.006</v>
          </cell>
          <cell r="D1275" t="str">
            <v>SWAMP FLOW STATION EXTRA ORDINARY MAINTENANCE AT SPDC EAST LOCATIONS</v>
          </cell>
          <cell r="E1275" t="str">
            <v>MOJEED OKUNADE</v>
          </cell>
          <cell r="F1275" t="str">
            <v>ENGINEERING</v>
          </cell>
          <cell r="G1275">
            <v>13204</v>
          </cell>
          <cell r="H1275">
            <v>132</v>
          </cell>
          <cell r="I1275" t="str">
            <v>OF-E&amp;M</v>
          </cell>
          <cell r="J1275" t="str">
            <v>BASE JV</v>
          </cell>
          <cell r="K1275" t="str">
            <v>P&amp;T</v>
          </cell>
          <cell r="L1275" t="str">
            <v>GM Nigeria, Operated</v>
          </cell>
          <cell r="M1275" t="str">
            <v>GM Nigeria, Operated</v>
          </cell>
          <cell r="N1275" t="str">
            <v>Manager, Asset Engineering</v>
          </cell>
          <cell r="O1275" t="str">
            <v>EBEM, MARCEL</v>
          </cell>
          <cell r="P1275" t="str">
            <v>RICHIE.OVUORHO@SHELL.COM</v>
          </cell>
          <cell r="Q1275" t="str">
            <v>CAPEX</v>
          </cell>
          <cell r="R1275" t="str">
            <v>CAPEX</v>
          </cell>
          <cell r="V1275" t="str">
            <v>C_FLDX_ES1_Z16</v>
          </cell>
          <cell r="Z1275">
            <v>0</v>
          </cell>
          <cell r="AA1275">
            <v>1562005.0099999998</v>
          </cell>
          <cell r="AB1275">
            <v>76250000</v>
          </cell>
          <cell r="AC1275">
            <v>750000</v>
          </cell>
          <cell r="AD1275">
            <v>1000000</v>
          </cell>
          <cell r="AG1275">
            <v>0</v>
          </cell>
          <cell r="AH1275">
            <v>-1000000</v>
          </cell>
        </row>
        <row r="1276">
          <cell r="A1276" t="str">
            <v>C.NG.PBE.DF.18.001</v>
          </cell>
          <cell r="B1276" t="str">
            <v>Facility Mechanical Upgrade &amp; Integrity Fix East at Soku</v>
          </cell>
          <cell r="C1276" t="str">
            <v>C.NG.PBE.DF.18.001</v>
          </cell>
          <cell r="D1276" t="str">
            <v>FACILITY MECHANICAL UPGRADE &amp; INTEGRITY FIX EAST</v>
          </cell>
          <cell r="E1276" t="str">
            <v>MOJEED OKUNADE</v>
          </cell>
          <cell r="F1276" t="str">
            <v>ENGINEERING</v>
          </cell>
          <cell r="G1276">
            <v>13203</v>
          </cell>
          <cell r="H1276">
            <v>132</v>
          </cell>
          <cell r="I1276" t="str">
            <v>OF-E&amp;M</v>
          </cell>
          <cell r="J1276" t="str">
            <v>BASE JV</v>
          </cell>
          <cell r="K1276" t="str">
            <v>P&amp;T</v>
          </cell>
          <cell r="L1276" t="str">
            <v>GM Nigeria, Operated</v>
          </cell>
          <cell r="M1276" t="str">
            <v>GM Nigeria, Operated</v>
          </cell>
          <cell r="N1276" t="str">
            <v>Manager, Asset Engineering</v>
          </cell>
          <cell r="O1276" t="str">
            <v>EBEM, MARCEL</v>
          </cell>
          <cell r="P1276" t="str">
            <v>UCHE.EGUNATUM@SHELL.COM</v>
          </cell>
          <cell r="Q1276" t="str">
            <v>CAPEX</v>
          </cell>
          <cell r="R1276" t="str">
            <v>CAPEX</v>
          </cell>
          <cell r="V1276" t="str">
            <v>C_SOKU_ES1_Z07</v>
          </cell>
          <cell r="Z1276">
            <v>0</v>
          </cell>
          <cell r="AA1276">
            <v>0</v>
          </cell>
          <cell r="AB1276">
            <v>38125000</v>
          </cell>
          <cell r="AC1276">
            <v>375000</v>
          </cell>
          <cell r="AD1276">
            <v>500000</v>
          </cell>
          <cell r="AG1276">
            <v>0</v>
          </cell>
          <cell r="AH1276">
            <v>-500000</v>
          </cell>
        </row>
        <row r="1277">
          <cell r="A1277" t="str">
            <v>C.NG.PBE.DF.18.092</v>
          </cell>
          <cell r="B1277" t="str">
            <v>SWAMP-1 OIL :  ELECTRICAL UPGRADE IN ES2</v>
          </cell>
          <cell r="C1277" t="str">
            <v>C.NG.PBE.DF.18.092</v>
          </cell>
          <cell r="D1277" t="str">
            <v>SWAMP-1 OIL :  ELECTRICAL UPGRADE IN ES2</v>
          </cell>
          <cell r="E1277" t="str">
            <v>IRETI OMOTOSO</v>
          </cell>
          <cell r="F1277" t="str">
            <v>PRODUCTION</v>
          </cell>
          <cell r="G1277">
            <v>13203</v>
          </cell>
          <cell r="H1277">
            <v>132</v>
          </cell>
          <cell r="I1277" t="str">
            <v>OF-E&amp;M</v>
          </cell>
          <cell r="J1277" t="str">
            <v>BASE JV</v>
          </cell>
          <cell r="K1277" t="str">
            <v>PRODUCTION</v>
          </cell>
          <cell r="L1277" t="str">
            <v>PRODUCTION</v>
          </cell>
          <cell r="M1277" t="str">
            <v>Asset Manager, Swamp East Hub</v>
          </cell>
          <cell r="N1277" t="str">
            <v>Asset Management Integration Lead</v>
          </cell>
          <cell r="O1277" t="str">
            <v>OLALEYE, OLAYEMI</v>
          </cell>
          <cell r="P1277" t="str">
            <v>GBENGA.ALABUJA@SHELL.COM</v>
          </cell>
          <cell r="Q1277" t="str">
            <v>CAPEX</v>
          </cell>
          <cell r="R1277" t="str">
            <v>CAPEX</v>
          </cell>
          <cell r="V1277" t="str">
            <v>C_INCR_SE2_A03</v>
          </cell>
          <cell r="Z1277">
            <v>0</v>
          </cell>
          <cell r="AA1277">
            <v>0</v>
          </cell>
          <cell r="AB1277">
            <v>35380000</v>
          </cell>
          <cell r="AC1277">
            <v>174000</v>
          </cell>
          <cell r="AD1277">
            <v>290000</v>
          </cell>
          <cell r="AG1277">
            <v>0</v>
          </cell>
          <cell r="AH1277">
            <v>-290000</v>
          </cell>
        </row>
        <row r="1278">
          <cell r="A1278" t="str">
            <v>C.NG.PBE.IC.17.002</v>
          </cell>
          <cell r="B1278" t="str">
            <v>JETTY AND SHORELINE PROTECTION_EAST</v>
          </cell>
          <cell r="C1278" t="str">
            <v>C.NG.PBE.IC.17.001</v>
          </cell>
          <cell r="D1278" t="str">
            <v>JETTY AND SHORELINE PROTECTION_EAST</v>
          </cell>
          <cell r="E1278" t="str">
            <v>MOJEED OKUNADE</v>
          </cell>
          <cell r="F1278" t="str">
            <v>MAJOR PROJECTS</v>
          </cell>
          <cell r="G1278">
            <v>13208</v>
          </cell>
          <cell r="H1278">
            <v>132</v>
          </cell>
          <cell r="I1278" t="str">
            <v>OF-CIVIL</v>
          </cell>
          <cell r="J1278" t="str">
            <v>BASE JV</v>
          </cell>
          <cell r="K1278" t="str">
            <v>P&amp;T</v>
          </cell>
          <cell r="L1278" t="str">
            <v>GM Nigeria, Operated</v>
          </cell>
          <cell r="M1278" t="str">
            <v>GM Nigeria, Operated</v>
          </cell>
          <cell r="N1278" t="str">
            <v xml:space="preserve">Project Manager, Matrix, Major Pipelines, H Block &amp; Corp Civil </v>
          </cell>
          <cell r="O1278" t="str">
            <v>EBEM, MARCEL</v>
          </cell>
          <cell r="P1278" t="str">
            <v>OMOTAYO.TELLA@SHELL.COM</v>
          </cell>
          <cell r="Q1278" t="str">
            <v>CAPEX</v>
          </cell>
          <cell r="R1278" t="str">
            <v>CAPEX</v>
          </cell>
          <cell r="S1278" t="str">
            <v>NON SAL</v>
          </cell>
          <cell r="T1278" t="str">
            <v>N/A</v>
          </cell>
          <cell r="U1278" t="str">
            <v>N/A</v>
          </cell>
          <cell r="V1278" t="str">
            <v>C_NOGI_ENG_Z26</v>
          </cell>
          <cell r="Z1278">
            <v>0</v>
          </cell>
          <cell r="AA1278">
            <v>0</v>
          </cell>
          <cell r="AB1278">
            <v>99125000</v>
          </cell>
          <cell r="AC1278">
            <v>975000</v>
          </cell>
          <cell r="AD1278">
            <v>1300000</v>
          </cell>
          <cell r="AG1278">
            <v>0</v>
          </cell>
          <cell r="AH1278">
            <v>-1300000</v>
          </cell>
        </row>
        <row r="1279">
          <cell r="A1279" t="str">
            <v>C.NG.PBE.IC.18.001</v>
          </cell>
          <cell r="B1279" t="str">
            <v>C_NUNR_EL2_Z14</v>
          </cell>
          <cell r="C1279" t="str">
            <v>C.NG.PBE.IC.18.001</v>
          </cell>
          <cell r="D1279" t="str">
            <v>C_NUNR_EL2_Z14</v>
          </cell>
          <cell r="E1279" t="str">
            <v>MOJEED OKUNADE</v>
          </cell>
          <cell r="F1279" t="str">
            <v>MAJOR PROJECTS</v>
          </cell>
          <cell r="G1279">
            <v>13207</v>
          </cell>
          <cell r="H1279">
            <v>132</v>
          </cell>
          <cell r="I1279" t="str">
            <v>OF-CIVIL</v>
          </cell>
          <cell r="J1279" t="str">
            <v>BASE JV</v>
          </cell>
          <cell r="K1279" t="str">
            <v>P&amp;T</v>
          </cell>
          <cell r="L1279" t="str">
            <v>GM Nigeria, Operated</v>
          </cell>
          <cell r="M1279" t="str">
            <v>GM Nigeria, Operated</v>
          </cell>
          <cell r="N1279" t="str">
            <v xml:space="preserve">Project Manager, Matrix, Major Pipelines, H Block &amp; Corp Civil </v>
          </cell>
          <cell r="O1279" t="str">
            <v>Ebem, Marcel</v>
          </cell>
          <cell r="P1279" t="str">
            <v>MAXWELL.EBIRIM@SHELL.COM</v>
          </cell>
          <cell r="Q1279" t="str">
            <v>CAPEX</v>
          </cell>
          <cell r="R1279" t="str">
            <v>CAPEX</v>
          </cell>
          <cell r="S1279" t="str">
            <v>NON SAL</v>
          </cell>
          <cell r="T1279" t="str">
            <v>N/A</v>
          </cell>
          <cell r="U1279" t="str">
            <v>N/A</v>
          </cell>
          <cell r="V1279" t="str">
            <v>C_NUNR_EL2_Z14</v>
          </cell>
          <cell r="Z1279">
            <v>0</v>
          </cell>
          <cell r="AA1279">
            <v>0</v>
          </cell>
          <cell r="AB1279">
            <v>1525000</v>
          </cell>
          <cell r="AC1279">
            <v>15000</v>
          </cell>
          <cell r="AD1279">
            <v>20000</v>
          </cell>
          <cell r="AG1279">
            <v>0</v>
          </cell>
          <cell r="AH1279">
            <v>-20000</v>
          </cell>
        </row>
        <row r="1280">
          <cell r="A1280" t="str">
            <v>C.NG.PBE.IE.18.054</v>
          </cell>
          <cell r="B1280" t="str">
            <v>SWAMP-1 OIL:  ELECTRICAL UPGRADE IN ES1</v>
          </cell>
          <cell r="C1280" t="str">
            <v>C.NG.PBE.IE.18.054</v>
          </cell>
          <cell r="D1280" t="str">
            <v>SWAMP-1 OIL:  ELECTRICAL UPGRADE IN ES1</v>
          </cell>
          <cell r="E1280" t="str">
            <v>IRETI OMOTOSO</v>
          </cell>
          <cell r="F1280" t="str">
            <v>PRODUCTION</v>
          </cell>
          <cell r="G1280">
            <v>13203</v>
          </cell>
          <cell r="H1280">
            <v>132</v>
          </cell>
          <cell r="I1280" t="str">
            <v>OF-E&amp;M</v>
          </cell>
          <cell r="J1280" t="str">
            <v>BASE JV</v>
          </cell>
          <cell r="K1280" t="str">
            <v>PRODUCTION</v>
          </cell>
          <cell r="L1280" t="str">
            <v>PRODUCTION</v>
          </cell>
          <cell r="M1280" t="str">
            <v>Asset Manager, Swamp East Hub</v>
          </cell>
          <cell r="N1280" t="str">
            <v>Asset Management Integration Lead</v>
          </cell>
          <cell r="O1280" t="str">
            <v>Olaleye, Olayemi</v>
          </cell>
          <cell r="P1280" t="str">
            <v>GBENGA.ALABUJA@SHELL.COM</v>
          </cell>
          <cell r="Q1280" t="str">
            <v>CAPEX</v>
          </cell>
          <cell r="R1280" t="str">
            <v>CAPEX</v>
          </cell>
          <cell r="V1280" t="str">
            <v>C_INCR_SE1_A02</v>
          </cell>
          <cell r="Z1280">
            <v>0</v>
          </cell>
          <cell r="AA1280">
            <v>0</v>
          </cell>
          <cell r="AB1280">
            <v>42700000</v>
          </cell>
          <cell r="AC1280">
            <v>210000</v>
          </cell>
          <cell r="AD1280">
            <v>350000</v>
          </cell>
          <cell r="AG1280">
            <v>0</v>
          </cell>
          <cell r="AH1280">
            <v>-350000</v>
          </cell>
        </row>
        <row r="1281">
          <cell r="A1281" t="str">
            <v>C.NG.PBE.IM.17.002</v>
          </cell>
          <cell r="B1281" t="str">
            <v>SOKU METERING IMPROVEMENT PROJECT</v>
          </cell>
          <cell r="C1281" t="str">
            <v>C.NG.PBE.IM.17.002</v>
          </cell>
          <cell r="D1281" t="str">
            <v>SOKU METERING IMPROVEMENT PROJECT</v>
          </cell>
          <cell r="E1281" t="str">
            <v>MOJEED OKUNADE</v>
          </cell>
          <cell r="F1281" t="str">
            <v>ENGINEERING</v>
          </cell>
          <cell r="G1281">
            <v>13204</v>
          </cell>
          <cell r="H1281">
            <v>132</v>
          </cell>
          <cell r="I1281" t="str">
            <v>OF-E&amp;M</v>
          </cell>
          <cell r="J1281" t="str">
            <v>BASE JV</v>
          </cell>
          <cell r="K1281" t="str">
            <v>P&amp;T</v>
          </cell>
          <cell r="L1281" t="str">
            <v>GM Nigeria, Operated</v>
          </cell>
          <cell r="M1281" t="str">
            <v>GM Nigeria, Operated</v>
          </cell>
          <cell r="N1281" t="str">
            <v>Manager, Asset Engineering</v>
          </cell>
          <cell r="O1281" t="str">
            <v>EBEM, MARCEL</v>
          </cell>
          <cell r="P1281" t="str">
            <v>UCHE.EGUNATUM@SHELL.COM</v>
          </cell>
          <cell r="Q1281" t="str">
            <v>CAPEX</v>
          </cell>
          <cell r="R1281" t="str">
            <v>CAPEX</v>
          </cell>
          <cell r="V1281" t="str">
            <v>C_SOKU_METERING_ES1_Z02</v>
          </cell>
          <cell r="Z1281">
            <v>0</v>
          </cell>
          <cell r="AA1281">
            <v>32021.18</v>
          </cell>
          <cell r="AB1281">
            <v>381250000</v>
          </cell>
          <cell r="AC1281">
            <v>3750000</v>
          </cell>
          <cell r="AD1281">
            <v>5000000</v>
          </cell>
          <cell r="AG1281">
            <v>0</v>
          </cell>
          <cell r="AH1281">
            <v>-5000000</v>
          </cell>
        </row>
        <row r="1282">
          <cell r="A1282" t="str">
            <v>C.NG.PBE.NV.18.002</v>
          </cell>
          <cell r="B1282" t="str">
            <v>SWAMP EAST TURBINE  INSPECTIONS AND OVERHAUL</v>
          </cell>
          <cell r="C1282" t="str">
            <v>C.NG.PBE.NV.18.002</v>
          </cell>
          <cell r="D1282" t="str">
            <v>SWAMP EAST TURBINE  INSPECTIONS AND OVERHAUL</v>
          </cell>
          <cell r="E1282" t="str">
            <v>IRETI OMOTOSO</v>
          </cell>
          <cell r="F1282" t="str">
            <v>PRODUCTION</v>
          </cell>
          <cell r="G1282">
            <v>13203</v>
          </cell>
          <cell r="H1282">
            <v>132</v>
          </cell>
          <cell r="I1282" t="str">
            <v>OF-E&amp;M</v>
          </cell>
          <cell r="J1282" t="str">
            <v>BASE JV</v>
          </cell>
          <cell r="K1282" t="str">
            <v>PRODUCTION</v>
          </cell>
          <cell r="L1282" t="str">
            <v>PRODUCTION</v>
          </cell>
          <cell r="M1282" t="str">
            <v>Asset Manager, Swamp East Hub</v>
          </cell>
          <cell r="N1282" t="str">
            <v>Asset Management Integration Lead</v>
          </cell>
          <cell r="O1282" t="str">
            <v>OLALEYE, OLAYEMI</v>
          </cell>
          <cell r="P1282" t="str">
            <v>AFORD.AFODE@SHELL.COM</v>
          </cell>
          <cell r="Q1282" t="str">
            <v>CAPEX</v>
          </cell>
          <cell r="R1282" t="str">
            <v>CAPEX</v>
          </cell>
          <cell r="V1282" t="str">
            <v>C_OGIS_SE1_A22</v>
          </cell>
          <cell r="Z1282">
            <v>0</v>
          </cell>
          <cell r="AA1282">
            <v>0</v>
          </cell>
          <cell r="AB1282">
            <v>512400000</v>
          </cell>
          <cell r="AC1282">
            <v>2520000</v>
          </cell>
          <cell r="AD1282">
            <v>4200000</v>
          </cell>
          <cell r="AG1282">
            <v>0</v>
          </cell>
          <cell r="AH1282">
            <v>-4200000</v>
          </cell>
        </row>
        <row r="1283">
          <cell r="A1283" t="str">
            <v>C.NG.PBW.DF.14.009</v>
          </cell>
          <cell r="B1283" t="str">
            <v>POWER GENERATION SYSTEM (WEST RE-ENTRY) - OGBOTOBO</v>
          </cell>
          <cell r="C1283" t="str">
            <v>C.NG.PBW.DF.14.009</v>
          </cell>
          <cell r="D1283" t="str">
            <v>POWER GENERATION SYSTEM (WEST RE-ENTRY) - OGBOTOBO</v>
          </cell>
          <cell r="E1283" t="str">
            <v>MOJEED OKUNADE</v>
          </cell>
          <cell r="F1283" t="str">
            <v>MAJOR PROJECTS</v>
          </cell>
          <cell r="G1283">
            <v>13303</v>
          </cell>
          <cell r="H1283">
            <v>133</v>
          </cell>
          <cell r="I1283" t="str">
            <v>GAS</v>
          </cell>
          <cell r="J1283" t="str">
            <v>DOMGAS/IPP</v>
          </cell>
          <cell r="K1283" t="str">
            <v>P&amp;T</v>
          </cell>
          <cell r="L1283" t="str">
            <v>GM Nigeria, Operated</v>
          </cell>
          <cell r="M1283" t="str">
            <v>GM Nigeria, Operated</v>
          </cell>
          <cell r="O1283" t="str">
            <v>AJALA, OLUFEMI</v>
          </cell>
          <cell r="Q1283" t="str">
            <v>CAPEX</v>
          </cell>
          <cell r="R1283" t="str">
            <v>CAPEX</v>
          </cell>
          <cell r="S1283" t="str">
            <v>NON SAL</v>
          </cell>
          <cell r="T1283" t="str">
            <v>N/A</v>
          </cell>
          <cell r="U1283" t="str">
            <v>N/A</v>
          </cell>
          <cell r="V1283" t="str">
            <v>C_OGIS_WRE_Z01</v>
          </cell>
          <cell r="Z1283">
            <v>1155769.71</v>
          </cell>
          <cell r="AA1283">
            <v>3411568.94</v>
          </cell>
          <cell r="AB1283">
            <v>496387500</v>
          </cell>
          <cell r="AC1283">
            <v>4882500</v>
          </cell>
          <cell r="AD1283">
            <v>6510000</v>
          </cell>
          <cell r="AG1283">
            <v>0</v>
          </cell>
          <cell r="AH1283">
            <v>-6510000</v>
          </cell>
        </row>
        <row r="1284">
          <cell r="A1284" t="str">
            <v>C.NG.PBW.DF.14.010</v>
          </cell>
          <cell r="B1284" t="str">
            <v>POWER GENERATION SYSTEM (WEST RE-ENTRY) - OGBOTOBO</v>
          </cell>
          <cell r="C1284" t="str">
            <v>C.NG.PBW.DF.14.010</v>
          </cell>
          <cell r="D1284" t="str">
            <v>POWER GENERATION SYSTEM (WEST RE-ENTRY) - OGBOTOBO</v>
          </cell>
          <cell r="E1284" t="str">
            <v>MOJEED OKUNADE</v>
          </cell>
          <cell r="F1284" t="str">
            <v>MAJOR PROJECTS</v>
          </cell>
          <cell r="G1284">
            <v>13303</v>
          </cell>
          <cell r="H1284">
            <v>133</v>
          </cell>
          <cell r="I1284" t="str">
            <v>GAS</v>
          </cell>
          <cell r="J1284" t="str">
            <v>DOMGAS/IPP</v>
          </cell>
          <cell r="K1284" t="str">
            <v>P&amp;T</v>
          </cell>
          <cell r="L1284" t="str">
            <v>GM Nigeria, Operated</v>
          </cell>
          <cell r="M1284" t="str">
            <v>GM Nigeria, Operated</v>
          </cell>
          <cell r="O1284" t="str">
            <v>AJALA, OLUFEMI</v>
          </cell>
          <cell r="Q1284" t="str">
            <v>CAPEX</v>
          </cell>
          <cell r="R1284" t="str">
            <v>CAPEX</v>
          </cell>
          <cell r="S1284" t="str">
            <v>NON SAL</v>
          </cell>
          <cell r="T1284" t="str">
            <v>N/A</v>
          </cell>
          <cell r="U1284" t="str">
            <v>N/A</v>
          </cell>
          <cell r="V1284" t="str">
            <v>C_OGIS_WRE_Z02</v>
          </cell>
          <cell r="Z1284">
            <v>0</v>
          </cell>
          <cell r="AA1284">
            <v>0</v>
          </cell>
          <cell r="AB1284">
            <v>29737500</v>
          </cell>
          <cell r="AC1284">
            <v>292500</v>
          </cell>
          <cell r="AD1284">
            <v>390000</v>
          </cell>
          <cell r="AG1284">
            <v>0</v>
          </cell>
          <cell r="AH1284">
            <v>-390000</v>
          </cell>
        </row>
        <row r="1285">
          <cell r="A1285" t="str">
            <v>C.NG.PBW.DF.14.011</v>
          </cell>
          <cell r="B1285" t="str">
            <v>POWER GENERATION SYSTEM (WEST RE-ENTRY) - OGBOTOBO</v>
          </cell>
          <cell r="C1285" t="str">
            <v>C.NG.PBW.DF.14.011</v>
          </cell>
          <cell r="D1285" t="str">
            <v>POWER GENERATION SYSTEM (WEST RE-ENTRY) - OGBOTOBO</v>
          </cell>
          <cell r="E1285" t="str">
            <v>MOJEED OKUNADE</v>
          </cell>
          <cell r="F1285" t="str">
            <v>MAJOR PROJECTS</v>
          </cell>
          <cell r="G1285">
            <v>13303</v>
          </cell>
          <cell r="H1285">
            <v>133</v>
          </cell>
          <cell r="I1285" t="str">
            <v>GAS</v>
          </cell>
          <cell r="J1285" t="str">
            <v>DOMGAS/IPP</v>
          </cell>
          <cell r="K1285" t="str">
            <v>P&amp;T</v>
          </cell>
          <cell r="L1285" t="str">
            <v>GM Nigeria, Operated</v>
          </cell>
          <cell r="M1285" t="str">
            <v>GM Nigeria, Operated</v>
          </cell>
          <cell r="O1285" t="str">
            <v>AJALA, OLUFEMI</v>
          </cell>
          <cell r="Q1285" t="str">
            <v>CAPEX</v>
          </cell>
          <cell r="R1285" t="str">
            <v>CAPEX</v>
          </cell>
          <cell r="S1285" t="str">
            <v>NON SAL</v>
          </cell>
          <cell r="T1285" t="str">
            <v>N/A</v>
          </cell>
          <cell r="U1285" t="str">
            <v>N/A</v>
          </cell>
          <cell r="V1285" t="str">
            <v>C_OGIS_WWW_F17</v>
          </cell>
          <cell r="Z1285">
            <v>0</v>
          </cell>
          <cell r="AA1285">
            <v>0</v>
          </cell>
          <cell r="AB1285">
            <v>24400000</v>
          </cell>
          <cell r="AC1285">
            <v>240000</v>
          </cell>
          <cell r="AD1285">
            <v>320000</v>
          </cell>
          <cell r="AG1285">
            <v>0</v>
          </cell>
          <cell r="AH1285">
            <v>-320000</v>
          </cell>
        </row>
        <row r="1286">
          <cell r="A1286" t="str">
            <v>C.NG.PBW.DF.14.012</v>
          </cell>
          <cell r="B1286" t="str">
            <v>POWER GENERATION SYSTEM (WEST RE-ENTRY) - OGBOTOBO</v>
          </cell>
          <cell r="C1286" t="str">
            <v>C.NG.PBW.DF.14.012</v>
          </cell>
          <cell r="D1286" t="str">
            <v>POWER GENERATION SYSTEM (WEST RE-ENTRY) - OGBOTOBO</v>
          </cell>
          <cell r="E1286" t="str">
            <v>MOJEED OKUNADE</v>
          </cell>
          <cell r="F1286" t="str">
            <v>MAJOR PROJECTS</v>
          </cell>
          <cell r="G1286">
            <v>13303</v>
          </cell>
          <cell r="H1286">
            <v>133</v>
          </cell>
          <cell r="I1286" t="str">
            <v>GAS</v>
          </cell>
          <cell r="J1286" t="str">
            <v>DOMGAS/IPP</v>
          </cell>
          <cell r="K1286" t="str">
            <v>P&amp;T</v>
          </cell>
          <cell r="L1286" t="str">
            <v>GM Nigeria, Operated</v>
          </cell>
          <cell r="M1286" t="str">
            <v>GM Nigeria, Operated</v>
          </cell>
          <cell r="O1286" t="str">
            <v>AJALA, OLUFEMI</v>
          </cell>
          <cell r="Q1286" t="str">
            <v>CAPEX</v>
          </cell>
          <cell r="R1286" t="str">
            <v>CAPEX</v>
          </cell>
          <cell r="S1286" t="str">
            <v>NON SAL</v>
          </cell>
          <cell r="T1286" t="str">
            <v>N/A</v>
          </cell>
          <cell r="U1286" t="str">
            <v>N/A</v>
          </cell>
          <cell r="V1286" t="str">
            <v>C_OGIS_WWW_F19</v>
          </cell>
          <cell r="Z1286">
            <v>0</v>
          </cell>
          <cell r="AA1286">
            <v>0</v>
          </cell>
          <cell r="AB1286">
            <v>289750000</v>
          </cell>
          <cell r="AC1286">
            <v>2850000</v>
          </cell>
          <cell r="AD1286">
            <v>3800000</v>
          </cell>
          <cell r="AG1286">
            <v>0</v>
          </cell>
          <cell r="AH1286">
            <v>-3800000</v>
          </cell>
        </row>
        <row r="1287">
          <cell r="A1287" t="str">
            <v>C.NG.PBW.DF.17.006</v>
          </cell>
          <cell r="B1287" t="str">
            <v>SWAMP FLOW STATION EXTRA ORDINARY MAINTENANCE AT SPDC WEST LOCATIONS</v>
          </cell>
          <cell r="C1287" t="str">
            <v>C.NG.PBW.DF.17.006</v>
          </cell>
          <cell r="D1287" t="str">
            <v>SWAMP FLOW STATION EXTRA ORDINARY MAINTENANCE AT SPDC WEST LOCATIONS</v>
          </cell>
          <cell r="E1287" t="str">
            <v>MOJEED OKUNADE</v>
          </cell>
          <cell r="F1287" t="str">
            <v>ENGINEERING</v>
          </cell>
          <cell r="G1287">
            <v>13204</v>
          </cell>
          <cell r="H1287">
            <v>132</v>
          </cell>
          <cell r="I1287" t="str">
            <v>OF-E&amp;M</v>
          </cell>
          <cell r="J1287" t="str">
            <v>BASE JV</v>
          </cell>
          <cell r="K1287" t="str">
            <v>P&amp;T</v>
          </cell>
          <cell r="L1287" t="str">
            <v>GM Nigeria, Operated</v>
          </cell>
          <cell r="M1287" t="str">
            <v>GM Nigeria, Operated</v>
          </cell>
          <cell r="N1287" t="str">
            <v>Manager, Asset Engineering</v>
          </cell>
          <cell r="O1287" t="str">
            <v>EBEM, MARCEL</v>
          </cell>
          <cell r="P1287" t="str">
            <v>RICHIE.OVUORHO@SHELL.COM</v>
          </cell>
          <cell r="Q1287" t="str">
            <v>CAPEX</v>
          </cell>
          <cell r="R1287" t="str">
            <v>CAPEX</v>
          </cell>
          <cell r="V1287" t="str">
            <v>C_FLDX_WS1_Z16</v>
          </cell>
          <cell r="Z1287">
            <v>0</v>
          </cell>
          <cell r="AA1287">
            <v>4247444.09</v>
          </cell>
          <cell r="AB1287">
            <v>404125000</v>
          </cell>
          <cell r="AC1287">
            <v>3975000</v>
          </cell>
          <cell r="AD1287">
            <v>5300000</v>
          </cell>
          <cell r="AG1287">
            <v>0</v>
          </cell>
          <cell r="AH1287">
            <v>-5300000</v>
          </cell>
        </row>
        <row r="1288">
          <cell r="A1288" t="str">
            <v>C.NG.PBW.DF.18.052</v>
          </cell>
          <cell r="B1288" t="str">
            <v xml:space="preserve">WS1 CRUDE OIL EVACUATION PUMPS  MAJOR OVERHAUL. </v>
          </cell>
          <cell r="C1288" t="str">
            <v>C.NG.PBW.DF.18.052</v>
          </cell>
          <cell r="D1288" t="str">
            <v xml:space="preserve">WS1 CRUDE OIL EVACUATION PUMPS  MAJOR OVERHAUL. </v>
          </cell>
          <cell r="E1288" t="str">
            <v>IRETI OMOTOSO</v>
          </cell>
          <cell r="F1288" t="str">
            <v>PRODUCTION</v>
          </cell>
          <cell r="G1288">
            <v>13203</v>
          </cell>
          <cell r="H1288">
            <v>132</v>
          </cell>
          <cell r="I1288" t="str">
            <v>OF-E&amp;M</v>
          </cell>
          <cell r="J1288" t="str">
            <v>BASE JV</v>
          </cell>
          <cell r="K1288" t="str">
            <v>PRODUCTION</v>
          </cell>
          <cell r="L1288" t="str">
            <v>PRODUCTION</v>
          </cell>
          <cell r="M1288" t="str">
            <v>Asset Manager, Swamp West Hub</v>
          </cell>
          <cell r="N1288" t="str">
            <v>Asset Management Integration Lead</v>
          </cell>
          <cell r="O1288" t="str">
            <v>OLALEYE, OLAYEMI</v>
          </cell>
          <cell r="P1288" t="str">
            <v>AFORD.AFODE@SHELL.COM</v>
          </cell>
          <cell r="Q1288" t="str">
            <v>CAPEX</v>
          </cell>
          <cell r="R1288" t="str">
            <v>CAPEX</v>
          </cell>
          <cell r="V1288" t="str">
            <v>C_OGIS_FWS_A13</v>
          </cell>
          <cell r="Z1288">
            <v>0</v>
          </cell>
          <cell r="AA1288">
            <v>0</v>
          </cell>
          <cell r="AB1288">
            <v>111020000</v>
          </cell>
          <cell r="AC1288">
            <v>546000</v>
          </cell>
          <cell r="AD1288">
            <v>910000</v>
          </cell>
          <cell r="AG1288">
            <v>0</v>
          </cell>
          <cell r="AH1288">
            <v>-910000</v>
          </cell>
        </row>
        <row r="1289">
          <cell r="A1289" t="str">
            <v>C.NG.PBW.DF.18.062</v>
          </cell>
          <cell r="B1289" t="str">
            <v>PWF FACILITY MAINTENANCE TOOLS AND EQUIPMENT</v>
          </cell>
          <cell r="C1289" t="str">
            <v>C.NG.PBW.DF.18.062</v>
          </cell>
          <cell r="D1289" t="str">
            <v>PWF FACILITY MAINTENANCE TOOLS AND EQUIPMENT</v>
          </cell>
          <cell r="E1289" t="str">
            <v>IRETI OMOTOSO</v>
          </cell>
          <cell r="F1289" t="str">
            <v>PRODUCTION</v>
          </cell>
          <cell r="G1289">
            <v>413001</v>
          </cell>
          <cell r="H1289">
            <v>4130</v>
          </cell>
          <cell r="I1289" t="str">
            <v>OF-MTCE</v>
          </cell>
          <cell r="J1289" t="str">
            <v>BASE JV</v>
          </cell>
          <cell r="K1289" t="str">
            <v>PRODUCTION</v>
          </cell>
          <cell r="L1289" t="str">
            <v>PRODUCTION</v>
          </cell>
          <cell r="M1289" t="str">
            <v>Asset Manager, Swamp West Hub</v>
          </cell>
          <cell r="N1289" t="str">
            <v>Asset Management Integration Lead</v>
          </cell>
          <cell r="O1289" t="str">
            <v>OLALEYE, OLAYEMI</v>
          </cell>
          <cell r="P1289" t="str">
            <v>AFORD.AFODE@SHELL.COM</v>
          </cell>
          <cell r="Q1289" t="str">
            <v>CAPEX</v>
          </cell>
          <cell r="R1289" t="str">
            <v>CAPEX</v>
          </cell>
          <cell r="V1289" t="str">
            <v>C_OGIS_FWS_A09</v>
          </cell>
          <cell r="Z1289">
            <v>0</v>
          </cell>
          <cell r="AA1289">
            <v>0</v>
          </cell>
          <cell r="AB1289">
            <v>9760000</v>
          </cell>
          <cell r="AC1289">
            <v>48000</v>
          </cell>
          <cell r="AD1289">
            <v>80000</v>
          </cell>
          <cell r="AG1289">
            <v>0</v>
          </cell>
          <cell r="AH1289">
            <v>-80000</v>
          </cell>
        </row>
        <row r="1290">
          <cell r="A1290" t="str">
            <v>C.NG.PBW.IC.17.001</v>
          </cell>
          <cell r="B1290" t="str">
            <v>JETTY AND SHORELINE PROTECTION_WEST</v>
          </cell>
          <cell r="C1290" t="str">
            <v>C.NG.PBW.IC.17.001</v>
          </cell>
          <cell r="D1290" t="str">
            <v>JETTY AND SHORELINE PROTECTION_WEST</v>
          </cell>
          <cell r="E1290" t="str">
            <v>MOJEED OKUNADE</v>
          </cell>
          <cell r="F1290" t="str">
            <v>MAJOR PROJECTS</v>
          </cell>
          <cell r="G1290">
            <v>13207</v>
          </cell>
          <cell r="H1290">
            <v>132</v>
          </cell>
          <cell r="I1290" t="str">
            <v>OF-CIVIL</v>
          </cell>
          <cell r="J1290" t="str">
            <v>BASE JV</v>
          </cell>
          <cell r="K1290" t="str">
            <v>P&amp;T</v>
          </cell>
          <cell r="L1290" t="str">
            <v>GM Nigeria, Operated</v>
          </cell>
          <cell r="M1290" t="str">
            <v>GM Nigeria, Operated</v>
          </cell>
          <cell r="N1290" t="str">
            <v xml:space="preserve">Project Manager, Matrix, Major Pipelines, H Block &amp; Corp Civil </v>
          </cell>
          <cell r="O1290" t="str">
            <v>Ebem, Marcel</v>
          </cell>
          <cell r="P1290" t="str">
            <v>OMOTAYO.TELLA@SHELL.COM</v>
          </cell>
          <cell r="Q1290" t="str">
            <v>CAPEX</v>
          </cell>
          <cell r="R1290" t="str">
            <v>CAPEX</v>
          </cell>
          <cell r="S1290" t="str">
            <v>NON SAL</v>
          </cell>
          <cell r="T1290" t="str">
            <v>N/A</v>
          </cell>
          <cell r="U1290" t="str">
            <v>N/A</v>
          </cell>
          <cell r="V1290" t="str">
            <v>C_NOGI_ENG_Z38</v>
          </cell>
          <cell r="Z1290">
            <v>0</v>
          </cell>
          <cell r="AA1290">
            <v>772681.83000000007</v>
          </cell>
          <cell r="AB1290">
            <v>99125000</v>
          </cell>
          <cell r="AC1290">
            <v>975000</v>
          </cell>
          <cell r="AD1290">
            <v>1300000</v>
          </cell>
          <cell r="AG1290">
            <v>0</v>
          </cell>
          <cell r="AH1290">
            <v>-1300000</v>
          </cell>
        </row>
        <row r="1291">
          <cell r="A1291" t="str">
            <v>113247_sal</v>
          </cell>
          <cell r="B1291" t="str">
            <v>OVERHEADS FRT REGIONAL TAX MANAGER_TRAVEL &amp; HOTEL</v>
          </cell>
          <cell r="C1291">
            <v>540001</v>
          </cell>
          <cell r="D1291" t="str">
            <v>CORPORATE OPEX SALARIES</v>
          </cell>
          <cell r="E1291" t="str">
            <v>CHIGBO ENENMO</v>
          </cell>
          <cell r="F1291" t="str">
            <v>HR - SALARIES</v>
          </cell>
          <cell r="G1291">
            <v>415004</v>
          </cell>
          <cell r="H1291">
            <v>4150</v>
          </cell>
          <cell r="I1291" t="str">
            <v>G&amp;A</v>
          </cell>
          <cell r="J1291" t="str">
            <v>BASE JV</v>
          </cell>
          <cell r="K1291" t="str">
            <v>HR</v>
          </cell>
          <cell r="L1291" t="str">
            <v>FINANCE</v>
          </cell>
          <cell r="M1291" t="str">
            <v>Tax Manager UK, Africa and Middle East</v>
          </cell>
          <cell r="N1291" t="str">
            <v>Tax Lead Nigeria</v>
          </cell>
          <cell r="O1291" t="str">
            <v>AJILIMA- ISAAC, HAWA</v>
          </cell>
          <cell r="P1291" t="str">
            <v>TARI.AKHIBI@SHELL.COM</v>
          </cell>
          <cell r="Q1291" t="str">
            <v>OPEX</v>
          </cell>
          <cell r="R1291" t="str">
            <v>OPEX</v>
          </cell>
          <cell r="S1291" t="str">
            <v>SALARIES</v>
          </cell>
          <cell r="T1291" t="str">
            <v>N/A</v>
          </cell>
          <cell r="U1291" t="str">
            <v>N/A</v>
          </cell>
          <cell r="V1291" t="str">
            <v>N/A</v>
          </cell>
          <cell r="W1291" t="str">
            <v>P236.06 Finance and Taxation</v>
          </cell>
          <cell r="X1291" t="str">
            <v>S7000 Salaries and Wages</v>
          </cell>
          <cell r="Y1291" t="str">
            <v>A2340 Overhead</v>
          </cell>
          <cell r="Z1291">
            <v>0</v>
          </cell>
          <cell r="AA1291">
            <v>0</v>
          </cell>
          <cell r="AB1291">
            <v>0</v>
          </cell>
          <cell r="AC1291">
            <v>0</v>
          </cell>
          <cell r="AD1291">
            <v>0</v>
          </cell>
          <cell r="AG1291">
            <v>0</v>
          </cell>
          <cell r="AH1291">
            <v>0</v>
          </cell>
        </row>
        <row r="1292">
          <cell r="A1292" t="str">
            <v>113260_Sal</v>
          </cell>
          <cell r="B1292" t="str">
            <v>OVERHEADS HR &amp; SERVICES-DISCIPLINE ENGINEERING</v>
          </cell>
          <cell r="C1292">
            <v>540001</v>
          </cell>
          <cell r="D1292" t="str">
            <v>CORPORATE OPEX SALARIES</v>
          </cell>
          <cell r="E1292" t="str">
            <v>MOJEED OKUNADE</v>
          </cell>
          <cell r="F1292" t="str">
            <v>HR - SALARIES</v>
          </cell>
          <cell r="G1292">
            <v>415004</v>
          </cell>
          <cell r="H1292">
            <v>4150</v>
          </cell>
          <cell r="I1292" t="str">
            <v>G&amp;A</v>
          </cell>
          <cell r="J1292" t="str">
            <v>BASE JV</v>
          </cell>
          <cell r="K1292" t="str">
            <v>HR</v>
          </cell>
          <cell r="L1292" t="str">
            <v>GM Nigeria, Operated</v>
          </cell>
          <cell r="M1292" t="str">
            <v>GM Nigeria, Operated</v>
          </cell>
          <cell r="N1292" t="str">
            <v>Manager, Onshore Nigeria Engineering</v>
          </cell>
          <cell r="O1292" t="str">
            <v>AJILIMA- ISAAC, HAWA</v>
          </cell>
          <cell r="P1292" t="str">
            <v>TARI.AKHIBI@SHELL.COM</v>
          </cell>
          <cell r="Q1292" t="str">
            <v>OPEX</v>
          </cell>
          <cell r="R1292" t="str">
            <v>OPEX</v>
          </cell>
          <cell r="S1292" t="str">
            <v>SALARIES</v>
          </cell>
          <cell r="T1292" t="str">
            <v>N/A</v>
          </cell>
          <cell r="U1292" t="str">
            <v>N/A</v>
          </cell>
          <cell r="V1292" t="str">
            <v>N/A</v>
          </cell>
          <cell r="W1292" t="str">
            <v>P236.03 IT</v>
          </cell>
          <cell r="X1292" t="str">
            <v>S7000 Salaries and Wages</v>
          </cell>
          <cell r="Y1292" t="str">
            <v>A2340 Overhead</v>
          </cell>
          <cell r="Z1292">
            <v>19158.09</v>
          </cell>
          <cell r="AA1292">
            <v>19755.32</v>
          </cell>
          <cell r="AB1292">
            <v>0</v>
          </cell>
          <cell r="AC1292">
            <v>0</v>
          </cell>
          <cell r="AD1292">
            <v>0</v>
          </cell>
          <cell r="AG1292">
            <v>0</v>
          </cell>
          <cell r="AH1292">
            <v>0</v>
          </cell>
        </row>
        <row r="1293">
          <cell r="A1293" t="str">
            <v>113266_sal</v>
          </cell>
          <cell r="B1293" t="str">
            <v>HOTELS AND TRAVELS - MAJOR PROJECTS - TP</v>
          </cell>
          <cell r="C1293">
            <v>540001</v>
          </cell>
          <cell r="D1293" t="str">
            <v>CORPORATE OPEX SALARIES</v>
          </cell>
          <cell r="E1293" t="str">
            <v>CHIGBO ENENMO</v>
          </cell>
          <cell r="F1293" t="str">
            <v>HR - SALARIES</v>
          </cell>
          <cell r="G1293">
            <v>415004</v>
          </cell>
          <cell r="H1293">
            <v>4150</v>
          </cell>
          <cell r="I1293" t="str">
            <v>G&amp;A</v>
          </cell>
          <cell r="J1293" t="str">
            <v>BASE JV</v>
          </cell>
          <cell r="K1293" t="str">
            <v>HR</v>
          </cell>
          <cell r="L1293" t="str">
            <v>GM Nigeria, Operated</v>
          </cell>
          <cell r="M1293" t="str">
            <v>GM Nigeria, Operated</v>
          </cell>
          <cell r="N1293" t="str">
            <v>Head, Discipline Engineering</v>
          </cell>
          <cell r="O1293" t="str">
            <v>AJILIMA- ISAAC, HAWA</v>
          </cell>
          <cell r="P1293" t="str">
            <v>TARI.AKHIBI@SHELL.COM</v>
          </cell>
          <cell r="Q1293" t="str">
            <v>OPEX</v>
          </cell>
          <cell r="R1293" t="str">
            <v>OPEX</v>
          </cell>
          <cell r="S1293" t="str">
            <v>SALARIES</v>
          </cell>
          <cell r="T1293" t="str">
            <v>N/A</v>
          </cell>
          <cell r="U1293" t="str">
            <v>N/A</v>
          </cell>
          <cell r="V1293" t="str">
            <v>N/A</v>
          </cell>
          <cell r="W1293" t="str">
            <v>P236.04 HR</v>
          </cell>
          <cell r="X1293" t="str">
            <v>S7000 Salaries and Wages</v>
          </cell>
          <cell r="Y1293" t="str">
            <v>A2340 Overhead</v>
          </cell>
          <cell r="Z1293">
            <v>0</v>
          </cell>
          <cell r="AA1293">
            <v>0</v>
          </cell>
          <cell r="AB1293">
            <v>0</v>
          </cell>
          <cell r="AC1293">
            <v>0</v>
          </cell>
          <cell r="AD1293">
            <v>0</v>
          </cell>
          <cell r="AG1293">
            <v>0</v>
          </cell>
          <cell r="AH1293">
            <v>0</v>
          </cell>
        </row>
        <row r="1294">
          <cell r="A1294" t="str">
            <v>113293_sal</v>
          </cell>
          <cell r="B1294" t="str">
            <v>O/H  FRT REGIONAL TAX MANAGER_ADMIN COST</v>
          </cell>
          <cell r="C1294">
            <v>540001</v>
          </cell>
          <cell r="D1294" t="str">
            <v>CORPORATE OPEX SALARIES</v>
          </cell>
          <cell r="E1294" t="str">
            <v>CHIGBO ENENMO</v>
          </cell>
          <cell r="F1294" t="str">
            <v>HR - SALARIES</v>
          </cell>
          <cell r="G1294">
            <v>415004</v>
          </cell>
          <cell r="H1294">
            <v>4150</v>
          </cell>
          <cell r="I1294" t="str">
            <v>G&amp;A</v>
          </cell>
          <cell r="J1294" t="str">
            <v>BASE JV</v>
          </cell>
          <cell r="K1294" t="str">
            <v>HR</v>
          </cell>
          <cell r="L1294" t="str">
            <v>FINANCE</v>
          </cell>
          <cell r="M1294" t="str">
            <v>Tax Manager UK, Africa and Middle East</v>
          </cell>
          <cell r="N1294" t="str">
            <v>Tax Lead Nigeria</v>
          </cell>
          <cell r="O1294" t="str">
            <v>AJILIMA- ISAAC, HAWA</v>
          </cell>
          <cell r="P1294" t="str">
            <v>TARI.AKHIBI@SHELL.COM</v>
          </cell>
          <cell r="Q1294" t="str">
            <v>OPEX</v>
          </cell>
          <cell r="R1294" t="str">
            <v>OPEX</v>
          </cell>
          <cell r="S1294" t="str">
            <v>SALARIES</v>
          </cell>
          <cell r="T1294" t="str">
            <v>N/A</v>
          </cell>
          <cell r="U1294" t="str">
            <v>N/A</v>
          </cell>
          <cell r="V1294" t="str">
            <v>N/A</v>
          </cell>
          <cell r="W1294" t="str">
            <v>P236.06 Finance and Taxation</v>
          </cell>
          <cell r="X1294" t="str">
            <v>S7000 Salaries and Wages</v>
          </cell>
          <cell r="Y1294" t="str">
            <v>A2340 Overhead</v>
          </cell>
          <cell r="Z1294">
            <v>0</v>
          </cell>
          <cell r="AA1294">
            <v>0</v>
          </cell>
          <cell r="AB1294">
            <v>0</v>
          </cell>
          <cell r="AC1294">
            <v>0</v>
          </cell>
          <cell r="AD1294">
            <v>0</v>
          </cell>
          <cell r="AG1294">
            <v>0</v>
          </cell>
          <cell r="AH1294">
            <v>0</v>
          </cell>
        </row>
        <row r="1295">
          <cell r="A1295" t="str">
            <v>113325_sal</v>
          </cell>
          <cell r="B1295" t="str">
            <v>O/H ITG INFO TECHN MGR - ADMIN SERV COST</v>
          </cell>
          <cell r="C1295">
            <v>540001</v>
          </cell>
          <cell r="D1295" t="str">
            <v>CORPORATE OPEX SALARIES</v>
          </cell>
          <cell r="E1295" t="str">
            <v>CHIGBO ENENMO</v>
          </cell>
          <cell r="F1295" t="str">
            <v>HR - SALARIES</v>
          </cell>
          <cell r="G1295">
            <v>415004</v>
          </cell>
          <cell r="H1295">
            <v>4150</v>
          </cell>
          <cell r="I1295" t="str">
            <v>G&amp;A</v>
          </cell>
          <cell r="J1295" t="str">
            <v>BASE JV</v>
          </cell>
          <cell r="K1295" t="str">
            <v>HR</v>
          </cell>
          <cell r="L1295" t="str">
            <v>IM &amp; IT</v>
          </cell>
          <cell r="M1295" t="str">
            <v>IM&amp;IT Manager Nigeria &amp; Gabon</v>
          </cell>
          <cell r="N1295" t="str">
            <v>JV Interface Manager</v>
          </cell>
          <cell r="O1295" t="str">
            <v>AJILIMA- ISAAC, HAWA</v>
          </cell>
          <cell r="P1295" t="str">
            <v>TARI.AKHIBI@SHELL.COM</v>
          </cell>
          <cell r="Q1295" t="str">
            <v>OPEX</v>
          </cell>
          <cell r="R1295" t="str">
            <v>OPEX</v>
          </cell>
          <cell r="S1295" t="str">
            <v>SALARIES</v>
          </cell>
          <cell r="T1295" t="str">
            <v>N/A</v>
          </cell>
          <cell r="U1295" t="str">
            <v>N/A</v>
          </cell>
          <cell r="V1295" t="str">
            <v>N/A</v>
          </cell>
          <cell r="W1295" t="str">
            <v>P236.03 IT</v>
          </cell>
          <cell r="X1295" t="str">
            <v>S7000 Salaries and Wages</v>
          </cell>
          <cell r="Y1295" t="str">
            <v>A2340 Overhead</v>
          </cell>
          <cell r="Z1295">
            <v>26945.3</v>
          </cell>
          <cell r="AA1295">
            <v>14540.79</v>
          </cell>
          <cell r="AB1295">
            <v>0</v>
          </cell>
          <cell r="AC1295">
            <v>0</v>
          </cell>
          <cell r="AD1295">
            <v>0</v>
          </cell>
          <cell r="AG1295">
            <v>0</v>
          </cell>
          <cell r="AH1295">
            <v>0</v>
          </cell>
        </row>
        <row r="1296">
          <cell r="A1296" t="str">
            <v>C.NG.PCE.DF.18.006</v>
          </cell>
          <cell r="B1296" t="str">
            <v>EAST SWAMP 1- PROCESS PUMPS UPGRADE</v>
          </cell>
          <cell r="C1296" t="str">
            <v>C.NG.PCE.DF.18.006</v>
          </cell>
          <cell r="D1296" t="str">
            <v>EAST SWAMP 1- PROCESS PUMPS UPGRADE</v>
          </cell>
          <cell r="E1296" t="str">
            <v>IRETI OMOTOSO</v>
          </cell>
          <cell r="F1296" t="str">
            <v>PRODUCTION</v>
          </cell>
          <cell r="G1296">
            <v>13203</v>
          </cell>
          <cell r="H1296">
            <v>132</v>
          </cell>
          <cell r="I1296" t="str">
            <v>OF-E&amp;M</v>
          </cell>
          <cell r="J1296" t="str">
            <v>BASE JV</v>
          </cell>
          <cell r="K1296" t="str">
            <v>PRODUCTION</v>
          </cell>
          <cell r="L1296" t="str">
            <v>PRODUCTION</v>
          </cell>
          <cell r="M1296" t="str">
            <v>Asset Manager, Swamp East Hub</v>
          </cell>
          <cell r="N1296" t="str">
            <v>Asset Management Integration Lead</v>
          </cell>
          <cell r="O1296" t="str">
            <v>OLALEYE, OLAYEMI</v>
          </cell>
          <cell r="P1296" t="str">
            <v>GBENGA.ALABUJA@SHELL.COM</v>
          </cell>
          <cell r="Q1296" t="str">
            <v>CAPEX</v>
          </cell>
          <cell r="R1296" t="str">
            <v>CAPEX</v>
          </cell>
          <cell r="V1296" t="str">
            <v>C_OGIS_SE1_A14</v>
          </cell>
          <cell r="Z1296">
            <v>0</v>
          </cell>
          <cell r="AA1296">
            <v>0</v>
          </cell>
          <cell r="AB1296">
            <v>92720000</v>
          </cell>
          <cell r="AC1296">
            <v>456000</v>
          </cell>
          <cell r="AD1296">
            <v>760000</v>
          </cell>
          <cell r="AG1296">
            <v>0</v>
          </cell>
          <cell r="AH1296">
            <v>-760000</v>
          </cell>
        </row>
        <row r="1297">
          <cell r="A1297" t="str">
            <v>C.NG.PCW.DD.17.006.9404</v>
          </cell>
          <cell r="B1297" t="str">
            <v>FORC 141L/S</v>
          </cell>
          <cell r="C1297" t="str">
            <v>C.NG.PCW.DD.17.006.9404</v>
          </cell>
          <cell r="D1297" t="str">
            <v>FORC 141L/S</v>
          </cell>
          <cell r="E1297" t="str">
            <v>MOJEED OKUNADE</v>
          </cell>
          <cell r="F1297" t="str">
            <v>WELLS</v>
          </cell>
          <cell r="G1297">
            <v>13004</v>
          </cell>
          <cell r="H1297">
            <v>130</v>
          </cell>
          <cell r="I1297" t="str">
            <v>PE</v>
          </cell>
          <cell r="J1297" t="str">
            <v>DOMGAS/IPP</v>
          </cell>
          <cell r="K1297" t="str">
            <v>P&amp;T</v>
          </cell>
          <cell r="L1297" t="str">
            <v>WELLS</v>
          </cell>
          <cell r="M1297" t="str">
            <v>GM Wells Ops SPDC</v>
          </cell>
          <cell r="N1297" t="str">
            <v>Well Engineering Manager (CWI)</v>
          </cell>
          <cell r="O1297" t="str">
            <v>AUDU-USMAN, ISAAC</v>
          </cell>
          <cell r="P1297" t="str">
            <v>FRED.TIMIBITEI@SHELL.COM</v>
          </cell>
          <cell r="Q1297" t="str">
            <v>CAPEX</v>
          </cell>
          <cell r="R1297" t="str">
            <v>CAPEX</v>
          </cell>
          <cell r="V1297" t="str">
            <v>D_FORC_WS1_D02</v>
          </cell>
          <cell r="Z1297">
            <v>0</v>
          </cell>
          <cell r="AA1297">
            <v>0</v>
          </cell>
          <cell r="AB1297">
            <v>0</v>
          </cell>
          <cell r="AC1297">
            <v>0</v>
          </cell>
          <cell r="AD1297">
            <v>0</v>
          </cell>
          <cell r="AG1297">
            <v>0</v>
          </cell>
          <cell r="AH1297">
            <v>0</v>
          </cell>
        </row>
        <row r="1298">
          <cell r="A1298" t="str">
            <v>C.NG.PCW.DD.17.007.9404</v>
          </cell>
          <cell r="B1298" t="str">
            <v>FORC 142L/S</v>
          </cell>
          <cell r="C1298" t="str">
            <v>C.NG.PCW.DD.17.007.9404</v>
          </cell>
          <cell r="D1298" t="str">
            <v>FORC 142L/S</v>
          </cell>
          <cell r="E1298" t="str">
            <v>MOJEED OKUNADE</v>
          </cell>
          <cell r="F1298" t="str">
            <v>WELLS</v>
          </cell>
          <cell r="G1298">
            <v>13004</v>
          </cell>
          <cell r="H1298">
            <v>130</v>
          </cell>
          <cell r="I1298" t="str">
            <v>PE</v>
          </cell>
          <cell r="J1298" t="str">
            <v>DOMGAS/IPP</v>
          </cell>
          <cell r="K1298" t="str">
            <v>P&amp;T</v>
          </cell>
          <cell r="L1298" t="str">
            <v>WELLS</v>
          </cell>
          <cell r="M1298" t="str">
            <v>GM Wells Ops SPDC</v>
          </cell>
          <cell r="N1298" t="str">
            <v>Well Engineering Manager (CWI)</v>
          </cell>
          <cell r="O1298" t="str">
            <v>AUDU-USMAN, ISAAC</v>
          </cell>
          <cell r="P1298" t="str">
            <v>FRED.TIMIBITEI@SHELL.COM</v>
          </cell>
          <cell r="Q1298" t="str">
            <v>CAPEX</v>
          </cell>
          <cell r="R1298" t="str">
            <v>CAPEX</v>
          </cell>
          <cell r="V1298" t="str">
            <v>D_FORC_WS1_D02</v>
          </cell>
          <cell r="Z1298">
            <v>0</v>
          </cell>
          <cell r="AA1298">
            <v>0</v>
          </cell>
          <cell r="AB1298">
            <v>0</v>
          </cell>
          <cell r="AC1298">
            <v>0</v>
          </cell>
          <cell r="AD1298">
            <v>0</v>
          </cell>
          <cell r="AG1298">
            <v>0</v>
          </cell>
          <cell r="AH1298">
            <v>0</v>
          </cell>
        </row>
        <row r="1299">
          <cell r="A1299" t="str">
            <v>C.NG.PCW.DD.17.008.9404</v>
          </cell>
          <cell r="B1299" t="str">
            <v>FORC 143T</v>
          </cell>
          <cell r="C1299" t="str">
            <v>C.NG.PCW.DD.17.008.9404</v>
          </cell>
          <cell r="D1299" t="str">
            <v>FORC 143T</v>
          </cell>
          <cell r="E1299" t="str">
            <v>MOJEED OKUNADE</v>
          </cell>
          <cell r="F1299" t="str">
            <v>WELLS</v>
          </cell>
          <cell r="G1299">
            <v>13004</v>
          </cell>
          <cell r="H1299">
            <v>130</v>
          </cell>
          <cell r="I1299" t="str">
            <v>PE</v>
          </cell>
          <cell r="J1299" t="str">
            <v>DOMGAS/IPP</v>
          </cell>
          <cell r="K1299" t="str">
            <v>P&amp;T</v>
          </cell>
          <cell r="L1299" t="str">
            <v>WELLS</v>
          </cell>
          <cell r="M1299" t="str">
            <v>GM Wells Ops SPDC</v>
          </cell>
          <cell r="N1299" t="str">
            <v>Well Engineering Manager (CWI)</v>
          </cell>
          <cell r="O1299" t="str">
            <v>AUDU-USMAN, ISAAC</v>
          </cell>
          <cell r="P1299" t="str">
            <v>FRED.TIMIBITEI@SHELL.COM</v>
          </cell>
          <cell r="Q1299" t="str">
            <v>CAPEX</v>
          </cell>
          <cell r="R1299" t="str">
            <v>CAPEX</v>
          </cell>
          <cell r="V1299" t="str">
            <v>D_FORC_WS1_D02</v>
          </cell>
          <cell r="Z1299">
            <v>0</v>
          </cell>
          <cell r="AA1299">
            <v>0</v>
          </cell>
          <cell r="AB1299">
            <v>0</v>
          </cell>
          <cell r="AC1299">
            <v>0</v>
          </cell>
          <cell r="AD1299">
            <v>0</v>
          </cell>
          <cell r="AG1299">
            <v>0</v>
          </cell>
          <cell r="AH1299">
            <v>0</v>
          </cell>
        </row>
        <row r="1300">
          <cell r="A1300" t="str">
            <v>C.NG.PCW.DD.17.009.9404</v>
          </cell>
          <cell r="B1300" t="str">
            <v>FORC 144T</v>
          </cell>
          <cell r="C1300" t="str">
            <v>C.NG.PCW.DD.17.009.9404</v>
          </cell>
          <cell r="D1300" t="str">
            <v>FORC 144T</v>
          </cell>
          <cell r="E1300" t="str">
            <v>MOJEED OKUNADE</v>
          </cell>
          <cell r="F1300" t="str">
            <v>WELLS</v>
          </cell>
          <cell r="G1300">
            <v>13004</v>
          </cell>
          <cell r="H1300">
            <v>130</v>
          </cell>
          <cell r="I1300" t="str">
            <v>PE</v>
          </cell>
          <cell r="J1300" t="str">
            <v>DOMGAS/IPP</v>
          </cell>
          <cell r="K1300" t="str">
            <v>P&amp;T</v>
          </cell>
          <cell r="L1300" t="str">
            <v>WELLS</v>
          </cell>
          <cell r="M1300" t="str">
            <v>GM Wells Ops SPDC</v>
          </cell>
          <cell r="N1300" t="str">
            <v>Well Engineering Manager (CWI)</v>
          </cell>
          <cell r="O1300" t="str">
            <v>AUDU-USMAN, ISAAC</v>
          </cell>
          <cell r="P1300" t="str">
            <v>FRED.TIMIBITEI@SHELL.COM</v>
          </cell>
          <cell r="Q1300" t="str">
            <v>CAPEX</v>
          </cell>
          <cell r="R1300" t="str">
            <v>CAPEX</v>
          </cell>
          <cell r="V1300" t="str">
            <v>D_FORC_WS1_D02</v>
          </cell>
          <cell r="Z1300">
            <v>0</v>
          </cell>
          <cell r="AA1300">
            <v>0</v>
          </cell>
          <cell r="AB1300">
            <v>0</v>
          </cell>
          <cell r="AC1300">
            <v>0</v>
          </cell>
          <cell r="AD1300">
            <v>0</v>
          </cell>
          <cell r="AG1300">
            <v>0</v>
          </cell>
          <cell r="AH1300">
            <v>0</v>
          </cell>
        </row>
        <row r="1301">
          <cell r="A1301" t="str">
            <v>C.NG.PCW.DD.17.010.9404</v>
          </cell>
          <cell r="B1301" t="str">
            <v>FORC 145T</v>
          </cell>
          <cell r="C1301" t="str">
            <v>C.NG.PCW.DD.17.010.9404</v>
          </cell>
          <cell r="D1301" t="str">
            <v>FORC 145T</v>
          </cell>
          <cell r="E1301" t="str">
            <v>MOJEED OKUNADE</v>
          </cell>
          <cell r="F1301" t="str">
            <v>WELLS</v>
          </cell>
          <cell r="G1301">
            <v>13004</v>
          </cell>
          <cell r="H1301">
            <v>130</v>
          </cell>
          <cell r="I1301" t="str">
            <v>PE</v>
          </cell>
          <cell r="J1301" t="str">
            <v>DOMGAS/IPP</v>
          </cell>
          <cell r="K1301" t="str">
            <v>P&amp;T</v>
          </cell>
          <cell r="L1301" t="str">
            <v>WELLS</v>
          </cell>
          <cell r="M1301" t="str">
            <v>GM Wells Ops SPDC</v>
          </cell>
          <cell r="N1301" t="str">
            <v>Well Engineering Manager (CWI)</v>
          </cell>
          <cell r="O1301" t="str">
            <v>AUDU-USMAN, ISAAC</v>
          </cell>
          <cell r="P1301" t="str">
            <v>FRED.TIMIBITEI@SHELL.COM</v>
          </cell>
          <cell r="Q1301" t="str">
            <v>CAPEX</v>
          </cell>
          <cell r="R1301" t="str">
            <v>CAPEX</v>
          </cell>
          <cell r="V1301" t="str">
            <v>D_FORC_WS1_D02</v>
          </cell>
          <cell r="Z1301">
            <v>0</v>
          </cell>
          <cell r="AA1301">
            <v>0</v>
          </cell>
          <cell r="AB1301">
            <v>0</v>
          </cell>
          <cell r="AC1301">
            <v>0</v>
          </cell>
          <cell r="AD1301">
            <v>0</v>
          </cell>
          <cell r="AG1301">
            <v>0</v>
          </cell>
          <cell r="AH1301">
            <v>0</v>
          </cell>
        </row>
        <row r="1302">
          <cell r="A1302" t="str">
            <v>C.NG.PCW.DD.17.011.9404</v>
          </cell>
          <cell r="B1302" t="str">
            <v>FORC 146T</v>
          </cell>
          <cell r="C1302" t="str">
            <v>C.NG.PCW.DD.17.011.9404</v>
          </cell>
          <cell r="D1302" t="str">
            <v>FORC 146T</v>
          </cell>
          <cell r="E1302" t="str">
            <v>MOJEED OKUNADE</v>
          </cell>
          <cell r="F1302" t="str">
            <v>WELLS</v>
          </cell>
          <cell r="G1302">
            <v>13004</v>
          </cell>
          <cell r="H1302">
            <v>130</v>
          </cell>
          <cell r="I1302" t="str">
            <v>PE</v>
          </cell>
          <cell r="J1302" t="str">
            <v>DOMGAS/IPP</v>
          </cell>
          <cell r="K1302" t="str">
            <v>P&amp;T</v>
          </cell>
          <cell r="L1302" t="str">
            <v>WELLS</v>
          </cell>
          <cell r="M1302" t="str">
            <v>GM Wells Ops SPDC</v>
          </cell>
          <cell r="N1302" t="str">
            <v>Well Engineering Manager (CWI)</v>
          </cell>
          <cell r="O1302" t="str">
            <v>AUDU-USMAN, ISAAC</v>
          </cell>
          <cell r="P1302" t="str">
            <v>FRED.TIMIBITEI@SHELL.COM</v>
          </cell>
          <cell r="Q1302" t="str">
            <v>CAPEX</v>
          </cell>
          <cell r="R1302" t="str">
            <v>CAPEX</v>
          </cell>
          <cell r="V1302" t="str">
            <v>D_FORC_WS1_D02</v>
          </cell>
          <cell r="Z1302">
            <v>0</v>
          </cell>
          <cell r="AA1302">
            <v>0</v>
          </cell>
          <cell r="AB1302">
            <v>0</v>
          </cell>
          <cell r="AC1302">
            <v>0</v>
          </cell>
          <cell r="AD1302">
            <v>0</v>
          </cell>
          <cell r="AG1302">
            <v>0</v>
          </cell>
          <cell r="AH1302">
            <v>0</v>
          </cell>
        </row>
        <row r="1303">
          <cell r="A1303" t="str">
            <v>C.NG.PCW.DD.17.012.9404</v>
          </cell>
          <cell r="B1303" t="str">
            <v>FORC 129L/S</v>
          </cell>
          <cell r="C1303" t="str">
            <v>C.NG.PCW.DD.17.012.9404</v>
          </cell>
          <cell r="D1303" t="str">
            <v>FORC 129L/S</v>
          </cell>
          <cell r="E1303" t="str">
            <v>MOJEED OKUNADE</v>
          </cell>
          <cell r="F1303" t="str">
            <v>WELLS</v>
          </cell>
          <cell r="G1303">
            <v>13004</v>
          </cell>
          <cell r="H1303">
            <v>130</v>
          </cell>
          <cell r="I1303" t="str">
            <v>PE</v>
          </cell>
          <cell r="J1303" t="str">
            <v>DOMGAS/IPP</v>
          </cell>
          <cell r="K1303" t="str">
            <v>P&amp;T</v>
          </cell>
          <cell r="L1303" t="str">
            <v>WELLS</v>
          </cell>
          <cell r="M1303" t="str">
            <v>GM Wells Ops SPDC</v>
          </cell>
          <cell r="N1303" t="str">
            <v>Well Engineering Manager (CWI)</v>
          </cell>
          <cell r="O1303" t="str">
            <v>AUDU-USMAN, ISAAC</v>
          </cell>
          <cell r="P1303" t="str">
            <v>FRED.TIMIBITEI@SHELL.COM</v>
          </cell>
          <cell r="Q1303" t="str">
            <v>CAPEX</v>
          </cell>
          <cell r="R1303" t="str">
            <v>CAPEX</v>
          </cell>
          <cell r="V1303" t="str">
            <v>D_FORC_WS1_D02</v>
          </cell>
          <cell r="Z1303">
            <v>0</v>
          </cell>
          <cell r="AA1303">
            <v>0</v>
          </cell>
          <cell r="AB1303">
            <v>0</v>
          </cell>
          <cell r="AC1303">
            <v>0</v>
          </cell>
          <cell r="AD1303">
            <v>0</v>
          </cell>
          <cell r="AG1303">
            <v>0</v>
          </cell>
          <cell r="AH1303">
            <v>0</v>
          </cell>
        </row>
        <row r="1304">
          <cell r="A1304" t="str">
            <v>C.NG.PCW.DD.17.013.9404</v>
          </cell>
          <cell r="B1304" t="str">
            <v>FORC 130L/S</v>
          </cell>
          <cell r="C1304" t="str">
            <v>C.NG.PCW.DD.17.013.9404</v>
          </cell>
          <cell r="D1304" t="str">
            <v>FORC 130L/S</v>
          </cell>
          <cell r="E1304" t="str">
            <v>MOJEED OKUNADE</v>
          </cell>
          <cell r="F1304" t="str">
            <v>WELLS</v>
          </cell>
          <cell r="G1304">
            <v>13004</v>
          </cell>
          <cell r="H1304">
            <v>130</v>
          </cell>
          <cell r="I1304" t="str">
            <v>PE</v>
          </cell>
          <cell r="J1304" t="str">
            <v>DOMGAS/IPP</v>
          </cell>
          <cell r="K1304" t="str">
            <v>P&amp;T</v>
          </cell>
          <cell r="L1304" t="str">
            <v>WELLS</v>
          </cell>
          <cell r="M1304" t="str">
            <v>GM Wells Ops SPDC</v>
          </cell>
          <cell r="N1304" t="str">
            <v>Well Engineering Manager (CWI)</v>
          </cell>
          <cell r="O1304" t="str">
            <v>AUDU-USMAN, ISAAC</v>
          </cell>
          <cell r="P1304" t="str">
            <v>FRED.TIMIBITEI@SHELL.COM</v>
          </cell>
          <cell r="Q1304" t="str">
            <v>CAPEX</v>
          </cell>
          <cell r="R1304" t="str">
            <v>CAPEX</v>
          </cell>
          <cell r="V1304" t="str">
            <v>D_FORC_WS1_D02</v>
          </cell>
          <cell r="Z1304">
            <v>0</v>
          </cell>
          <cell r="AA1304">
            <v>0</v>
          </cell>
          <cell r="AB1304">
            <v>0</v>
          </cell>
          <cell r="AC1304">
            <v>0</v>
          </cell>
          <cell r="AD1304">
            <v>0</v>
          </cell>
          <cell r="AG1304">
            <v>0</v>
          </cell>
          <cell r="AH1304">
            <v>0</v>
          </cell>
        </row>
        <row r="1305">
          <cell r="A1305" t="str">
            <v>C.NG.PCW.DD.18.006.9404</v>
          </cell>
          <cell r="B1305" t="str">
            <v>FORC 147L/S</v>
          </cell>
          <cell r="C1305" t="str">
            <v>New_FORC 147L/S_9404</v>
          </cell>
          <cell r="D1305" t="str">
            <v>FORC 147L/S</v>
          </cell>
          <cell r="E1305" t="str">
            <v>MOJEED OKUNADE</v>
          </cell>
          <cell r="F1305" t="str">
            <v>WELLS</v>
          </cell>
          <cell r="G1305">
            <v>13004</v>
          </cell>
          <cell r="H1305">
            <v>130</v>
          </cell>
          <cell r="I1305" t="str">
            <v>PE</v>
          </cell>
          <cell r="J1305" t="str">
            <v>DOMGAS/IPP</v>
          </cell>
          <cell r="K1305" t="str">
            <v>P&amp;T</v>
          </cell>
          <cell r="L1305" t="str">
            <v>WELLS</v>
          </cell>
          <cell r="M1305" t="str">
            <v>GM Wells Ops SPDC</v>
          </cell>
          <cell r="N1305" t="str">
            <v>Well Engineering Manager (CWI)</v>
          </cell>
          <cell r="O1305" t="str">
            <v>AUDU-USMAN, ISAAC</v>
          </cell>
          <cell r="P1305" t="str">
            <v>FRED.TIMIBITEI@SHELL.COM</v>
          </cell>
          <cell r="Q1305" t="str">
            <v>CAPEX</v>
          </cell>
          <cell r="R1305" t="str">
            <v>CAPEX</v>
          </cell>
          <cell r="V1305" t="str">
            <v>D_FORC_WS1_D02</v>
          </cell>
          <cell r="Z1305">
            <v>0</v>
          </cell>
          <cell r="AA1305">
            <v>0</v>
          </cell>
          <cell r="AB1305">
            <v>0</v>
          </cell>
          <cell r="AC1305">
            <v>0</v>
          </cell>
          <cell r="AD1305">
            <v>0</v>
          </cell>
          <cell r="AG1305">
            <v>0</v>
          </cell>
          <cell r="AH1305">
            <v>0</v>
          </cell>
        </row>
        <row r="1306">
          <cell r="A1306" t="str">
            <v>C.NG.PCW.DD.18.007.9404</v>
          </cell>
          <cell r="B1306" t="str">
            <v>FORC 148L/S</v>
          </cell>
          <cell r="C1306" t="str">
            <v>New_FORC 148L/S_9404</v>
          </cell>
          <cell r="D1306" t="str">
            <v>FORC 148L/S</v>
          </cell>
          <cell r="E1306" t="str">
            <v>MOJEED OKUNADE</v>
          </cell>
          <cell r="F1306" t="str">
            <v>WELLS</v>
          </cell>
          <cell r="G1306">
            <v>13004</v>
          </cell>
          <cell r="H1306">
            <v>130</v>
          </cell>
          <cell r="I1306" t="str">
            <v>PE</v>
          </cell>
          <cell r="J1306" t="str">
            <v>DOMGAS/IPP</v>
          </cell>
          <cell r="K1306" t="str">
            <v>P&amp;T</v>
          </cell>
          <cell r="L1306" t="str">
            <v>WELLS</v>
          </cell>
          <cell r="M1306" t="str">
            <v>GM Wells Ops SPDC</v>
          </cell>
          <cell r="N1306" t="str">
            <v>Well Engineering Manager (CWI)</v>
          </cell>
          <cell r="O1306" t="str">
            <v>AUDU-USMAN, ISAAC</v>
          </cell>
          <cell r="P1306" t="str">
            <v>FRED.TIMIBITEI@SHELL.COM</v>
          </cell>
          <cell r="Q1306" t="str">
            <v>CAPEX</v>
          </cell>
          <cell r="R1306" t="str">
            <v>CAPEX</v>
          </cell>
          <cell r="V1306" t="str">
            <v>D_FORC_WS1_D02</v>
          </cell>
          <cell r="Z1306">
            <v>0</v>
          </cell>
          <cell r="AA1306">
            <v>0</v>
          </cell>
          <cell r="AB1306">
            <v>0</v>
          </cell>
          <cell r="AC1306">
            <v>0</v>
          </cell>
          <cell r="AD1306">
            <v>0</v>
          </cell>
          <cell r="AG1306">
            <v>0</v>
          </cell>
          <cell r="AH1306">
            <v>0</v>
          </cell>
        </row>
        <row r="1307">
          <cell r="A1307" t="str">
            <v>C.NG.PCW.DD.18.008.9404</v>
          </cell>
          <cell r="B1307" t="str">
            <v>FORC 150L/S</v>
          </cell>
          <cell r="C1307" t="str">
            <v>New_FORC 150L/S_9404</v>
          </cell>
          <cell r="D1307" t="str">
            <v>FORC 150L/S</v>
          </cell>
          <cell r="E1307" t="str">
            <v>MOJEED OKUNADE</v>
          </cell>
          <cell r="F1307" t="str">
            <v>WELLS</v>
          </cell>
          <cell r="G1307">
            <v>13004</v>
          </cell>
          <cell r="H1307">
            <v>130</v>
          </cell>
          <cell r="I1307" t="str">
            <v>PE</v>
          </cell>
          <cell r="J1307" t="str">
            <v>DOMGAS/IPP</v>
          </cell>
          <cell r="K1307" t="str">
            <v>P&amp;T</v>
          </cell>
          <cell r="L1307" t="str">
            <v>WELLS</v>
          </cell>
          <cell r="M1307" t="str">
            <v>GM Wells Ops SPDC</v>
          </cell>
          <cell r="N1307" t="str">
            <v>Well Engineering Manager (CWI)</v>
          </cell>
          <cell r="O1307" t="str">
            <v>AUDU-USMAN, ISAAC</v>
          </cell>
          <cell r="P1307" t="str">
            <v>FRED.TIMIBITEI@SHELL.COM</v>
          </cell>
          <cell r="Q1307" t="str">
            <v>CAPEX</v>
          </cell>
          <cell r="R1307" t="str">
            <v>CAPEX</v>
          </cell>
          <cell r="V1307" t="str">
            <v>D_FORC_WS1_D02</v>
          </cell>
          <cell r="Z1307">
            <v>0</v>
          </cell>
          <cell r="AA1307">
            <v>0</v>
          </cell>
          <cell r="AB1307">
            <v>0</v>
          </cell>
          <cell r="AC1307">
            <v>0</v>
          </cell>
          <cell r="AD1307">
            <v>0</v>
          </cell>
          <cell r="AG1307">
            <v>0</v>
          </cell>
          <cell r="AH1307">
            <v>0</v>
          </cell>
        </row>
        <row r="1308">
          <cell r="A1308" t="str">
            <v>C.NG.PCW.DD.18.009.9404</v>
          </cell>
          <cell r="B1308" t="str">
            <v>FORC 151L/S</v>
          </cell>
          <cell r="C1308" t="str">
            <v>New_FORC 151L/S_9404</v>
          </cell>
          <cell r="D1308" t="str">
            <v>FORC 151L/S</v>
          </cell>
          <cell r="E1308" t="str">
            <v>MOJEED OKUNADE</v>
          </cell>
          <cell r="F1308" t="str">
            <v>WELLS</v>
          </cell>
          <cell r="G1308">
            <v>13004</v>
          </cell>
          <cell r="H1308">
            <v>130</v>
          </cell>
          <cell r="I1308" t="str">
            <v>PE</v>
          </cell>
          <cell r="J1308" t="str">
            <v>DOMGAS/IPP</v>
          </cell>
          <cell r="K1308" t="str">
            <v>P&amp;T</v>
          </cell>
          <cell r="L1308" t="str">
            <v>WELLS</v>
          </cell>
          <cell r="M1308" t="str">
            <v>GM Wells Ops SPDC</v>
          </cell>
          <cell r="N1308" t="str">
            <v>Well Engineering Manager (CWI)</v>
          </cell>
          <cell r="O1308" t="str">
            <v>AUDU-USMAN, ISAAC</v>
          </cell>
          <cell r="P1308" t="str">
            <v>FRED.TIMIBITEI@SHELL.COM</v>
          </cell>
          <cell r="Q1308" t="str">
            <v>CAPEX</v>
          </cell>
          <cell r="R1308" t="str">
            <v>CAPEX</v>
          </cell>
          <cell r="V1308" t="str">
            <v>D_FORC_WS1_D02</v>
          </cell>
          <cell r="Z1308">
            <v>0</v>
          </cell>
          <cell r="AA1308">
            <v>0</v>
          </cell>
          <cell r="AB1308">
            <v>0</v>
          </cell>
          <cell r="AC1308">
            <v>0</v>
          </cell>
          <cell r="AD1308">
            <v>0</v>
          </cell>
          <cell r="AG1308">
            <v>0</v>
          </cell>
          <cell r="AH1308">
            <v>0</v>
          </cell>
        </row>
        <row r="1309">
          <cell r="A1309" t="str">
            <v>C.NG.PCW.DF.18.004</v>
          </cell>
          <cell r="B1309" t="str">
            <v>WS2 - ESD VALVES REPLACEMENT</v>
          </cell>
          <cell r="C1309" t="str">
            <v>C.NG.PCW.DF.18.004</v>
          </cell>
          <cell r="D1309" t="str">
            <v>WS2 - ESD VALVES REPLACEMENT</v>
          </cell>
          <cell r="E1309" t="str">
            <v>IRETI OMOTOSO</v>
          </cell>
          <cell r="F1309" t="str">
            <v>PRODUCTION</v>
          </cell>
          <cell r="G1309">
            <v>13203</v>
          </cell>
          <cell r="H1309">
            <v>132</v>
          </cell>
          <cell r="I1309" t="str">
            <v>OF-E&amp;M</v>
          </cell>
          <cell r="J1309" t="str">
            <v>BASE JV</v>
          </cell>
          <cell r="K1309" t="str">
            <v>PRODUCTION</v>
          </cell>
          <cell r="L1309" t="str">
            <v>PRODUCTION</v>
          </cell>
          <cell r="M1309" t="str">
            <v>Asset Manager, Swamp West Hub</v>
          </cell>
          <cell r="N1309" t="str">
            <v>Asset Management Integration Lead</v>
          </cell>
          <cell r="O1309" t="str">
            <v>OLALEYE, OLAYEMI</v>
          </cell>
          <cell r="P1309" t="str">
            <v>AFORD.AFODE@SHELL.COM</v>
          </cell>
          <cell r="Q1309" t="str">
            <v>CAPEX</v>
          </cell>
          <cell r="R1309" t="str">
            <v>CAPEX</v>
          </cell>
          <cell r="V1309" t="str">
            <v>C_INCR_FWS_A16</v>
          </cell>
          <cell r="Z1309">
            <v>0</v>
          </cell>
          <cell r="AA1309">
            <v>0</v>
          </cell>
          <cell r="AB1309">
            <v>25620000</v>
          </cell>
          <cell r="AC1309">
            <v>126000</v>
          </cell>
          <cell r="AD1309">
            <v>210000</v>
          </cell>
          <cell r="AG1309">
            <v>0</v>
          </cell>
          <cell r="AH1309">
            <v>-210000</v>
          </cell>
        </row>
        <row r="1310">
          <cell r="A1310" t="str">
            <v>C.NG.PCW.DF.18.051</v>
          </cell>
          <cell r="B1310" t="str">
            <v>WS2 Major Overhaul of CAT Engines &amp; Generating sets SETS</v>
          </cell>
          <cell r="C1310" t="str">
            <v>C.NG.PCW.DF.18.051</v>
          </cell>
          <cell r="D1310" t="str">
            <v>WS2 Major Overhaul of CAT Engines &amp; Generating sets SETS</v>
          </cell>
          <cell r="E1310" t="str">
            <v>IRETI OMOTOSO</v>
          </cell>
          <cell r="F1310" t="str">
            <v>PRODUCTION</v>
          </cell>
          <cell r="G1310">
            <v>13206</v>
          </cell>
          <cell r="H1310">
            <v>132</v>
          </cell>
          <cell r="I1310" t="str">
            <v>OF-E&amp;M</v>
          </cell>
          <cell r="J1310" t="str">
            <v>BASE JV</v>
          </cell>
          <cell r="K1310" t="str">
            <v>PRODUCTION</v>
          </cell>
          <cell r="L1310" t="str">
            <v>PRODUCTION</v>
          </cell>
          <cell r="M1310" t="str">
            <v>Asset Manager, Swamp West Hub</v>
          </cell>
          <cell r="N1310" t="str">
            <v>Asset Management Integration Lead</v>
          </cell>
          <cell r="O1310" t="str">
            <v>Olaleye, Olayemi</v>
          </cell>
          <cell r="P1310" t="str">
            <v>AFORD.AFODE@SHELL.COM</v>
          </cell>
          <cell r="Q1310" t="str">
            <v>CAPEX</v>
          </cell>
          <cell r="R1310" t="str">
            <v>CAPEX</v>
          </cell>
          <cell r="V1310" t="str">
            <v>C_OGIS_WS1_Z04</v>
          </cell>
          <cell r="Z1310">
            <v>0</v>
          </cell>
          <cell r="AA1310">
            <v>0</v>
          </cell>
          <cell r="AB1310">
            <v>59780000</v>
          </cell>
          <cell r="AC1310">
            <v>294000</v>
          </cell>
          <cell r="AD1310">
            <v>490000</v>
          </cell>
          <cell r="AG1310">
            <v>0</v>
          </cell>
          <cell r="AH1310">
            <v>-490000</v>
          </cell>
        </row>
        <row r="1311">
          <cell r="A1311" t="str">
            <v>C.NG.PCW.DF.18.052</v>
          </cell>
          <cell r="B1311" t="str">
            <v xml:space="preserve">WS2 CRUDE OIL EVACUATION PUMPS  MAJOR OVERHAUL. </v>
          </cell>
          <cell r="C1311" t="str">
            <v>C.NG.PCW.DF.18.052</v>
          </cell>
          <cell r="D1311" t="str">
            <v xml:space="preserve">WS2 CRUDE OIL EVACUATION PUMPS  MAJOR OVERHAUL. </v>
          </cell>
          <cell r="E1311" t="str">
            <v>IRETI OMOTOSO</v>
          </cell>
          <cell r="F1311" t="str">
            <v>PRODUCTION</v>
          </cell>
          <cell r="G1311">
            <v>13203</v>
          </cell>
          <cell r="H1311">
            <v>132</v>
          </cell>
          <cell r="I1311" t="str">
            <v>OF-E&amp;M</v>
          </cell>
          <cell r="J1311" t="str">
            <v>BASE JV</v>
          </cell>
          <cell r="K1311" t="str">
            <v>PRODUCTION</v>
          </cell>
          <cell r="L1311" t="str">
            <v>PRODUCTION</v>
          </cell>
          <cell r="M1311" t="str">
            <v>Asset Manager, Swamp West Hub</v>
          </cell>
          <cell r="N1311" t="str">
            <v>Asset Management Integration Lead</v>
          </cell>
          <cell r="O1311" t="str">
            <v>OLALEYE, OLAYEMI</v>
          </cell>
          <cell r="P1311" t="str">
            <v>AFORD.AFODE@SHELL.COM</v>
          </cell>
          <cell r="Q1311" t="str">
            <v>CAPEX</v>
          </cell>
          <cell r="R1311" t="str">
            <v>CAPEX</v>
          </cell>
          <cell r="V1311" t="str">
            <v>C_OGIS_FWS_A14</v>
          </cell>
          <cell r="Z1311">
            <v>0</v>
          </cell>
          <cell r="AA1311">
            <v>0</v>
          </cell>
          <cell r="AB1311">
            <v>84180000</v>
          </cell>
          <cell r="AC1311">
            <v>414000</v>
          </cell>
          <cell r="AD1311">
            <v>690000</v>
          </cell>
          <cell r="AG1311">
            <v>0</v>
          </cell>
          <cell r="AH1311">
            <v>-690000</v>
          </cell>
        </row>
        <row r="1312">
          <cell r="A1312" t="str">
            <v>C.NG.PCW.DF.18.069</v>
          </cell>
          <cell r="B1312" t="str">
            <v>WS 2   - UNDERWATER TOPSIDE WH INSPECTION WEST</v>
          </cell>
          <cell r="C1312" t="str">
            <v>C.NG.PCW.DF.18.069</v>
          </cell>
          <cell r="D1312" t="str">
            <v>WS 2   - UNDERWATER TOPSIDE WH INSPECTION WEST</v>
          </cell>
          <cell r="E1312" t="str">
            <v>IRETI OMOTOSO</v>
          </cell>
          <cell r="F1312" t="str">
            <v>PRODUCTION</v>
          </cell>
          <cell r="G1312">
            <v>13203</v>
          </cell>
          <cell r="H1312">
            <v>132</v>
          </cell>
          <cell r="I1312" t="str">
            <v>OF-E&amp;M</v>
          </cell>
          <cell r="J1312" t="str">
            <v>BASE JV</v>
          </cell>
          <cell r="K1312" t="str">
            <v>PRODUCTION</v>
          </cell>
          <cell r="L1312" t="str">
            <v>PRODUCTION</v>
          </cell>
          <cell r="M1312" t="str">
            <v>Asset Manager, Swamp West Hub</v>
          </cell>
          <cell r="N1312" t="str">
            <v>Asset Management Integration Lead</v>
          </cell>
          <cell r="O1312" t="str">
            <v>OLALEYE, OLAYEMI</v>
          </cell>
          <cell r="P1312" t="str">
            <v>AFORD.AFODE@SHELL.COM</v>
          </cell>
          <cell r="Q1312" t="str">
            <v>CAPEX</v>
          </cell>
          <cell r="R1312" t="str">
            <v>CAPEX</v>
          </cell>
          <cell r="V1312" t="str">
            <v>C_FORT_WST_A15</v>
          </cell>
          <cell r="Z1312">
            <v>0</v>
          </cell>
          <cell r="AA1312">
            <v>0</v>
          </cell>
          <cell r="AB1312">
            <v>118340000</v>
          </cell>
          <cell r="AC1312">
            <v>582000</v>
          </cell>
          <cell r="AD1312">
            <v>970000</v>
          </cell>
          <cell r="AG1312">
            <v>0</v>
          </cell>
          <cell r="AH1312">
            <v>-970000</v>
          </cell>
        </row>
        <row r="1313">
          <cell r="A1313" t="str">
            <v>C.NG.PCW.DF.98.701</v>
          </cell>
          <cell r="B1313" t="str">
            <v>FYIP EPIC ONSHORE</v>
          </cell>
          <cell r="C1313" t="str">
            <v>C.NG.PCW.DF.98.701</v>
          </cell>
          <cell r="D1313" t="str">
            <v>FYIP EPIC ONSHORE</v>
          </cell>
          <cell r="E1313" t="str">
            <v>MOJEED OKUNADE</v>
          </cell>
          <cell r="F1313" t="str">
            <v>MAJOR PROJECTS</v>
          </cell>
          <cell r="G1313">
            <v>13303</v>
          </cell>
          <cell r="H1313">
            <v>133</v>
          </cell>
          <cell r="I1313" t="str">
            <v>GAS</v>
          </cell>
          <cell r="J1313" t="str">
            <v>DOMGAS/IPP</v>
          </cell>
          <cell r="K1313" t="str">
            <v>P&amp;T</v>
          </cell>
          <cell r="L1313" t="str">
            <v>GM Nigeria, Operated</v>
          </cell>
          <cell r="M1313" t="str">
            <v>GM Nigeria, Operated</v>
          </cell>
          <cell r="N1313" t="str">
            <v>Project Manager, DOMGAS &amp; FYIP</v>
          </cell>
          <cell r="O1313" t="str">
            <v>AJALA, OLUFEMI</v>
          </cell>
          <cell r="P1313" t="str">
            <v>GBOLAHAN.BALOGUN@SHELL.COM</v>
          </cell>
          <cell r="Q1313" t="str">
            <v>CAPEX</v>
          </cell>
          <cell r="R1313" t="str">
            <v>CAPEX</v>
          </cell>
          <cell r="S1313" t="str">
            <v>NON SAL</v>
          </cell>
          <cell r="T1313" t="str">
            <v>N/A</v>
          </cell>
          <cell r="U1313" t="str">
            <v>N/A</v>
          </cell>
          <cell r="V1313" t="str">
            <v>D_FORC_WS1_D02</v>
          </cell>
          <cell r="Z1313">
            <v>59174248.70000001</v>
          </cell>
          <cell r="AA1313">
            <v>52678129.480000012</v>
          </cell>
          <cell r="AB1313">
            <v>4723844314.1299543</v>
          </cell>
          <cell r="AC1313">
            <v>40639258.582584351</v>
          </cell>
          <cell r="AD1313">
            <v>56127272.727272727</v>
          </cell>
          <cell r="AG1313">
            <v>0</v>
          </cell>
          <cell r="AH1313">
            <v>-56127272.727272727</v>
          </cell>
        </row>
        <row r="1314">
          <cell r="A1314" t="str">
            <v>C.NG.PCW.DF.98.701.1238</v>
          </cell>
          <cell r="B1314" t="str">
            <v>FYIP EPIC ONSHORE- PMT</v>
          </cell>
          <cell r="C1314" t="str">
            <v>C.NG.PCW.DF.98.701.1238</v>
          </cell>
          <cell r="D1314" t="str">
            <v>FYIP EPIC ONSHORE- PMT</v>
          </cell>
          <cell r="E1314" t="str">
            <v>MOJEED OKUNADE</v>
          </cell>
          <cell r="F1314" t="str">
            <v>MAJOR PROJECTS</v>
          </cell>
          <cell r="G1314">
            <v>13303</v>
          </cell>
          <cell r="H1314">
            <v>133</v>
          </cell>
          <cell r="I1314" t="str">
            <v>GAS</v>
          </cell>
          <cell r="J1314" t="str">
            <v>DOMGAS/IPP</v>
          </cell>
          <cell r="K1314" t="str">
            <v>P&amp;T</v>
          </cell>
          <cell r="L1314" t="str">
            <v>GM Nigeria, Operated</v>
          </cell>
          <cell r="M1314" t="str">
            <v>GM Nigeria, Operated</v>
          </cell>
          <cell r="N1314" t="str">
            <v>Project Manager, DOMGAS &amp; FYIP</v>
          </cell>
          <cell r="O1314" t="str">
            <v>AJALA, OLUFEMI</v>
          </cell>
          <cell r="P1314" t="str">
            <v>GBOLAHAN.BALOGUN@SHELL.COM</v>
          </cell>
          <cell r="Q1314" t="str">
            <v>CAPEX</v>
          </cell>
          <cell r="R1314" t="str">
            <v>CAPEX</v>
          </cell>
          <cell r="S1314" t="str">
            <v>NON SAL</v>
          </cell>
          <cell r="T1314" t="str">
            <v>N/A</v>
          </cell>
          <cell r="U1314" t="str">
            <v>N/A</v>
          </cell>
          <cell r="V1314" t="str">
            <v>D_FORC_WS1_D02</v>
          </cell>
          <cell r="Z1314">
            <v>11072492.649999997</v>
          </cell>
          <cell r="AA1314">
            <v>13017107.689999996</v>
          </cell>
          <cell r="AB1314">
            <v>1553055685.8700454</v>
          </cell>
          <cell r="AC1314">
            <v>7380741.4174156487</v>
          </cell>
          <cell r="AD1314">
            <v>12472727.272727273</v>
          </cell>
          <cell r="AG1314">
            <v>0</v>
          </cell>
          <cell r="AH1314">
            <v>-12472727.272727273</v>
          </cell>
        </row>
        <row r="1315">
          <cell r="A1315" t="str">
            <v>C.NG.PCW.DF.98.706</v>
          </cell>
          <cell r="B1315" t="str">
            <v>FYIP EPIC OFFSHORE</v>
          </cell>
          <cell r="C1315" t="str">
            <v>C.NG.PCW.DF.98.706</v>
          </cell>
          <cell r="D1315" t="str">
            <v>FYIP EPIC OFFSHORE</v>
          </cell>
          <cell r="E1315" t="str">
            <v>MOJEED OKUNADE</v>
          </cell>
          <cell r="F1315" t="str">
            <v>MAJOR PROJECTS</v>
          </cell>
          <cell r="G1315">
            <v>13303</v>
          </cell>
          <cell r="H1315">
            <v>133</v>
          </cell>
          <cell r="I1315" t="str">
            <v>GAS</v>
          </cell>
          <cell r="J1315" t="str">
            <v>Domgas/IPP</v>
          </cell>
          <cell r="K1315" t="str">
            <v>P&amp;T</v>
          </cell>
          <cell r="L1315" t="str">
            <v>GM Nigeria, Operated</v>
          </cell>
          <cell r="M1315" t="str">
            <v>GM Nigeria, Operated</v>
          </cell>
          <cell r="N1315" t="str">
            <v>Project Manager, DOMGAS &amp; FYIP</v>
          </cell>
          <cell r="O1315" t="str">
            <v>AJALA, OLUFEMI</v>
          </cell>
          <cell r="P1315" t="str">
            <v>GBOLAHAN.BALOGUN@SHELL.COM</v>
          </cell>
          <cell r="Q1315" t="str">
            <v>CAPEX</v>
          </cell>
          <cell r="R1315" t="str">
            <v>CAPEX</v>
          </cell>
          <cell r="S1315" t="str">
            <v>NON SAL</v>
          </cell>
          <cell r="T1315" t="str">
            <v>N/A</v>
          </cell>
          <cell r="U1315" t="str">
            <v>N/A</v>
          </cell>
          <cell r="V1315" t="str">
            <v>D_FORC_WS1_D02</v>
          </cell>
          <cell r="X1315">
            <v>0</v>
          </cell>
          <cell r="Y1315">
            <v>0</v>
          </cell>
          <cell r="Z1315">
            <v>10021569.41</v>
          </cell>
          <cell r="AA1315">
            <v>6037832.3500000015</v>
          </cell>
          <cell r="AB1315">
            <v>2850833157.506999</v>
          </cell>
          <cell r="AC1315">
            <v>24525733.313687932</v>
          </cell>
          <cell r="AD1315">
            <v>33872727.272727273</v>
          </cell>
          <cell r="AG1315">
            <v>0</v>
          </cell>
          <cell r="AH1315">
            <v>-33872727.272727273</v>
          </cell>
        </row>
        <row r="1316">
          <cell r="A1316" t="str">
            <v>C.NG.PCW.DF.98.706.1238</v>
          </cell>
          <cell r="B1316" t="str">
            <v>FYIP EPIC OFFSHORE- PMT</v>
          </cell>
          <cell r="C1316" t="str">
            <v>C.NG.PCW.DF.98.706.1238</v>
          </cell>
          <cell r="D1316" t="str">
            <v>FYIP EPIC OFFSHORE- PMT</v>
          </cell>
          <cell r="E1316" t="str">
            <v>MOJEED OKUNADE</v>
          </cell>
          <cell r="F1316" t="str">
            <v>MAJOR PROJECTS</v>
          </cell>
          <cell r="G1316">
            <v>13303</v>
          </cell>
          <cell r="H1316">
            <v>133</v>
          </cell>
          <cell r="I1316" t="str">
            <v>GAS</v>
          </cell>
          <cell r="J1316" t="str">
            <v>DOMGAS/IPP</v>
          </cell>
          <cell r="K1316" t="str">
            <v>P&amp;T</v>
          </cell>
          <cell r="L1316" t="str">
            <v>GM Nigeria, Operated</v>
          </cell>
          <cell r="M1316" t="str">
            <v>GM Nigeria, Operated</v>
          </cell>
          <cell r="N1316" t="str">
            <v>Project Manager, DOMGAS &amp; FYIP</v>
          </cell>
          <cell r="O1316" t="str">
            <v>AJALA, OLUFEMI</v>
          </cell>
          <cell r="P1316" t="str">
            <v>GBOLAHAN.BALOGUN@SHELL.COM</v>
          </cell>
          <cell r="Q1316" t="str">
            <v>CAPEX</v>
          </cell>
          <cell r="R1316" t="str">
            <v>CAPEX</v>
          </cell>
          <cell r="S1316" t="str">
            <v>NON SAL</v>
          </cell>
          <cell r="T1316" t="str">
            <v>N/A</v>
          </cell>
          <cell r="U1316" t="str">
            <v>N/A</v>
          </cell>
          <cell r="V1316" t="str">
            <v>D_FORC_WS1_D02</v>
          </cell>
          <cell r="Z1316">
            <v>7876860.8899999987</v>
          </cell>
          <cell r="AA1316">
            <v>4372254.3100000005</v>
          </cell>
          <cell r="AB1316">
            <v>937266842.4930011</v>
          </cell>
          <cell r="AC1316">
            <v>4454266.6863120673</v>
          </cell>
          <cell r="AD1316">
            <v>7527272.7272727266</v>
          </cell>
          <cell r="AG1316">
            <v>0</v>
          </cell>
          <cell r="AH1316">
            <v>-7527272.7272727266</v>
          </cell>
        </row>
        <row r="1317">
          <cell r="A1317" t="str">
            <v>C.NG.PCW.DG.16.001</v>
          </cell>
          <cell r="B1317" t="str">
            <v>EARLY HOOK-UP TO DOMGAS, ISENI Project</v>
          </cell>
          <cell r="C1317" t="str">
            <v>C.NG.PCW.DG.16.001</v>
          </cell>
          <cell r="D1317" t="str">
            <v>EARLY HOOK-UP TO DOMGAS, ISENI</v>
          </cell>
          <cell r="E1317" t="str">
            <v>MOJEED OKUNADE</v>
          </cell>
          <cell r="F1317" t="str">
            <v>MAJOR PROJECTS</v>
          </cell>
          <cell r="G1317">
            <v>13303</v>
          </cell>
          <cell r="H1317">
            <v>133</v>
          </cell>
          <cell r="I1317" t="str">
            <v>GAS</v>
          </cell>
          <cell r="J1317" t="str">
            <v>DOMGAS/IPP</v>
          </cell>
          <cell r="K1317" t="str">
            <v>P&amp;T</v>
          </cell>
          <cell r="L1317" t="str">
            <v>GM Nigeria, Operated</v>
          </cell>
          <cell r="M1317" t="str">
            <v>GM Nigeria, Operated</v>
          </cell>
          <cell r="N1317" t="str">
            <v>Project Manager, Early Hook-up, Iseni</v>
          </cell>
          <cell r="O1317" t="str">
            <v>EBEM, MARCEL</v>
          </cell>
          <cell r="P1317" t="str">
            <v>SATINDER.MALIK@SHELL.COM</v>
          </cell>
          <cell r="Q1317" t="str">
            <v>CAPEX</v>
          </cell>
          <cell r="R1317" t="str">
            <v>CAPEX</v>
          </cell>
          <cell r="S1317" t="str">
            <v>NON SAL</v>
          </cell>
          <cell r="T1317" t="str">
            <v>N/A</v>
          </cell>
          <cell r="U1317" t="str">
            <v>N/A</v>
          </cell>
          <cell r="V1317" t="str">
            <v>D_ISEN_WS2_G32</v>
          </cell>
          <cell r="Z1317">
            <v>0</v>
          </cell>
          <cell r="AA1317">
            <v>0</v>
          </cell>
          <cell r="AB1317">
            <v>1071160000</v>
          </cell>
          <cell r="AC1317">
            <v>5268000</v>
          </cell>
          <cell r="AD1317">
            <v>8780000</v>
          </cell>
          <cell r="AG1317">
            <v>0</v>
          </cell>
          <cell r="AH1317">
            <v>-8780000</v>
          </cell>
        </row>
        <row r="1318">
          <cell r="A1318" t="str">
            <v>C.NG.PCW.DG.18.060</v>
          </cell>
          <cell r="B1318" t="str">
            <v>SWAMP2  WEST AG COMPRESSORS INSPECTIONS/OVERHAULS.</v>
          </cell>
          <cell r="C1318" t="str">
            <v>C.NG.PCW.DG.18.060</v>
          </cell>
          <cell r="D1318" t="str">
            <v>SWAMP2  WEST AG COMPRESSORS INSPECTIONS/OVERHAULS.</v>
          </cell>
          <cell r="E1318" t="str">
            <v>IRETI OMOTOSO</v>
          </cell>
          <cell r="F1318" t="str">
            <v>PRODUCTION</v>
          </cell>
          <cell r="G1318">
            <v>13303</v>
          </cell>
          <cell r="H1318">
            <v>133</v>
          </cell>
          <cell r="I1318" t="str">
            <v>GAS</v>
          </cell>
          <cell r="J1318" t="str">
            <v>BASE JV</v>
          </cell>
          <cell r="K1318" t="str">
            <v>PRODUCTION</v>
          </cell>
          <cell r="L1318" t="str">
            <v>PRODUCTION</v>
          </cell>
          <cell r="M1318" t="str">
            <v>Asset Manager, Swamp West Hub</v>
          </cell>
          <cell r="N1318" t="str">
            <v>Asset Management Integration Lead</v>
          </cell>
          <cell r="O1318" t="str">
            <v>OLALEYE, OLAYEMI</v>
          </cell>
          <cell r="P1318" t="str">
            <v>AFORD.AFODE@SHELL.COM</v>
          </cell>
          <cell r="Q1318" t="str">
            <v>CAPEX</v>
          </cell>
          <cell r="R1318" t="str">
            <v>CAPEX</v>
          </cell>
          <cell r="V1318" t="str">
            <v>C_OGIS_MAI_A21</v>
          </cell>
          <cell r="Z1318">
            <v>0</v>
          </cell>
          <cell r="AA1318">
            <v>0</v>
          </cell>
          <cell r="AB1318">
            <v>4880000</v>
          </cell>
          <cell r="AC1318">
            <v>24000</v>
          </cell>
          <cell r="AD1318">
            <v>40000</v>
          </cell>
          <cell r="AG1318">
            <v>0</v>
          </cell>
          <cell r="AH1318">
            <v>-40000</v>
          </cell>
        </row>
        <row r="1319">
          <cell r="A1319" t="str">
            <v>HR SALARIES Block</v>
          </cell>
          <cell r="B1319" t="str">
            <v>HR SALARIES Block</v>
          </cell>
          <cell r="C1319">
            <v>540001</v>
          </cell>
          <cell r="D1319" t="str">
            <v>CORPORATE OPEX SALARIES</v>
          </cell>
          <cell r="E1319" t="str">
            <v>CHIGBO ENENMO</v>
          </cell>
          <cell r="F1319" t="str">
            <v>HR - SALARIES</v>
          </cell>
          <cell r="G1319">
            <v>415004</v>
          </cell>
          <cell r="H1319">
            <v>4150</v>
          </cell>
          <cell r="I1319" t="str">
            <v>G&amp;A</v>
          </cell>
          <cell r="J1319" t="str">
            <v>BASE JV</v>
          </cell>
          <cell r="K1319" t="str">
            <v>HR</v>
          </cell>
          <cell r="L1319" t="str">
            <v>HR</v>
          </cell>
          <cell r="O1319" t="str">
            <v>AJILIMA- ISAAC, HAWA</v>
          </cell>
          <cell r="P1319" t="str">
            <v>TARI.AKHIBI@SHELL.COM</v>
          </cell>
          <cell r="Q1319" t="str">
            <v>OPEX</v>
          </cell>
          <cell r="R1319" t="str">
            <v>OPEX</v>
          </cell>
          <cell r="S1319" t="str">
            <v>SALARIES</v>
          </cell>
          <cell r="T1319" t="str">
            <v>N/A</v>
          </cell>
          <cell r="Z1319">
            <v>0</v>
          </cell>
          <cell r="AA1319">
            <v>0</v>
          </cell>
          <cell r="AB1319">
            <v>0</v>
          </cell>
          <cell r="AC1319">
            <v>0</v>
          </cell>
          <cell r="AD1319">
            <v>0</v>
          </cell>
          <cell r="AG1319">
            <v>0</v>
          </cell>
          <cell r="AH1319">
            <v>0</v>
          </cell>
        </row>
        <row r="1320">
          <cell r="A1320" t="str">
            <v>C.NG.PCW.DN.16.001.9401</v>
          </cell>
          <cell r="B1320" t="str">
            <v>ISENI 1  LOCATION PREPARATION</v>
          </cell>
          <cell r="C1320" t="str">
            <v>C.NG.PCW.DN.16.001.9401</v>
          </cell>
          <cell r="D1320" t="str">
            <v>ISENI 1  LOCATION PREPARATION</v>
          </cell>
          <cell r="E1320" t="str">
            <v>MOJEED OKUNADE</v>
          </cell>
          <cell r="F1320" t="str">
            <v>WELLS</v>
          </cell>
          <cell r="G1320">
            <v>13101</v>
          </cell>
          <cell r="H1320">
            <v>131</v>
          </cell>
          <cell r="I1320" t="str">
            <v>GAS</v>
          </cell>
          <cell r="J1320" t="str">
            <v>DOMGAS/IPP</v>
          </cell>
          <cell r="K1320" t="str">
            <v>P&amp;T</v>
          </cell>
          <cell r="L1320" t="str">
            <v>WELLS</v>
          </cell>
          <cell r="M1320" t="str">
            <v>GM Wells Ops SPDC</v>
          </cell>
          <cell r="N1320" t="str">
            <v>Well Operations Manager, Land/ D&amp;R/BOM</v>
          </cell>
          <cell r="O1320" t="str">
            <v>AUDU-USMAN, ISAAC</v>
          </cell>
          <cell r="P1320" t="str">
            <v>B.ORABUEZE@SHELL.COM</v>
          </cell>
          <cell r="Q1320" t="str">
            <v>CAPEX</v>
          </cell>
          <cell r="R1320" t="str">
            <v>CAPEX</v>
          </cell>
          <cell r="V1320" t="str">
            <v>D_ISEN_WS2_G32</v>
          </cell>
          <cell r="Z1320">
            <v>468820.97999999992</v>
          </cell>
          <cell r="AA1320">
            <v>3561080.439999999</v>
          </cell>
          <cell r="AB1320">
            <v>824110000</v>
          </cell>
          <cell r="AC1320">
            <v>859000</v>
          </cell>
          <cell r="AD1320">
            <v>3561000</v>
          </cell>
          <cell r="AG1320">
            <v>0</v>
          </cell>
          <cell r="AH1320">
            <v>-3561000</v>
          </cell>
        </row>
        <row r="1321">
          <cell r="A1321" t="str">
            <v>C.NG.PCW.DN.16.001.9413</v>
          </cell>
          <cell r="B1321" t="str">
            <v>ISENI 1 WORKOVER</v>
          </cell>
          <cell r="C1321" t="str">
            <v>C.NG.PCW.DN.16.001.9413</v>
          </cell>
          <cell r="D1321" t="str">
            <v>ISENI 1 WORKOVER</v>
          </cell>
          <cell r="E1321" t="str">
            <v>MOJEED OKUNADE</v>
          </cell>
          <cell r="F1321" t="str">
            <v>WELLS</v>
          </cell>
          <cell r="G1321">
            <v>13105</v>
          </cell>
          <cell r="H1321">
            <v>131</v>
          </cell>
          <cell r="I1321" t="str">
            <v>GAS</v>
          </cell>
          <cell r="J1321" t="str">
            <v>DOMGAS/IPP</v>
          </cell>
          <cell r="K1321" t="str">
            <v>P&amp;T</v>
          </cell>
          <cell r="L1321" t="str">
            <v>WELLS</v>
          </cell>
          <cell r="M1321" t="str">
            <v>GM Wells Ops SPDC</v>
          </cell>
          <cell r="N1321" t="str">
            <v>Well Operations Manager, Land/ D&amp;R/BOM</v>
          </cell>
          <cell r="O1321" t="str">
            <v>AUDU-USMAN, ISAAC</v>
          </cell>
          <cell r="P1321" t="str">
            <v>FRED.TIMIBITEI@SHELL.COM</v>
          </cell>
          <cell r="Q1321" t="str">
            <v>CAPEX</v>
          </cell>
          <cell r="R1321" t="str">
            <v>CAPEX</v>
          </cell>
          <cell r="V1321" t="str">
            <v>D_ISEN_WS2_G32</v>
          </cell>
          <cell r="Z1321">
            <v>0</v>
          </cell>
          <cell r="AA1321">
            <v>0</v>
          </cell>
          <cell r="AB1321">
            <v>1936457793.0153239</v>
          </cell>
          <cell r="AC1321">
            <v>8598670.3617245387</v>
          </cell>
          <cell r="AD1321">
            <v>14947712.306037076</v>
          </cell>
          <cell r="AG1321">
            <v>0</v>
          </cell>
          <cell r="AH1321">
            <v>-14947712.306037076</v>
          </cell>
        </row>
        <row r="1322">
          <cell r="A1322" t="str">
            <v>C.NG.PCW.DN.16.002.9401</v>
          </cell>
          <cell r="B1322" t="str">
            <v>ISENI 2 LOCATION PREPARATION</v>
          </cell>
          <cell r="C1322" t="str">
            <v>C.NG.PCW.DN.16.002.9401</v>
          </cell>
          <cell r="D1322" t="str">
            <v>ISENI 2 LOCATION PREPARATION</v>
          </cell>
          <cell r="E1322" t="str">
            <v>MOJEED OKUNADE</v>
          </cell>
          <cell r="F1322" t="str">
            <v>WELLS</v>
          </cell>
          <cell r="G1322">
            <v>13101</v>
          </cell>
          <cell r="H1322">
            <v>131</v>
          </cell>
          <cell r="I1322" t="str">
            <v>GAS</v>
          </cell>
          <cell r="J1322" t="str">
            <v>DOMGAS/IPP</v>
          </cell>
          <cell r="K1322" t="str">
            <v>P&amp;T</v>
          </cell>
          <cell r="L1322" t="str">
            <v>WELLS</v>
          </cell>
          <cell r="M1322" t="str">
            <v>GM Wells Ops SPDC</v>
          </cell>
          <cell r="N1322" t="str">
            <v>Well Operations Manager, Land/ D&amp;R/BOM</v>
          </cell>
          <cell r="O1322" t="str">
            <v>AUDU-USMAN, ISAAC</v>
          </cell>
          <cell r="P1322" t="str">
            <v>B.ORABUEZE@SHELL.COM</v>
          </cell>
          <cell r="Q1322" t="str">
            <v>CAPEX</v>
          </cell>
          <cell r="R1322" t="str">
            <v>CAPEX</v>
          </cell>
          <cell r="V1322" t="str">
            <v>D_ISEN_WS2_G32</v>
          </cell>
          <cell r="Z1322">
            <v>230178.28</v>
          </cell>
          <cell r="AA1322">
            <v>1807454.79</v>
          </cell>
          <cell r="AB1322">
            <v>696843260</v>
          </cell>
          <cell r="AC1322">
            <v>1276268</v>
          </cell>
          <cell r="AD1322">
            <v>3561000</v>
          </cell>
          <cell r="AG1322">
            <v>0</v>
          </cell>
          <cell r="AH1322">
            <v>-3561000</v>
          </cell>
        </row>
        <row r="1323">
          <cell r="A1323" t="str">
            <v>C.NG.PCW.DN.16.002.9413</v>
          </cell>
          <cell r="B1323" t="str">
            <v>ISENI 2 WORKOVER</v>
          </cell>
          <cell r="C1323" t="str">
            <v>C.NG.PCW.DN.16.002.9413</v>
          </cell>
          <cell r="D1323" t="str">
            <v>ISENI 2 WORKOVER</v>
          </cell>
          <cell r="E1323" t="str">
            <v>MOJEED OKUNADE</v>
          </cell>
          <cell r="F1323" t="str">
            <v>WELLS</v>
          </cell>
          <cell r="G1323">
            <v>13105</v>
          </cell>
          <cell r="H1323">
            <v>131</v>
          </cell>
          <cell r="I1323" t="str">
            <v>GAS</v>
          </cell>
          <cell r="J1323" t="str">
            <v>DOMGAS/IPP</v>
          </cell>
          <cell r="K1323" t="str">
            <v>P&amp;T</v>
          </cell>
          <cell r="L1323" t="str">
            <v>WELLS</v>
          </cell>
          <cell r="M1323" t="str">
            <v>GM Wells Ops SPDC</v>
          </cell>
          <cell r="N1323" t="str">
            <v>Well Operations Manager, Land/ D&amp;R/BOM</v>
          </cell>
          <cell r="O1323" t="str">
            <v>AUDU-USMAN, ISAAC</v>
          </cell>
          <cell r="P1323" t="str">
            <v>FRED.TIMIBITEI@SHELL.COM</v>
          </cell>
          <cell r="Q1323" t="str">
            <v>CAPEX</v>
          </cell>
          <cell r="R1323" t="str">
            <v>CAPEX</v>
          </cell>
          <cell r="V1323" t="str">
            <v>D_ISEN_WS2_G32</v>
          </cell>
          <cell r="Z1323">
            <v>0</v>
          </cell>
          <cell r="AA1323">
            <v>0</v>
          </cell>
          <cell r="AB1323">
            <v>1390718183.0085375</v>
          </cell>
          <cell r="AC1323">
            <v>6248281.1751044793</v>
          </cell>
          <cell r="AD1323">
            <v>10808012.922673455</v>
          </cell>
          <cell r="AG1323">
            <v>0</v>
          </cell>
          <cell r="AH1323">
            <v>-10808012.922673455</v>
          </cell>
        </row>
        <row r="1324">
          <cell r="A1324" t="str">
            <v>C.NG.PCW.DN.16.004.9401</v>
          </cell>
          <cell r="B1324" t="str">
            <v>ISENI 4 LOCATION PREPARATION</v>
          </cell>
          <cell r="C1324" t="str">
            <v>C.NG.PCW.DN.16.004.9401</v>
          </cell>
          <cell r="D1324" t="str">
            <v>ISENI 4 LOCATION PREPARATION</v>
          </cell>
          <cell r="E1324" t="str">
            <v>MOJEED OKUNADE</v>
          </cell>
          <cell r="F1324" t="str">
            <v>WELLS</v>
          </cell>
          <cell r="G1324">
            <v>13101</v>
          </cell>
          <cell r="H1324">
            <v>131</v>
          </cell>
          <cell r="I1324" t="str">
            <v>GAS</v>
          </cell>
          <cell r="J1324" t="str">
            <v>DOMGAS/IPP</v>
          </cell>
          <cell r="K1324" t="str">
            <v>P&amp;T</v>
          </cell>
          <cell r="L1324" t="str">
            <v>WELLS</v>
          </cell>
          <cell r="M1324" t="str">
            <v>GM Wells Ops SPDC</v>
          </cell>
          <cell r="N1324" t="str">
            <v>Well Operations Manager, Land/ D&amp;R/BOM</v>
          </cell>
          <cell r="O1324" t="str">
            <v>AUDU-USMAN, ISAAC</v>
          </cell>
          <cell r="P1324" t="str">
            <v>B.ORABUEZE@SHELL.COM</v>
          </cell>
          <cell r="Q1324" t="str">
            <v>CAPEX</v>
          </cell>
          <cell r="R1324" t="str">
            <v>CAPEX</v>
          </cell>
          <cell r="V1324" t="str">
            <v>D_ISEN_WS2_G32</v>
          </cell>
          <cell r="Z1324">
            <v>0</v>
          </cell>
          <cell r="AA1324">
            <v>1373214.24</v>
          </cell>
          <cell r="AB1324">
            <v>694599375</v>
          </cell>
          <cell r="AC1324">
            <v>1283625</v>
          </cell>
          <cell r="AD1324">
            <v>3561000</v>
          </cell>
          <cell r="AG1324">
            <v>0</v>
          </cell>
          <cell r="AH1324">
            <v>-3561000</v>
          </cell>
        </row>
        <row r="1325">
          <cell r="A1325" t="str">
            <v>C.NG.PCW.DN.16.004.9413</v>
          </cell>
          <cell r="B1325" t="str">
            <v>ISENI 4 WORKOVER</v>
          </cell>
          <cell r="C1325" t="str">
            <v>C.NG.PCW.DN.16.004.9413</v>
          </cell>
          <cell r="D1325" t="str">
            <v>ISENI 4 WORKOVER</v>
          </cell>
          <cell r="E1325" t="str">
            <v>MOJEED OKUNADE</v>
          </cell>
          <cell r="F1325" t="str">
            <v>WELLS</v>
          </cell>
          <cell r="G1325">
            <v>13105</v>
          </cell>
          <cell r="H1325">
            <v>131</v>
          </cell>
          <cell r="I1325" t="str">
            <v>GAS</v>
          </cell>
          <cell r="J1325" t="str">
            <v>DOMGAS/IPP</v>
          </cell>
          <cell r="K1325" t="str">
            <v>P&amp;T</v>
          </cell>
          <cell r="L1325" t="str">
            <v>WELLS</v>
          </cell>
          <cell r="M1325" t="str">
            <v>GM Wells Ops SPDC</v>
          </cell>
          <cell r="N1325" t="str">
            <v>Well Operations Manager, Land/ D&amp;R/BOM</v>
          </cell>
          <cell r="O1325" t="str">
            <v>AUDU-USMAN, ISAAC</v>
          </cell>
          <cell r="P1325" t="str">
            <v>FRED.TIMIBITEI@SHELL.COM</v>
          </cell>
          <cell r="Q1325" t="str">
            <v>CAPEX</v>
          </cell>
          <cell r="R1325" t="str">
            <v>CAPEX</v>
          </cell>
          <cell r="V1325" t="str">
            <v>D_ISEN_WS2_G32</v>
          </cell>
          <cell r="Z1325">
            <v>0</v>
          </cell>
          <cell r="AA1325">
            <v>0</v>
          </cell>
          <cell r="AB1325">
            <v>2636181263.6918545</v>
          </cell>
          <cell r="AC1325">
            <v>12539900.9089566</v>
          </cell>
          <cell r="AD1325">
            <v>21183118.166962683</v>
          </cell>
          <cell r="AG1325">
            <v>0</v>
          </cell>
          <cell r="AH1325">
            <v>-21183118.166962683</v>
          </cell>
        </row>
        <row r="1326">
          <cell r="A1326" t="str">
            <v>C.NG.PCW.DN.18.001.9401</v>
          </cell>
          <cell r="B1326" t="str">
            <v>ISENI APPR  LOCATION PREPARATION</v>
          </cell>
          <cell r="C1326" t="str">
            <v xml:space="preserve">New_ISENI APPR </v>
          </cell>
          <cell r="D1326" t="str">
            <v>ISENI APPR  LOCATION PREPARATION</v>
          </cell>
          <cell r="E1326" t="str">
            <v>MOJEED OKUNADE</v>
          </cell>
          <cell r="F1326" t="str">
            <v>WELLS</v>
          </cell>
          <cell r="G1326">
            <v>13101</v>
          </cell>
          <cell r="H1326">
            <v>131</v>
          </cell>
          <cell r="I1326" t="str">
            <v>GAS</v>
          </cell>
          <cell r="J1326" t="str">
            <v>DOMGAS/IPP</v>
          </cell>
          <cell r="K1326" t="str">
            <v>P&amp;T</v>
          </cell>
          <cell r="L1326" t="str">
            <v>WELLS</v>
          </cell>
          <cell r="M1326" t="str">
            <v>GM Wells Ops SPDC</v>
          </cell>
          <cell r="N1326" t="str">
            <v>Well Operations Manager, Land/ D&amp;R/BOM</v>
          </cell>
          <cell r="O1326" t="str">
            <v>AUDU-USMAN, ISAAC</v>
          </cell>
          <cell r="P1326" t="str">
            <v>B.ORABUEZE@SHELL.COM</v>
          </cell>
          <cell r="Q1326" t="str">
            <v>CAPEX</v>
          </cell>
          <cell r="R1326" t="str">
            <v>CAPEX</v>
          </cell>
          <cell r="V1326" t="str">
            <v>C_ISEN_WS2_G31</v>
          </cell>
          <cell r="Z1326">
            <v>0</v>
          </cell>
          <cell r="AA1326">
            <v>0</v>
          </cell>
          <cell r="AB1326">
            <v>824110000</v>
          </cell>
          <cell r="AC1326">
            <v>859000</v>
          </cell>
          <cell r="AD1326">
            <v>3561000</v>
          </cell>
          <cell r="AG1326">
            <v>0</v>
          </cell>
          <cell r="AH1326">
            <v>-3561000</v>
          </cell>
        </row>
        <row r="1327">
          <cell r="A1327" t="str">
            <v>C.NG.PCW.DN.18.001.9410</v>
          </cell>
          <cell r="B1327" t="str">
            <v>ISENI APPR  DRILLING</v>
          </cell>
          <cell r="C1327" t="str">
            <v>New_ISENI APPR  DRILLING_9410</v>
          </cell>
          <cell r="D1327" t="str">
            <v>ISENI APPR  DRILLING</v>
          </cell>
          <cell r="E1327" t="str">
            <v>MOJEED OKUNADE</v>
          </cell>
          <cell r="F1327" t="str">
            <v>WELLS</v>
          </cell>
          <cell r="G1327">
            <v>13102</v>
          </cell>
          <cell r="H1327">
            <v>131</v>
          </cell>
          <cell r="I1327" t="str">
            <v>GAS</v>
          </cell>
          <cell r="J1327" t="str">
            <v>DOMGAS/IPP</v>
          </cell>
          <cell r="K1327" t="str">
            <v>P&amp;T</v>
          </cell>
          <cell r="L1327" t="str">
            <v>WELLS</v>
          </cell>
          <cell r="M1327" t="str">
            <v>GM Wells Ops SPDC</v>
          </cell>
          <cell r="N1327" t="str">
            <v>Well Operations Manager, Land/ D&amp;R/BOM</v>
          </cell>
          <cell r="O1327" t="str">
            <v>AUDU-USMAN, ISAAC</v>
          </cell>
          <cell r="P1327" t="str">
            <v>FRED.TIMIBITEI@SHELL.COM</v>
          </cell>
          <cell r="Q1327" t="str">
            <v>CAPEX</v>
          </cell>
          <cell r="R1327" t="str">
            <v>CAPEX</v>
          </cell>
          <cell r="V1327" t="str">
            <v>C_ISEN_WS2_G31</v>
          </cell>
          <cell r="Z1327">
            <v>0</v>
          </cell>
          <cell r="AA1327">
            <v>0</v>
          </cell>
          <cell r="AB1327">
            <v>2807773365.5440626</v>
          </cell>
          <cell r="AC1327">
            <v>13808721.469888832</v>
          </cell>
          <cell r="AD1327">
            <v>23014535.783148054</v>
          </cell>
          <cell r="AG1327">
            <v>0</v>
          </cell>
          <cell r="AH1327">
            <v>-23014535.783148054</v>
          </cell>
        </row>
        <row r="1328">
          <cell r="A1328" t="str">
            <v>C.NG.PCW.IC.03.705</v>
          </cell>
          <cell r="B1328" t="str">
            <v>TUNU LOG. BASE</v>
          </cell>
          <cell r="C1328" t="str">
            <v>C.NG.PCW.IC.03.705</v>
          </cell>
          <cell r="D1328" t="str">
            <v>SPDC WEST FIELD LOGISTICS BASES</v>
          </cell>
          <cell r="E1328" t="str">
            <v>MOJEED OKUNADE</v>
          </cell>
          <cell r="F1328" t="str">
            <v>MAJOR PROJECTS</v>
          </cell>
          <cell r="G1328">
            <v>14101</v>
          </cell>
          <cell r="H1328">
            <v>141</v>
          </cell>
          <cell r="I1328" t="str">
            <v>OF-CIVIL</v>
          </cell>
          <cell r="J1328" t="str">
            <v>DOMGAS/IPP</v>
          </cell>
          <cell r="K1328" t="str">
            <v>P&amp;T</v>
          </cell>
          <cell r="L1328" t="str">
            <v>GM Nigeria, Operated</v>
          </cell>
          <cell r="M1328" t="str">
            <v>GM Nigeria, Operated</v>
          </cell>
          <cell r="N1328" t="str">
            <v>Project Manager, DOMGAS &amp; FYIP</v>
          </cell>
          <cell r="O1328" t="str">
            <v>AJALA, OLUFEMI</v>
          </cell>
          <cell r="P1328" t="str">
            <v>GBOLAHAN.BALOGUN@SHELL.COM</v>
          </cell>
          <cell r="Q1328" t="str">
            <v>CAPEX</v>
          </cell>
          <cell r="R1328" t="str">
            <v>CAPEX</v>
          </cell>
          <cell r="S1328" t="str">
            <v>NON SAL</v>
          </cell>
          <cell r="T1328" t="str">
            <v>N/A</v>
          </cell>
          <cell r="U1328" t="str">
            <v>N/A</v>
          </cell>
          <cell r="V1328" t="str">
            <v>C_TUNU FLB</v>
          </cell>
          <cell r="Z1328">
            <v>-18304.740000000998</v>
          </cell>
          <cell r="AA1328">
            <v>105753.60000000001</v>
          </cell>
          <cell r="AB1328">
            <v>1944375000</v>
          </cell>
          <cell r="AC1328">
            <v>19125000</v>
          </cell>
          <cell r="AD1328">
            <v>25500000</v>
          </cell>
          <cell r="AG1328">
            <v>0</v>
          </cell>
          <cell r="AH1328">
            <v>-25500000</v>
          </cell>
        </row>
        <row r="1329">
          <cell r="A1329" t="str">
            <v>C.NG.PCW.IC.15.003</v>
          </cell>
          <cell r="B1329" t="str">
            <v>REHABILIATION OF ESCRAVOS FIELD MAIN ACCESS</v>
          </cell>
          <cell r="C1329" t="str">
            <v>C.NG.PCW.IC.15.003</v>
          </cell>
          <cell r="D1329" t="str">
            <v>REHABILIATION OF ESCRAVOS FIELD MAIN</v>
          </cell>
          <cell r="E1329" t="str">
            <v>MOJEED OKUNADE</v>
          </cell>
          <cell r="F1329" t="str">
            <v>MAJOR PROJECTS</v>
          </cell>
          <cell r="G1329">
            <v>13207</v>
          </cell>
          <cell r="H1329">
            <v>132</v>
          </cell>
          <cell r="I1329" t="str">
            <v>OF-CIVIL</v>
          </cell>
          <cell r="J1329" t="str">
            <v>BASE JV</v>
          </cell>
          <cell r="K1329" t="str">
            <v>P&amp;T</v>
          </cell>
          <cell r="L1329" t="str">
            <v>GM Nigeria, Operated</v>
          </cell>
          <cell r="M1329" t="str">
            <v>GM Nigeria, Operated</v>
          </cell>
          <cell r="N1329" t="str">
            <v xml:space="preserve">Project Manager, Matrix, Major Pipelines, H Block &amp; Corp Civil </v>
          </cell>
          <cell r="O1329" t="str">
            <v>EBEM, MARCEL</v>
          </cell>
          <cell r="P1329" t="str">
            <v>PRIYE.ORUBIDE@SHELL.COM</v>
          </cell>
          <cell r="Q1329" t="str">
            <v>CAPEX</v>
          </cell>
          <cell r="R1329" t="str">
            <v>CAPEX</v>
          </cell>
          <cell r="S1329" t="str">
            <v>NON SAL</v>
          </cell>
          <cell r="T1329" t="str">
            <v>N/A</v>
          </cell>
          <cell r="U1329" t="str">
            <v>N/A</v>
          </cell>
          <cell r="V1329" t="str">
            <v>C_NOGI_WNG_Z17</v>
          </cell>
          <cell r="Z1329">
            <v>404819.69</v>
          </cell>
          <cell r="AA1329">
            <v>620705.42000000004</v>
          </cell>
          <cell r="AB1329">
            <v>91500000</v>
          </cell>
          <cell r="AC1329">
            <v>900000</v>
          </cell>
          <cell r="AD1329">
            <v>1200000</v>
          </cell>
          <cell r="AG1329">
            <v>0</v>
          </cell>
          <cell r="AH1329">
            <v>-1200000</v>
          </cell>
        </row>
        <row r="1330">
          <cell r="A1330" t="str">
            <v>C.NG.POE.OR.14.008</v>
          </cell>
          <cell r="B1330" t="str">
            <v>LAB, FIELD TESTING AND MEASURING EQUIPMENT</v>
          </cell>
          <cell r="C1330" t="str">
            <v>C.NG.POE.OR.14.008</v>
          </cell>
          <cell r="D1330" t="str">
            <v>CHEMISTRY LABORATORY UPGRADE</v>
          </cell>
          <cell r="E1330" t="str">
            <v>IRETI OMOTOSO</v>
          </cell>
          <cell r="F1330" t="str">
            <v>PRODUCTION</v>
          </cell>
          <cell r="G1330">
            <v>13204</v>
          </cell>
          <cell r="H1330">
            <v>132</v>
          </cell>
          <cell r="I1330" t="str">
            <v>OF-E&amp;M</v>
          </cell>
          <cell r="J1330" t="str">
            <v>BASE JV</v>
          </cell>
          <cell r="K1330" t="str">
            <v>PRODUCTION</v>
          </cell>
          <cell r="L1330" t="str">
            <v>PRODUCTION</v>
          </cell>
          <cell r="M1330" t="str">
            <v>Production Services Manager</v>
          </cell>
          <cell r="N1330" t="str">
            <v>Hd Prodn Chemistry &amp; Discipline Lead</v>
          </cell>
          <cell r="O1330" t="str">
            <v>ADEPOJU, OPEYEMI</v>
          </cell>
          <cell r="P1330" t="str">
            <v>MICHAEL.OSUAGWU@SHELL.COM</v>
          </cell>
          <cell r="Q1330" t="str">
            <v>CAPEX</v>
          </cell>
          <cell r="R1330" t="str">
            <v>CAPEX</v>
          </cell>
          <cell r="V1330" t="str">
            <v>C_FLDX_CWW_U06</v>
          </cell>
          <cell r="Z1330">
            <v>89433.440000000017</v>
          </cell>
          <cell r="AA1330">
            <v>115890.86000000002</v>
          </cell>
          <cell r="AB1330">
            <v>8326195</v>
          </cell>
          <cell r="AC1330">
            <v>62701</v>
          </cell>
          <cell r="AD1330">
            <v>90000</v>
          </cell>
          <cell r="AG1330">
            <v>0</v>
          </cell>
          <cell r="AH1330">
            <v>-90000</v>
          </cell>
        </row>
        <row r="1331">
          <cell r="A1331" t="str">
            <v>C.NG.POE.OR.18.001</v>
          </cell>
          <cell r="B1331" t="str">
            <v>ROCI programme &amp; Facilities Upgrade</v>
          </cell>
          <cell r="C1331" t="str">
            <v>C.NG.POE.OR.18.001</v>
          </cell>
          <cell r="D1331" t="str">
            <v>ROCI programme &amp; Facilities Upgrade</v>
          </cell>
          <cell r="E1331" t="str">
            <v>MOJEED OKUNADE</v>
          </cell>
          <cell r="F1331" t="str">
            <v>MAJOR PROJECTS</v>
          </cell>
          <cell r="G1331">
            <v>13203</v>
          </cell>
          <cell r="H1331">
            <v>132</v>
          </cell>
          <cell r="I1331" t="str">
            <v>OF-E&amp;M</v>
          </cell>
          <cell r="J1331" t="str">
            <v>BASE JV</v>
          </cell>
          <cell r="K1331" t="str">
            <v>P&amp;T</v>
          </cell>
          <cell r="L1331" t="str">
            <v>GM Nigeria, Operated</v>
          </cell>
          <cell r="M1331" t="str">
            <v>GM Nigeria, Operated</v>
          </cell>
          <cell r="N1331" t="str">
            <v xml:space="preserve">Project Manager, Matrix, Major Pipelines, H Block &amp; Corp Civil </v>
          </cell>
          <cell r="O1331" t="str">
            <v>EBEM, MARCEL</v>
          </cell>
          <cell r="P1331" t="str">
            <v>UCHENNA.ORAKA@SHELL.COM</v>
          </cell>
          <cell r="Q1331" t="str">
            <v>CAPEX</v>
          </cell>
          <cell r="R1331" t="str">
            <v>CAPEX</v>
          </cell>
          <cell r="S1331" t="str">
            <v>NON SAL</v>
          </cell>
          <cell r="T1331" t="str">
            <v>N/A</v>
          </cell>
          <cell r="U1331" t="str">
            <v>N/A</v>
          </cell>
          <cell r="V1331" t="str">
            <v>C_FLDX_CWE_U14</v>
          </cell>
          <cell r="Z1331">
            <v>0</v>
          </cell>
          <cell r="AA1331">
            <v>0</v>
          </cell>
          <cell r="AB1331">
            <v>190625000</v>
          </cell>
          <cell r="AC1331">
            <v>1875000</v>
          </cell>
          <cell r="AD1331">
            <v>2500000</v>
          </cell>
          <cell r="AG1331">
            <v>0</v>
          </cell>
          <cell r="AH1331">
            <v>-2500000</v>
          </cell>
        </row>
        <row r="1332">
          <cell r="A1332" t="str">
            <v>C.NG.POE.OR.18.002</v>
          </cell>
          <cell r="B1332" t="str">
            <v>CAO facilities Instrumentations</v>
          </cell>
          <cell r="C1332" t="str">
            <v>C.NG.POE.OR.18.002</v>
          </cell>
          <cell r="D1332" t="str">
            <v>CAO facilities Instrumentations</v>
          </cell>
          <cell r="E1332" t="str">
            <v>MOJEED OKUNADE</v>
          </cell>
          <cell r="F1332" t="str">
            <v>MAJOR PROJECTS</v>
          </cell>
          <cell r="G1332">
            <v>13203</v>
          </cell>
          <cell r="H1332">
            <v>132</v>
          </cell>
          <cell r="I1332" t="str">
            <v>OF-E&amp;M</v>
          </cell>
          <cell r="J1332" t="str">
            <v>BASE JV</v>
          </cell>
          <cell r="K1332" t="str">
            <v>P&amp;T</v>
          </cell>
          <cell r="L1332" t="str">
            <v>GM Nigeria, Operated</v>
          </cell>
          <cell r="M1332" t="str">
            <v>GM Nigeria, Operated</v>
          </cell>
          <cell r="N1332" t="str">
            <v xml:space="preserve">Project Manager, Matrix, Major Pipelines, H Block &amp; Corp Civil </v>
          </cell>
          <cell r="O1332" t="str">
            <v>EBEM, MARCEL</v>
          </cell>
          <cell r="P1332" t="str">
            <v>UCHENNA.ORAKA@SHELL.COM</v>
          </cell>
          <cell r="Q1332" t="str">
            <v>CAPEX</v>
          </cell>
          <cell r="R1332" t="str">
            <v>CAPEX</v>
          </cell>
          <cell r="S1332" t="str">
            <v>NON SAL</v>
          </cell>
          <cell r="T1332" t="str">
            <v>N/A</v>
          </cell>
          <cell r="U1332" t="str">
            <v>N/A</v>
          </cell>
          <cell r="V1332" t="str">
            <v>C_FLDX_CWE_U17</v>
          </cell>
          <cell r="Z1332">
            <v>0</v>
          </cell>
          <cell r="AA1332">
            <v>0</v>
          </cell>
          <cell r="AB1332">
            <v>236375000</v>
          </cell>
          <cell r="AC1332">
            <v>2325000</v>
          </cell>
          <cell r="AD1332">
            <v>3100000</v>
          </cell>
          <cell r="AG1332">
            <v>0</v>
          </cell>
          <cell r="AH1332">
            <v>-3100000</v>
          </cell>
        </row>
        <row r="1333">
          <cell r="A1333" t="str">
            <v>C.NG.PPE.DP.17.002</v>
          </cell>
          <cell r="B1333" t="str">
            <v>PIPELINE MANIFOLD UPGRADE -EAST</v>
          </cell>
          <cell r="C1333" t="str">
            <v>C.NG.PPE.DP.13.002</v>
          </cell>
          <cell r="D1333" t="str">
            <v>PIPELINE MANIFOLD UPGRADE -EAST (PIPELINES, FLOWLINES &amp; RISERS - OIL (LAND, SWAMP, AND SHALLOW WATERS))</v>
          </cell>
          <cell r="E1333" t="str">
            <v>IRETI OMOTOSO</v>
          </cell>
          <cell r="F1333" t="str">
            <v>PRODUCTION</v>
          </cell>
          <cell r="G1333">
            <v>13210</v>
          </cell>
          <cell r="H1333">
            <v>132</v>
          </cell>
          <cell r="I1333" t="str">
            <v>OF-E&amp;M</v>
          </cell>
          <cell r="J1333" t="str">
            <v>BASE JV</v>
          </cell>
          <cell r="K1333" t="str">
            <v>PRODUCTION</v>
          </cell>
          <cell r="L1333" t="str">
            <v>PRODUCTION</v>
          </cell>
          <cell r="M1333" t="str">
            <v>Pipeline Asset Manager</v>
          </cell>
          <cell r="N1333" t="str">
            <v xml:space="preserve">	Head, Pipeline Operations &amp; Maintenance Mgt.                             </v>
          </cell>
          <cell r="O1333" t="str">
            <v>AGUEGBOH, OBIORA</v>
          </cell>
          <cell r="P1333" t="str">
            <v>EWORITSE.SANIYO@SHELL.COM</v>
          </cell>
          <cell r="Q1333" t="str">
            <v>CAPEX</v>
          </cell>
          <cell r="R1333" t="str">
            <v>CAPEX</v>
          </cell>
          <cell r="V1333" t="str">
            <v>C_OGIS_EPP_F02</v>
          </cell>
          <cell r="Z1333">
            <v>0</v>
          </cell>
          <cell r="AA1333">
            <v>101694.57</v>
          </cell>
          <cell r="AB1333">
            <v>48800000</v>
          </cell>
          <cell r="AC1333">
            <v>640000</v>
          </cell>
          <cell r="AD1333">
            <v>800000</v>
          </cell>
          <cell r="AG1333">
            <v>0</v>
          </cell>
          <cell r="AH1333">
            <v>-800000</v>
          </cell>
        </row>
        <row r="1334">
          <cell r="A1334" t="str">
            <v>C.NG.PPE.DP.17.003</v>
          </cell>
          <cell r="B1334" t="str">
            <v>PIPELINES CATHODIC PROTECTION SYSTEM-EAST</v>
          </cell>
          <cell r="C1334" t="str">
            <v>C.NG.PPE.DP.13.003</v>
          </cell>
          <cell r="D1334" t="str">
            <v>PIPELINES CATHODIC PROTECTION SYSTEM-EAST</v>
          </cell>
          <cell r="E1334" t="str">
            <v>IRETI OMOTOSO</v>
          </cell>
          <cell r="F1334" t="str">
            <v>PRODUCTION</v>
          </cell>
          <cell r="G1334">
            <v>412002</v>
          </cell>
          <cell r="H1334">
            <v>4120</v>
          </cell>
          <cell r="I1334" t="str">
            <v>OF-MTCE</v>
          </cell>
          <cell r="J1334" t="str">
            <v>BASE JV</v>
          </cell>
          <cell r="K1334" t="str">
            <v>PRODUCTION</v>
          </cell>
          <cell r="L1334" t="str">
            <v>PRODUCTION</v>
          </cell>
          <cell r="M1334" t="str">
            <v>Pipeline Asset Manager</v>
          </cell>
          <cell r="N1334" t="str">
            <v xml:space="preserve">	Head, Pipeline Operations &amp; Maintenance Mgt.                             </v>
          </cell>
          <cell r="O1334" t="str">
            <v>AGUEGBOH, OBIORA</v>
          </cell>
          <cell r="P1334" t="str">
            <v>ADEBOYE.SOBAYO@SHELL.COM</v>
          </cell>
          <cell r="Q1334" t="str">
            <v>CAPEX</v>
          </cell>
          <cell r="R1334" t="str">
            <v>CAPEX</v>
          </cell>
          <cell r="V1334" t="str">
            <v>C_OGIS_EPP_F01</v>
          </cell>
          <cell r="Z1334">
            <v>0</v>
          </cell>
          <cell r="AA1334">
            <v>704018.30999999994</v>
          </cell>
          <cell r="AB1334">
            <v>46360000</v>
          </cell>
          <cell r="AC1334">
            <v>228000</v>
          </cell>
          <cell r="AD1334">
            <v>380000</v>
          </cell>
          <cell r="AG1334">
            <v>0</v>
          </cell>
          <cell r="AH1334">
            <v>-380000</v>
          </cell>
        </row>
        <row r="1335">
          <cell r="A1335" t="str">
            <v>C.NG.PPE.DP.17.005</v>
          </cell>
          <cell r="B1335" t="str">
            <v>PROCUREMENT &amp; REPLACEMENT OF DEFECTIVE VALVES ON OIL NETWORKS-EAST</v>
          </cell>
          <cell r="C1335" t="str">
            <v>C.NG.PPE.DP.13.005</v>
          </cell>
          <cell r="D1335" t="str">
            <v>PROCUREMENT &amp; REPLACEMENT OF DEFECTIVE VALVES ON OIL AND GAS NETWORKS-EAST</v>
          </cell>
          <cell r="E1335" t="str">
            <v>IRETI OMOTOSO</v>
          </cell>
          <cell r="F1335" t="str">
            <v>PRODUCTION</v>
          </cell>
          <cell r="G1335">
            <v>13204</v>
          </cell>
          <cell r="H1335">
            <v>132</v>
          </cell>
          <cell r="I1335" t="str">
            <v>OF-E&amp;M</v>
          </cell>
          <cell r="J1335" t="str">
            <v>BASE JV</v>
          </cell>
          <cell r="K1335" t="str">
            <v>PRODUCTION</v>
          </cell>
          <cell r="L1335" t="str">
            <v>PRODUCTION</v>
          </cell>
          <cell r="M1335" t="str">
            <v>Pipeline Asset Manager</v>
          </cell>
          <cell r="N1335" t="str">
            <v xml:space="preserve">	Head, Pipeline Operations &amp; Maintenance Mgt.                             </v>
          </cell>
          <cell r="O1335" t="str">
            <v>AGUEGBOH, OBIORA</v>
          </cell>
          <cell r="P1335" t="str">
            <v>EWORITSE.SANIYO@SHELL.COM</v>
          </cell>
          <cell r="Q1335" t="str">
            <v>CAPEX</v>
          </cell>
          <cell r="R1335" t="str">
            <v>CAPEX</v>
          </cell>
          <cell r="V1335" t="str">
            <v>C_OGIS_EPP_F06</v>
          </cell>
          <cell r="Z1335">
            <v>0</v>
          </cell>
          <cell r="AA1335">
            <v>640326.02999999991</v>
          </cell>
          <cell r="AB1335">
            <v>75945000</v>
          </cell>
          <cell r="AC1335">
            <v>581000</v>
          </cell>
          <cell r="AD1335">
            <v>830000</v>
          </cell>
          <cell r="AG1335">
            <v>0</v>
          </cell>
          <cell r="AH1335">
            <v>-830000</v>
          </cell>
        </row>
        <row r="1336">
          <cell r="A1336" t="str">
            <v>C.NG.PPE.DP.17.008</v>
          </cell>
          <cell r="B1336" t="str">
            <v xml:space="preserve">GAS PIPELINES AND MANIFOLD UPGRADE- EAST </v>
          </cell>
          <cell r="C1336" t="str">
            <v>C.NG.PPE.DP.13.008</v>
          </cell>
          <cell r="D1336" t="str">
            <v xml:space="preserve">GAS PIPELINES UPGRADE- EAST </v>
          </cell>
          <cell r="E1336" t="str">
            <v>IRETI OMOTOSO</v>
          </cell>
          <cell r="F1336" t="str">
            <v>PRODUCTION</v>
          </cell>
          <cell r="G1336">
            <v>13310</v>
          </cell>
          <cell r="H1336">
            <v>133</v>
          </cell>
          <cell r="I1336" t="str">
            <v>GAS</v>
          </cell>
          <cell r="J1336" t="str">
            <v>BASE JV</v>
          </cell>
          <cell r="K1336" t="str">
            <v>PRODUCTION</v>
          </cell>
          <cell r="L1336" t="str">
            <v>PRODUCTION</v>
          </cell>
          <cell r="M1336" t="str">
            <v>Pipeline Asset Manager</v>
          </cell>
          <cell r="N1336" t="str">
            <v xml:space="preserve">	Head, Pipeline Operations &amp; Maintenance Mgt.                             </v>
          </cell>
          <cell r="O1336" t="str">
            <v>AGUEGBOH, OBIORA</v>
          </cell>
          <cell r="P1336" t="str">
            <v>EWORITSE.SANIYO@SHELL.COM</v>
          </cell>
          <cell r="Q1336" t="str">
            <v>CAPEX</v>
          </cell>
          <cell r="R1336" t="str">
            <v>CAPEX</v>
          </cell>
          <cell r="V1336" t="str">
            <v>C_OGIS_EPP_F03</v>
          </cell>
          <cell r="Z1336">
            <v>0</v>
          </cell>
          <cell r="AA1336">
            <v>0</v>
          </cell>
          <cell r="AB1336">
            <v>402600000</v>
          </cell>
          <cell r="AC1336">
            <v>3080000</v>
          </cell>
          <cell r="AD1336">
            <v>4400000</v>
          </cell>
          <cell r="AG1336">
            <v>0</v>
          </cell>
          <cell r="AH1336">
            <v>-4400000</v>
          </cell>
        </row>
        <row r="1337">
          <cell r="A1337" t="str">
            <v>C.NG.PPE.NP.17.001</v>
          </cell>
          <cell r="B1337" t="str">
            <v>PIPELINES SECURITY IMPROVEMENT-EAST</v>
          </cell>
          <cell r="C1337" t="str">
            <v>C.NG.PPE.NP.13.001</v>
          </cell>
          <cell r="D1337" t="str">
            <v>PIPELINES SECURITY IMPROVEMENT-EAST</v>
          </cell>
          <cell r="E1337" t="str">
            <v>IRETI OMOTOSO</v>
          </cell>
          <cell r="F1337" t="str">
            <v>PRODUCTION</v>
          </cell>
          <cell r="G1337">
            <v>13210</v>
          </cell>
          <cell r="H1337">
            <v>132</v>
          </cell>
          <cell r="I1337" t="str">
            <v>OF-CIVIL</v>
          </cell>
          <cell r="J1337" t="str">
            <v>BASE JV</v>
          </cell>
          <cell r="K1337" t="str">
            <v>PRODUCTION</v>
          </cell>
          <cell r="L1337" t="str">
            <v>PRODUCTION</v>
          </cell>
          <cell r="M1337" t="str">
            <v>Pipeline Asset Manager</v>
          </cell>
          <cell r="N1337" t="str">
            <v xml:space="preserve">	Head, Pipeline Operations &amp; Maintenance Mgt.                             </v>
          </cell>
          <cell r="O1337" t="str">
            <v>AGUEGBOH, OBIORA</v>
          </cell>
          <cell r="P1337" t="str">
            <v>CYPRIANA.WILKEY@SHELL.COM</v>
          </cell>
          <cell r="Q1337" t="str">
            <v>CAPEX</v>
          </cell>
          <cell r="R1337" t="str">
            <v>CAPEX</v>
          </cell>
          <cell r="V1337" t="str">
            <v>C_OGIS_EPP_F05</v>
          </cell>
          <cell r="Z1337">
            <v>0</v>
          </cell>
          <cell r="AA1337">
            <v>315565.13999999996</v>
          </cell>
          <cell r="AB1337">
            <v>36935500</v>
          </cell>
          <cell r="AC1337">
            <v>8900</v>
          </cell>
          <cell r="AD1337">
            <v>130000</v>
          </cell>
          <cell r="AG1337">
            <v>0</v>
          </cell>
          <cell r="AH1337">
            <v>-130000</v>
          </cell>
        </row>
        <row r="1338">
          <cell r="A1338" t="str">
            <v>C.NG.PPE.OR.17.011</v>
          </cell>
          <cell r="B1338" t="str">
            <v>PROCUREMENT OF OIL SPILL RESPONSE EQUIPMENT-EAST</v>
          </cell>
          <cell r="C1338" t="str">
            <v>C.NG.PPE.OR.13.011</v>
          </cell>
          <cell r="D1338" t="str">
            <v>PROCUREMENT OF OIL SPILL RESPONSE EQUIPMENT-EAST</v>
          </cell>
          <cell r="E1338" t="str">
            <v>IRETI OMOTOSO</v>
          </cell>
          <cell r="F1338" t="str">
            <v>PRODUCTION</v>
          </cell>
          <cell r="G1338">
            <v>13401</v>
          </cell>
          <cell r="H1338">
            <v>134</v>
          </cell>
          <cell r="I1338" t="str">
            <v>HSE</v>
          </cell>
          <cell r="J1338" t="str">
            <v>BASE JV</v>
          </cell>
          <cell r="K1338" t="str">
            <v>PRODUCTION</v>
          </cell>
          <cell r="L1338" t="str">
            <v>PRODUCTION</v>
          </cell>
          <cell r="M1338" t="str">
            <v>Pipeline Asset Manager</v>
          </cell>
          <cell r="N1338" t="str">
            <v xml:space="preserve">	Head, Pipeline Operations &amp; Maintenance Mgt.                             </v>
          </cell>
          <cell r="O1338" t="str">
            <v>AGUEGBOH, OBIORA</v>
          </cell>
          <cell r="P1338" t="str">
            <v>DAMIAN-PAUL.AGUIYI@SHELL.COM</v>
          </cell>
          <cell r="Q1338" t="str">
            <v>CAPEX</v>
          </cell>
          <cell r="R1338" t="str">
            <v>CAPEX</v>
          </cell>
          <cell r="V1338" t="str">
            <v>C_OGIS_EPP_F04</v>
          </cell>
          <cell r="Z1338">
            <v>0</v>
          </cell>
          <cell r="AA1338">
            <v>625606.87</v>
          </cell>
          <cell r="AB1338">
            <v>121928156.94500001</v>
          </cell>
          <cell r="AC1338">
            <v>235.55099999999999</v>
          </cell>
          <cell r="AD1338">
            <v>400000</v>
          </cell>
          <cell r="AG1338">
            <v>0</v>
          </cell>
          <cell r="AH1338">
            <v>-400000</v>
          </cell>
        </row>
        <row r="1339">
          <cell r="A1339" t="str">
            <v>C.NG.PPW.DP.17.002</v>
          </cell>
          <cell r="B1339" t="str">
            <v>PIPELINE MANIFOLD UPGRADE-WEST</v>
          </cell>
          <cell r="C1339" t="str">
            <v>C.NG.PPW.DP.13.002</v>
          </cell>
          <cell r="D1339" t="str">
            <v>PIPELINE MANIFOLD UPGRADE-WEST</v>
          </cell>
          <cell r="E1339" t="str">
            <v>IRETI OMOTOSO</v>
          </cell>
          <cell r="F1339" t="str">
            <v>PRODUCTION</v>
          </cell>
          <cell r="G1339">
            <v>13210</v>
          </cell>
          <cell r="H1339">
            <v>132</v>
          </cell>
          <cell r="I1339" t="str">
            <v>OF-E&amp;M</v>
          </cell>
          <cell r="J1339" t="str">
            <v>BASE JV</v>
          </cell>
          <cell r="K1339" t="str">
            <v>PRODUCTION</v>
          </cell>
          <cell r="L1339" t="str">
            <v>PRODUCTION</v>
          </cell>
          <cell r="M1339" t="str">
            <v>Pipeline Asset Manager</v>
          </cell>
          <cell r="N1339" t="str">
            <v xml:space="preserve">	Head, Pipeline Operations &amp; Maintenance Mgt.                             </v>
          </cell>
          <cell r="O1339" t="str">
            <v>AGUEGBOH, OBIORA</v>
          </cell>
          <cell r="P1339" t="str">
            <v>SANNI.MOHAMMED@SHELL.COM</v>
          </cell>
          <cell r="Q1339" t="str">
            <v>CAPEX</v>
          </cell>
          <cell r="R1339" t="str">
            <v>CAPEX</v>
          </cell>
          <cell r="V1339" t="str">
            <v>C_OGIS_WPP_A02</v>
          </cell>
          <cell r="Z1339">
            <v>0</v>
          </cell>
          <cell r="AA1339">
            <v>252278.02000000002</v>
          </cell>
          <cell r="AB1339">
            <v>29280000</v>
          </cell>
          <cell r="AC1339">
            <v>384000</v>
          </cell>
          <cell r="AD1339">
            <v>480000</v>
          </cell>
          <cell r="AG1339">
            <v>0</v>
          </cell>
          <cell r="AH1339">
            <v>-480000</v>
          </cell>
        </row>
        <row r="1340">
          <cell r="A1340" t="str">
            <v>C.NG.PPW.DP.17.003</v>
          </cell>
          <cell r="B1340" t="str">
            <v>CATHODIC PROTECTION SYSTEM MAINTENANCE/ UPGRADES - WEST:</v>
          </cell>
          <cell r="C1340" t="str">
            <v>C.NG.PPW.DP.13.003</v>
          </cell>
          <cell r="D1340" t="str">
            <v>CATHODIC PROTECTION SYSTEM MAINTENANCE/ UPGRADES - WEST:</v>
          </cell>
          <cell r="E1340" t="str">
            <v>IRETI OMOTOSO</v>
          </cell>
          <cell r="F1340" t="str">
            <v>PRODUCTION</v>
          </cell>
          <cell r="G1340">
            <v>413001</v>
          </cell>
          <cell r="H1340">
            <v>4130</v>
          </cell>
          <cell r="I1340" t="str">
            <v>OF-MTCE</v>
          </cell>
          <cell r="J1340" t="str">
            <v>BASE JV</v>
          </cell>
          <cell r="K1340" t="str">
            <v>PRODUCTION</v>
          </cell>
          <cell r="L1340" t="str">
            <v>PRODUCTION</v>
          </cell>
          <cell r="M1340" t="str">
            <v>Pipeline Asset Manager</v>
          </cell>
          <cell r="N1340" t="str">
            <v xml:space="preserve">	Head, Pipeline Operations &amp; Maintenance Mgt.                             </v>
          </cell>
          <cell r="O1340" t="str">
            <v>AGUEGBOH, OBIORA</v>
          </cell>
          <cell r="P1340" t="str">
            <v>ADEBOYE.SOBAYO@SHELL.COM</v>
          </cell>
          <cell r="Q1340" t="str">
            <v>CAPEX</v>
          </cell>
          <cell r="R1340" t="str">
            <v>CAPEX</v>
          </cell>
          <cell r="V1340" t="str">
            <v>C_OGIS_WPP_A01</v>
          </cell>
          <cell r="Z1340">
            <v>0</v>
          </cell>
          <cell r="AA1340">
            <v>242287.86</v>
          </cell>
          <cell r="AB1340">
            <v>25620000</v>
          </cell>
          <cell r="AC1340">
            <v>126000</v>
          </cell>
          <cell r="AD1340">
            <v>210000</v>
          </cell>
          <cell r="AG1340">
            <v>0</v>
          </cell>
          <cell r="AH1340">
            <v>-210000</v>
          </cell>
        </row>
        <row r="1341">
          <cell r="A1341" t="str">
            <v>C.NG.PPW.DP.17.008</v>
          </cell>
          <cell r="B1341" t="str">
            <v>GAS PIPELINE AND MANIFOLD UPGRADE</v>
          </cell>
          <cell r="C1341" t="str">
            <v>C.NG.PPW.DP.13.008</v>
          </cell>
          <cell r="D1341" t="str">
            <v>GAS PIPELINE AND MANIFOLD UPGRADE</v>
          </cell>
          <cell r="E1341" t="str">
            <v>IRETI OMOTOSO</v>
          </cell>
          <cell r="F1341" t="str">
            <v>PRODUCTION</v>
          </cell>
          <cell r="G1341">
            <v>13310</v>
          </cell>
          <cell r="H1341">
            <v>133</v>
          </cell>
          <cell r="I1341" t="str">
            <v>GAS</v>
          </cell>
          <cell r="J1341" t="str">
            <v>BASE JV</v>
          </cell>
          <cell r="K1341" t="str">
            <v>PRODUCTION</v>
          </cell>
          <cell r="L1341" t="str">
            <v>PRODUCTION</v>
          </cell>
          <cell r="M1341" t="str">
            <v>Pipeline Asset Manager</v>
          </cell>
          <cell r="N1341" t="str">
            <v xml:space="preserve">	Head, Pipeline Operations &amp; Maintenance Mgt.                             </v>
          </cell>
          <cell r="O1341" t="str">
            <v>AGUEGBOH, OBIORA</v>
          </cell>
          <cell r="P1341" t="str">
            <v>SANNI.MOHAMMED@SHELL.COM</v>
          </cell>
          <cell r="Q1341" t="str">
            <v>CAPEX</v>
          </cell>
          <cell r="R1341" t="str">
            <v>CAPEX</v>
          </cell>
          <cell r="V1341" t="str">
            <v>C_OGIS_PPW_A07</v>
          </cell>
          <cell r="Z1341">
            <v>0</v>
          </cell>
          <cell r="AA1341">
            <v>0</v>
          </cell>
          <cell r="AB1341">
            <v>4880000</v>
          </cell>
          <cell r="AC1341">
            <v>64000</v>
          </cell>
          <cell r="AD1341">
            <v>80000</v>
          </cell>
          <cell r="AG1341">
            <v>0</v>
          </cell>
          <cell r="AH1341">
            <v>-80000</v>
          </cell>
        </row>
        <row r="1342">
          <cell r="A1342" t="str">
            <v>C.NG.PPW.NP.17.001</v>
          </cell>
          <cell r="B1342" t="str">
            <v>PIPELINES SECURITY IMPROVEMENT-WEST</v>
          </cell>
          <cell r="C1342" t="str">
            <v>C.NG.PPW.NP.13.001</v>
          </cell>
          <cell r="D1342" t="str">
            <v xml:space="preserve">PIPELINES SECURITY IMPROVEMENT-WEST </v>
          </cell>
          <cell r="E1342" t="str">
            <v>IRETI OMOTOSO</v>
          </cell>
          <cell r="F1342" t="str">
            <v>PRODUCTION</v>
          </cell>
          <cell r="G1342">
            <v>13210</v>
          </cell>
          <cell r="H1342">
            <v>132</v>
          </cell>
          <cell r="I1342" t="str">
            <v>OF-E&amp;M</v>
          </cell>
          <cell r="J1342" t="str">
            <v>BASE JV</v>
          </cell>
          <cell r="K1342" t="str">
            <v>PRODUCTION</v>
          </cell>
          <cell r="L1342" t="str">
            <v>PRODUCTION</v>
          </cell>
          <cell r="M1342" t="str">
            <v>Pipeline Asset Manager</v>
          </cell>
          <cell r="N1342" t="str">
            <v xml:space="preserve">	Head, Pipeline Operations &amp; Maintenance Mgt.                             </v>
          </cell>
          <cell r="O1342" t="str">
            <v>AGUEGBOH, OBIORA</v>
          </cell>
          <cell r="P1342" t="str">
            <v>CYPRIANA.WILKEY@SHELL.COM</v>
          </cell>
          <cell r="Q1342" t="str">
            <v>CAPEX</v>
          </cell>
          <cell r="R1342" t="str">
            <v>CAPEX</v>
          </cell>
          <cell r="V1342" t="str">
            <v>C_OGIS_WPP_A03</v>
          </cell>
          <cell r="Z1342">
            <v>0</v>
          </cell>
          <cell r="AA1342">
            <v>102427.38</v>
          </cell>
          <cell r="AB1342">
            <v>46085500</v>
          </cell>
          <cell r="AC1342">
            <v>8900</v>
          </cell>
          <cell r="AD1342">
            <v>160000</v>
          </cell>
          <cell r="AG1342">
            <v>0</v>
          </cell>
          <cell r="AH1342">
            <v>-160000</v>
          </cell>
        </row>
        <row r="1343">
          <cell r="A1343" t="str">
            <v>C.NG.PPW.OR.17.006</v>
          </cell>
          <cell r="B1343" t="str">
            <v>PROCURMENT OF OIL SPILL RESPONSE EQUIPMENT - WEST</v>
          </cell>
          <cell r="C1343" t="str">
            <v>C.NG.PPW.OR.13.006</v>
          </cell>
          <cell r="D1343" t="str">
            <v>PROCURMENT OF OIL SPILL RESPONSE EQUIPMENT - WEST</v>
          </cell>
          <cell r="E1343" t="str">
            <v>IRETI OMOTOSO</v>
          </cell>
          <cell r="F1343" t="str">
            <v>PRODUCTION</v>
          </cell>
          <cell r="G1343">
            <v>13401</v>
          </cell>
          <cell r="H1343">
            <v>134</v>
          </cell>
          <cell r="I1343" t="str">
            <v>HSE</v>
          </cell>
          <cell r="J1343" t="str">
            <v>BASE JV</v>
          </cell>
          <cell r="K1343" t="str">
            <v>PRODUCTION</v>
          </cell>
          <cell r="L1343" t="str">
            <v>PRODUCTION</v>
          </cell>
          <cell r="M1343" t="str">
            <v>Pipeline Asset Manager</v>
          </cell>
          <cell r="N1343" t="str">
            <v xml:space="preserve">	Head, Pipeline Operations &amp; Maintenance Mgt.                             </v>
          </cell>
          <cell r="O1343" t="str">
            <v>AGUEGBOH, OBIORA</v>
          </cell>
          <cell r="P1343" t="str">
            <v>DAMIAN-PAUL.AGUIYI@SHELL.COM</v>
          </cell>
          <cell r="Q1343" t="str">
            <v>CAPEX</v>
          </cell>
          <cell r="R1343" t="str">
            <v>CAPEX</v>
          </cell>
          <cell r="V1343" t="str">
            <v>C_OGIS_WPP_A05</v>
          </cell>
          <cell r="Z1343">
            <v>0</v>
          </cell>
          <cell r="AA1343">
            <v>513076.65</v>
          </cell>
          <cell r="AB1343">
            <v>40125633.164999999</v>
          </cell>
          <cell r="AC1343">
            <v>188440.54699999999</v>
          </cell>
          <cell r="AD1343">
            <v>320000</v>
          </cell>
          <cell r="AG1343">
            <v>0</v>
          </cell>
          <cell r="AH1343">
            <v>-320000</v>
          </cell>
        </row>
        <row r="1344">
          <cell r="A1344" t="str">
            <v>C.NG.PSE.OR.17.011</v>
          </cell>
          <cell r="B1344" t="str">
            <v>PURCHASE OF FIRE VEHICLES</v>
          </cell>
          <cell r="C1344" t="str">
            <v>C.NG.PSE.OR.17.011</v>
          </cell>
          <cell r="D1344" t="str">
            <v>PURCHASE OF FIRE VEHICLES</v>
          </cell>
          <cell r="E1344" t="str">
            <v>CHIGBO ENENMO</v>
          </cell>
          <cell r="F1344" t="str">
            <v>HSE</v>
          </cell>
          <cell r="G1344">
            <v>13405</v>
          </cell>
          <cell r="H1344">
            <v>134</v>
          </cell>
          <cell r="I1344" t="str">
            <v>PMM</v>
          </cell>
          <cell r="J1344" t="str">
            <v>BASE JV</v>
          </cell>
          <cell r="K1344" t="str">
            <v>SAFETY &amp; ENVIRONMENT</v>
          </cell>
          <cell r="L1344" t="str">
            <v>SECURITY</v>
          </cell>
          <cell r="M1344" t="str">
            <v>General Manager, Safety &amp; Environment</v>
          </cell>
          <cell r="N1344" t="str">
            <v>Manager, Coporate Emergency Response</v>
          </cell>
          <cell r="O1344" t="str">
            <v>OLOWOLAGBA, SUNKANMI</v>
          </cell>
          <cell r="P1344" t="str">
            <v>ANTHONY.YARHERE@SHELL.COM</v>
          </cell>
          <cell r="Q1344" t="str">
            <v>CAPEX</v>
          </cell>
          <cell r="R1344" t="str">
            <v>CAPEX</v>
          </cell>
          <cell r="V1344" t="str">
            <v>C_NOGI_HSE_Z02</v>
          </cell>
          <cell r="Z1344">
            <v>0</v>
          </cell>
          <cell r="AA1344">
            <v>0</v>
          </cell>
          <cell r="AB1344">
            <v>121237500</v>
          </cell>
          <cell r="AC1344">
            <v>1192500</v>
          </cell>
          <cell r="AD1344">
            <v>1590000</v>
          </cell>
          <cell r="AG1344">
            <v>0</v>
          </cell>
          <cell r="AH1344">
            <v>-1590000</v>
          </cell>
        </row>
        <row r="1345">
          <cell r="A1345" t="str">
            <v>C.NG.PSE.OR.18.051</v>
          </cell>
          <cell r="B1345" t="str">
            <v>STRUCTURAL UPGRADE OF WORKSHOP EAST</v>
          </cell>
          <cell r="C1345" t="str">
            <v>C.NG.PSE.OR.18.051</v>
          </cell>
          <cell r="D1345" t="str">
            <v>STRUCTURAL UPGRADE OF WORKSHOP EAST</v>
          </cell>
          <cell r="E1345" t="str">
            <v>IRETI OMOTOSO</v>
          </cell>
          <cell r="F1345" t="str">
            <v>PRODUCTION</v>
          </cell>
          <cell r="G1345">
            <v>14001</v>
          </cell>
          <cell r="H1345">
            <v>140</v>
          </cell>
          <cell r="I1345" t="str">
            <v>OF-CIVIL</v>
          </cell>
          <cell r="J1345" t="str">
            <v>BASE JV</v>
          </cell>
          <cell r="K1345" t="str">
            <v>PRODUCTION</v>
          </cell>
          <cell r="L1345" t="str">
            <v>PRODUCTION</v>
          </cell>
          <cell r="M1345" t="str">
            <v>Production Services Manager</v>
          </cell>
          <cell r="N1345" t="str">
            <v>Mgr, Turnaround &amp; Maintenance Execution</v>
          </cell>
          <cell r="O1345" t="str">
            <v>OLALEYE, OLAYEMI</v>
          </cell>
          <cell r="P1345" t="str">
            <v>ABIODUN.BAKARE@SHELL.COM</v>
          </cell>
          <cell r="Q1345" t="str">
            <v>CAPEX</v>
          </cell>
          <cell r="R1345" t="str">
            <v>CAPEX</v>
          </cell>
          <cell r="V1345" t="str">
            <v>C_OGIS_COR_A11</v>
          </cell>
          <cell r="Z1345">
            <v>0</v>
          </cell>
          <cell r="AA1345">
            <v>0</v>
          </cell>
          <cell r="AB1345">
            <v>146400000</v>
          </cell>
          <cell r="AC1345">
            <v>320000</v>
          </cell>
          <cell r="AD1345">
            <v>800000</v>
          </cell>
          <cell r="AG1345">
            <v>0</v>
          </cell>
          <cell r="AH1345">
            <v>-800000</v>
          </cell>
        </row>
        <row r="1346">
          <cell r="A1346" t="str">
            <v>C.NG.PSW.OR.18.002</v>
          </cell>
          <cell r="B1346" t="str">
            <v xml:space="preserve">WORKSHOP (WEST) CIVIL UPGRADE </v>
          </cell>
          <cell r="C1346" t="str">
            <v>C.NG.PSW.OR.18.002</v>
          </cell>
          <cell r="D1346" t="str">
            <v xml:space="preserve">WORKSHOP (WEST) CIVIL UPGRADE </v>
          </cell>
          <cell r="E1346" t="str">
            <v>IRETI OMOTOSO</v>
          </cell>
          <cell r="F1346" t="str">
            <v>PRODUCTION</v>
          </cell>
          <cell r="G1346">
            <v>13203</v>
          </cell>
          <cell r="H1346">
            <v>132</v>
          </cell>
          <cell r="I1346" t="str">
            <v>OF-E&amp;M</v>
          </cell>
          <cell r="J1346" t="str">
            <v>BASE JV</v>
          </cell>
          <cell r="K1346" t="str">
            <v>PRODUCTION</v>
          </cell>
          <cell r="L1346" t="str">
            <v>PRODUCTION</v>
          </cell>
          <cell r="M1346" t="str">
            <v>Production Services Manager</v>
          </cell>
          <cell r="N1346" t="str">
            <v>Mgr, Turnaround &amp; Maintenance Execution</v>
          </cell>
          <cell r="O1346" t="str">
            <v>Olaleye, Olayemi</v>
          </cell>
          <cell r="P1346" t="str">
            <v>ABIODUN.BAKARE@SHELL.COM</v>
          </cell>
          <cell r="Q1346" t="str">
            <v>CAPEX</v>
          </cell>
          <cell r="R1346" t="str">
            <v>CAPEX</v>
          </cell>
          <cell r="V1346" t="str">
            <v>C_OGIS_COR_A14</v>
          </cell>
          <cell r="Z1346">
            <v>0</v>
          </cell>
          <cell r="AA1346">
            <v>0</v>
          </cell>
          <cell r="AB1346">
            <v>51240000</v>
          </cell>
          <cell r="AC1346">
            <v>42000</v>
          </cell>
          <cell r="AD1346">
            <v>210000</v>
          </cell>
          <cell r="AG1346">
            <v>0</v>
          </cell>
          <cell r="AH1346">
            <v>-210000</v>
          </cell>
        </row>
        <row r="1347">
          <cell r="A1347" t="str">
            <v>C.NG.PTE.DF.17.007</v>
          </cell>
          <cell r="B1347" t="str">
            <v>SWAMP FLOW STATION EXTRA ORDINARY MAINTAINANCE - BONNY</v>
          </cell>
          <cell r="C1347" t="str">
            <v>C.NG.PTE.DF.17.007</v>
          </cell>
          <cell r="D1347" t="str">
            <v>SWAMP FLOW STATION EXTRA ORDINARY MAINTAINANCE - BONNY</v>
          </cell>
          <cell r="E1347" t="str">
            <v>MOJEED OKUNADE</v>
          </cell>
          <cell r="F1347" t="str">
            <v>ENGINEERING</v>
          </cell>
          <cell r="G1347">
            <v>13204</v>
          </cell>
          <cell r="H1347">
            <v>132</v>
          </cell>
          <cell r="I1347" t="str">
            <v>OF-E&amp;M</v>
          </cell>
          <cell r="J1347" t="str">
            <v>BASE JV</v>
          </cell>
          <cell r="K1347" t="str">
            <v>P&amp;T</v>
          </cell>
          <cell r="L1347" t="str">
            <v>GM Nigeria, Operated</v>
          </cell>
          <cell r="M1347" t="str">
            <v>GM Nigeria, Operated</v>
          </cell>
          <cell r="N1347" t="str">
            <v>Manager, Asset Engineering</v>
          </cell>
          <cell r="O1347" t="str">
            <v>EBEM, MARCEL</v>
          </cell>
          <cell r="P1347" t="str">
            <v>RICHIE.OVUORHO@SHELL.COM</v>
          </cell>
          <cell r="Q1347" t="str">
            <v>CAPEX</v>
          </cell>
          <cell r="R1347" t="str">
            <v>CAPEX</v>
          </cell>
          <cell r="V1347" t="str">
            <v>C_BONN_PTE_Z15</v>
          </cell>
          <cell r="Z1347">
            <v>0</v>
          </cell>
          <cell r="AA1347">
            <v>71.200000000011642</v>
          </cell>
          <cell r="AB1347">
            <v>38125000</v>
          </cell>
          <cell r="AC1347">
            <v>375000</v>
          </cell>
          <cell r="AD1347">
            <v>500000</v>
          </cell>
          <cell r="AG1347">
            <v>0</v>
          </cell>
          <cell r="AH1347">
            <v>-500000</v>
          </cell>
        </row>
        <row r="1348">
          <cell r="A1348" t="str">
            <v>REDUNDANCY COST</v>
          </cell>
          <cell r="B1348" t="str">
            <v>REDUNDANCY COST</v>
          </cell>
          <cell r="C1348">
            <v>540001</v>
          </cell>
          <cell r="D1348" t="str">
            <v>CORPORATE OPEX SALARIES</v>
          </cell>
          <cell r="E1348" t="str">
            <v>CHIGBO ENENMO</v>
          </cell>
          <cell r="F1348" t="str">
            <v>HR - SALARIES</v>
          </cell>
          <cell r="G1348">
            <v>415004</v>
          </cell>
          <cell r="H1348">
            <v>4150</v>
          </cell>
          <cell r="I1348" t="str">
            <v>G&amp;A</v>
          </cell>
          <cell r="J1348" t="str">
            <v>BASE JV</v>
          </cell>
          <cell r="K1348" t="str">
            <v>HR</v>
          </cell>
          <cell r="L1348" t="str">
            <v>HR</v>
          </cell>
          <cell r="M1348" t="str">
            <v>HR Manager Nigeria</v>
          </cell>
          <cell r="N1348" t="str">
            <v>Head Teacher</v>
          </cell>
          <cell r="O1348" t="str">
            <v>AJILIMA- ISAAC, HAWA</v>
          </cell>
          <cell r="P1348" t="str">
            <v>TARI.AKHIBI@SHELL.COM</v>
          </cell>
          <cell r="Q1348" t="str">
            <v>OPEX</v>
          </cell>
          <cell r="R1348" t="str">
            <v>OPEX</v>
          </cell>
          <cell r="S1348" t="str">
            <v>SALARIES</v>
          </cell>
          <cell r="T1348" t="str">
            <v>N/A</v>
          </cell>
          <cell r="U1348" t="str">
            <v>N/A</v>
          </cell>
          <cell r="V1348" t="str">
            <v>C_OPSE_OIL_Z11</v>
          </cell>
          <cell r="W1348" t="str">
            <v>P236.04 HR</v>
          </cell>
          <cell r="X1348" t="str">
            <v>S7000 Salaries and Wages</v>
          </cell>
          <cell r="Y1348" t="str">
            <v>A2340 Overhead</v>
          </cell>
          <cell r="Z1348">
            <v>0</v>
          </cell>
          <cell r="AA1348">
            <v>0</v>
          </cell>
          <cell r="AB1348">
            <v>0</v>
          </cell>
          <cell r="AC1348">
            <v>0</v>
          </cell>
          <cell r="AD1348">
            <v>0</v>
          </cell>
          <cell r="AG1348">
            <v>0</v>
          </cell>
          <cell r="AH1348">
            <v>0</v>
          </cell>
        </row>
        <row r="1349">
          <cell r="A1349" t="str">
            <v>O.NG.PAE.AGA.FLB.71300</v>
          </cell>
          <cell r="B1349" t="str">
            <v>CATERING/ACCOMM/HSEKEEPING AGBADA 1 AGG</v>
          </cell>
          <cell r="C1349" t="str">
            <v>101276_DGS</v>
          </cell>
          <cell r="D1349" t="str">
            <v>CATERING/ ACCOMMODATION &amp; HOUSEKEEPING IN LAND 1 AREA  EAST GAS</v>
          </cell>
          <cell r="E1349" t="str">
            <v>IRETI OMOTOSO</v>
          </cell>
          <cell r="F1349" t="str">
            <v>PRODUCTION</v>
          </cell>
          <cell r="G1349">
            <v>413003</v>
          </cell>
          <cell r="H1349">
            <v>4130</v>
          </cell>
          <cell r="I1349" t="str">
            <v>GAS</v>
          </cell>
          <cell r="J1349" t="str">
            <v>DOMGAS/IPP</v>
          </cell>
          <cell r="K1349" t="str">
            <v>PRODUCTION</v>
          </cell>
          <cell r="L1349" t="str">
            <v>PRODUCTION</v>
          </cell>
          <cell r="M1349" t="str">
            <v>Asset Manager, Land East Hub</v>
          </cell>
          <cell r="N1349" t="str">
            <v>Asset Management Integration Lead</v>
          </cell>
          <cell r="O1349" t="str">
            <v>ADEDIRAN, ADEWALE</v>
          </cell>
          <cell r="P1349" t="str">
            <v>DENNIS.ONYEBUCHIE@SHELL.COM</v>
          </cell>
          <cell r="Q1349" t="str">
            <v>OPEX</v>
          </cell>
          <cell r="R1349" t="str">
            <v>OPEX</v>
          </cell>
          <cell r="S1349" t="str">
            <v>NON SAL</v>
          </cell>
          <cell r="T1349" t="str">
            <v>N/A</v>
          </cell>
          <cell r="U1349" t="str">
            <v>N/A</v>
          </cell>
          <cell r="V1349" t="str">
            <v>N_AGBD_EL1_N01</v>
          </cell>
          <cell r="W1349" t="str">
            <v>P231 Production Operations - Gas</v>
          </cell>
          <cell r="X1349" t="str">
            <v>S7200 Services</v>
          </cell>
          <cell r="Y1349" t="str">
            <v>A2110 Production Operations</v>
          </cell>
          <cell r="Z1349">
            <v>35446.410000000003</v>
          </cell>
          <cell r="AA1349">
            <v>0</v>
          </cell>
          <cell r="AB1349">
            <v>16280565</v>
          </cell>
          <cell r="AC1349">
            <v>0</v>
          </cell>
          <cell r="AD1349">
            <v>53378.901639344265</v>
          </cell>
          <cell r="AG1349">
            <v>0</v>
          </cell>
          <cell r="AH1349">
            <v>-53378.901639344265</v>
          </cell>
        </row>
        <row r="1350">
          <cell r="A1350" t="str">
            <v>C.NG.PTE.DF.18.004</v>
          </cell>
          <cell r="B1350" t="str">
            <v>MECHANICAL UPGRADE IN BONNY TERMINAL</v>
          </cell>
          <cell r="C1350" t="str">
            <v>C.NG.PTE.DF.18.004</v>
          </cell>
          <cell r="D1350" t="str">
            <v>MECHANICAL UPGRADE IN BONNY TERMINAL</v>
          </cell>
          <cell r="E1350" t="str">
            <v>IRETI OMOTOSO</v>
          </cell>
          <cell r="F1350" t="str">
            <v>PRODUCTION</v>
          </cell>
          <cell r="G1350">
            <v>13203</v>
          </cell>
          <cell r="H1350">
            <v>132</v>
          </cell>
          <cell r="I1350" t="str">
            <v>OF-E&amp;M</v>
          </cell>
          <cell r="J1350" t="str">
            <v>BASE JV</v>
          </cell>
          <cell r="K1350" t="str">
            <v>PRODUCTION</v>
          </cell>
          <cell r="L1350" t="str">
            <v>PRODUCTION</v>
          </cell>
          <cell r="M1350" t="str">
            <v>Asset Manager, Swamp East Hub</v>
          </cell>
          <cell r="N1350" t="str">
            <v>Bonny Terminal Installation Manager</v>
          </cell>
          <cell r="O1350" t="str">
            <v>OLALEYE, OLAYEMI</v>
          </cell>
          <cell r="P1350" t="str">
            <v>VICTOR.NKETAH@SHELL.COM</v>
          </cell>
          <cell r="Q1350" t="str">
            <v>CAPEX</v>
          </cell>
          <cell r="R1350" t="str">
            <v>CAPEX</v>
          </cell>
          <cell r="V1350" t="str">
            <v>C_BORT_EST_A01</v>
          </cell>
          <cell r="Z1350">
            <v>0</v>
          </cell>
          <cell r="AA1350">
            <v>0</v>
          </cell>
          <cell r="AB1350">
            <v>178181000</v>
          </cell>
          <cell r="AC1350">
            <v>876300</v>
          </cell>
          <cell r="AD1350">
            <v>1460500</v>
          </cell>
          <cell r="AG1350">
            <v>0</v>
          </cell>
          <cell r="AH1350">
            <v>-1460500</v>
          </cell>
        </row>
        <row r="1351">
          <cell r="A1351" t="str">
            <v>C.NG.PTE.DF.18.005</v>
          </cell>
          <cell r="B1351" t="str">
            <v>INSTRUMENT/METERING UPGRADE IN BONNY TERMINAL</v>
          </cell>
          <cell r="C1351" t="str">
            <v>C.NG.PTE.DF.17.005</v>
          </cell>
          <cell r="D1351" t="str">
            <v>INSTRUMENT/METERING UPGRADE IN BONNY TERMINAL</v>
          </cell>
          <cell r="E1351" t="str">
            <v>IRETI OMOTOSO</v>
          </cell>
          <cell r="F1351" t="str">
            <v>PRODUCTION</v>
          </cell>
          <cell r="G1351">
            <v>13204</v>
          </cell>
          <cell r="H1351">
            <v>132</v>
          </cell>
          <cell r="I1351" t="str">
            <v>OF-E&amp;M</v>
          </cell>
          <cell r="J1351" t="str">
            <v>BASE JV</v>
          </cell>
          <cell r="K1351" t="str">
            <v>PRODUCTION</v>
          </cell>
          <cell r="L1351" t="str">
            <v>PRODUCTION</v>
          </cell>
          <cell r="M1351" t="str">
            <v>Asset Manager, Swamp East Hub</v>
          </cell>
          <cell r="N1351" t="str">
            <v>Bonny Terminal Installation Manager</v>
          </cell>
          <cell r="O1351" t="str">
            <v>OLALEYE, OLAYEMI</v>
          </cell>
          <cell r="P1351" t="str">
            <v>VICTOR.NKETAH@SHELL.COM</v>
          </cell>
          <cell r="Q1351" t="str">
            <v>CAPEX</v>
          </cell>
          <cell r="R1351" t="str">
            <v>CAPEX</v>
          </cell>
          <cell r="V1351" t="str">
            <v>C_BORT_EST_A03</v>
          </cell>
          <cell r="Z1351">
            <v>0</v>
          </cell>
          <cell r="AA1351">
            <v>0</v>
          </cell>
          <cell r="AB1351">
            <v>506300000.00000012</v>
          </cell>
          <cell r="AC1351">
            <v>2490000</v>
          </cell>
          <cell r="AD1351">
            <v>4150000.0000000005</v>
          </cell>
          <cell r="AG1351">
            <v>0</v>
          </cell>
          <cell r="AH1351">
            <v>-4150000.0000000005</v>
          </cell>
        </row>
        <row r="1352">
          <cell r="A1352" t="str">
            <v>O.NG.PAE.OGC.FLB.71300</v>
          </cell>
          <cell r="B1352" t="str">
            <v>CATERING/ACCOMM/HSEKEEPING OBIGBO NAG</v>
          </cell>
          <cell r="C1352" t="str">
            <v>101276_DGS</v>
          </cell>
          <cell r="D1352" t="str">
            <v>CATERING/ ACCOMMODATION &amp; HOUSEKEEPING IN LAND 1 AREA  EAST GAS</v>
          </cell>
          <cell r="E1352" t="str">
            <v>IRETI OMOTOSO</v>
          </cell>
          <cell r="F1352" t="str">
            <v>PRODUCTION</v>
          </cell>
          <cell r="G1352">
            <v>413003</v>
          </cell>
          <cell r="H1352">
            <v>4130</v>
          </cell>
          <cell r="I1352" t="str">
            <v>GAS</v>
          </cell>
          <cell r="J1352" t="str">
            <v>DOMGAS/IPP</v>
          </cell>
          <cell r="K1352" t="str">
            <v>PRODUCTION</v>
          </cell>
          <cell r="L1352" t="str">
            <v>PRODUCTION</v>
          </cell>
          <cell r="M1352" t="str">
            <v>Asset Manager, Land East Hub</v>
          </cell>
          <cell r="N1352" t="str">
            <v>Asset Management Integration Lead</v>
          </cell>
          <cell r="O1352" t="str">
            <v>ADEDIRAN, ADEWALE</v>
          </cell>
          <cell r="P1352" t="str">
            <v>DENNIS.ONYEBUCHIE@SHELL.COM</v>
          </cell>
          <cell r="Q1352" t="str">
            <v>OPEX</v>
          </cell>
          <cell r="R1352" t="str">
            <v>OPEX</v>
          </cell>
          <cell r="S1352" t="str">
            <v>NON SAL</v>
          </cell>
          <cell r="T1352" t="str">
            <v>N/A</v>
          </cell>
          <cell r="U1352" t="str">
            <v>N/A</v>
          </cell>
          <cell r="V1352" t="str">
            <v>N_OBGN_EL1_G01</v>
          </cell>
          <cell r="W1352" t="str">
            <v>P231 Production Operations - Gas</v>
          </cell>
          <cell r="X1352" t="str">
            <v>S7200 Services</v>
          </cell>
          <cell r="Y1352" t="str">
            <v>A2110 Production Operations</v>
          </cell>
          <cell r="Z1352">
            <v>5182.01</v>
          </cell>
          <cell r="AA1352">
            <v>640.57000000000005</v>
          </cell>
          <cell r="AB1352">
            <v>16392105</v>
          </cell>
          <cell r="AC1352">
            <v>0</v>
          </cell>
          <cell r="AD1352">
            <v>53744.606557377047</v>
          </cell>
          <cell r="AG1352">
            <v>0</v>
          </cell>
          <cell r="AH1352">
            <v>-53744.606557377047</v>
          </cell>
        </row>
        <row r="1353">
          <cell r="A1353" t="str">
            <v>C.NG.PTE.IE.18.003</v>
          </cell>
          <cell r="B1353" t="str">
            <v>ELECTRICAL UPGRADE IN BONNY TERMINAL</v>
          </cell>
          <cell r="C1353" t="str">
            <v>C.NG.PTE.IE.17.003</v>
          </cell>
          <cell r="D1353" t="str">
            <v>ELECTRICAL UPGRADE IN BONNY TERMINAL</v>
          </cell>
          <cell r="E1353" t="str">
            <v>IRETI OMOTOSO</v>
          </cell>
          <cell r="F1353" t="str">
            <v>PRODUCTION</v>
          </cell>
          <cell r="G1353">
            <v>13203</v>
          </cell>
          <cell r="H1353">
            <v>132</v>
          </cell>
          <cell r="I1353" t="str">
            <v>OF-E&amp;M</v>
          </cell>
          <cell r="J1353" t="str">
            <v>BASE JV</v>
          </cell>
          <cell r="K1353" t="str">
            <v>PRODUCTION</v>
          </cell>
          <cell r="L1353" t="str">
            <v>PRODUCTION</v>
          </cell>
          <cell r="M1353" t="str">
            <v>Asset Manager, Swamp East Hub</v>
          </cell>
          <cell r="N1353" t="str">
            <v>Bonny Terminal Installation Manager</v>
          </cell>
          <cell r="O1353" t="str">
            <v>OLALEYE, OLAYEMI</v>
          </cell>
          <cell r="P1353" t="str">
            <v>VICTOR.NKETAH@SHELL.COM</v>
          </cell>
          <cell r="Q1353" t="str">
            <v>CAPEX</v>
          </cell>
          <cell r="R1353" t="str">
            <v>CAPEX</v>
          </cell>
          <cell r="V1353" t="str">
            <v>C_BORT_EST_A05</v>
          </cell>
          <cell r="Z1353">
            <v>0</v>
          </cell>
          <cell r="AA1353">
            <v>0</v>
          </cell>
          <cell r="AB1353">
            <v>122000000</v>
          </cell>
          <cell r="AC1353">
            <v>600000</v>
          </cell>
          <cell r="AD1353">
            <v>1000000</v>
          </cell>
          <cell r="AG1353">
            <v>0</v>
          </cell>
          <cell r="AH1353">
            <v>-1000000</v>
          </cell>
        </row>
        <row r="1354">
          <cell r="A1354" t="str">
            <v>C.NG.PTE.IO.10.001</v>
          </cell>
          <cell r="B1354" t="str">
            <v>BONNY TANK REHAB</v>
          </cell>
          <cell r="C1354" t="str">
            <v>C.NG.PTE.IO.10.001</v>
          </cell>
          <cell r="D1354" t="str">
            <v>BONNY TANK REHAB</v>
          </cell>
          <cell r="E1354" t="str">
            <v>MOJEED OKUNADE</v>
          </cell>
          <cell r="F1354" t="str">
            <v>ENGINEERING</v>
          </cell>
          <cell r="G1354">
            <v>13901</v>
          </cell>
          <cell r="H1354">
            <v>139</v>
          </cell>
          <cell r="I1354" t="str">
            <v>OF-E&amp;M</v>
          </cell>
          <cell r="J1354" t="str">
            <v>BASE JV</v>
          </cell>
          <cell r="K1354" t="str">
            <v>P&amp;T</v>
          </cell>
          <cell r="L1354" t="str">
            <v>GM Nigeria, Operated</v>
          </cell>
          <cell r="M1354" t="str">
            <v>GM Nigeria, Operated</v>
          </cell>
          <cell r="N1354" t="str">
            <v>Manager, Asset Engineering</v>
          </cell>
          <cell r="O1354" t="str">
            <v>EBEM, MARCEL</v>
          </cell>
          <cell r="P1354" t="str">
            <v>LATEEF.ORISUNMIBARE@SHELL.COM</v>
          </cell>
          <cell r="Q1354" t="str">
            <v>CAPEX</v>
          </cell>
          <cell r="R1354" t="str">
            <v>CAPEX</v>
          </cell>
          <cell r="V1354" t="str">
            <v>C_BONN_PTE_Z26</v>
          </cell>
          <cell r="Z1354">
            <v>13894726.949999996</v>
          </cell>
          <cell r="AA1354">
            <v>14048339.449999999</v>
          </cell>
          <cell r="AB1354">
            <v>838750000</v>
          </cell>
          <cell r="AC1354">
            <v>8250000</v>
          </cell>
          <cell r="AD1354">
            <v>11000000</v>
          </cell>
          <cell r="AG1354">
            <v>0</v>
          </cell>
          <cell r="AH1354">
            <v>-11000000</v>
          </cell>
        </row>
        <row r="1355">
          <cell r="A1355" t="str">
            <v>C.NG.PTE.IO.13.001</v>
          </cell>
          <cell r="B1355" t="str">
            <v>SPM REVAMP &amp; CHANGEOUT PROJECT - CONSTRUCTION</v>
          </cell>
          <cell r="C1355" t="str">
            <v>C.NG.PTE.IO.13.001</v>
          </cell>
          <cell r="D1355" t="str">
            <v>SPM REVAMP &amp; CHANGEOUT PROJECT</v>
          </cell>
          <cell r="E1355" t="str">
            <v>MOJEED OKUNADE</v>
          </cell>
          <cell r="F1355" t="str">
            <v>MAJOR PROJECTS</v>
          </cell>
          <cell r="G1355">
            <v>13902</v>
          </cell>
          <cell r="H1355">
            <v>139</v>
          </cell>
          <cell r="I1355" t="str">
            <v>OF-E&amp;M</v>
          </cell>
          <cell r="J1355" t="str">
            <v>BASE JV</v>
          </cell>
          <cell r="K1355" t="str">
            <v>P&amp;T</v>
          </cell>
          <cell r="L1355" t="str">
            <v>GM Nigeria, Operated</v>
          </cell>
          <cell r="M1355" t="str">
            <v>GM Nigeria, Operated</v>
          </cell>
          <cell r="N1355" t="str">
            <v xml:space="preserve">Project Manager, Matrix, Major Pipelines, H Block &amp; Corp Civil </v>
          </cell>
          <cell r="O1355" t="str">
            <v>EBEM, MARCEL</v>
          </cell>
          <cell r="P1355" t="str">
            <v>CHARLES.ONYEAGBA@SHELL.COM</v>
          </cell>
          <cell r="Q1355" t="str">
            <v>CAPEX</v>
          </cell>
          <cell r="R1355" t="str">
            <v>CAPEX</v>
          </cell>
          <cell r="S1355" t="str">
            <v>NON SAL</v>
          </cell>
          <cell r="T1355" t="str">
            <v>N/A</v>
          </cell>
          <cell r="U1355" t="str">
            <v>N/A</v>
          </cell>
          <cell r="V1355" t="str">
            <v>C_BGOT_PTE_D07</v>
          </cell>
          <cell r="Z1355">
            <v>9057390.0099999998</v>
          </cell>
          <cell r="AA1355">
            <v>7537685.3199999994</v>
          </cell>
          <cell r="AB1355">
            <v>610000000</v>
          </cell>
          <cell r="AC1355">
            <v>6000000</v>
          </cell>
          <cell r="AD1355">
            <v>8000000</v>
          </cell>
          <cell r="AG1355">
            <v>0</v>
          </cell>
          <cell r="AH1355">
            <v>-8000000</v>
          </cell>
        </row>
        <row r="1356">
          <cell r="A1356" t="str">
            <v>C.NG.PTE.IO.13.001.AC30</v>
          </cell>
          <cell r="B1356" t="str">
            <v>SPM REVAMP &amp; CHANGEOUT -  PMT</v>
          </cell>
          <cell r="C1356" t="str">
            <v>C.NG.PTE.IO.13.001.AC30</v>
          </cell>
          <cell r="D1356" t="str">
            <v>SPM REVAMP &amp; CHANGEOUT PROJECT</v>
          </cell>
          <cell r="E1356" t="str">
            <v>MOJEED OKUNADE</v>
          </cell>
          <cell r="F1356" t="str">
            <v>MAJOR PROJECTS</v>
          </cell>
          <cell r="G1356">
            <v>415004</v>
          </cell>
          <cell r="H1356">
            <v>4150</v>
          </cell>
          <cell r="I1356" t="str">
            <v>OF-E&amp;M</v>
          </cell>
          <cell r="J1356" t="str">
            <v>BASE JV</v>
          </cell>
          <cell r="K1356" t="str">
            <v>P&amp;T</v>
          </cell>
          <cell r="L1356" t="str">
            <v>GM Nigeria, Operated</v>
          </cell>
          <cell r="M1356" t="str">
            <v>GM Nigeria, Operated</v>
          </cell>
          <cell r="N1356" t="str">
            <v xml:space="preserve">Project Manager, Matrix, Major Pipelines, H Block &amp; Corp Civil </v>
          </cell>
          <cell r="O1356" t="str">
            <v>EBEM, MARCEL</v>
          </cell>
          <cell r="P1356" t="str">
            <v>CHARLES.ONYEAGBA@SHELL.COM</v>
          </cell>
          <cell r="Q1356" t="str">
            <v>CAPEX</v>
          </cell>
          <cell r="R1356" t="str">
            <v>CAPEX</v>
          </cell>
          <cell r="S1356" t="str">
            <v>NON SAL</v>
          </cell>
          <cell r="T1356" t="str">
            <v>N/A</v>
          </cell>
          <cell r="U1356" t="str">
            <v>N/A</v>
          </cell>
          <cell r="V1356" t="str">
            <v>C_BGOT_PTE_D07_PMT</v>
          </cell>
          <cell r="Z1356">
            <v>0</v>
          </cell>
          <cell r="AA1356">
            <v>0</v>
          </cell>
          <cell r="AB1356">
            <v>76250000</v>
          </cell>
          <cell r="AC1356">
            <v>750000</v>
          </cell>
          <cell r="AD1356">
            <v>1000000</v>
          </cell>
          <cell r="AG1356">
            <v>0</v>
          </cell>
          <cell r="AH1356">
            <v>-1000000</v>
          </cell>
        </row>
        <row r="1357">
          <cell r="A1357" t="str">
            <v>C.NG.PTE.NT.17.001</v>
          </cell>
          <cell r="B1357" t="str">
            <v>FACILITIES INTEGRITY/ROADS &amp; CIVIL INFRASTRUCTURE IMPROVEMENT/ UPGRADE AT BOT</v>
          </cell>
          <cell r="C1357" t="str">
            <v>C.NG.PTE.NT.17.001</v>
          </cell>
          <cell r="D1357" t="str">
            <v>FACILITIES INTEGRITY/ROADS &amp; CIVIL INFRASTRUCTURE IMPROVEMENT/ UPGRADE AT BOT</v>
          </cell>
          <cell r="E1357" t="str">
            <v>MOJEED OKUNADE</v>
          </cell>
          <cell r="F1357" t="str">
            <v>ENGINEERING</v>
          </cell>
          <cell r="G1357">
            <v>13204</v>
          </cell>
          <cell r="H1357">
            <v>132</v>
          </cell>
          <cell r="I1357" t="str">
            <v>OF-E&amp;M</v>
          </cell>
          <cell r="J1357" t="str">
            <v>BASE JV</v>
          </cell>
          <cell r="K1357" t="str">
            <v>P&amp;T</v>
          </cell>
          <cell r="L1357" t="str">
            <v>GM Nigeria, Operated</v>
          </cell>
          <cell r="M1357" t="str">
            <v>GM Nigeria, Operated</v>
          </cell>
          <cell r="N1357" t="str">
            <v>Manager, Asset Engineering</v>
          </cell>
          <cell r="O1357" t="str">
            <v>EBEM, MARCEL</v>
          </cell>
          <cell r="P1357" t="str">
            <v>GEORGE.OKUEFUNA@SHELL.COM</v>
          </cell>
          <cell r="Q1357" t="str">
            <v>CAPEX</v>
          </cell>
          <cell r="R1357" t="str">
            <v>CAPEX</v>
          </cell>
          <cell r="V1357" t="str">
            <v>C_BONN_EL2_Z15</v>
          </cell>
          <cell r="Z1357">
            <v>0</v>
          </cell>
          <cell r="AA1357">
            <v>4200473.6500000004</v>
          </cell>
          <cell r="AB1357">
            <v>228750000</v>
          </cell>
          <cell r="AC1357">
            <v>2250000</v>
          </cell>
          <cell r="AD1357">
            <v>3000000</v>
          </cell>
          <cell r="AG1357">
            <v>0</v>
          </cell>
          <cell r="AH1357">
            <v>-3000000</v>
          </cell>
        </row>
        <row r="1358">
          <cell r="A1358" t="str">
            <v>C.NG.PTE.NT.17.003</v>
          </cell>
          <cell r="B1358" t="str">
            <v>BNAG DEBOTTLENECKING PROJECT</v>
          </cell>
          <cell r="C1358" t="str">
            <v>C.NG.PTE.NT.17.003</v>
          </cell>
          <cell r="D1358" t="str">
            <v>BNAG DEBOTTLENECKING PROJECT</v>
          </cell>
          <cell r="E1358" t="str">
            <v>MOJEED OKUNADE</v>
          </cell>
          <cell r="F1358" t="str">
            <v>ENGINEERING</v>
          </cell>
          <cell r="G1358">
            <v>13304</v>
          </cell>
          <cell r="H1358">
            <v>133</v>
          </cell>
          <cell r="I1358" t="str">
            <v>OF-E&amp;M</v>
          </cell>
          <cell r="J1358" t="str">
            <v>BASE JV</v>
          </cell>
          <cell r="K1358" t="str">
            <v>P&amp;T</v>
          </cell>
          <cell r="L1358" t="str">
            <v>GM Nigeria, Operated</v>
          </cell>
          <cell r="M1358" t="str">
            <v>GM Nigeria, Operated</v>
          </cell>
          <cell r="N1358" t="str">
            <v>Manager, Asset Engineering</v>
          </cell>
          <cell r="O1358" t="str">
            <v>EBEM, MARCEL</v>
          </cell>
          <cell r="P1358" t="str">
            <v>GEORGE.OKUEFUNA@SHELL.COM</v>
          </cell>
          <cell r="Q1358" t="str">
            <v>CAPEX</v>
          </cell>
          <cell r="R1358" t="str">
            <v>CAPEX</v>
          </cell>
          <cell r="V1358" t="str">
            <v>C_BONN_ES1_F01</v>
          </cell>
          <cell r="Z1358">
            <v>0</v>
          </cell>
          <cell r="AA1358">
            <v>48633.82</v>
          </cell>
          <cell r="AB1358">
            <v>339312500</v>
          </cell>
          <cell r="AC1358">
            <v>3337500</v>
          </cell>
          <cell r="AD1358">
            <v>4450000</v>
          </cell>
          <cell r="AG1358">
            <v>0</v>
          </cell>
          <cell r="AH1358">
            <v>-4450000</v>
          </cell>
        </row>
        <row r="1359">
          <cell r="A1359" t="str">
            <v>C.NG.PTE.NT.18.004</v>
          </cell>
          <cell r="B1359" t="str">
            <v>INSPECTION  &amp; CRUDE OIL STORAGE TANKS &amp; VESSELS UPGRADE IN BONNY TERMINAL</v>
          </cell>
          <cell r="C1359" t="str">
            <v>C.NG.PTE.NT.18.004</v>
          </cell>
          <cell r="D1359" t="str">
            <v>INSPECTION  &amp; CRUDE OIL STORAGE TANKS &amp; VESSELS UPGRADE IN BONNY TERMINAL</v>
          </cell>
          <cell r="E1359" t="str">
            <v>IRETI OMOTOSO</v>
          </cell>
          <cell r="F1359" t="str">
            <v>PRODUCTION</v>
          </cell>
          <cell r="G1359">
            <v>13204</v>
          </cell>
          <cell r="H1359">
            <v>132</v>
          </cell>
          <cell r="I1359" t="str">
            <v>OF-E&amp;M</v>
          </cell>
          <cell r="J1359" t="str">
            <v>BASE JV</v>
          </cell>
          <cell r="K1359" t="str">
            <v>PRODUCTION</v>
          </cell>
          <cell r="L1359" t="str">
            <v>PRODUCTION</v>
          </cell>
          <cell r="M1359" t="str">
            <v>Asset Manager, Swamp East Hub</v>
          </cell>
          <cell r="N1359" t="str">
            <v>Bonny Terminal Installation Manager</v>
          </cell>
          <cell r="O1359" t="str">
            <v>OLALEYE, OLAYEMI</v>
          </cell>
          <cell r="P1359" t="str">
            <v>VICTOR.NKETAH@SHELL.COM</v>
          </cell>
          <cell r="Q1359" t="str">
            <v>CAPEX</v>
          </cell>
          <cell r="R1359" t="str">
            <v>CAPEX</v>
          </cell>
          <cell r="V1359" t="str">
            <v>C_BORT_EST_A02</v>
          </cell>
          <cell r="Z1359">
            <v>0</v>
          </cell>
          <cell r="AA1359">
            <v>0</v>
          </cell>
          <cell r="AB1359">
            <v>46360000</v>
          </cell>
          <cell r="AC1359">
            <v>228000</v>
          </cell>
          <cell r="AD1359">
            <v>380000</v>
          </cell>
          <cell r="AG1359">
            <v>0</v>
          </cell>
          <cell r="AH1359">
            <v>-380000</v>
          </cell>
        </row>
        <row r="1360">
          <cell r="A1360" t="str">
            <v>C.NG.PTE.NV.18.002</v>
          </cell>
          <cell r="B1360" t="str">
            <v>STATUTORY REPLACEMENT OF MARINE FLOATING HOSES &amp; SUB SEA EXPORT LINES(BONNY )</v>
          </cell>
          <cell r="C1360" t="str">
            <v>C.NG.PTE.NV.18.002</v>
          </cell>
          <cell r="D1360" t="str">
            <v>STATUTORY REPLACEMENT OF MARINE FLOATING HOSES &amp; SUB SEA EXPORT LINES(BONNY )</v>
          </cell>
          <cell r="E1360" t="str">
            <v>IRETI OMOTOSO</v>
          </cell>
          <cell r="F1360" t="str">
            <v>PRODUCTION</v>
          </cell>
          <cell r="G1360">
            <v>13902</v>
          </cell>
          <cell r="H1360">
            <v>139</v>
          </cell>
          <cell r="I1360" t="str">
            <v>OF-E&amp;M</v>
          </cell>
          <cell r="J1360" t="str">
            <v>BASE JV</v>
          </cell>
          <cell r="K1360" t="str">
            <v>PRODUCTION</v>
          </cell>
          <cell r="L1360" t="str">
            <v>PRODUCTION</v>
          </cell>
          <cell r="M1360" t="str">
            <v>Asset Manager, Swamp East Hub</v>
          </cell>
          <cell r="N1360" t="str">
            <v>Bonny Terminal Installation Manager</v>
          </cell>
          <cell r="O1360" t="str">
            <v>OLALEYE, OLAYEMI</v>
          </cell>
          <cell r="P1360" t="str">
            <v>DANIEL.OKOYE@SHELL.COM</v>
          </cell>
          <cell r="Q1360" t="str">
            <v>CAPEX</v>
          </cell>
          <cell r="R1360" t="str">
            <v>CAPEX</v>
          </cell>
          <cell r="V1360" t="str">
            <v>C_OGIS_MAI_A16</v>
          </cell>
          <cell r="Z1360">
            <v>0</v>
          </cell>
          <cell r="AA1360">
            <v>0</v>
          </cell>
          <cell r="AB1360">
            <v>112240000</v>
          </cell>
          <cell r="AC1360">
            <v>552000</v>
          </cell>
          <cell r="AD1360">
            <v>920000</v>
          </cell>
          <cell r="AG1360">
            <v>0</v>
          </cell>
          <cell r="AH1360">
            <v>-920000</v>
          </cell>
        </row>
        <row r="1361">
          <cell r="A1361" t="str">
            <v>C.NG.PTE.NV.18.052</v>
          </cell>
          <cell r="B1361" t="str">
            <v>UNDERWATER INSPECTION</v>
          </cell>
          <cell r="C1361" t="str">
            <v>C.NG.PTE.NV.18.052</v>
          </cell>
          <cell r="D1361" t="str">
            <v>UNDERWATER INSPECTION</v>
          </cell>
          <cell r="E1361" t="str">
            <v>IRETI OMOTOSO</v>
          </cell>
          <cell r="F1361" t="str">
            <v>PRODUCTION</v>
          </cell>
          <cell r="G1361">
            <v>13203</v>
          </cell>
          <cell r="H1361">
            <v>132</v>
          </cell>
          <cell r="I1361" t="str">
            <v>OF-E&amp;M</v>
          </cell>
          <cell r="J1361" t="str">
            <v>BASE JV</v>
          </cell>
          <cell r="K1361" t="str">
            <v>PRODUCTION</v>
          </cell>
          <cell r="L1361" t="str">
            <v>PRODUCTION</v>
          </cell>
          <cell r="M1361" t="str">
            <v>Asset Manager, Swamp East Hub</v>
          </cell>
          <cell r="N1361" t="str">
            <v>Asset Management Integration Lead</v>
          </cell>
          <cell r="O1361" t="str">
            <v>Olaleye, Olayemi</v>
          </cell>
          <cell r="P1361" t="str">
            <v>KAMAR.LAWAL@SHELL.COM</v>
          </cell>
          <cell r="Q1361" t="str">
            <v>CAPEX</v>
          </cell>
          <cell r="R1361" t="str">
            <v>CAPEX</v>
          </cell>
          <cell r="V1361" t="str">
            <v>C_OGIS_SE1_A20</v>
          </cell>
          <cell r="Z1361">
            <v>0</v>
          </cell>
          <cell r="AA1361">
            <v>0</v>
          </cell>
          <cell r="AB1361">
            <v>57340000</v>
          </cell>
          <cell r="AC1361">
            <v>282000</v>
          </cell>
          <cell r="AD1361">
            <v>470000</v>
          </cell>
          <cell r="AG1361">
            <v>0</v>
          </cell>
          <cell r="AH1361">
            <v>-470000</v>
          </cell>
        </row>
        <row r="1362">
          <cell r="A1362" t="str">
            <v>C.NG.PTW.DF.15.061</v>
          </cell>
          <cell r="B1362" t="str">
            <v xml:space="preserve">PROCUREMENT/REPLACEMENT OF 5 NOS EXPORT PUMP LUBE OIL COOLERS
</v>
          </cell>
          <cell r="C1362" t="str">
            <v>C.NG.PTW.DF.15.061</v>
          </cell>
          <cell r="D1362" t="str">
            <v xml:space="preserve">PROCUREMENT/REPLACEMENT OF 5 NOS EXPORT PUMP LUBE OIL COOLERS
</v>
          </cell>
          <cell r="E1362" t="str">
            <v>IRETI OMOTOSO</v>
          </cell>
          <cell r="F1362" t="str">
            <v>PRODUCTION</v>
          </cell>
          <cell r="G1362">
            <v>13203</v>
          </cell>
          <cell r="H1362">
            <v>132</v>
          </cell>
          <cell r="I1362" t="str">
            <v>OF-E&amp;M</v>
          </cell>
          <cell r="J1362" t="str">
            <v>BASE JV</v>
          </cell>
          <cell r="K1362" t="str">
            <v>PRODUCTION</v>
          </cell>
          <cell r="L1362" t="str">
            <v>PRODUCTION</v>
          </cell>
          <cell r="M1362" t="str">
            <v>Asset Manager, Swamp West Hub</v>
          </cell>
          <cell r="N1362" t="str">
            <v>Asset Management Integration Lead</v>
          </cell>
          <cell r="O1362" t="str">
            <v>OLALEYE, OLAYEMI</v>
          </cell>
          <cell r="P1362" t="str">
            <v xml:space="preserve">i.nwosu@shell.com / Patrick.Ogun@shell.com </v>
          </cell>
          <cell r="Q1362" t="str">
            <v>CAPEX</v>
          </cell>
          <cell r="R1362" t="str">
            <v>CAPEX</v>
          </cell>
          <cell r="V1362" t="str">
            <v>C_FORT_WST_A14</v>
          </cell>
          <cell r="Z1362">
            <v>0</v>
          </cell>
          <cell r="AA1362">
            <v>0</v>
          </cell>
          <cell r="AB1362">
            <v>7320000</v>
          </cell>
          <cell r="AC1362">
            <v>36000</v>
          </cell>
          <cell r="AD1362">
            <v>60000</v>
          </cell>
          <cell r="AG1362">
            <v>0</v>
          </cell>
          <cell r="AH1362">
            <v>-60000</v>
          </cell>
        </row>
        <row r="1363">
          <cell r="A1363" t="str">
            <v>C.NG.PTW.DF.18.001</v>
          </cell>
          <cell r="B1363" t="str">
            <v>Facility Integrity Improvement/Upgrade FOT</v>
          </cell>
          <cell r="C1363" t="str">
            <v>C.NG.PTW.DF.18.001</v>
          </cell>
          <cell r="D1363" t="str">
            <v>Facility Integrity Improvement/Upgrade FOT</v>
          </cell>
          <cell r="E1363" t="str">
            <v>MOJEED OKUNADE</v>
          </cell>
          <cell r="F1363" t="str">
            <v>ENGINEERING</v>
          </cell>
          <cell r="G1363">
            <v>13210</v>
          </cell>
          <cell r="H1363">
            <v>132</v>
          </cell>
          <cell r="I1363" t="str">
            <v>OF-E&amp;M</v>
          </cell>
          <cell r="J1363" t="str">
            <v>BASE JV</v>
          </cell>
          <cell r="K1363" t="str">
            <v>P&amp;T</v>
          </cell>
          <cell r="L1363" t="str">
            <v>GM Nigeria, Operated</v>
          </cell>
          <cell r="M1363" t="str">
            <v>GM Nigeria, Operated</v>
          </cell>
          <cell r="N1363" t="str">
            <v>Manager, Asset Engineering</v>
          </cell>
          <cell r="O1363" t="str">
            <v>EBEM, MARCEL</v>
          </cell>
          <cell r="P1363" t="str">
            <v>GEORGE.OKUEFUNA@SHELL.COM</v>
          </cell>
          <cell r="Q1363" t="str">
            <v>CAPEX</v>
          </cell>
          <cell r="R1363" t="str">
            <v>CAPEX</v>
          </cell>
          <cell r="V1363" t="str">
            <v>C_FORC_PTW_Z19</v>
          </cell>
          <cell r="Z1363">
            <v>0</v>
          </cell>
          <cell r="AA1363">
            <v>0</v>
          </cell>
          <cell r="AB1363">
            <v>125812500</v>
          </cell>
          <cell r="AC1363">
            <v>1237500</v>
          </cell>
          <cell r="AD1363">
            <v>1650000</v>
          </cell>
          <cell r="AG1363">
            <v>0</v>
          </cell>
          <cell r="AH1363">
            <v>-1650000</v>
          </cell>
        </row>
        <row r="1364">
          <cell r="A1364" t="str">
            <v>C.NG.PTW.DF.18.006</v>
          </cell>
          <cell r="B1364" t="str">
            <v>REVAMP OF CPI  AND IGF UNITS</v>
          </cell>
          <cell r="C1364" t="str">
            <v>C.NG.PTW.DF.18.006</v>
          </cell>
          <cell r="D1364" t="str">
            <v>REVAMP OF CPI  AND IGF UNITS</v>
          </cell>
          <cell r="E1364" t="str">
            <v>IRETI OMOTOSO</v>
          </cell>
          <cell r="F1364" t="str">
            <v>PRODUCTION</v>
          </cell>
          <cell r="G1364">
            <v>13903</v>
          </cell>
          <cell r="H1364">
            <v>139</v>
          </cell>
          <cell r="I1364" t="str">
            <v>OF-E&amp;M</v>
          </cell>
          <cell r="J1364" t="str">
            <v>BASE JV</v>
          </cell>
          <cell r="K1364" t="str">
            <v>PRODUCTION</v>
          </cell>
          <cell r="L1364" t="str">
            <v>PRODUCTION</v>
          </cell>
          <cell r="M1364" t="str">
            <v>Asset Manager, Swamp West Hub</v>
          </cell>
          <cell r="N1364" t="str">
            <v>Asset Management Integration Lead</v>
          </cell>
          <cell r="O1364" t="str">
            <v>Olaleye, Olayemi</v>
          </cell>
          <cell r="P1364" t="str">
            <v>COLLINS.IYOLOMA@SHELL.COM</v>
          </cell>
          <cell r="Q1364" t="str">
            <v>CAPEX</v>
          </cell>
          <cell r="R1364" t="str">
            <v>CAPEX</v>
          </cell>
          <cell r="V1364" t="str">
            <v>C_FORT_WST_A16</v>
          </cell>
          <cell r="Z1364">
            <v>0</v>
          </cell>
          <cell r="AA1364">
            <v>0</v>
          </cell>
          <cell r="AB1364">
            <v>61000000</v>
          </cell>
          <cell r="AC1364">
            <v>300000</v>
          </cell>
          <cell r="AD1364">
            <v>500000</v>
          </cell>
          <cell r="AG1364">
            <v>0</v>
          </cell>
          <cell r="AH1364">
            <v>-500000</v>
          </cell>
        </row>
        <row r="1365">
          <cell r="A1365" t="str">
            <v>C.NG.PTW.DF.18.010</v>
          </cell>
          <cell r="B1365" t="str">
            <v>FOT CRUDE OIL PUMPS OVERHAUL</v>
          </cell>
          <cell r="C1365" t="str">
            <v>C.NG.PBW.DF.18.010</v>
          </cell>
          <cell r="D1365" t="str">
            <v>WEST SWAMP-1 CRUDE OIL PUMPS OVERHAUL</v>
          </cell>
          <cell r="E1365" t="str">
            <v>IRETI OMOTOSO</v>
          </cell>
          <cell r="F1365" t="str">
            <v>PRODUCTION</v>
          </cell>
          <cell r="G1365">
            <v>13203</v>
          </cell>
          <cell r="H1365">
            <v>132</v>
          </cell>
          <cell r="I1365" t="str">
            <v>OF-E&amp;M</v>
          </cell>
          <cell r="J1365" t="str">
            <v>BASE JV</v>
          </cell>
          <cell r="K1365" t="str">
            <v>PRODUCTION</v>
          </cell>
          <cell r="L1365" t="str">
            <v>PRODUCTION</v>
          </cell>
          <cell r="M1365" t="str">
            <v>Asset Manager, Swamp West Hub</v>
          </cell>
          <cell r="N1365" t="str">
            <v>Forcados Terminal Installation Manager</v>
          </cell>
          <cell r="O1365" t="str">
            <v>OLALEYE, OLAYEMI</v>
          </cell>
          <cell r="P1365" t="str">
            <v xml:space="preserve">i.nwosu@shell.com / Patrick.Ogun@shell.com </v>
          </cell>
          <cell r="Q1365" t="str">
            <v>CAPEX</v>
          </cell>
          <cell r="R1365" t="str">
            <v>CAPEX</v>
          </cell>
          <cell r="V1365" t="str">
            <v>C_FORT_WST_A08</v>
          </cell>
          <cell r="Z1365">
            <v>0</v>
          </cell>
          <cell r="AA1365">
            <v>0</v>
          </cell>
          <cell r="AB1365">
            <v>41114000</v>
          </cell>
          <cell r="AC1365">
            <v>202200</v>
          </cell>
          <cell r="AD1365">
            <v>337000</v>
          </cell>
          <cell r="AG1365">
            <v>0</v>
          </cell>
          <cell r="AH1365">
            <v>-337000</v>
          </cell>
        </row>
        <row r="1366">
          <cell r="A1366" t="str">
            <v>C.NG.PTW.DF.18.013</v>
          </cell>
          <cell r="B1366" t="str">
            <v>UPGRADE OF SEWAGE TREATMENT FACILITIES AT FOT</v>
          </cell>
          <cell r="C1366" t="str">
            <v>C.NG.PBW.DF.18.013</v>
          </cell>
          <cell r="D1366" t="str">
            <v>UPGRADE OF SEWAGE TREATMENT FACILITIES AT FOT</v>
          </cell>
          <cell r="E1366" t="str">
            <v>IRETI OMOTOSO</v>
          </cell>
          <cell r="F1366" t="str">
            <v>PRODUCTION</v>
          </cell>
          <cell r="G1366">
            <v>13203</v>
          </cell>
          <cell r="H1366">
            <v>132</v>
          </cell>
          <cell r="I1366" t="str">
            <v>OF-E&amp;M</v>
          </cell>
          <cell r="J1366" t="str">
            <v>BASE JV</v>
          </cell>
          <cell r="K1366" t="str">
            <v>PRODUCTION</v>
          </cell>
          <cell r="L1366" t="str">
            <v>PRODUCTION</v>
          </cell>
          <cell r="M1366" t="str">
            <v>Asset Manager, Swamp West Hub</v>
          </cell>
          <cell r="N1366" t="str">
            <v>Forcados Terminal Installation Manager</v>
          </cell>
          <cell r="O1366" t="str">
            <v>OLALEYE, OLAYEMI</v>
          </cell>
          <cell r="P1366" t="str">
            <v xml:space="preserve">i.nwosu@shell.com / Patrick.Ogun@shell.com </v>
          </cell>
          <cell r="Q1366" t="str">
            <v>CAPEX</v>
          </cell>
          <cell r="R1366" t="str">
            <v>CAPEX</v>
          </cell>
          <cell r="V1366" t="str">
            <v>C_FORT_WST_A08</v>
          </cell>
          <cell r="Z1366">
            <v>0</v>
          </cell>
          <cell r="AA1366">
            <v>0</v>
          </cell>
          <cell r="AB1366">
            <v>61427000</v>
          </cell>
          <cell r="AC1366">
            <v>302100</v>
          </cell>
          <cell r="AD1366">
            <v>503500</v>
          </cell>
          <cell r="AG1366">
            <v>0</v>
          </cell>
          <cell r="AH1366">
            <v>-503500</v>
          </cell>
        </row>
        <row r="1367">
          <cell r="A1367" t="str">
            <v>C.NG.PTW.DF.18.014</v>
          </cell>
          <cell r="B1367" t="str">
            <v>UPGRADE OF FOT LABORATORY</v>
          </cell>
          <cell r="C1367" t="str">
            <v>C.NG.PBW.DF.18.014</v>
          </cell>
          <cell r="D1367" t="str">
            <v>UPGRADE OF FOT LABORATORY</v>
          </cell>
          <cell r="E1367" t="str">
            <v>IRETI OMOTOSO</v>
          </cell>
          <cell r="F1367" t="str">
            <v>PRODUCTION</v>
          </cell>
          <cell r="G1367">
            <v>13203</v>
          </cell>
          <cell r="H1367">
            <v>132</v>
          </cell>
          <cell r="I1367" t="str">
            <v>OF-E&amp;M</v>
          </cell>
          <cell r="J1367" t="str">
            <v>BASE JV</v>
          </cell>
          <cell r="K1367" t="str">
            <v>PRODUCTION</v>
          </cell>
          <cell r="L1367" t="str">
            <v>PRODUCTION</v>
          </cell>
          <cell r="M1367" t="str">
            <v>Asset Manager, Swamp West Hub</v>
          </cell>
          <cell r="N1367" t="str">
            <v>Forcados Terminal Installation Manager</v>
          </cell>
          <cell r="O1367" t="str">
            <v>OLALEYE, OLAYEMI</v>
          </cell>
          <cell r="P1367" t="str">
            <v xml:space="preserve">i.nwosu@shell.com / Patrick.Ogun@shell.com </v>
          </cell>
          <cell r="Q1367" t="str">
            <v>CAPEX</v>
          </cell>
          <cell r="R1367" t="str">
            <v>CAPEX</v>
          </cell>
          <cell r="V1367" t="str">
            <v>C_FORT_WST_A08</v>
          </cell>
          <cell r="Z1367">
            <v>0</v>
          </cell>
          <cell r="AA1367">
            <v>0</v>
          </cell>
          <cell r="AB1367">
            <v>11590000</v>
          </cell>
          <cell r="AC1367">
            <v>57000</v>
          </cell>
          <cell r="AD1367">
            <v>95000</v>
          </cell>
          <cell r="AG1367">
            <v>0</v>
          </cell>
          <cell r="AH1367">
            <v>-95000</v>
          </cell>
        </row>
        <row r="1368">
          <cell r="A1368" t="str">
            <v>C.NG.PTW.DF.18.062</v>
          </cell>
          <cell r="B1368" t="str">
            <v>SOLAR TURBINE  UPGRADE</v>
          </cell>
          <cell r="C1368" t="str">
            <v>C.NG.PTW.DF.18.062</v>
          </cell>
          <cell r="D1368" t="str">
            <v>SOLAR TURBINE  UPGRADE</v>
          </cell>
          <cell r="E1368" t="str">
            <v>IRETI OMOTOSO</v>
          </cell>
          <cell r="F1368" t="str">
            <v>PRODUCTION</v>
          </cell>
          <cell r="G1368">
            <v>13203</v>
          </cell>
          <cell r="H1368">
            <v>132</v>
          </cell>
          <cell r="I1368" t="str">
            <v>OF-E&amp;M</v>
          </cell>
          <cell r="J1368" t="str">
            <v>BASE JV</v>
          </cell>
          <cell r="K1368" t="str">
            <v>PRODUCTION</v>
          </cell>
          <cell r="L1368" t="str">
            <v>PRODUCTION</v>
          </cell>
          <cell r="M1368" t="str">
            <v>Asset Manager, Swamp West Hub</v>
          </cell>
          <cell r="N1368" t="str">
            <v>Asset Management Integration Lead</v>
          </cell>
          <cell r="O1368" t="str">
            <v>OLALEYE, OLAYEMI</v>
          </cell>
          <cell r="P1368" t="str">
            <v xml:space="preserve">i.nwosu@shell.com / Patrick.Ogun@shell.com </v>
          </cell>
          <cell r="Q1368" t="str">
            <v>CAPEX</v>
          </cell>
          <cell r="R1368" t="str">
            <v>CAPEX</v>
          </cell>
          <cell r="V1368" t="str">
            <v>C_FORT_WST_A43</v>
          </cell>
          <cell r="Z1368">
            <v>0</v>
          </cell>
          <cell r="AA1368">
            <v>0</v>
          </cell>
          <cell r="AB1368">
            <v>464820000</v>
          </cell>
          <cell r="AC1368">
            <v>2286000</v>
          </cell>
          <cell r="AD1368">
            <v>3810000</v>
          </cell>
          <cell r="AG1368">
            <v>0</v>
          </cell>
          <cell r="AH1368">
            <v>-3810000</v>
          </cell>
        </row>
        <row r="1369">
          <cell r="A1369" t="str">
            <v>C.NG.PTW.DF.18.063</v>
          </cell>
          <cell r="B1369" t="str">
            <v>SOLAR TURBINE  INSPECTION</v>
          </cell>
          <cell r="C1369" t="str">
            <v>C.NG.PTW.DF.18.063</v>
          </cell>
          <cell r="D1369" t="str">
            <v>SOLAR TURBINE  INSPECTION</v>
          </cell>
          <cell r="E1369" t="str">
            <v>IRETI OMOTOSO</v>
          </cell>
          <cell r="F1369" t="str">
            <v>PRODUCTION</v>
          </cell>
          <cell r="G1369">
            <v>13203</v>
          </cell>
          <cell r="H1369">
            <v>132</v>
          </cell>
          <cell r="I1369" t="str">
            <v>OF-E&amp;M</v>
          </cell>
          <cell r="J1369" t="str">
            <v>BASE JV</v>
          </cell>
          <cell r="K1369" t="str">
            <v>PRODUCTION</v>
          </cell>
          <cell r="L1369" t="str">
            <v>PRODUCTION</v>
          </cell>
          <cell r="M1369" t="str">
            <v>Asset Manager, Swamp West Hub</v>
          </cell>
          <cell r="N1369" t="str">
            <v>Asset Management Integration Lead</v>
          </cell>
          <cell r="O1369" t="str">
            <v>OLALEYE, OLAYEMI</v>
          </cell>
          <cell r="P1369" t="str">
            <v xml:space="preserve">i.nwosu@shell.com / Patrick.Ogun@shell.com </v>
          </cell>
          <cell r="Q1369" t="str">
            <v>CAPEX</v>
          </cell>
          <cell r="R1369" t="str">
            <v>CAPEX</v>
          </cell>
          <cell r="V1369" t="str">
            <v>C_FORT_WST_A42</v>
          </cell>
          <cell r="Z1369">
            <v>0</v>
          </cell>
          <cell r="AA1369">
            <v>0</v>
          </cell>
          <cell r="AB1369">
            <v>305000000</v>
          </cell>
          <cell r="AC1369">
            <v>1500000</v>
          </cell>
          <cell r="AD1369">
            <v>2500000</v>
          </cell>
          <cell r="AG1369">
            <v>0</v>
          </cell>
          <cell r="AH1369">
            <v>-2500000</v>
          </cell>
        </row>
        <row r="1370">
          <cell r="A1370" t="str">
            <v>O.NG.PAE.ONA.FLB.71300</v>
          </cell>
          <cell r="B1370" t="str">
            <v>CATERING/ACCOMM/HSEKEEPING OBIGBO AGG</v>
          </cell>
          <cell r="C1370" t="str">
            <v>101276_DGS</v>
          </cell>
          <cell r="D1370" t="str">
            <v>CATERING/ ACCOMMODATION &amp; HOUSEKEEPING IN LAND 1 AREA  EAST GAS</v>
          </cell>
          <cell r="E1370" t="str">
            <v>IRETI OMOTOSO</v>
          </cell>
          <cell r="F1370" t="str">
            <v>PRODUCTION</v>
          </cell>
          <cell r="G1370">
            <v>413003</v>
          </cell>
          <cell r="H1370">
            <v>4130</v>
          </cell>
          <cell r="I1370" t="str">
            <v>GAS</v>
          </cell>
          <cell r="J1370" t="str">
            <v>DOMGAS/IPP</v>
          </cell>
          <cell r="K1370" t="str">
            <v>PRODUCTION</v>
          </cell>
          <cell r="L1370" t="str">
            <v>PRODUCTION</v>
          </cell>
          <cell r="M1370" t="str">
            <v>Asset Manager, Land East Hub</v>
          </cell>
          <cell r="N1370" t="str">
            <v>Asset Management Integration Lead</v>
          </cell>
          <cell r="O1370" t="str">
            <v>ADEDIRAN, ADEWALE</v>
          </cell>
          <cell r="P1370" t="str">
            <v>DENNIS.ONYEBUCHIE@SHELL.COM</v>
          </cell>
          <cell r="Q1370" t="str">
            <v>OPEX</v>
          </cell>
          <cell r="R1370" t="str">
            <v>OPEX</v>
          </cell>
          <cell r="S1370" t="str">
            <v>NON SAL</v>
          </cell>
          <cell r="T1370" t="str">
            <v>N/A</v>
          </cell>
          <cell r="U1370" t="str">
            <v>N/A</v>
          </cell>
          <cell r="V1370" t="str">
            <v>N_OBGN_EL1_G01</v>
          </cell>
          <cell r="W1370" t="str">
            <v>P231 Production Operations - Gas</v>
          </cell>
          <cell r="X1370" t="str">
            <v>S7200 Services</v>
          </cell>
          <cell r="Y1370" t="str">
            <v>A2110 Production Operations</v>
          </cell>
          <cell r="Z1370">
            <v>1012.68</v>
          </cell>
          <cell r="AA1370">
            <v>0</v>
          </cell>
          <cell r="AB1370">
            <v>21570140</v>
          </cell>
          <cell r="AC1370">
            <v>0</v>
          </cell>
          <cell r="AD1370">
            <v>70721.770491803283</v>
          </cell>
          <cell r="AG1370">
            <v>0</v>
          </cell>
          <cell r="AH1370">
            <v>-70721.770491803283</v>
          </cell>
        </row>
        <row r="1371">
          <cell r="A1371" t="str">
            <v>C.NG.PTW.IE.18.001</v>
          </cell>
          <cell r="B1371" t="str">
            <v xml:space="preserve">MAJOR MID-LIFE AND END OF LIFE ELECTRICAL EQUIPMENT MAINTENANCE </v>
          </cell>
          <cell r="C1371" t="str">
            <v>C.NG.PTW.IE.17.001</v>
          </cell>
          <cell r="D1371" t="str">
            <v xml:space="preserve">MAJOR MID-LIFE AND END OF LIFE ELECTRICAL EQUIPMENT MAINTENANCE </v>
          </cell>
          <cell r="E1371" t="str">
            <v>IRETI OMOTOSO</v>
          </cell>
          <cell r="F1371" t="str">
            <v>PRODUCTION</v>
          </cell>
          <cell r="G1371">
            <v>13203</v>
          </cell>
          <cell r="H1371">
            <v>132</v>
          </cell>
          <cell r="I1371" t="str">
            <v>OF-E&amp;M</v>
          </cell>
          <cell r="J1371" t="str">
            <v>BASE JV</v>
          </cell>
          <cell r="K1371" t="str">
            <v>PRODUCTION</v>
          </cell>
          <cell r="L1371" t="str">
            <v>PRODUCTION</v>
          </cell>
          <cell r="M1371" t="str">
            <v>Asset Manager, Swamp West Hub</v>
          </cell>
          <cell r="N1371" t="str">
            <v>Forcados Terminal Installation Manager</v>
          </cell>
          <cell r="O1371" t="str">
            <v>OLALEYE, OLAYEMI</v>
          </cell>
          <cell r="P1371" t="str">
            <v xml:space="preserve">i.nwosu@shell.com / Patrick.Ogun@shell.com </v>
          </cell>
          <cell r="Q1371" t="str">
            <v>CAPEX</v>
          </cell>
          <cell r="R1371" t="str">
            <v>CAPEX</v>
          </cell>
          <cell r="V1371" t="str">
            <v>C_FORT_WST_A06</v>
          </cell>
          <cell r="Z1371">
            <v>0</v>
          </cell>
          <cell r="AA1371">
            <v>0</v>
          </cell>
          <cell r="AB1371">
            <v>31720000</v>
          </cell>
          <cell r="AC1371">
            <v>156000</v>
          </cell>
          <cell r="AD1371">
            <v>260000</v>
          </cell>
          <cell r="AG1371">
            <v>0</v>
          </cell>
          <cell r="AH1371">
            <v>-260000</v>
          </cell>
        </row>
        <row r="1372">
          <cell r="A1372" t="str">
            <v>C.NG.PTW.IE.18.051</v>
          </cell>
          <cell r="B1372" t="str">
            <v>REPLACEMENT OF FORCADOS TERMINAL UPS BATTERIES</v>
          </cell>
          <cell r="C1372" t="str">
            <v>C.NG.PTW.IE.17.051</v>
          </cell>
          <cell r="D1372" t="str">
            <v>REPLACEMENT OF FORCADOS TERMINAL UPS BATTERIES</v>
          </cell>
          <cell r="E1372" t="str">
            <v>IRETI OMOTOSO</v>
          </cell>
          <cell r="F1372" t="str">
            <v>PRODUCTION</v>
          </cell>
          <cell r="G1372">
            <v>13203</v>
          </cell>
          <cell r="H1372">
            <v>132</v>
          </cell>
          <cell r="I1372" t="str">
            <v>OF-E&amp;M</v>
          </cell>
          <cell r="J1372" t="str">
            <v>BASE JV</v>
          </cell>
          <cell r="K1372" t="str">
            <v>PRODUCTION</v>
          </cell>
          <cell r="L1372" t="str">
            <v>PRODUCTION</v>
          </cell>
          <cell r="M1372" t="str">
            <v>Asset Manager, Swamp West Hub</v>
          </cell>
          <cell r="N1372" t="str">
            <v>Forcados Terminal Installation Manager</v>
          </cell>
          <cell r="O1372" t="str">
            <v>OLALEYE, OLAYEMI</v>
          </cell>
          <cell r="P1372" t="str">
            <v xml:space="preserve">i.nwosu@shell.com / Patrick.Ogun@shell.com </v>
          </cell>
          <cell r="Q1372" t="str">
            <v>CAPEX</v>
          </cell>
          <cell r="R1372" t="str">
            <v>CAPEX</v>
          </cell>
          <cell r="V1372" t="str">
            <v>C_FORT_WST_A03</v>
          </cell>
          <cell r="Z1372">
            <v>0</v>
          </cell>
          <cell r="AA1372">
            <v>0</v>
          </cell>
          <cell r="AB1372">
            <v>21960000</v>
          </cell>
          <cell r="AC1372">
            <v>108000</v>
          </cell>
          <cell r="AD1372">
            <v>180000</v>
          </cell>
          <cell r="AG1372">
            <v>0</v>
          </cell>
          <cell r="AH1372">
            <v>-180000</v>
          </cell>
        </row>
        <row r="1373">
          <cell r="A1373" t="str">
            <v>C.NG.PTW.II.18.002</v>
          </cell>
          <cell r="B1373" t="str">
            <v>FORC. TERMINAL INSTRUMENTATION UPGRADE</v>
          </cell>
          <cell r="C1373" t="str">
            <v>C.NG.PTW.II.18.002</v>
          </cell>
          <cell r="D1373" t="str">
            <v>FORC. TERMINAL INSTRUMENTATION UPGRADE</v>
          </cell>
          <cell r="E1373" t="str">
            <v>IRETI OMOTOSO</v>
          </cell>
          <cell r="F1373" t="str">
            <v>PRODUCTION</v>
          </cell>
          <cell r="G1373">
            <v>13903</v>
          </cell>
          <cell r="H1373">
            <v>139</v>
          </cell>
          <cell r="I1373" t="str">
            <v>OF-E&amp;M</v>
          </cell>
          <cell r="J1373" t="str">
            <v>BASE JV</v>
          </cell>
          <cell r="K1373" t="str">
            <v>PRODUCTION</v>
          </cell>
          <cell r="L1373" t="str">
            <v>PRODUCTION</v>
          </cell>
          <cell r="M1373" t="str">
            <v>Asset Manager, Swamp West Hub</v>
          </cell>
          <cell r="N1373" t="str">
            <v>Forcados Terminal Installation Manager</v>
          </cell>
          <cell r="O1373" t="str">
            <v>OLALEYE, OLAYEMI</v>
          </cell>
          <cell r="P1373" t="str">
            <v xml:space="preserve">i.nwosu@shell.com / Patrick.Ogun@shell.com </v>
          </cell>
          <cell r="Q1373" t="str">
            <v>CAPEX</v>
          </cell>
          <cell r="R1373" t="str">
            <v>CAPEX</v>
          </cell>
          <cell r="V1373" t="str">
            <v>C_FORT_WST_A09</v>
          </cell>
          <cell r="Z1373">
            <v>0</v>
          </cell>
          <cell r="AA1373">
            <v>0</v>
          </cell>
          <cell r="AB1373">
            <v>54900000</v>
          </cell>
          <cell r="AC1373">
            <v>270000</v>
          </cell>
          <cell r="AD1373">
            <v>450000</v>
          </cell>
          <cell r="AG1373">
            <v>0</v>
          </cell>
          <cell r="AH1373">
            <v>-450000</v>
          </cell>
        </row>
        <row r="1374">
          <cell r="A1374" t="str">
            <v>C.NG.PTW.II.18.003</v>
          </cell>
          <cell r="B1374" t="str">
            <v>FORCADOS TERMINAL ELECTRONIC CONTROL / MONITORING SYSTEMS UPGRADE</v>
          </cell>
          <cell r="C1374" t="str">
            <v>C.NG.PTW.II.18.003</v>
          </cell>
          <cell r="D1374" t="str">
            <v>FORCADOS TERMINAL ELECTRONIC CONTROL / MONITORING SYSTEMS UPGRADE</v>
          </cell>
          <cell r="E1374" t="str">
            <v>IRETI OMOTOSO</v>
          </cell>
          <cell r="F1374" t="str">
            <v>PRODUCTION</v>
          </cell>
          <cell r="G1374">
            <v>13903</v>
          </cell>
          <cell r="H1374">
            <v>139</v>
          </cell>
          <cell r="I1374" t="str">
            <v>OF-E&amp;M</v>
          </cell>
          <cell r="J1374" t="str">
            <v>BASE JV</v>
          </cell>
          <cell r="K1374" t="str">
            <v>PRODUCTION</v>
          </cell>
          <cell r="L1374" t="str">
            <v>PRODUCTION</v>
          </cell>
          <cell r="M1374" t="str">
            <v>Asset Manager, Swamp West Hub</v>
          </cell>
          <cell r="N1374" t="str">
            <v>Forcados Terminal Installation Manager</v>
          </cell>
          <cell r="O1374" t="str">
            <v>OLALEYE, OLAYEMI</v>
          </cell>
          <cell r="P1374" t="str">
            <v xml:space="preserve">i.nwosu@shell.com / Patrick.Ogun@shell.com </v>
          </cell>
          <cell r="Q1374" t="str">
            <v>CAPEX</v>
          </cell>
          <cell r="R1374" t="str">
            <v>CAPEX</v>
          </cell>
          <cell r="V1374" t="str">
            <v>C_FORT_WST_A41</v>
          </cell>
          <cell r="Z1374">
            <v>0</v>
          </cell>
          <cell r="AA1374">
            <v>0</v>
          </cell>
          <cell r="AB1374">
            <v>91500000</v>
          </cell>
          <cell r="AC1374">
            <v>450000</v>
          </cell>
          <cell r="AD1374">
            <v>750000</v>
          </cell>
          <cell r="AG1374">
            <v>0</v>
          </cell>
          <cell r="AH1374">
            <v>-750000</v>
          </cell>
        </row>
        <row r="1375">
          <cell r="A1375" t="str">
            <v>C.NG.PTW.NT.09.001</v>
          </cell>
          <cell r="B1375" t="str">
            <v>FORCADOS TANK REHAB</v>
          </cell>
          <cell r="C1375" t="str">
            <v>C.NG.PTW.NT.09.001</v>
          </cell>
          <cell r="D1375" t="str">
            <v>FORCADOS TANK REHAB</v>
          </cell>
          <cell r="E1375" t="str">
            <v>MOJEED OKUNADE</v>
          </cell>
          <cell r="F1375" t="str">
            <v>ENGINEERING</v>
          </cell>
          <cell r="G1375">
            <v>13901</v>
          </cell>
          <cell r="H1375">
            <v>139</v>
          </cell>
          <cell r="I1375" t="str">
            <v>OF-E&amp;M</v>
          </cell>
          <cell r="J1375" t="str">
            <v>BASE JV</v>
          </cell>
          <cell r="K1375" t="str">
            <v>P&amp;T</v>
          </cell>
          <cell r="L1375" t="str">
            <v>GM Nigeria, Operated</v>
          </cell>
          <cell r="M1375" t="str">
            <v>GM Nigeria, Operated</v>
          </cell>
          <cell r="N1375" t="str">
            <v>Manager, Asset Engineering</v>
          </cell>
          <cell r="O1375" t="str">
            <v>EBEM, MARCEL</v>
          </cell>
          <cell r="P1375" t="str">
            <v>DON.ANUMAKA@SHELL.COM</v>
          </cell>
          <cell r="Q1375" t="str">
            <v>CAPEX</v>
          </cell>
          <cell r="R1375" t="str">
            <v>CAPEX</v>
          </cell>
          <cell r="V1375" t="str">
            <v>C_FORC_PTW_Z25</v>
          </cell>
          <cell r="Z1375">
            <v>13275266.789999992</v>
          </cell>
          <cell r="AA1375">
            <v>11965233.290000005</v>
          </cell>
          <cell r="AB1375">
            <v>915000000</v>
          </cell>
          <cell r="AC1375">
            <v>9000000</v>
          </cell>
          <cell r="AD1375">
            <v>12000000</v>
          </cell>
          <cell r="AG1375">
            <v>0</v>
          </cell>
          <cell r="AH1375">
            <v>-12000000</v>
          </cell>
        </row>
        <row r="1376">
          <cell r="A1376" t="str">
            <v>C.NG.PTW.NT.14.005</v>
          </cell>
          <cell r="B1376" t="str">
            <v>FOT 48" CRUDE P/LINE SECT. REPLACEMENT</v>
          </cell>
          <cell r="C1376" t="str">
            <v>C.NG.PTW.NT.14.005</v>
          </cell>
          <cell r="D1376" t="str">
            <v>FOT 48" CRUDE P/LINE SECT. REPLACEMENT</v>
          </cell>
          <cell r="E1376" t="str">
            <v>MOJEED OKUNADE</v>
          </cell>
          <cell r="F1376" t="str">
            <v>MAJOR PROJECTS</v>
          </cell>
          <cell r="G1376">
            <v>13902</v>
          </cell>
          <cell r="H1376">
            <v>139</v>
          </cell>
          <cell r="I1376" t="str">
            <v>OF-E&amp;M</v>
          </cell>
          <cell r="J1376" t="str">
            <v>BASE JV</v>
          </cell>
          <cell r="K1376" t="str">
            <v>P&amp;T</v>
          </cell>
          <cell r="L1376" t="str">
            <v>GM Nigeria, Operated</v>
          </cell>
          <cell r="M1376" t="str">
            <v>GM Nigeria, Operated</v>
          </cell>
          <cell r="N1376" t="str">
            <v xml:space="preserve">Project Manager, Matrix, Major Pipelines, H Block &amp; Corp Civil </v>
          </cell>
          <cell r="O1376" t="str">
            <v>EBEM, MARCEL</v>
          </cell>
          <cell r="P1376" t="str">
            <v>BUNMI.ASALU@SHELL.COM</v>
          </cell>
          <cell r="Q1376" t="str">
            <v>CAPEX</v>
          </cell>
          <cell r="R1376" t="str">
            <v>CAPEX</v>
          </cell>
          <cell r="S1376" t="str">
            <v>NON SAL</v>
          </cell>
          <cell r="T1376" t="str">
            <v>N/A</v>
          </cell>
          <cell r="U1376" t="str">
            <v>N/A</v>
          </cell>
          <cell r="V1376" t="str">
            <v>C_OGIS_ EXPORTLINE_Z01</v>
          </cell>
          <cell r="Z1376">
            <v>30052.330000000005</v>
          </cell>
          <cell r="AA1376">
            <v>-31647.350000000002</v>
          </cell>
          <cell r="AB1376">
            <v>533750000</v>
          </cell>
          <cell r="AC1376">
            <v>5250000</v>
          </cell>
          <cell r="AD1376">
            <v>7000000</v>
          </cell>
          <cell r="AG1376">
            <v>0</v>
          </cell>
          <cell r="AH1376">
            <v>-7000000</v>
          </cell>
        </row>
        <row r="1377">
          <cell r="A1377" t="str">
            <v>C.NG.PTW.NV.18.002</v>
          </cell>
          <cell r="B1377" t="str">
            <v>STATUTORY REPLACEMENT OF MARINE FLOATING HOSES &amp; SUB SEA EXPORT LINES(FORCADOS)</v>
          </cell>
          <cell r="C1377" t="str">
            <v>C.NG.PTW.NV.18.002</v>
          </cell>
          <cell r="D1377" t="str">
            <v>STATUTORY REPLACEMENT OF MARINE FLOATING HOSES &amp; SUB SEA EXPORT LINES(FORCADOS)</v>
          </cell>
          <cell r="E1377" t="str">
            <v>IRETI OMOTOSO</v>
          </cell>
          <cell r="F1377" t="str">
            <v>PRODUCTION</v>
          </cell>
          <cell r="G1377">
            <v>13902</v>
          </cell>
          <cell r="H1377">
            <v>139</v>
          </cell>
          <cell r="I1377" t="str">
            <v>OF-E&amp;M</v>
          </cell>
          <cell r="J1377" t="str">
            <v>BASE JV</v>
          </cell>
          <cell r="K1377" t="str">
            <v>PRODUCTION</v>
          </cell>
          <cell r="L1377" t="str">
            <v>PRODUCTION</v>
          </cell>
          <cell r="M1377" t="str">
            <v>Asset Manager, Swamp West Hub</v>
          </cell>
          <cell r="N1377" t="str">
            <v>Forcados Terminal Installation Manager</v>
          </cell>
          <cell r="O1377" t="str">
            <v>OLALEYE, OLAYEMI</v>
          </cell>
          <cell r="P1377" t="str">
            <v>DANIEL.OKOYE@SHELL.COM</v>
          </cell>
          <cell r="Q1377" t="str">
            <v>CAPEX</v>
          </cell>
          <cell r="R1377" t="str">
            <v>CAPEX</v>
          </cell>
          <cell r="V1377" t="str">
            <v>C_OGIS_MAI_A17</v>
          </cell>
          <cell r="Z1377">
            <v>0</v>
          </cell>
          <cell r="AA1377">
            <v>0</v>
          </cell>
          <cell r="AB1377">
            <v>123220000</v>
          </cell>
          <cell r="AC1377">
            <v>606000</v>
          </cell>
          <cell r="AD1377">
            <v>1010000</v>
          </cell>
          <cell r="AG1377">
            <v>0</v>
          </cell>
          <cell r="AH1377">
            <v>-1010000</v>
          </cell>
        </row>
        <row r="1378">
          <cell r="A1378" t="str">
            <v>C.NG.PTW.OR.18.001</v>
          </cell>
          <cell r="B1378" t="str">
            <v>INSPECTION OF SOLAR TURBINE MARS 100 ALTERNATORS</v>
          </cell>
          <cell r="C1378" t="str">
            <v>C.NG.PTW.OR.18.001</v>
          </cell>
          <cell r="D1378" t="str">
            <v>FORCADOS TERMINAL ROTORK MOV/GEARBOX AND PAKSCAN REPLACEMENT</v>
          </cell>
          <cell r="E1378" t="str">
            <v>IRETI OMOTOSO</v>
          </cell>
          <cell r="F1378" t="str">
            <v>PRODUCTION</v>
          </cell>
          <cell r="G1378">
            <v>13203</v>
          </cell>
          <cell r="H1378">
            <v>132</v>
          </cell>
          <cell r="I1378" t="str">
            <v>OF-E&amp;M</v>
          </cell>
          <cell r="J1378" t="str">
            <v>BASE JV</v>
          </cell>
          <cell r="K1378" t="str">
            <v>PRODUCTION</v>
          </cell>
          <cell r="L1378" t="str">
            <v>PRODUCTION</v>
          </cell>
          <cell r="M1378" t="str">
            <v>Asset Manager, Swamp West Hub</v>
          </cell>
          <cell r="N1378" t="str">
            <v>Forcados Terminal Installation Manager</v>
          </cell>
          <cell r="O1378" t="str">
            <v>OLALEYE, OLAYEMI</v>
          </cell>
          <cell r="P1378" t="str">
            <v xml:space="preserve">i.nwosu@shell.com / Patrick.Ogun@shell.com </v>
          </cell>
          <cell r="Q1378" t="str">
            <v>CAPEX</v>
          </cell>
          <cell r="R1378" t="str">
            <v>CAPEX</v>
          </cell>
          <cell r="V1378" t="str">
            <v>C_FORT_WST_A01</v>
          </cell>
          <cell r="Z1378">
            <v>0</v>
          </cell>
          <cell r="AA1378">
            <v>0</v>
          </cell>
          <cell r="AB1378">
            <v>97600000</v>
          </cell>
          <cell r="AC1378">
            <v>480000</v>
          </cell>
          <cell r="AD1378">
            <v>800000</v>
          </cell>
          <cell r="AG1378">
            <v>0</v>
          </cell>
          <cell r="AH1378">
            <v>-800000</v>
          </cell>
        </row>
        <row r="1379">
          <cell r="A1379" t="str">
            <v>C.NG.PTW.OR.18.055</v>
          </cell>
          <cell r="B1379" t="str">
            <v>REPLACEMENT OF VALVES AND ACTUATORS FOR FORCADOS TERM</v>
          </cell>
          <cell r="C1379" t="str">
            <v>C.NG.PTW.OR.17.055</v>
          </cell>
          <cell r="D1379" t="str">
            <v>REPLACEMENT OF VALVES AND ACTUATORS FOR FORCADOS TERM</v>
          </cell>
          <cell r="E1379" t="str">
            <v>IRETI OMOTOSO</v>
          </cell>
          <cell r="F1379" t="str">
            <v>PRODUCTION</v>
          </cell>
          <cell r="G1379">
            <v>13203</v>
          </cell>
          <cell r="H1379">
            <v>132</v>
          </cell>
          <cell r="I1379" t="str">
            <v>OF-E&amp;M</v>
          </cell>
          <cell r="J1379" t="str">
            <v>BASE JV</v>
          </cell>
          <cell r="K1379" t="str">
            <v>PRODUCTION</v>
          </cell>
          <cell r="L1379" t="str">
            <v>PRODUCTION</v>
          </cell>
          <cell r="M1379" t="str">
            <v>Asset Manager, Swamp West Hub</v>
          </cell>
          <cell r="N1379" t="str">
            <v>Forcados Terminal Installation Manager</v>
          </cell>
          <cell r="O1379" t="str">
            <v>OLALEYE, OLAYEMI</v>
          </cell>
          <cell r="P1379" t="str">
            <v xml:space="preserve">i.nwosu@shell.com / Patrick.Ogun@shell.com </v>
          </cell>
          <cell r="Q1379" t="str">
            <v>CAPEX</v>
          </cell>
          <cell r="R1379" t="str">
            <v>CAPEX</v>
          </cell>
          <cell r="V1379" t="str">
            <v>C_FORT_WST_A11</v>
          </cell>
          <cell r="Z1379">
            <v>0</v>
          </cell>
          <cell r="AA1379">
            <v>0</v>
          </cell>
          <cell r="AB1379">
            <v>89060000</v>
          </cell>
          <cell r="AC1379">
            <v>438000</v>
          </cell>
          <cell r="AD1379">
            <v>730000</v>
          </cell>
          <cell r="AG1379">
            <v>0</v>
          </cell>
          <cell r="AH1379">
            <v>-730000</v>
          </cell>
        </row>
        <row r="1380">
          <cell r="A1380" t="str">
            <v>C.NG.PTW.OR.18.056</v>
          </cell>
          <cell r="B1380" t="str">
            <v>REPLACEMENT OF ROTORK MOV GEARBOXES</v>
          </cell>
          <cell r="C1380" t="str">
            <v>C.NG.PTW.OR.18.056</v>
          </cell>
          <cell r="D1380" t="str">
            <v>FORCADOS TERMINAL ROTORK MOV/GEARBOX AND PAKSCAN REPLACEMENT</v>
          </cell>
          <cell r="E1380" t="str">
            <v>IRETI OMOTOSO</v>
          </cell>
          <cell r="F1380" t="str">
            <v>PRODUCTION</v>
          </cell>
          <cell r="G1380">
            <v>13203</v>
          </cell>
          <cell r="H1380">
            <v>132</v>
          </cell>
          <cell r="I1380" t="str">
            <v>OF-E&amp;M</v>
          </cell>
          <cell r="J1380" t="str">
            <v>BASE JV</v>
          </cell>
          <cell r="K1380" t="str">
            <v>PRODUCTION</v>
          </cell>
          <cell r="L1380" t="str">
            <v>PRODUCTION</v>
          </cell>
          <cell r="M1380" t="str">
            <v>Asset Manager, Swamp West Hub</v>
          </cell>
          <cell r="N1380" t="str">
            <v>Forcados Terminal Installation Manager</v>
          </cell>
          <cell r="O1380" t="str">
            <v>OLALEYE, OLAYEMI</v>
          </cell>
          <cell r="P1380" t="str">
            <v xml:space="preserve">i.nwosu@shell.com / Patrick.Ogun@shell.com </v>
          </cell>
          <cell r="Q1380" t="str">
            <v>CAPEX</v>
          </cell>
          <cell r="R1380" t="str">
            <v>CAPEX</v>
          </cell>
          <cell r="V1380" t="str">
            <v>C_FORT_WST_A01</v>
          </cell>
          <cell r="Z1380">
            <v>0</v>
          </cell>
          <cell r="AA1380">
            <v>0</v>
          </cell>
          <cell r="AB1380">
            <v>36600000</v>
          </cell>
          <cell r="AC1380">
            <v>180000</v>
          </cell>
          <cell r="AD1380">
            <v>300000</v>
          </cell>
          <cell r="AG1380">
            <v>0</v>
          </cell>
          <cell r="AH1380">
            <v>-300000</v>
          </cell>
        </row>
        <row r="1381">
          <cell r="A1381" t="str">
            <v>C.NG.SAG.DG.12.203</v>
          </cell>
          <cell r="B1381" t="str">
            <v>SOUTHERN SWAMP AGS BENISEDE FACILITIES</v>
          </cell>
          <cell r="C1381" t="str">
            <v>C.NG.SAG.DG.12.203</v>
          </cell>
          <cell r="D1381" t="str">
            <v>SOUTHERN SWAMP AGS BENISEDE FACILITIES</v>
          </cell>
          <cell r="E1381" t="str">
            <v>MOJEED OKUNADE</v>
          </cell>
          <cell r="F1381" t="str">
            <v>MAJOR PROJECTS</v>
          </cell>
          <cell r="G1381">
            <v>13303</v>
          </cell>
          <cell r="H1381">
            <v>133</v>
          </cell>
          <cell r="I1381" t="str">
            <v>GAS</v>
          </cell>
          <cell r="J1381" t="str">
            <v>DOMGAS/IPP</v>
          </cell>
          <cell r="K1381" t="str">
            <v>P&amp;T</v>
          </cell>
          <cell r="L1381" t="str">
            <v>GM Nigeria, Operated</v>
          </cell>
          <cell r="M1381" t="str">
            <v>GM Nigeria, Operated</v>
          </cell>
          <cell r="N1381" t="str">
            <v>Project Manager, SSAGS</v>
          </cell>
          <cell r="O1381" t="str">
            <v>AJALA, OLUFEMI</v>
          </cell>
          <cell r="P1381" t="str">
            <v>FAUSTINA.FRANK@SHELL.COM</v>
          </cell>
          <cell r="Q1381" t="str">
            <v>CAPEX</v>
          </cell>
          <cell r="R1381" t="str">
            <v>CAPEX</v>
          </cell>
          <cell r="S1381" t="str">
            <v>NON SAL</v>
          </cell>
          <cell r="T1381" t="str">
            <v>N/A</v>
          </cell>
          <cell r="U1381" t="str">
            <v>N/A</v>
          </cell>
          <cell r="V1381" t="str">
            <v>C_TUNU</v>
          </cell>
          <cell r="Z1381">
            <v>36863302.799999997</v>
          </cell>
          <cell r="AA1381">
            <v>24243336.52</v>
          </cell>
          <cell r="AB1381">
            <v>2503440000</v>
          </cell>
          <cell r="AC1381">
            <v>12312000</v>
          </cell>
          <cell r="AD1381">
            <v>20520000</v>
          </cell>
          <cell r="AG1381">
            <v>0</v>
          </cell>
          <cell r="AH1381">
            <v>-20520000</v>
          </cell>
        </row>
        <row r="1382">
          <cell r="A1382" t="str">
            <v>C.NG.SAG.DG.12.204</v>
          </cell>
          <cell r="B1382" t="str">
            <v>SOUTHERN SWAMP AGS OGBOTOBO FACILITIES</v>
          </cell>
          <cell r="C1382" t="str">
            <v>C.NG.SAG.DG.12.204</v>
          </cell>
          <cell r="D1382" t="str">
            <v>SOUTHERN SWAMP AGS OGBOTOBO FACILITIES</v>
          </cell>
          <cell r="E1382" t="str">
            <v>MOJEED OKUNADE</v>
          </cell>
          <cell r="F1382" t="str">
            <v>MAJOR PROJECTS</v>
          </cell>
          <cell r="G1382">
            <v>13303</v>
          </cell>
          <cell r="H1382">
            <v>133</v>
          </cell>
          <cell r="I1382" t="str">
            <v>GAS</v>
          </cell>
          <cell r="J1382" t="str">
            <v>DOMGAS/IPP</v>
          </cell>
          <cell r="K1382" t="str">
            <v>P&amp;T</v>
          </cell>
          <cell r="L1382" t="str">
            <v>GM Nigeria, Operated</v>
          </cell>
          <cell r="M1382" t="str">
            <v>GM Nigeria, Operated</v>
          </cell>
          <cell r="N1382" t="str">
            <v>Project Manager, DOMGAS &amp; FYIP</v>
          </cell>
          <cell r="O1382" t="str">
            <v>AJALA, OLUFEMI</v>
          </cell>
          <cell r="P1382" t="str">
            <v>FAUSTINA.FRANK@SHELL.COM</v>
          </cell>
          <cell r="Q1382" t="str">
            <v>CAPEX</v>
          </cell>
          <cell r="R1382" t="str">
            <v>CAPEX</v>
          </cell>
          <cell r="S1382" t="str">
            <v>NON SAL</v>
          </cell>
          <cell r="T1382" t="str">
            <v>N/A</v>
          </cell>
          <cell r="U1382" t="str">
            <v>N/A</v>
          </cell>
          <cell r="V1382" t="str">
            <v>C_OGBO AG</v>
          </cell>
          <cell r="Z1382">
            <v>25120945.660000004</v>
          </cell>
          <cell r="AA1382">
            <v>26869660.219999999</v>
          </cell>
          <cell r="AB1382">
            <v>1760612500</v>
          </cell>
          <cell r="AC1382">
            <v>17317500</v>
          </cell>
          <cell r="AD1382">
            <v>23090000</v>
          </cell>
          <cell r="AG1382">
            <v>0</v>
          </cell>
          <cell r="AH1382">
            <v>-23090000</v>
          </cell>
        </row>
        <row r="1383">
          <cell r="A1383" t="str">
            <v>C.NG.SAG.DG.12.205</v>
          </cell>
          <cell r="B1383" t="str">
            <v xml:space="preserve">SOUTHERN SWAMP AGS OPUKUSHI FACILITIES          </v>
          </cell>
          <cell r="C1383" t="str">
            <v>C.NG.SAG.DG.12.205</v>
          </cell>
          <cell r="D1383" t="str">
            <v>SOUTHERN SWAMP AGS OPUKUSHI FACILITIES</v>
          </cell>
          <cell r="E1383" t="str">
            <v>MOJEED OKUNADE</v>
          </cell>
          <cell r="F1383" t="str">
            <v>MAJOR PROJECTS</v>
          </cell>
          <cell r="G1383">
            <v>13303</v>
          </cell>
          <cell r="H1383">
            <v>133</v>
          </cell>
          <cell r="I1383" t="str">
            <v>GAS</v>
          </cell>
          <cell r="J1383" t="str">
            <v>DOMGAS/IPP</v>
          </cell>
          <cell r="K1383" t="str">
            <v>P&amp;T</v>
          </cell>
          <cell r="L1383" t="str">
            <v>GM Nigeria, Operated</v>
          </cell>
          <cell r="M1383" t="str">
            <v>GM Nigeria, Operated</v>
          </cell>
          <cell r="N1383" t="str">
            <v>Project Manager, SSAGS</v>
          </cell>
          <cell r="O1383" t="str">
            <v>AJALA, OLUFEMI</v>
          </cell>
          <cell r="P1383" t="str">
            <v>FAUSTINA.FRANK@SHELL.COM</v>
          </cell>
          <cell r="Q1383" t="str">
            <v>CAPEX</v>
          </cell>
          <cell r="R1383" t="str">
            <v>CAPEX</v>
          </cell>
          <cell r="S1383" t="str">
            <v>NON SAL</v>
          </cell>
          <cell r="T1383" t="str">
            <v>N/A</v>
          </cell>
          <cell r="U1383" t="str">
            <v>N/A</v>
          </cell>
          <cell r="V1383" t="str">
            <v>C_OPUK</v>
          </cell>
          <cell r="Z1383">
            <v>38255823.879999995</v>
          </cell>
          <cell r="AA1383">
            <v>33527613.890000001</v>
          </cell>
          <cell r="AB1383">
            <v>2233362500</v>
          </cell>
          <cell r="AC1383">
            <v>21967500</v>
          </cell>
          <cell r="AD1383">
            <v>29290000</v>
          </cell>
          <cell r="AG1383">
            <v>0</v>
          </cell>
          <cell r="AH1383">
            <v>-29290000</v>
          </cell>
        </row>
        <row r="1384">
          <cell r="A1384">
            <v>108113</v>
          </cell>
          <cell r="B1384" t="str">
            <v xml:space="preserve">NIGER DELTA DEVP COMM - AF              </v>
          </cell>
          <cell r="C1384" t="str">
            <v>102548_AF</v>
          </cell>
          <cell r="D1384" t="str">
            <v>NIGER DELTA DEVELOPMENT COMMISSION_AF</v>
          </cell>
          <cell r="E1384" t="str">
            <v>CHIGBO ENENMO</v>
          </cell>
          <cell r="F1384" t="str">
            <v>FINANCE - NDDC</v>
          </cell>
          <cell r="G1384">
            <v>428000</v>
          </cell>
          <cell r="H1384">
            <v>4280</v>
          </cell>
          <cell r="I1384" t="str">
            <v>G&amp;A</v>
          </cell>
          <cell r="J1384" t="str">
            <v>PROJECT FINANCE</v>
          </cell>
          <cell r="K1384" t="str">
            <v>FINANCE</v>
          </cell>
          <cell r="L1384" t="str">
            <v>FINANCE</v>
          </cell>
          <cell r="M1384" t="str">
            <v>SPDC Finance Director</v>
          </cell>
          <cell r="N1384" t="str">
            <v>Regional Head, Budgeting &amp; Fin Planning</v>
          </cell>
          <cell r="O1384" t="str">
            <v>AJILIMA- ISAAC, HAWA</v>
          </cell>
          <cell r="P1384" t="str">
            <v>KABIRU.OLANREWAJU@SHELL.COM</v>
          </cell>
          <cell r="Q1384" t="str">
            <v>OPEX</v>
          </cell>
          <cell r="R1384" t="str">
            <v>OPEX</v>
          </cell>
          <cell r="S1384" t="str">
            <v>NDDC</v>
          </cell>
          <cell r="T1384" t="str">
            <v>N/A</v>
          </cell>
          <cell r="U1384" t="str">
            <v>N/A</v>
          </cell>
          <cell r="V1384" t="str">
            <v>C_OPSE_OIL_Z11</v>
          </cell>
          <cell r="W1384" t="str">
            <v>P244 NDDC</v>
          </cell>
          <cell r="X1384" t="str">
            <v>S7900 Other Expenses</v>
          </cell>
          <cell r="Y1384" t="str">
            <v>A2320 Other Operating Cost</v>
          </cell>
          <cell r="Z1384">
            <v>0</v>
          </cell>
          <cell r="AA1384">
            <v>0</v>
          </cell>
          <cell r="AB1384">
            <v>0</v>
          </cell>
          <cell r="AC1384">
            <v>0</v>
          </cell>
          <cell r="AD1384">
            <v>0</v>
          </cell>
          <cell r="AG1384">
            <v>0</v>
          </cell>
          <cell r="AH1384">
            <v>0</v>
          </cell>
        </row>
        <row r="1385">
          <cell r="A1385">
            <v>109272</v>
          </cell>
          <cell r="B1385" t="str">
            <v xml:space="preserve">NDDC FEES -NLNG BS                         </v>
          </cell>
          <cell r="C1385" t="str">
            <v>102548_AF</v>
          </cell>
          <cell r="D1385" t="str">
            <v>NIGER DELTA DEVELOPMENT COMMISSION_AF</v>
          </cell>
          <cell r="E1385" t="str">
            <v>CHIGBO ENENMO</v>
          </cell>
          <cell r="F1385" t="str">
            <v>FINANCE - NDDC</v>
          </cell>
          <cell r="G1385">
            <v>4280</v>
          </cell>
          <cell r="H1385">
            <v>4280</v>
          </cell>
          <cell r="I1385" t="str">
            <v>G&amp;A</v>
          </cell>
          <cell r="J1385" t="str">
            <v>NLNG BALANCE SHEET</v>
          </cell>
          <cell r="K1385" t="str">
            <v>FINANCE</v>
          </cell>
          <cell r="L1385" t="str">
            <v>FINANCE</v>
          </cell>
          <cell r="M1385" t="str">
            <v>SPDC Finance Director</v>
          </cell>
          <cell r="N1385" t="str">
            <v>Regional Head, Budgeting &amp; Fin Planning</v>
          </cell>
          <cell r="O1385" t="str">
            <v>AJILIMA- ISAAC, HAWA</v>
          </cell>
          <cell r="P1385" t="str">
            <v>KABIRU.OLANREWAJU@SHELL.COM</v>
          </cell>
          <cell r="Q1385" t="str">
            <v>OPEX</v>
          </cell>
          <cell r="R1385" t="str">
            <v>OPEX</v>
          </cell>
          <cell r="S1385" t="str">
            <v>NDDC</v>
          </cell>
          <cell r="T1385" t="str">
            <v>N/A</v>
          </cell>
          <cell r="U1385" t="str">
            <v>N/A</v>
          </cell>
          <cell r="V1385" t="str">
            <v>N/A</v>
          </cell>
          <cell r="W1385" t="str">
            <v>P244 NDDC</v>
          </cell>
          <cell r="X1385" t="str">
            <v>S7900 Other Expenses</v>
          </cell>
          <cell r="Y1385" t="str">
            <v>A2320 Other Operating Cost</v>
          </cell>
          <cell r="Z1385">
            <v>-0.01</v>
          </cell>
          <cell r="AA1385">
            <v>0</v>
          </cell>
          <cell r="AB1385">
            <v>0</v>
          </cell>
          <cell r="AC1385">
            <v>0</v>
          </cell>
          <cell r="AD1385">
            <v>0</v>
          </cell>
          <cell r="AG1385">
            <v>0</v>
          </cell>
          <cell r="AH1385">
            <v>0</v>
          </cell>
        </row>
        <row r="1386">
          <cell r="A1386" t="str">
            <v>C.NG.SAG.DG.12.206.1238</v>
          </cell>
          <cell r="B1386" t="str">
            <v>SOUTHERN SWAMP AGS TUNU FACILITIES-PMT</v>
          </cell>
          <cell r="C1386" t="str">
            <v>C.NG.SAG.DG.12.206.1238</v>
          </cell>
          <cell r="D1386" t="str">
            <v>SOUTHERN SWAMP AGS TUNU FACILITIES-PMT</v>
          </cell>
          <cell r="E1386" t="str">
            <v>MOJEED OKUNADE</v>
          </cell>
          <cell r="F1386" t="str">
            <v>MAJOR PROJECTS</v>
          </cell>
          <cell r="G1386">
            <v>13303</v>
          </cell>
          <cell r="H1386">
            <v>133</v>
          </cell>
          <cell r="I1386" t="str">
            <v>GAS</v>
          </cell>
          <cell r="J1386" t="str">
            <v>DOMGAS/IPP</v>
          </cell>
          <cell r="K1386" t="str">
            <v>P&amp;T</v>
          </cell>
          <cell r="L1386" t="str">
            <v>GM Nigeria, Operated</v>
          </cell>
          <cell r="M1386" t="str">
            <v>GM Nigeria, Operated</v>
          </cell>
          <cell r="N1386" t="str">
            <v>Project Manager, SSAGS</v>
          </cell>
          <cell r="O1386" t="str">
            <v>AJALA, OLUFEMI</v>
          </cell>
          <cell r="P1386" t="str">
            <v>FAUSTINA.FRANK@SHELL.COM</v>
          </cell>
          <cell r="Q1386" t="str">
            <v>CAPEX</v>
          </cell>
          <cell r="R1386" t="str">
            <v>CAPEX</v>
          </cell>
          <cell r="S1386" t="str">
            <v>NON SAL</v>
          </cell>
          <cell r="T1386" t="str">
            <v>N/A</v>
          </cell>
          <cell r="U1386" t="str">
            <v>N/A</v>
          </cell>
          <cell r="V1386" t="str">
            <v>C_BENS_SSAGS1_PMT</v>
          </cell>
          <cell r="Z1386">
            <v>14588986.379999997</v>
          </cell>
          <cell r="AA1386">
            <v>19449498.84</v>
          </cell>
          <cell r="AB1386">
            <v>1143750000</v>
          </cell>
          <cell r="AC1386">
            <v>11250000</v>
          </cell>
          <cell r="AD1386">
            <v>15000000</v>
          </cell>
          <cell r="AG1386">
            <v>0</v>
          </cell>
          <cell r="AH1386">
            <v>-15000000</v>
          </cell>
        </row>
        <row r="1387">
          <cell r="A1387" t="str">
            <v>C.NG.SAG.DL.12.514</v>
          </cell>
          <cell r="B1387" t="str">
            <v>SSAGS EVACUATION PIPELINE</v>
          </cell>
          <cell r="C1387" t="str">
            <v>C.NG.SAG.DL.12.514</v>
          </cell>
          <cell r="D1387" t="str">
            <v>SSAGS EVACUATION PIPELINE</v>
          </cell>
          <cell r="E1387" t="str">
            <v>MOJEED OKUNADE</v>
          </cell>
          <cell r="F1387" t="str">
            <v>MAJOR PROJECTS</v>
          </cell>
          <cell r="G1387">
            <v>13303</v>
          </cell>
          <cell r="H1387">
            <v>133</v>
          </cell>
          <cell r="I1387" t="str">
            <v>GAS</v>
          </cell>
          <cell r="J1387" t="str">
            <v>DOMGAS/IPP</v>
          </cell>
          <cell r="K1387" t="str">
            <v>P&amp;T</v>
          </cell>
          <cell r="L1387" t="str">
            <v>GM Nigeria, Operated</v>
          </cell>
          <cell r="M1387" t="str">
            <v>GM Nigeria, Operated</v>
          </cell>
          <cell r="N1387" t="str">
            <v>Project Manager, SSAGS</v>
          </cell>
          <cell r="O1387" t="str">
            <v>AJALA, OLUFEMI</v>
          </cell>
          <cell r="P1387" t="str">
            <v>FAUSTINA.FRANK@SHELL.COM</v>
          </cell>
          <cell r="Q1387" t="str">
            <v>CAPEX</v>
          </cell>
          <cell r="R1387" t="str">
            <v>CAPEX</v>
          </cell>
          <cell r="S1387" t="str">
            <v>NON SAL</v>
          </cell>
          <cell r="T1387" t="str">
            <v>N/A</v>
          </cell>
          <cell r="U1387" t="str">
            <v>N/A</v>
          </cell>
          <cell r="V1387" t="str">
            <v>C_TUNU</v>
          </cell>
          <cell r="Z1387">
            <v>631578.23</v>
          </cell>
          <cell r="AA1387">
            <v>60224019.280000001</v>
          </cell>
          <cell r="AB1387">
            <v>10485900000</v>
          </cell>
          <cell r="AC1387">
            <v>53141000</v>
          </cell>
          <cell r="AD1387">
            <v>87521000</v>
          </cell>
          <cell r="AG1387">
            <v>0</v>
          </cell>
          <cell r="AH1387">
            <v>-87521000</v>
          </cell>
        </row>
        <row r="1388">
          <cell r="A1388" t="str">
            <v>C.NG.SAG.DN.14.602.9411</v>
          </cell>
          <cell r="B1388" t="str">
            <v>DODO EASN 3T - COMPLETIONS</v>
          </cell>
          <cell r="C1388" t="str">
            <v>NEW_DODO EASN 3T - COMPLETIONS_9411</v>
          </cell>
          <cell r="D1388" t="str">
            <v>DODO EASN 3T - COMPLETIONS</v>
          </cell>
          <cell r="E1388" t="str">
            <v>MOJEED OKUNADE</v>
          </cell>
          <cell r="F1388" t="str">
            <v>WELLS</v>
          </cell>
          <cell r="G1388">
            <v>13004</v>
          </cell>
          <cell r="H1388">
            <v>130</v>
          </cell>
          <cell r="I1388" t="str">
            <v>PE</v>
          </cell>
          <cell r="J1388" t="str">
            <v>DOMGAS/IPP</v>
          </cell>
          <cell r="K1388" t="str">
            <v>P&amp;T</v>
          </cell>
          <cell r="L1388" t="str">
            <v>WELLS</v>
          </cell>
          <cell r="M1388" t="str">
            <v>GM Wells Ops SPDC</v>
          </cell>
          <cell r="N1388" t="str">
            <v>Well Engineering Manager (CWI)</v>
          </cell>
          <cell r="O1388" t="str">
            <v>AUDU-USMAN, ISAAC</v>
          </cell>
          <cell r="P1388" t="str">
            <v>FRED.TIMIBITEI@SHELL.COM</v>
          </cell>
          <cell r="Q1388" t="str">
            <v>CAPEX</v>
          </cell>
          <cell r="R1388" t="str">
            <v>CAPEX</v>
          </cell>
          <cell r="V1388" t="str">
            <v>D_DODN_WS2_G01</v>
          </cell>
          <cell r="Z1388">
            <v>0</v>
          </cell>
          <cell r="AA1388">
            <v>429628.67999999993</v>
          </cell>
          <cell r="AB1388">
            <v>836350768.89250016</v>
          </cell>
          <cell r="AC1388">
            <v>8226401.0055</v>
          </cell>
          <cell r="AD1388">
            <v>10968534.674000001</v>
          </cell>
          <cell r="AG1388">
            <v>0</v>
          </cell>
          <cell r="AH1388">
            <v>-10968534.674000001</v>
          </cell>
        </row>
        <row r="1389">
          <cell r="A1389" t="str">
            <v>C.NG.SAG.DN.18.001.9401</v>
          </cell>
          <cell r="B1389" t="str">
            <v>BEUD QTUG-1  LOCATION PREP</v>
          </cell>
          <cell r="C1389" t="str">
            <v xml:space="preserve">New_ BEUD QTUG-1  </v>
          </cell>
          <cell r="D1389" t="str">
            <v>BEUD QTUG-1  LOCATION PREP</v>
          </cell>
          <cell r="E1389" t="str">
            <v>MOJEED OKUNADE</v>
          </cell>
          <cell r="F1389" t="str">
            <v>WELLS</v>
          </cell>
          <cell r="G1389">
            <v>13101</v>
          </cell>
          <cell r="H1389">
            <v>131</v>
          </cell>
          <cell r="I1389" t="str">
            <v>GAS</v>
          </cell>
          <cell r="J1389" t="str">
            <v>BASE JV</v>
          </cell>
          <cell r="K1389" t="str">
            <v>P&amp;T</v>
          </cell>
          <cell r="L1389" t="str">
            <v>WELLS</v>
          </cell>
          <cell r="M1389" t="str">
            <v>GM Wells Ops SPDC</v>
          </cell>
          <cell r="N1389" t="str">
            <v>Well Operations Manager, Swamp/Offshore</v>
          </cell>
          <cell r="O1389" t="str">
            <v>AUDU-USMAN, ISAAC</v>
          </cell>
          <cell r="P1389" t="str">
            <v>MIKE.ADIGWE@SHELL.COM</v>
          </cell>
          <cell r="Q1389" t="str">
            <v>CAPEX</v>
          </cell>
          <cell r="R1389" t="str">
            <v>CAPEX</v>
          </cell>
          <cell r="V1389" t="str">
            <v>C_BENU_WS2_G01</v>
          </cell>
          <cell r="Z1389">
            <v>0</v>
          </cell>
          <cell r="AA1389">
            <v>0</v>
          </cell>
          <cell r="AB1389">
            <v>252765322.79124996</v>
          </cell>
          <cell r="AC1389">
            <v>2486216.28975</v>
          </cell>
          <cell r="AD1389">
            <v>3314955.0529999998</v>
          </cell>
          <cell r="AG1389">
            <v>0</v>
          </cell>
          <cell r="AH1389">
            <v>-3314955.0529999998</v>
          </cell>
        </row>
        <row r="1390">
          <cell r="A1390" t="str">
            <v>C.NG.SAG.DN.18.002.9401</v>
          </cell>
          <cell r="B1390" t="str">
            <v>KOLO PVGA-1  LOCATION PREPARATION</v>
          </cell>
          <cell r="C1390" t="str">
            <v>New_KOLOBIRI APPRAISAL</v>
          </cell>
          <cell r="D1390" t="str">
            <v>KOLO PVGA-1  LOCATION PREPARATION</v>
          </cell>
          <cell r="E1390" t="str">
            <v>MOJEED OKUNADE</v>
          </cell>
          <cell r="F1390" t="str">
            <v>WELLS</v>
          </cell>
          <cell r="G1390">
            <v>13101</v>
          </cell>
          <cell r="H1390">
            <v>131</v>
          </cell>
          <cell r="I1390" t="str">
            <v>GAS</v>
          </cell>
          <cell r="J1390" t="str">
            <v>BASE JV</v>
          </cell>
          <cell r="K1390" t="str">
            <v>P&amp;T</v>
          </cell>
          <cell r="L1390" t="str">
            <v>WELLS</v>
          </cell>
          <cell r="M1390" t="str">
            <v>GM Wells Ops SPDC</v>
          </cell>
          <cell r="N1390" t="str">
            <v>Well Operations Manager, Swamp/Offshore</v>
          </cell>
          <cell r="O1390" t="str">
            <v>AUDU-USMAN, ISAAC</v>
          </cell>
          <cell r="P1390" t="str">
            <v>MIKE.ADIGWE@SHELL.COM</v>
          </cell>
          <cell r="Q1390" t="str">
            <v>CAPEX</v>
          </cell>
          <cell r="R1390" t="str">
            <v>CAPEX</v>
          </cell>
          <cell r="V1390" t="str">
            <v>C_KOLO_WS2_G30</v>
          </cell>
          <cell r="Z1390">
            <v>0</v>
          </cell>
          <cell r="AA1390">
            <v>0</v>
          </cell>
          <cell r="AB1390">
            <v>288874608.06249994</v>
          </cell>
          <cell r="AC1390">
            <v>2841389.5874999999</v>
          </cell>
          <cell r="AD1390">
            <v>3788519.4499999997</v>
          </cell>
          <cell r="AG1390">
            <v>0</v>
          </cell>
          <cell r="AH1390">
            <v>-3788519.4499999997</v>
          </cell>
        </row>
        <row r="1391">
          <cell r="A1391" t="str">
            <v>C.NG.SAG.DN.18.003.9401</v>
          </cell>
          <cell r="B1391" t="str">
            <v>Tuomo Appr aisal  Location Preparation</v>
          </cell>
          <cell r="C1391" t="str">
            <v>New_TUOMO APPRAISAL</v>
          </cell>
          <cell r="D1391" t="str">
            <v>Tuomo Appr aisal  Location Preparation</v>
          </cell>
          <cell r="E1391" t="str">
            <v>MOJEED OKUNADE</v>
          </cell>
          <cell r="F1391" t="str">
            <v>WELLS</v>
          </cell>
          <cell r="G1391">
            <v>13101</v>
          </cell>
          <cell r="H1391">
            <v>131</v>
          </cell>
          <cell r="I1391" t="str">
            <v>GAS</v>
          </cell>
          <cell r="J1391" t="str">
            <v>DOMGAS/IPP</v>
          </cell>
          <cell r="K1391" t="str">
            <v>P&amp;T</v>
          </cell>
          <cell r="L1391" t="str">
            <v>WELLS</v>
          </cell>
          <cell r="M1391" t="str">
            <v>GM Wells Ops SPDC</v>
          </cell>
          <cell r="N1391" t="str">
            <v>Well Operations Manager, Swamp/Offshore</v>
          </cell>
          <cell r="O1391" t="str">
            <v>AUDU-USMAN, ISAAC</v>
          </cell>
          <cell r="P1391" t="str">
            <v>MIKE.ADIGWE@SHELL.COM</v>
          </cell>
          <cell r="Q1391" t="str">
            <v>CAPEX</v>
          </cell>
          <cell r="R1391" t="str">
            <v>CAPEX</v>
          </cell>
          <cell r="V1391" t="str">
            <v>C_TUOM_WS2_G31</v>
          </cell>
          <cell r="Z1391">
            <v>0</v>
          </cell>
          <cell r="AA1391">
            <v>0</v>
          </cell>
          <cell r="AB1391">
            <v>381250000</v>
          </cell>
          <cell r="AC1391">
            <v>3750000</v>
          </cell>
          <cell r="AD1391">
            <v>5000000</v>
          </cell>
          <cell r="AG1391">
            <v>0</v>
          </cell>
          <cell r="AH1391">
            <v>-5000000</v>
          </cell>
        </row>
        <row r="1392">
          <cell r="A1392" t="str">
            <v>C.NG.SCE.IC.17.002</v>
          </cell>
          <cell r="B1392" t="str">
            <v xml:space="preserve">DEPLOY/UPGRADE SPDC TECHNICAL SECURITY SYSTEM </v>
          </cell>
          <cell r="C1392" t="str">
            <v>C.NG.SCE.IC.17.002</v>
          </cell>
          <cell r="D1392" t="str">
            <v xml:space="preserve">DEPLOY/UPGRADE SPDC TECHNICAL SECURITY SYSTEM </v>
          </cell>
          <cell r="E1392" t="str">
            <v>CHIGBO ENENMO</v>
          </cell>
          <cell r="F1392" t="str">
            <v>SECURITY</v>
          </cell>
          <cell r="G1392">
            <v>14001</v>
          </cell>
          <cell r="H1392">
            <v>140</v>
          </cell>
          <cell r="I1392" t="str">
            <v>HSE</v>
          </cell>
          <cell r="J1392" t="str">
            <v>BASE JV</v>
          </cell>
          <cell r="K1392" t="str">
            <v>CC &amp; MD</v>
          </cell>
          <cell r="L1392" t="str">
            <v>SECURITY</v>
          </cell>
          <cell r="M1392" t="str">
            <v>General Manager, Security</v>
          </cell>
          <cell r="N1392" t="str">
            <v>Corporate Security Operations Manager</v>
          </cell>
          <cell r="O1392" t="str">
            <v>OLOWOLAGBA, SUNKANMI</v>
          </cell>
          <cell r="P1392" t="str">
            <v>DAVID.OBOT@SHELL.COM</v>
          </cell>
          <cell r="Q1392" t="str">
            <v>CAPEX</v>
          </cell>
          <cell r="R1392" t="str">
            <v>CAPEX</v>
          </cell>
          <cell r="V1392" t="str">
            <v>C_NOGI_CSE_Z09</v>
          </cell>
          <cell r="Z1392">
            <v>0</v>
          </cell>
          <cell r="AA1392">
            <v>98796.21</v>
          </cell>
          <cell r="AB1392">
            <v>12200000</v>
          </cell>
          <cell r="AC1392">
            <v>120000</v>
          </cell>
          <cell r="AD1392">
            <v>160000</v>
          </cell>
          <cell r="AG1392">
            <v>0</v>
          </cell>
          <cell r="AH1392">
            <v>-160000</v>
          </cell>
        </row>
        <row r="1393">
          <cell r="A1393" t="str">
            <v>C.NG.SCE.IC.17.004</v>
          </cell>
          <cell r="B1393" t="str">
            <v>TURNSTILES AND BARRIERS</v>
          </cell>
          <cell r="C1393" t="str">
            <v>C.NG.SCE.IC.17.004</v>
          </cell>
          <cell r="D1393" t="str">
            <v>TURNSTILES AND BARRIERS</v>
          </cell>
          <cell r="E1393" t="str">
            <v>CHIGBO ENENMO</v>
          </cell>
          <cell r="F1393" t="str">
            <v>SECURITY</v>
          </cell>
          <cell r="G1393">
            <v>14001</v>
          </cell>
          <cell r="H1393">
            <v>140</v>
          </cell>
          <cell r="I1393" t="str">
            <v>HSE</v>
          </cell>
          <cell r="J1393" t="str">
            <v>BASE JV</v>
          </cell>
          <cell r="K1393" t="str">
            <v>CC &amp; MD</v>
          </cell>
          <cell r="L1393" t="str">
            <v>SECURITY</v>
          </cell>
          <cell r="M1393" t="str">
            <v>General Manager, Security</v>
          </cell>
          <cell r="N1393" t="str">
            <v>Corporate Security Operations Manager</v>
          </cell>
          <cell r="O1393" t="str">
            <v>OLOWOLAGBA, SUNKANMI</v>
          </cell>
          <cell r="P1393" t="str">
            <v>DAVID.OBOT@SHELL.COM</v>
          </cell>
          <cell r="Q1393" t="str">
            <v>CAPEX</v>
          </cell>
          <cell r="R1393" t="str">
            <v>CAPEX</v>
          </cell>
          <cell r="V1393" t="str">
            <v>C_NOGI_CSE_Z04</v>
          </cell>
          <cell r="Z1393">
            <v>0</v>
          </cell>
          <cell r="AA1393">
            <v>0</v>
          </cell>
          <cell r="AB1393">
            <v>45750000</v>
          </cell>
          <cell r="AC1393">
            <v>450000</v>
          </cell>
          <cell r="AD1393">
            <v>600000</v>
          </cell>
          <cell r="AG1393">
            <v>0</v>
          </cell>
          <cell r="AH1393">
            <v>-600000</v>
          </cell>
        </row>
        <row r="1394">
          <cell r="A1394" t="str">
            <v>C.NG.SCE.IC.18.001</v>
          </cell>
          <cell r="B1394" t="str">
            <v>IA/RA SECURITY ENHANCEMENT</v>
          </cell>
          <cell r="C1394" t="str">
            <v>NEW_C.NG.SCE.IC.17.001</v>
          </cell>
          <cell r="D1394" t="str">
            <v>IA/RA SECURITY ENHANCEMENT</v>
          </cell>
          <cell r="E1394" t="str">
            <v>CHIGBO ENENMO</v>
          </cell>
          <cell r="F1394" t="str">
            <v>SECURITY</v>
          </cell>
          <cell r="G1394">
            <v>14001</v>
          </cell>
          <cell r="H1394">
            <v>140</v>
          </cell>
          <cell r="I1394" t="str">
            <v>HSE</v>
          </cell>
          <cell r="J1394" t="str">
            <v>BASE JV</v>
          </cell>
          <cell r="K1394" t="str">
            <v>CC &amp; MD</v>
          </cell>
          <cell r="L1394" t="str">
            <v>SECURITY</v>
          </cell>
          <cell r="M1394" t="str">
            <v>General Manager, Security</v>
          </cell>
          <cell r="N1394" t="str">
            <v>Corporate Security Operations Manager</v>
          </cell>
          <cell r="O1394" t="str">
            <v>OLOWOLAGBA, SUNKANMI</v>
          </cell>
          <cell r="P1394" t="str">
            <v>DAVID.OBOT@SHELL.COM</v>
          </cell>
          <cell r="Q1394" t="str">
            <v>CAPEX</v>
          </cell>
          <cell r="R1394" t="str">
            <v>CAPEX</v>
          </cell>
          <cell r="V1394" t="str">
            <v>C_NOGI_CSE_Z21</v>
          </cell>
          <cell r="Z1394">
            <v>0</v>
          </cell>
          <cell r="AA1394">
            <v>0</v>
          </cell>
          <cell r="AB1394">
            <v>336262500</v>
          </cell>
          <cell r="AC1394">
            <v>3307500</v>
          </cell>
          <cell r="AD1394">
            <v>4410000</v>
          </cell>
          <cell r="AG1394">
            <v>0</v>
          </cell>
          <cell r="AH1394">
            <v>-4410000</v>
          </cell>
        </row>
        <row r="1395">
          <cell r="A1395">
            <v>108110</v>
          </cell>
          <cell r="B1395" t="str">
            <v xml:space="preserve">HEAD OFFICE SERVICE FEE - AF            </v>
          </cell>
          <cell r="C1395" t="str">
            <v>103563_AF</v>
          </cell>
          <cell r="D1395" t="str">
            <v>HEAD OFFICE SERVICE FEE - AF</v>
          </cell>
          <cell r="E1395" t="str">
            <v>CHIGBO ENENMO</v>
          </cell>
          <cell r="F1395" t="str">
            <v>FINANCE - SF</v>
          </cell>
          <cell r="G1395">
            <v>429600</v>
          </cell>
          <cell r="H1395">
            <v>4296</v>
          </cell>
          <cell r="I1395" t="str">
            <v>G&amp;A</v>
          </cell>
          <cell r="J1395" t="str">
            <v>BASE JV</v>
          </cell>
          <cell r="K1395" t="str">
            <v>FINANCE</v>
          </cell>
          <cell r="L1395" t="str">
            <v>FINANCE</v>
          </cell>
          <cell r="M1395" t="str">
            <v>SPDC Finance Director</v>
          </cell>
          <cell r="N1395" t="str">
            <v>Regional Head, Budgeting &amp; Fin Planning</v>
          </cell>
          <cell r="O1395" t="str">
            <v>AJILIMA- ISAAC, HAWA</v>
          </cell>
          <cell r="P1395" t="str">
            <v>OLUSINA.AKANNI@SHELL.COM</v>
          </cell>
          <cell r="Q1395" t="str">
            <v>OPEX</v>
          </cell>
          <cell r="R1395" t="str">
            <v>OPEX</v>
          </cell>
          <cell r="S1395" t="str">
            <v>SERVICE FEES</v>
          </cell>
          <cell r="T1395" t="str">
            <v>N/A</v>
          </cell>
          <cell r="U1395" t="str">
            <v>N/A</v>
          </cell>
          <cell r="V1395" t="str">
            <v>C_OPSE_OIL_Z11</v>
          </cell>
          <cell r="W1395" t="str">
            <v>P237 Global Service Charge</v>
          </cell>
          <cell r="X1395" t="str">
            <v>S7300 Intercompany Service</v>
          </cell>
          <cell r="Y1395" t="str">
            <v>A2340 Overhead</v>
          </cell>
          <cell r="Z1395">
            <v>6308297.7800000003</v>
          </cell>
          <cell r="AA1395">
            <v>1809980.73</v>
          </cell>
          <cell r="AB1395">
            <v>0</v>
          </cell>
          <cell r="AC1395">
            <v>0</v>
          </cell>
          <cell r="AD1395">
            <v>0</v>
          </cell>
          <cell r="AG1395">
            <v>0</v>
          </cell>
          <cell r="AH1395">
            <v>0</v>
          </cell>
        </row>
        <row r="1396">
          <cell r="A1396">
            <v>110474</v>
          </cell>
          <cell r="B1396" t="str">
            <v>HEAD OFFICE SERVICE FEE - NLNG BS</v>
          </cell>
          <cell r="C1396" t="str">
            <v>103563_AF</v>
          </cell>
          <cell r="D1396" t="str">
            <v>HEAD OFFICE SERVICE FEE_MCA</v>
          </cell>
          <cell r="E1396" t="str">
            <v>CHIGBO ENENMO</v>
          </cell>
          <cell r="F1396" t="str">
            <v>FINANCE - SF</v>
          </cell>
          <cell r="G1396">
            <v>429600</v>
          </cell>
          <cell r="H1396">
            <v>4296</v>
          </cell>
          <cell r="I1396" t="str">
            <v>G&amp;A</v>
          </cell>
          <cell r="J1396" t="str">
            <v>BASE JV</v>
          </cell>
          <cell r="K1396" t="str">
            <v>FINANCE</v>
          </cell>
          <cell r="L1396" t="str">
            <v>FINANCE</v>
          </cell>
          <cell r="M1396" t="str">
            <v>SPDC Finance Director</v>
          </cell>
          <cell r="N1396" t="str">
            <v>Regional Head, Budgeting &amp; Fin Planning</v>
          </cell>
          <cell r="O1396" t="str">
            <v>AJILIMA- ISAAC, HAWA</v>
          </cell>
          <cell r="P1396" t="str">
            <v>OLUSINA.AKANNI@SHELL.COM</v>
          </cell>
          <cell r="Q1396" t="str">
            <v>OPEX</v>
          </cell>
          <cell r="R1396" t="str">
            <v>OPEX</v>
          </cell>
          <cell r="S1396" t="str">
            <v>SERVICE FEES</v>
          </cell>
          <cell r="T1396" t="str">
            <v>N/A</v>
          </cell>
          <cell r="U1396" t="str">
            <v>N/A</v>
          </cell>
          <cell r="V1396" t="str">
            <v>C_OPSE_OIL_Z11</v>
          </cell>
          <cell r="W1396" t="str">
            <v>P237 Global Service Charge</v>
          </cell>
          <cell r="X1396" t="str">
            <v>S7300 Intercompany Service</v>
          </cell>
          <cell r="Y1396" t="str">
            <v>A2340 Overhead</v>
          </cell>
          <cell r="Z1396">
            <v>0</v>
          </cell>
          <cell r="AA1396">
            <v>2887586.33</v>
          </cell>
          <cell r="AB1396">
            <v>0</v>
          </cell>
          <cell r="AC1396">
            <v>0</v>
          </cell>
          <cell r="AD1396">
            <v>0</v>
          </cell>
          <cell r="AG1396">
            <v>0</v>
          </cell>
          <cell r="AH1396">
            <v>0</v>
          </cell>
        </row>
        <row r="1397">
          <cell r="A1397" t="str">
            <v>C.NG.SUC.OR.16.003</v>
          </cell>
          <cell r="B1397" t="str">
            <v>UTILITIES ASSET INTEGRITY IMPROVEMENTS</v>
          </cell>
          <cell r="C1397" t="str">
            <v>C.NG.SUC.OR.16.003</v>
          </cell>
          <cell r="D1397" t="str">
            <v>UTILITIES ASSET INTEGRITY IMPROVEMENTS</v>
          </cell>
          <cell r="E1397" t="str">
            <v>CHIGBO ENENMO</v>
          </cell>
          <cell r="F1397" t="str">
            <v>INFRASTRUCTURE</v>
          </cell>
          <cell r="G1397">
            <v>14001</v>
          </cell>
          <cell r="H1397">
            <v>140</v>
          </cell>
          <cell r="I1397" t="str">
            <v>OF-E&amp;M</v>
          </cell>
          <cell r="J1397" t="str">
            <v>BASE JV</v>
          </cell>
          <cell r="K1397" t="str">
            <v>HR</v>
          </cell>
          <cell r="L1397" t="str">
            <v>INFRASTRUCTURE</v>
          </cell>
          <cell r="M1397" t="str">
            <v>Infrastructure Services Mgr Nigeria</v>
          </cell>
          <cell r="N1397" t="str">
            <v>Head, Corporate Utilities</v>
          </cell>
          <cell r="O1397" t="str">
            <v>Ajilima- Isaac, Hawa</v>
          </cell>
          <cell r="P1397" t="str">
            <v>IDARA.IDANG@SHELL.COM</v>
          </cell>
          <cell r="Q1397" t="str">
            <v>CAPEX</v>
          </cell>
          <cell r="R1397" t="str">
            <v>CAPEX</v>
          </cell>
          <cell r="V1397" t="str">
            <v>C_NOGI_ESV_Z12</v>
          </cell>
          <cell r="Z1397">
            <v>38493.14</v>
          </cell>
          <cell r="AA1397">
            <v>0</v>
          </cell>
          <cell r="AB1397">
            <v>15250000</v>
          </cell>
          <cell r="AC1397">
            <v>150000</v>
          </cell>
          <cell r="AD1397">
            <v>200000</v>
          </cell>
          <cell r="AG1397">
            <v>0</v>
          </cell>
          <cell r="AH1397">
            <v>-200000</v>
          </cell>
        </row>
        <row r="1398">
          <cell r="A1398" t="str">
            <v>C.NG.SUC.OR.17.002</v>
          </cell>
          <cell r="B1398" t="str">
            <v>IMPROVE AIR CONDITION TO CRITICAL FACILITIES</v>
          </cell>
          <cell r="C1398" t="str">
            <v>C.NG.SUC.OR.16.002</v>
          </cell>
          <cell r="D1398" t="str">
            <v>IMPROVE AIR CONDITION TO CRITICAL FACILITIES</v>
          </cell>
          <cell r="E1398" t="str">
            <v>CHIGBO ENENMO</v>
          </cell>
          <cell r="F1398" t="str">
            <v>INFRASTRUCTURE</v>
          </cell>
          <cell r="G1398">
            <v>14001</v>
          </cell>
          <cell r="H1398">
            <v>140</v>
          </cell>
          <cell r="I1398" t="str">
            <v>OF-MTCE</v>
          </cell>
          <cell r="J1398" t="str">
            <v>BASE JV</v>
          </cell>
          <cell r="K1398" t="str">
            <v>HR</v>
          </cell>
          <cell r="L1398" t="str">
            <v>INFRASTRUCTURE</v>
          </cell>
          <cell r="M1398" t="str">
            <v>Infrastructure Services Mgr Nigeria</v>
          </cell>
          <cell r="N1398" t="str">
            <v>Head, Corporate Utilities</v>
          </cell>
          <cell r="O1398" t="str">
            <v>AJILIMA- ISAAC, HAWA</v>
          </cell>
          <cell r="P1398" t="str">
            <v>humphrey.uluocha@shell.com</v>
          </cell>
          <cell r="Q1398" t="str">
            <v>CAPEX</v>
          </cell>
          <cell r="R1398" t="str">
            <v>CAPEX</v>
          </cell>
          <cell r="V1398" t="str">
            <v>C_ASIT_EUT_Z01</v>
          </cell>
          <cell r="Z1398">
            <v>0</v>
          </cell>
          <cell r="AA1398">
            <v>416714</v>
          </cell>
          <cell r="AB1398">
            <v>41175000</v>
          </cell>
          <cell r="AC1398">
            <v>405000</v>
          </cell>
          <cell r="AD1398">
            <v>540000</v>
          </cell>
          <cell r="AG1398">
            <v>0</v>
          </cell>
          <cell r="AH1398">
            <v>-540000</v>
          </cell>
        </row>
        <row r="1399">
          <cell r="A1399">
            <v>105372</v>
          </cell>
          <cell r="B1399" t="str">
            <v>GBARAN UBIE NDDC FEES</v>
          </cell>
          <cell r="C1399" t="str">
            <v>109271_MCA</v>
          </cell>
          <cell r="D1399" t="str">
            <v>NIGER DELTA DEVELOPMENT COMMISSION - MCA</v>
          </cell>
          <cell r="E1399" t="str">
            <v>CHIGBO ENENMO</v>
          </cell>
          <cell r="F1399" t="str">
            <v>FINANCE - NDDC</v>
          </cell>
          <cell r="G1399">
            <v>4280</v>
          </cell>
          <cell r="H1399">
            <v>4280</v>
          </cell>
          <cell r="I1399" t="str">
            <v>G&amp;A</v>
          </cell>
          <cell r="J1399" t="str">
            <v>MCA2 - GU</v>
          </cell>
          <cell r="K1399" t="str">
            <v>FINANCE</v>
          </cell>
          <cell r="L1399" t="str">
            <v>FINANCE</v>
          </cell>
          <cell r="M1399" t="str">
            <v>SPDC Finance Director</v>
          </cell>
          <cell r="N1399" t="str">
            <v>Regional Head, Budgeting &amp; Fin Planning</v>
          </cell>
          <cell r="O1399" t="str">
            <v>AJILIMA- ISAAC, HAWA</v>
          </cell>
          <cell r="P1399" t="str">
            <v>KABIRU.OLANREWAJU@SHELL.COM</v>
          </cell>
          <cell r="Q1399" t="str">
            <v>OPEX</v>
          </cell>
          <cell r="R1399" t="str">
            <v>OPEX</v>
          </cell>
          <cell r="S1399" t="str">
            <v>NDDC</v>
          </cell>
          <cell r="T1399" t="str">
            <v>N/A</v>
          </cell>
          <cell r="U1399" t="str">
            <v>N/A</v>
          </cell>
          <cell r="V1399" t="str">
            <v>N/A</v>
          </cell>
          <cell r="W1399" t="str">
            <v>P244 NDDC</v>
          </cell>
          <cell r="X1399" t="str">
            <v>S7900 Other Expenses</v>
          </cell>
          <cell r="Y1399" t="str">
            <v>A2320 Other Operating Cost</v>
          </cell>
          <cell r="Z1399">
            <v>-0.01</v>
          </cell>
          <cell r="AA1399">
            <v>0</v>
          </cell>
          <cell r="AB1399">
            <v>0</v>
          </cell>
          <cell r="AC1399">
            <v>0</v>
          </cell>
          <cell r="AD1399">
            <v>0</v>
          </cell>
          <cell r="AG1399">
            <v>0</v>
          </cell>
          <cell r="AH1399">
            <v>0</v>
          </cell>
        </row>
        <row r="1400">
          <cell r="A1400">
            <v>113035</v>
          </cell>
          <cell r="B1400" t="str">
            <v xml:space="preserve">GBARAN UBIE NDDC FEES PH2               </v>
          </cell>
          <cell r="C1400" t="str">
            <v>109271_MCA</v>
          </cell>
          <cell r="D1400" t="str">
            <v>NIGER DELTA DEVELOPMENT COMMISSION - MCA</v>
          </cell>
          <cell r="E1400" t="str">
            <v>CHIGBO ENENMO</v>
          </cell>
          <cell r="F1400" t="str">
            <v>FINANCE - NDDC</v>
          </cell>
          <cell r="G1400">
            <v>4280</v>
          </cell>
          <cell r="H1400">
            <v>4280</v>
          </cell>
          <cell r="I1400" t="str">
            <v>MCA2</v>
          </cell>
          <cell r="J1400" t="str">
            <v>MCA2 - GU</v>
          </cell>
          <cell r="K1400" t="str">
            <v>FINANCE</v>
          </cell>
          <cell r="L1400" t="str">
            <v>FINANCE</v>
          </cell>
          <cell r="M1400" t="str">
            <v>SPDC Finance Director</v>
          </cell>
          <cell r="N1400" t="str">
            <v>Regional Head, Budgeting &amp; Fin Planning</v>
          </cell>
          <cell r="O1400" t="str">
            <v>AJILIMA- ISAAC, HAWA</v>
          </cell>
          <cell r="P1400" t="str">
            <v>KABIRU.OLANREWAJU@SHELL.COM</v>
          </cell>
          <cell r="Q1400" t="str">
            <v>OPEX</v>
          </cell>
          <cell r="R1400" t="str">
            <v>OPEX</v>
          </cell>
          <cell r="S1400" t="str">
            <v>NDDC</v>
          </cell>
          <cell r="T1400" t="str">
            <v>N/A</v>
          </cell>
          <cell r="U1400" t="str">
            <v>N/A</v>
          </cell>
          <cell r="V1400" t="str">
            <v>N/A</v>
          </cell>
          <cell r="W1400" t="str">
            <v>P244 NDDC</v>
          </cell>
          <cell r="X1400" t="str">
            <v>S7900 Other Expenses</v>
          </cell>
          <cell r="Y1400" t="str">
            <v>A2320 Other Operating Cost</v>
          </cell>
          <cell r="Z1400">
            <v>0</v>
          </cell>
          <cell r="AA1400">
            <v>0</v>
          </cell>
          <cell r="AB1400">
            <v>0</v>
          </cell>
          <cell r="AC1400">
            <v>0</v>
          </cell>
          <cell r="AD1400">
            <v>0</v>
          </cell>
          <cell r="AG1400">
            <v>0</v>
          </cell>
          <cell r="AH1400">
            <v>0</v>
          </cell>
        </row>
        <row r="1401">
          <cell r="A1401" t="str">
            <v>C.NG.AFS.DF.17.004.1203</v>
          </cell>
          <cell r="B1401" t="str">
            <v>FORCADOS R05 WELLS</v>
          </cell>
          <cell r="C1401" t="str">
            <v>AF_STOG</v>
          </cell>
          <cell r="D1401" t="str">
            <v>AF_STOG</v>
          </cell>
          <cell r="E1401" t="str">
            <v>MOJEED OKUNADE</v>
          </cell>
          <cell r="F1401" t="str">
            <v>DEVELOPMENT</v>
          </cell>
          <cell r="G1401">
            <v>13005</v>
          </cell>
          <cell r="H1401">
            <v>130</v>
          </cell>
          <cell r="I1401" t="str">
            <v>PE</v>
          </cell>
          <cell r="J1401" t="str">
            <v>PROJECT FINANCE</v>
          </cell>
          <cell r="K1401" t="str">
            <v>DEVELOPMENT</v>
          </cell>
          <cell r="L1401" t="str">
            <v>DEVELOPMENT</v>
          </cell>
          <cell r="M1401" t="str">
            <v>Development Manager, Onshore Assets</v>
          </cell>
          <cell r="N1401" t="str">
            <v>Subsurface Operations Interface Manager</v>
          </cell>
          <cell r="O1401" t="str">
            <v>ENONCHE, VANESSA</v>
          </cell>
          <cell r="P1401" t="str">
            <v>IFEANYICHUKWU.OFIA@SHELL.COM</v>
          </cell>
          <cell r="Q1401" t="str">
            <v>CAPEX</v>
          </cell>
          <cell r="R1401" t="str">
            <v>CAPEX</v>
          </cell>
          <cell r="V1401" t="str">
            <v>D_FORC_WS1_R05</v>
          </cell>
          <cell r="Z1401">
            <v>0</v>
          </cell>
          <cell r="AA1401">
            <v>0</v>
          </cell>
          <cell r="AB1401">
            <v>136710912.5</v>
          </cell>
          <cell r="AC1401">
            <v>1344697.5</v>
          </cell>
          <cell r="AD1401">
            <v>1792930</v>
          </cell>
          <cell r="AG1401">
            <v>0</v>
          </cell>
          <cell r="AH1401">
            <v>-1792930</v>
          </cell>
        </row>
        <row r="1402">
          <cell r="A1402" t="str">
            <v>C.NG.AFS.DF.17.017.1200</v>
          </cell>
          <cell r="B1402" t="str">
            <v>OPUKUSHI WELLS</v>
          </cell>
          <cell r="C1402" t="str">
            <v>AF_STOG</v>
          </cell>
          <cell r="D1402" t="str">
            <v>AF_STOG</v>
          </cell>
          <cell r="E1402" t="str">
            <v>MOJEED OKUNADE</v>
          </cell>
          <cell r="F1402" t="str">
            <v>DEVELOPMENT</v>
          </cell>
          <cell r="G1402">
            <v>13005</v>
          </cell>
          <cell r="H1402">
            <v>130</v>
          </cell>
          <cell r="I1402" t="str">
            <v>PE</v>
          </cell>
          <cell r="J1402" t="str">
            <v>PROJECT FINANCE</v>
          </cell>
          <cell r="K1402" t="str">
            <v>DEVELOPMENT</v>
          </cell>
          <cell r="L1402" t="str">
            <v>DEVELOPMENT</v>
          </cell>
          <cell r="M1402" t="str">
            <v>Development Manager, Onshore Assets</v>
          </cell>
          <cell r="N1402" t="str">
            <v>Subsurface Operations Interface Manager</v>
          </cell>
          <cell r="O1402" t="str">
            <v>ENONCHE, VANESSA</v>
          </cell>
          <cell r="P1402" t="str">
            <v>IFEANYICHUKWU.OFIA@SHELL.COM</v>
          </cell>
          <cell r="Q1402" t="str">
            <v>CAPEX</v>
          </cell>
          <cell r="R1402" t="str">
            <v>CAPEX</v>
          </cell>
          <cell r="V1402" t="str">
            <v>D_OPUK_WS2_R02</v>
          </cell>
          <cell r="Z1402">
            <v>0</v>
          </cell>
          <cell r="AA1402">
            <v>0</v>
          </cell>
          <cell r="AB1402">
            <v>134127562.5</v>
          </cell>
          <cell r="AC1402">
            <v>1319287.5</v>
          </cell>
          <cell r="AD1402">
            <v>1759050</v>
          </cell>
          <cell r="AG1402">
            <v>0</v>
          </cell>
          <cell r="AH1402">
            <v>-1759050</v>
          </cell>
        </row>
        <row r="1403">
          <cell r="A1403" t="str">
            <v>C.NG.AFS.DF.17.019.1200</v>
          </cell>
          <cell r="B1403" t="str">
            <v>TUNU WELLS</v>
          </cell>
          <cell r="C1403" t="str">
            <v>AF_STOG</v>
          </cell>
          <cell r="D1403" t="str">
            <v>AF_STOG</v>
          </cell>
          <cell r="E1403" t="str">
            <v>MOJEED OKUNADE</v>
          </cell>
          <cell r="F1403" t="str">
            <v>DEVELOPMENT</v>
          </cell>
          <cell r="G1403">
            <v>13005</v>
          </cell>
          <cell r="H1403">
            <v>130</v>
          </cell>
          <cell r="I1403" t="str">
            <v>PE</v>
          </cell>
          <cell r="J1403" t="str">
            <v>PROJECT FINANCE</v>
          </cell>
          <cell r="K1403" t="str">
            <v>DEVELOPMENT</v>
          </cell>
          <cell r="L1403" t="str">
            <v>DEVELOPMENT</v>
          </cell>
          <cell r="M1403" t="str">
            <v>Development Manager, Onshore Assets</v>
          </cell>
          <cell r="N1403" t="str">
            <v>Subsurface Operations Interface Manager</v>
          </cell>
          <cell r="O1403" t="str">
            <v>ENONCHE, VANESSA</v>
          </cell>
          <cell r="P1403" t="str">
            <v>IFEANYICHUKWU.OFIA@SHELL.COM</v>
          </cell>
          <cell r="Q1403" t="str">
            <v>CAPEX</v>
          </cell>
          <cell r="R1403" t="str">
            <v>CAPEX</v>
          </cell>
          <cell r="V1403" t="str">
            <v>D_TUNU_WS2_R02</v>
          </cell>
          <cell r="Z1403">
            <v>0</v>
          </cell>
          <cell r="AA1403">
            <v>0</v>
          </cell>
          <cell r="AB1403">
            <v>103687037.5</v>
          </cell>
          <cell r="AC1403">
            <v>1019872.5</v>
          </cell>
          <cell r="AD1403">
            <v>1359830</v>
          </cell>
          <cell r="AG1403">
            <v>0</v>
          </cell>
          <cell r="AH1403">
            <v>-1359830</v>
          </cell>
        </row>
        <row r="1404">
          <cell r="A1404" t="str">
            <v>C.NG.AFS.DF.17.020</v>
          </cell>
          <cell r="B1404" t="str">
            <v>IMO RIVER WELLS</v>
          </cell>
          <cell r="C1404" t="str">
            <v>AF_STOG</v>
          </cell>
          <cell r="D1404" t="str">
            <v>AF_STOG</v>
          </cell>
          <cell r="E1404" t="str">
            <v>MOJEED OKUNADE</v>
          </cell>
          <cell r="F1404" t="str">
            <v>DEVELOPMENT</v>
          </cell>
          <cell r="G1404">
            <v>13005</v>
          </cell>
          <cell r="H1404">
            <v>130</v>
          </cell>
          <cell r="I1404" t="str">
            <v>PE</v>
          </cell>
          <cell r="J1404" t="str">
            <v>PROJECT FINANCE</v>
          </cell>
          <cell r="K1404" t="str">
            <v>DEVELOPMENT</v>
          </cell>
          <cell r="L1404" t="str">
            <v>DEVELOPMENT</v>
          </cell>
          <cell r="M1404" t="str">
            <v>Development Manager, Onshore Assets</v>
          </cell>
          <cell r="N1404" t="str">
            <v>Subsurface Operations Interface Manager</v>
          </cell>
          <cell r="O1404" t="str">
            <v>ENONCHE, VANESSA</v>
          </cell>
          <cell r="P1404" t="str">
            <v>IFEANYICHUKWU.OFIA@SHELL.COM</v>
          </cell>
          <cell r="Q1404" t="str">
            <v>CAPEX</v>
          </cell>
          <cell r="R1404" t="str">
            <v>CAPEX</v>
          </cell>
          <cell r="V1404" t="str">
            <v>D_AGBD_EL1_R03</v>
          </cell>
          <cell r="Z1404">
            <v>0</v>
          </cell>
          <cell r="AA1404">
            <v>2355.5</v>
          </cell>
          <cell r="AB1404">
            <v>508945112.5</v>
          </cell>
          <cell r="AC1404">
            <v>5006017.5</v>
          </cell>
          <cell r="AD1404">
            <v>6674690</v>
          </cell>
          <cell r="AG1404">
            <v>0</v>
          </cell>
          <cell r="AH1404">
            <v>-6674690</v>
          </cell>
        </row>
        <row r="1405">
          <cell r="A1405" t="str">
            <v>C.NG.AFS.DF.17.020.1200</v>
          </cell>
          <cell r="B1405" t="str">
            <v>IMO RIVER WELLS</v>
          </cell>
          <cell r="C1405" t="str">
            <v>AF_STOG</v>
          </cell>
          <cell r="D1405" t="str">
            <v>AF_STOG</v>
          </cell>
          <cell r="E1405" t="str">
            <v>MOJEED OKUNADE</v>
          </cell>
          <cell r="F1405" t="str">
            <v>DEVELOPMENT</v>
          </cell>
          <cell r="G1405">
            <v>13005</v>
          </cell>
          <cell r="H1405">
            <v>130</v>
          </cell>
          <cell r="I1405" t="str">
            <v>PE</v>
          </cell>
          <cell r="J1405" t="str">
            <v>PROJECT FINANCE</v>
          </cell>
          <cell r="K1405" t="str">
            <v>DEVELOPMENT</v>
          </cell>
          <cell r="L1405" t="str">
            <v>DEVELOPMENT</v>
          </cell>
          <cell r="M1405" t="str">
            <v>Development Manager, Onshore Assets</v>
          </cell>
          <cell r="N1405" t="str">
            <v>Subsurface Operations Interface Manager</v>
          </cell>
          <cell r="O1405" t="str">
            <v>ENONCHE, VANESSA</v>
          </cell>
          <cell r="P1405" t="str">
            <v>IFEANYICHUKWU.OFIA@SHELL.COM</v>
          </cell>
          <cell r="Q1405" t="str">
            <v>CAPEX</v>
          </cell>
          <cell r="R1405" t="str">
            <v>CAPEX</v>
          </cell>
          <cell r="V1405" t="str">
            <v>D_IMOR_EL1_R03</v>
          </cell>
          <cell r="Z1405">
            <v>0</v>
          </cell>
          <cell r="AA1405">
            <v>0</v>
          </cell>
          <cell r="AB1405">
            <v>184791112.5</v>
          </cell>
          <cell r="AC1405">
            <v>1817617.5</v>
          </cell>
          <cell r="AD1405">
            <v>2423490</v>
          </cell>
          <cell r="AG1405">
            <v>0</v>
          </cell>
          <cell r="AH1405">
            <v>-2423490</v>
          </cell>
        </row>
        <row r="1406">
          <cell r="A1406" t="str">
            <v>C_GHG_Reduction_OGI MAINTENANCE</v>
          </cell>
          <cell r="B1406" t="str">
            <v>OGI MAINTENANCE</v>
          </cell>
          <cell r="C1406" t="str">
            <v>C_GHG_Reduction_OGI MAINTENANCE</v>
          </cell>
          <cell r="D1406" t="str">
            <v>C_GHG_Reduction_OGI MAINTENANCE</v>
          </cell>
          <cell r="E1406" t="str">
            <v>TBA</v>
          </cell>
          <cell r="F1406" t="str">
            <v>TBA</v>
          </cell>
          <cell r="J1406" t="str">
            <v>BASE JV</v>
          </cell>
          <cell r="K1406" t="str">
            <v>N/A</v>
          </cell>
          <cell r="L1406" t="str">
            <v>PRODUCTION</v>
          </cell>
          <cell r="O1406" t="str">
            <v>TO BE DETERMINED</v>
          </cell>
          <cell r="Q1406" t="str">
            <v>CAPEX</v>
          </cell>
          <cell r="R1406" t="str">
            <v>CAPEX</v>
          </cell>
          <cell r="V1406" t="str">
            <v>C_GHG_Reduction</v>
          </cell>
          <cell r="Z1406">
            <v>0</v>
          </cell>
          <cell r="AA1406">
            <v>0</v>
          </cell>
          <cell r="AB1406">
            <v>278312500</v>
          </cell>
          <cell r="AC1406">
            <v>2737500</v>
          </cell>
          <cell r="AD1406">
            <v>3650000</v>
          </cell>
          <cell r="AG1406">
            <v>0</v>
          </cell>
          <cell r="AH1406">
            <v>-3650000</v>
          </cell>
        </row>
        <row r="1407">
          <cell r="A1407" t="str">
            <v>Corporate MA</v>
          </cell>
          <cell r="B1407" t="str">
            <v>Corporate MA</v>
          </cell>
          <cell r="C1407" t="str">
            <v>Corporate MA</v>
          </cell>
          <cell r="D1407" t="str">
            <v>Corporate MA</v>
          </cell>
          <cell r="E1407" t="str">
            <v>MA</v>
          </cell>
          <cell r="F1407" t="str">
            <v>Corporate MA</v>
          </cell>
          <cell r="J1407" t="str">
            <v>BASE JV</v>
          </cell>
          <cell r="K1407" t="str">
            <v>Corporate MA</v>
          </cell>
          <cell r="O1407" t="str">
            <v>MA</v>
          </cell>
          <cell r="P1407" t="str">
            <v>MA</v>
          </cell>
          <cell r="Q1407" t="str">
            <v>OPEX</v>
          </cell>
          <cell r="R1407" t="str">
            <v>OPEX</v>
          </cell>
          <cell r="Z1407">
            <v>0</v>
          </cell>
          <cell r="AA1407">
            <v>0</v>
          </cell>
          <cell r="AB1407">
            <v>0</v>
          </cell>
          <cell r="AC1407">
            <v>-44858000</v>
          </cell>
          <cell r="AD1407">
            <v>-44858000</v>
          </cell>
          <cell r="AG1407">
            <v>0</v>
          </cell>
          <cell r="AH1407">
            <v>44858000</v>
          </cell>
        </row>
        <row r="1408">
          <cell r="A1408" t="str">
            <v>DOMGAS CAPEX MA</v>
          </cell>
          <cell r="B1408" t="str">
            <v>DOMGAS CAPEX MA</v>
          </cell>
          <cell r="C1408" t="str">
            <v>DOMGAS CAPEX MA</v>
          </cell>
          <cell r="D1408" t="str">
            <v>DOMGAS CAPEX MA</v>
          </cell>
          <cell r="E1408" t="str">
            <v>DOMGAS CAPEX MA</v>
          </cell>
          <cell r="F1408" t="str">
            <v>DOMGAS CAPEX MA</v>
          </cell>
          <cell r="J1408" t="str">
            <v>DOMGAS/IPP</v>
          </cell>
          <cell r="K1408" t="str">
            <v>DOMGAS CAPEX MA</v>
          </cell>
          <cell r="O1408" t="str">
            <v>MA</v>
          </cell>
          <cell r="P1408" t="str">
            <v>MA</v>
          </cell>
          <cell r="Q1408" t="str">
            <v>CAPEX</v>
          </cell>
          <cell r="R1408" t="str">
            <v>CAPEX</v>
          </cell>
          <cell r="V1408" t="str">
            <v>MA</v>
          </cell>
          <cell r="Z1408">
            <v>0</v>
          </cell>
          <cell r="AA1408">
            <v>0</v>
          </cell>
          <cell r="AB1408">
            <v>0</v>
          </cell>
          <cell r="AC1408">
            <v>-133200000</v>
          </cell>
          <cell r="AD1408">
            <v>-133200000</v>
          </cell>
          <cell r="AG1408">
            <v>0</v>
          </cell>
          <cell r="AH1408">
            <v>133200000</v>
          </cell>
        </row>
        <row r="1409">
          <cell r="A1409" t="str">
            <v>C.NG.AFS.DF.17.021.1203</v>
          </cell>
          <cell r="B1409" t="str">
            <v>SOKU R03 WELLS</v>
          </cell>
          <cell r="C1409" t="str">
            <v>AF_STOG</v>
          </cell>
          <cell r="D1409" t="str">
            <v>AF_STOG</v>
          </cell>
          <cell r="E1409" t="str">
            <v>MOJEED OKUNADE</v>
          </cell>
          <cell r="F1409" t="str">
            <v>DEVELOPMENT</v>
          </cell>
          <cell r="G1409">
            <v>13005</v>
          </cell>
          <cell r="H1409">
            <v>130</v>
          </cell>
          <cell r="I1409" t="str">
            <v>PE</v>
          </cell>
          <cell r="J1409" t="str">
            <v>PROJECT FINANCE</v>
          </cell>
          <cell r="K1409" t="str">
            <v>DEVELOPMENT</v>
          </cell>
          <cell r="L1409" t="str">
            <v>DEVELOPMENT</v>
          </cell>
          <cell r="M1409" t="str">
            <v>Development Manager, Onshore Assets</v>
          </cell>
          <cell r="N1409" t="str">
            <v>Subsurface Operations Interface Manager</v>
          </cell>
          <cell r="O1409" t="str">
            <v>ENONCHE, VANESSA</v>
          </cell>
          <cell r="P1409" t="str">
            <v>IFEANYICHUKWU.OFIA@SHELL.COM</v>
          </cell>
          <cell r="Q1409" t="str">
            <v>CAPEX</v>
          </cell>
          <cell r="R1409" t="str">
            <v>CAPEX</v>
          </cell>
          <cell r="V1409" t="str">
            <v>D_SOKU_ES1_R03</v>
          </cell>
          <cell r="Z1409">
            <v>0</v>
          </cell>
          <cell r="AA1409">
            <v>0</v>
          </cell>
          <cell r="AB1409">
            <v>140732337.5</v>
          </cell>
          <cell r="AC1409">
            <v>1384252.5</v>
          </cell>
          <cell r="AD1409">
            <v>1845670</v>
          </cell>
          <cell r="AG1409">
            <v>0</v>
          </cell>
          <cell r="AH1409">
            <v>-1845670</v>
          </cell>
        </row>
        <row r="1410">
          <cell r="A1410" t="str">
            <v>C.NG.AFS.DF.17.022.1200</v>
          </cell>
          <cell r="B1410" t="str">
            <v>OBIGBO NORTH WELLS</v>
          </cell>
          <cell r="C1410" t="str">
            <v>AF_STOG</v>
          </cell>
          <cell r="D1410" t="str">
            <v>AF_STOG</v>
          </cell>
          <cell r="E1410" t="str">
            <v>MOJEED OKUNADE</v>
          </cell>
          <cell r="F1410" t="str">
            <v>DEVELOPMENT</v>
          </cell>
          <cell r="G1410">
            <v>13005</v>
          </cell>
          <cell r="H1410">
            <v>130</v>
          </cell>
          <cell r="I1410" t="str">
            <v>PE</v>
          </cell>
          <cell r="J1410" t="str">
            <v>PROJECT FINANCE</v>
          </cell>
          <cell r="K1410" t="str">
            <v>DEVELOPMENT</v>
          </cell>
          <cell r="L1410" t="str">
            <v>DEVELOPMENT</v>
          </cell>
          <cell r="M1410" t="str">
            <v>Development Manager, Onshore Assets</v>
          </cell>
          <cell r="N1410" t="str">
            <v>Subsurface Operations Interface Manager</v>
          </cell>
          <cell r="O1410" t="str">
            <v>ENONCHE, VANESSA</v>
          </cell>
          <cell r="P1410" t="str">
            <v>IFEANYICHUKWU.OFIA@SHELL.COM</v>
          </cell>
          <cell r="Q1410" t="str">
            <v>CAPEX</v>
          </cell>
          <cell r="R1410" t="str">
            <v>CAPEX</v>
          </cell>
          <cell r="V1410" t="str">
            <v>D_OBGN_EL1_R06</v>
          </cell>
          <cell r="Z1410">
            <v>0</v>
          </cell>
          <cell r="AA1410">
            <v>0</v>
          </cell>
          <cell r="AB1410">
            <v>56293087.5</v>
          </cell>
          <cell r="AC1410">
            <v>553702.5</v>
          </cell>
          <cell r="AD1410">
            <v>738270</v>
          </cell>
          <cell r="AG1410">
            <v>0</v>
          </cell>
          <cell r="AH1410">
            <v>-738270</v>
          </cell>
        </row>
        <row r="1411">
          <cell r="A1411" t="str">
            <v>NEW MCA2 CAPEX</v>
          </cell>
          <cell r="B1411" t="str">
            <v>NEW MCA2 CAPEX</v>
          </cell>
          <cell r="C1411" t="str">
            <v>NEW MCA2 CAPEX</v>
          </cell>
          <cell r="D1411" t="str">
            <v>NEW MCA2 CAPEX</v>
          </cell>
          <cell r="E1411" t="str">
            <v>TBA</v>
          </cell>
          <cell r="F1411" t="str">
            <v>TBA</v>
          </cell>
          <cell r="G1411">
            <v>13303</v>
          </cell>
          <cell r="H1411">
            <v>133</v>
          </cell>
          <cell r="I1411" t="str">
            <v>MCA2</v>
          </cell>
          <cell r="J1411" t="str">
            <v>MCA2 - GU</v>
          </cell>
          <cell r="K1411" t="str">
            <v>N/A</v>
          </cell>
          <cell r="O1411" t="str">
            <v>TBA</v>
          </cell>
          <cell r="P1411" t="str">
            <v>TBA</v>
          </cell>
          <cell r="Q1411" t="str">
            <v>CAPEX</v>
          </cell>
          <cell r="R1411" t="str">
            <v>CAPEX</v>
          </cell>
          <cell r="Z1411">
            <v>0</v>
          </cell>
          <cell r="AA1411">
            <v>0</v>
          </cell>
          <cell r="AB1411">
            <v>0</v>
          </cell>
          <cell r="AC1411">
            <v>0</v>
          </cell>
          <cell r="AD1411">
            <v>0</v>
          </cell>
          <cell r="AG1411">
            <v>0</v>
          </cell>
          <cell r="AH1411">
            <v>0</v>
          </cell>
        </row>
        <row r="1412">
          <cell r="A1412" t="str">
            <v>NEW_C.NG.PBW.DF.18.101</v>
          </cell>
          <cell r="B1412" t="str">
            <v>AG SOLUTION OTUMARA FLB</v>
          </cell>
          <cell r="C1412" t="str">
            <v>NEW_C.NG.PBW.DF.18.101</v>
          </cell>
          <cell r="D1412" t="str">
            <v>AG SOLUTION OTUMARA FLB</v>
          </cell>
          <cell r="E1412" t="str">
            <v>MOJEED OKUNADE</v>
          </cell>
          <cell r="F1412" t="str">
            <v>MAJOR PROJECTS</v>
          </cell>
          <cell r="G1412">
            <v>413003</v>
          </cell>
          <cell r="H1412">
            <v>4130</v>
          </cell>
          <cell r="I1412" t="str">
            <v>GAS</v>
          </cell>
          <cell r="J1412" t="str">
            <v>DOMGAS/IPP</v>
          </cell>
          <cell r="K1412" t="str">
            <v>P&amp;T</v>
          </cell>
          <cell r="L1412" t="str">
            <v>GM Nigeria, Operated</v>
          </cell>
          <cell r="M1412" t="str">
            <v>GM Nigeria, Operated</v>
          </cell>
          <cell r="N1412" t="str">
            <v>Project Manager, DOMGAS &amp; FYIP</v>
          </cell>
          <cell r="O1412" t="str">
            <v>AJALA, OLUFEMI</v>
          </cell>
          <cell r="P1412" t="str">
            <v>SHOLA.OMOTINUGBON@SHELL.COM</v>
          </cell>
          <cell r="Q1412" t="str">
            <v>CAPEX</v>
          </cell>
          <cell r="R1412" t="str">
            <v>CAPEX</v>
          </cell>
          <cell r="S1412" t="str">
            <v>NON SAL</v>
          </cell>
          <cell r="T1412" t="str">
            <v>N/A</v>
          </cell>
          <cell r="U1412" t="str">
            <v>N/A</v>
          </cell>
          <cell r="V1412" t="str">
            <v>C_OTUM_FLB</v>
          </cell>
          <cell r="Z1412">
            <v>0</v>
          </cell>
          <cell r="AA1412">
            <v>0</v>
          </cell>
          <cell r="AB1412">
            <v>1220000000</v>
          </cell>
          <cell r="AC1412">
            <v>12000000</v>
          </cell>
          <cell r="AD1412">
            <v>16000000</v>
          </cell>
          <cell r="AG1412">
            <v>0</v>
          </cell>
          <cell r="AH1412">
            <v>-16000000</v>
          </cell>
        </row>
        <row r="1413">
          <cell r="A1413" t="str">
            <v>NEW_C.NG.PBW.DF.18.101.1238</v>
          </cell>
          <cell r="B1413" t="str">
            <v>AG SOLUTION OTUMARA FLB -PMT</v>
          </cell>
          <cell r="C1413" t="str">
            <v>NEW_C.NG.PBW.DF.18.101.1238</v>
          </cell>
          <cell r="D1413" t="str">
            <v>AG SOLUTION OTUMARA FLB -PMT</v>
          </cell>
          <cell r="E1413" t="str">
            <v>MOJEED OKUNADE</v>
          </cell>
          <cell r="F1413" t="str">
            <v>MAJOR PROJECTS</v>
          </cell>
          <cell r="G1413">
            <v>415004</v>
          </cell>
          <cell r="H1413">
            <v>4150</v>
          </cell>
          <cell r="I1413" t="str">
            <v>GAS</v>
          </cell>
          <cell r="J1413" t="str">
            <v>DOMGAS/IPP</v>
          </cell>
          <cell r="K1413" t="str">
            <v>P&amp;T</v>
          </cell>
          <cell r="L1413" t="str">
            <v>GM Nigeria, Operated</v>
          </cell>
          <cell r="M1413" t="str">
            <v>GM Nigeria, Operated</v>
          </cell>
          <cell r="N1413" t="str">
            <v>Project Manager, DOMGAS &amp; FYIP</v>
          </cell>
          <cell r="O1413" t="str">
            <v>AJALA, OLUFEMI</v>
          </cell>
          <cell r="P1413" t="str">
            <v>SHOLA.OMOTINUGBON@SHELL.COM</v>
          </cell>
          <cell r="Q1413" t="str">
            <v>CAPEX</v>
          </cell>
          <cell r="R1413" t="str">
            <v>CAPEX</v>
          </cell>
          <cell r="S1413" t="str">
            <v>NON SAL</v>
          </cell>
          <cell r="T1413" t="str">
            <v>N/A</v>
          </cell>
          <cell r="U1413" t="str">
            <v>N/A</v>
          </cell>
          <cell r="V1413" t="str">
            <v>C_OTUM_FLB_PMT</v>
          </cell>
          <cell r="Z1413">
            <v>0</v>
          </cell>
          <cell r="AA1413">
            <v>0</v>
          </cell>
          <cell r="AB1413">
            <v>76250000</v>
          </cell>
          <cell r="AC1413">
            <v>750000</v>
          </cell>
          <cell r="AD1413">
            <v>1000000</v>
          </cell>
          <cell r="AG1413">
            <v>0</v>
          </cell>
          <cell r="AH1413">
            <v>-1000000</v>
          </cell>
        </row>
        <row r="1414">
          <cell r="A1414" t="str">
            <v>C.NG.AFS.DF.17.024.1200</v>
          </cell>
          <cell r="B1414" t="str">
            <v>OTAMINI WELLS</v>
          </cell>
          <cell r="C1414" t="str">
            <v>AF_STOG</v>
          </cell>
          <cell r="D1414" t="str">
            <v>AF_STOG</v>
          </cell>
          <cell r="E1414" t="str">
            <v>MOJEED OKUNADE</v>
          </cell>
          <cell r="F1414" t="str">
            <v>DEVELOPMENT</v>
          </cell>
          <cell r="G1414">
            <v>13005</v>
          </cell>
          <cell r="H1414">
            <v>130</v>
          </cell>
          <cell r="I1414" t="str">
            <v>PE</v>
          </cell>
          <cell r="J1414" t="str">
            <v>PROJECT FINANCE</v>
          </cell>
          <cell r="K1414" t="str">
            <v>DEVELOPMENT</v>
          </cell>
          <cell r="L1414" t="str">
            <v>DEVELOPMENT</v>
          </cell>
          <cell r="M1414" t="str">
            <v>Development Manager, Onshore Assets</v>
          </cell>
          <cell r="N1414" t="str">
            <v>Subsurface Operations Interface Manager</v>
          </cell>
          <cell r="O1414" t="str">
            <v>ENONCHE, VANESSA</v>
          </cell>
          <cell r="P1414" t="str">
            <v>IFEANYICHUKWU.OFIA@SHELL.COM</v>
          </cell>
          <cell r="Q1414" t="str">
            <v>CAPEX</v>
          </cell>
          <cell r="R1414" t="str">
            <v>CAPEX</v>
          </cell>
          <cell r="V1414" t="str">
            <v>D_OTAM_EL1_R06</v>
          </cell>
          <cell r="Z1414">
            <v>0</v>
          </cell>
          <cell r="AA1414">
            <v>0</v>
          </cell>
          <cell r="AB1414">
            <v>38667137.5</v>
          </cell>
          <cell r="AC1414">
            <v>380332.49999999994</v>
          </cell>
          <cell r="AD1414">
            <v>507109.99999999994</v>
          </cell>
          <cell r="AG1414">
            <v>0</v>
          </cell>
          <cell r="AH1414">
            <v>-507109.99999999994</v>
          </cell>
        </row>
        <row r="1415">
          <cell r="A1415" t="str">
            <v>O.NG.BPE.AFR.FAC.724FP</v>
          </cell>
          <cell r="B1415" t="str">
            <v>AFAM POWER PLANT PREV. MTCENANCE</v>
          </cell>
          <cell r="C1415" t="str">
            <v>O.NG.BPE.FAC.724FP</v>
          </cell>
          <cell r="D1415" t="str">
            <v>AFAM POWER PLANT PREV. MTCENANCE (PRODUCTION MAINTENANCE – GAS (ONSHORE))</v>
          </cell>
          <cell r="E1415" t="str">
            <v>IRETI OMOTOSO</v>
          </cell>
          <cell r="F1415" t="str">
            <v>PRODUCTION</v>
          </cell>
          <cell r="G1415">
            <v>413003</v>
          </cell>
          <cell r="H1415">
            <v>4130</v>
          </cell>
          <cell r="I1415" t="str">
            <v>GAS</v>
          </cell>
          <cell r="J1415" t="str">
            <v>DOMGAS/IPP</v>
          </cell>
          <cell r="K1415" t="str">
            <v>PRODUCTION</v>
          </cell>
          <cell r="L1415" t="str">
            <v>PRODUCTION</v>
          </cell>
          <cell r="M1415" t="str">
            <v>Asset Manager, Land East Hub (AFAM)</v>
          </cell>
          <cell r="N1415" t="str">
            <v>Operations Manager Afam Power Plant</v>
          </cell>
          <cell r="O1415" t="str">
            <v>AZUBUIKE, JOHN</v>
          </cell>
          <cell r="P1415" t="str">
            <v>ALPHONS.ALAGALA@SHELL.COM</v>
          </cell>
          <cell r="Q1415" t="str">
            <v>OPEX</v>
          </cell>
          <cell r="R1415" t="str">
            <v>OPEX</v>
          </cell>
          <cell r="S1415" t="str">
            <v>NON SAL</v>
          </cell>
          <cell r="T1415" t="str">
            <v>N/A</v>
          </cell>
          <cell r="U1415" t="str">
            <v>N/A</v>
          </cell>
          <cell r="V1415" t="str">
            <v>N_AFAM_EL1_G01</v>
          </cell>
          <cell r="W1415" t="str">
            <v>P234 Power Operations</v>
          </cell>
          <cell r="X1415" t="str">
            <v>S7200 Services</v>
          </cell>
          <cell r="Y1415" t="str">
            <v>A2170 Direct Mngt and Overheads</v>
          </cell>
          <cell r="Z1415">
            <v>18117742.889999997</v>
          </cell>
          <cell r="AA1415">
            <v>10339927.450000001</v>
          </cell>
          <cell r="AB1415">
            <v>1024926115</v>
          </cell>
          <cell r="AC1415">
            <v>33497329.600000001</v>
          </cell>
          <cell r="AD1415">
            <v>36857743.091803282</v>
          </cell>
          <cell r="AG1415">
            <v>0</v>
          </cell>
          <cell r="AH1415">
            <v>-36857743.091803282</v>
          </cell>
        </row>
        <row r="1416">
          <cell r="A1416" t="str">
            <v>C.NG.AFS.DF.18.001.1201</v>
          </cell>
          <cell r="B1416" t="str">
            <v>STOG REST AF OPTION BENISEDE</v>
          </cell>
          <cell r="C1416" t="str">
            <v>AF_STOG</v>
          </cell>
          <cell r="D1416" t="str">
            <v>AF_STOG</v>
          </cell>
          <cell r="E1416" t="str">
            <v>MOJEED OKUNADE</v>
          </cell>
          <cell r="F1416" t="str">
            <v>DEVELOPMENT</v>
          </cell>
          <cell r="G1416">
            <v>13005</v>
          </cell>
          <cell r="H1416">
            <v>130</v>
          </cell>
          <cell r="I1416" t="str">
            <v>PE</v>
          </cell>
          <cell r="J1416" t="str">
            <v>PROJECT FINANCE</v>
          </cell>
          <cell r="K1416" t="str">
            <v>DEVELOPMENT</v>
          </cell>
          <cell r="L1416" t="str">
            <v>DEVELOPMENT</v>
          </cell>
          <cell r="M1416" t="str">
            <v>Development Manager, Onshore Assets</v>
          </cell>
          <cell r="N1416" t="str">
            <v>Subsurface Operations Interface Manager</v>
          </cell>
          <cell r="O1416" t="str">
            <v>ENONCHE, VANESSA</v>
          </cell>
          <cell r="P1416" t="str">
            <v>IFEANYICHUKWU.OFIA@SHELL.COM</v>
          </cell>
          <cell r="Q1416" t="str">
            <v>CAPEX</v>
          </cell>
          <cell r="R1416" t="str">
            <v>CAPEX</v>
          </cell>
          <cell r="V1416" t="str">
            <v>D_BENS_WS2_R03</v>
          </cell>
          <cell r="Z1416">
            <v>0</v>
          </cell>
          <cell r="AA1416">
            <v>0</v>
          </cell>
          <cell r="AB1416">
            <v>96075000</v>
          </cell>
          <cell r="AC1416">
            <v>945000</v>
          </cell>
          <cell r="AD1416">
            <v>1260000</v>
          </cell>
          <cell r="AG1416">
            <v>0</v>
          </cell>
          <cell r="AH1416">
            <v>-1260000</v>
          </cell>
        </row>
        <row r="1417">
          <cell r="A1417" t="str">
            <v>C.NG.AFS.DF.18.003.1201</v>
          </cell>
          <cell r="B1417" t="str">
            <v>STOG OPTZ AF OPTION OTUMARA</v>
          </cell>
          <cell r="C1417" t="str">
            <v>AF_STOG</v>
          </cell>
          <cell r="D1417" t="str">
            <v>AF_STOG</v>
          </cell>
          <cell r="E1417" t="str">
            <v>MOJEED OKUNADE</v>
          </cell>
          <cell r="F1417" t="str">
            <v>DEVELOPMENT</v>
          </cell>
          <cell r="G1417">
            <v>13005</v>
          </cell>
          <cell r="H1417">
            <v>130</v>
          </cell>
          <cell r="I1417" t="str">
            <v>PE</v>
          </cell>
          <cell r="J1417" t="str">
            <v>PROJECT FINANCE</v>
          </cell>
          <cell r="K1417" t="str">
            <v>DEVELOPMENT</v>
          </cell>
          <cell r="L1417" t="str">
            <v>DEVELOPMENT</v>
          </cell>
          <cell r="M1417" t="str">
            <v>Development Manager, Onshore Assets</v>
          </cell>
          <cell r="N1417" t="str">
            <v>Subsurface Operations Interface Manager</v>
          </cell>
          <cell r="O1417" t="str">
            <v>ENONCHE, VANESSA</v>
          </cell>
          <cell r="P1417" t="str">
            <v>IFEANYICHUKWU.OFIA@SHELL.COM</v>
          </cell>
          <cell r="Q1417" t="str">
            <v>CAPEX</v>
          </cell>
          <cell r="R1417" t="str">
            <v>CAPEX</v>
          </cell>
          <cell r="V1417" t="str">
            <v>D_OTUM_WS1_T04</v>
          </cell>
          <cell r="Z1417">
            <v>0</v>
          </cell>
          <cell r="AA1417">
            <v>0</v>
          </cell>
          <cell r="AB1417">
            <v>381250000</v>
          </cell>
          <cell r="AC1417">
            <v>3750000</v>
          </cell>
          <cell r="AD1417">
            <v>5000000</v>
          </cell>
          <cell r="AG1417">
            <v>0</v>
          </cell>
          <cell r="AH1417">
            <v>-5000000</v>
          </cell>
        </row>
        <row r="1418">
          <cell r="A1418" t="str">
            <v>C.NG.AFS.DF.18.003.1206</v>
          </cell>
          <cell r="B1418" t="str">
            <v>STOG REST AF FIRM OTUMARA</v>
          </cell>
          <cell r="C1418" t="str">
            <v>AF_STOG</v>
          </cell>
          <cell r="D1418" t="str">
            <v>AF_STOG</v>
          </cell>
          <cell r="E1418" t="str">
            <v>MOJEED OKUNADE</v>
          </cell>
          <cell r="F1418" t="str">
            <v>DEVELOPMENT</v>
          </cell>
          <cell r="G1418">
            <v>13005</v>
          </cell>
          <cell r="H1418">
            <v>130</v>
          </cell>
          <cell r="I1418" t="str">
            <v>PE</v>
          </cell>
          <cell r="J1418" t="str">
            <v>PROJECT FINANCE</v>
          </cell>
          <cell r="K1418" t="str">
            <v>DEVELOPMENT</v>
          </cell>
          <cell r="L1418" t="str">
            <v>DEVELOPMENT</v>
          </cell>
          <cell r="M1418" t="str">
            <v>Development Manager, Onshore Assets</v>
          </cell>
          <cell r="N1418" t="str">
            <v>Subsurface Operations Interface Manager</v>
          </cell>
          <cell r="O1418" t="str">
            <v>ENONCHE, VANESSA</v>
          </cell>
          <cell r="P1418" t="str">
            <v>IFEANYICHUKWU.OFIA@SHELL.COM</v>
          </cell>
          <cell r="Q1418" t="str">
            <v>CAPEX</v>
          </cell>
          <cell r="R1418" t="str">
            <v>CAPEX</v>
          </cell>
          <cell r="V1418" t="str">
            <v>C_OTUM_WS1_R02_PMT</v>
          </cell>
          <cell r="Z1418">
            <v>0</v>
          </cell>
          <cell r="AA1418">
            <v>0</v>
          </cell>
          <cell r="AB1418">
            <v>3050000</v>
          </cell>
          <cell r="AC1418">
            <v>30000</v>
          </cell>
          <cell r="AD1418">
            <v>40000</v>
          </cell>
          <cell r="AG1418">
            <v>0</v>
          </cell>
          <cell r="AH1418">
            <v>-40000</v>
          </cell>
        </row>
        <row r="1419">
          <cell r="A1419" t="str">
            <v>C.NG.AFS.DF.18.004.1204</v>
          </cell>
          <cell r="B1419" t="str">
            <v>STOG REST AF OPTION FORCADOS_YOKRI</v>
          </cell>
          <cell r="C1419" t="str">
            <v>AF_STOG</v>
          </cell>
          <cell r="D1419" t="str">
            <v>AF_STOG</v>
          </cell>
          <cell r="E1419" t="str">
            <v>MOJEED OKUNADE</v>
          </cell>
          <cell r="F1419" t="str">
            <v>DEVELOPMENT</v>
          </cell>
          <cell r="G1419">
            <v>13005</v>
          </cell>
          <cell r="H1419">
            <v>130</v>
          </cell>
          <cell r="I1419" t="str">
            <v>PE</v>
          </cell>
          <cell r="J1419" t="str">
            <v>PROJECT FINANCE</v>
          </cell>
          <cell r="K1419" t="str">
            <v>DEVELOPMENT</v>
          </cell>
          <cell r="L1419" t="str">
            <v>DEVELOPMENT</v>
          </cell>
          <cell r="M1419" t="str">
            <v>Development Manager, Onshore Assets</v>
          </cell>
          <cell r="N1419" t="str">
            <v>Subsurface Operations Interface Manager</v>
          </cell>
          <cell r="O1419" t="str">
            <v>ENONCHE, VANESSA</v>
          </cell>
          <cell r="P1419" t="str">
            <v>IFEANYICHUKWU.OFIA@SHELL.COM</v>
          </cell>
          <cell r="Q1419" t="str">
            <v>CAPEX</v>
          </cell>
          <cell r="R1419" t="str">
            <v>CAPEX</v>
          </cell>
          <cell r="V1419" t="str">
            <v>D_FORC_WS1_R02</v>
          </cell>
          <cell r="Z1419">
            <v>0</v>
          </cell>
          <cell r="AA1419">
            <v>0</v>
          </cell>
          <cell r="AB1419">
            <v>589412500</v>
          </cell>
          <cell r="AC1419">
            <v>5797500</v>
          </cell>
          <cell r="AD1419">
            <v>7730000</v>
          </cell>
          <cell r="AG1419">
            <v>0</v>
          </cell>
          <cell r="AH1419">
            <v>-7730000</v>
          </cell>
        </row>
        <row r="1420">
          <cell r="A1420" t="str">
            <v>C.NG.AFS.DF.18.004.1210</v>
          </cell>
          <cell r="B1420" t="str">
            <v>STOG REST AF FIRM FORCADOS_YOKRI</v>
          </cell>
          <cell r="C1420" t="str">
            <v>AF_STOG</v>
          </cell>
          <cell r="D1420" t="str">
            <v>AF_STOG</v>
          </cell>
          <cell r="E1420" t="str">
            <v>MOJEED OKUNADE</v>
          </cell>
          <cell r="F1420" t="str">
            <v>DEVELOPMENT</v>
          </cell>
          <cell r="G1420">
            <v>13005</v>
          </cell>
          <cell r="H1420">
            <v>130</v>
          </cell>
          <cell r="I1420" t="str">
            <v>PE</v>
          </cell>
          <cell r="J1420" t="str">
            <v>PROJECT FINANCE</v>
          </cell>
          <cell r="K1420" t="str">
            <v>DEVELOPMENT</v>
          </cell>
          <cell r="L1420" t="str">
            <v>DEVELOPMENT</v>
          </cell>
          <cell r="M1420" t="str">
            <v>Development Manager, Onshore Assets</v>
          </cell>
          <cell r="N1420" t="str">
            <v>Subsurface Operations Interface Manager</v>
          </cell>
          <cell r="O1420" t="str">
            <v>ENONCHE, VANESSA</v>
          </cell>
          <cell r="P1420" t="str">
            <v>IFEANYICHUKWU.OFIA@SHELL.COM</v>
          </cell>
          <cell r="Q1420" t="str">
            <v>CAPEX</v>
          </cell>
          <cell r="R1420" t="str">
            <v>CAPEX</v>
          </cell>
          <cell r="V1420" t="str">
            <v>C_FORC_WS1_R05_PMT</v>
          </cell>
          <cell r="Z1420">
            <v>0</v>
          </cell>
          <cell r="AA1420">
            <v>0</v>
          </cell>
          <cell r="AB1420">
            <v>2287500</v>
          </cell>
          <cell r="AC1420">
            <v>22500</v>
          </cell>
          <cell r="AD1420">
            <v>30000</v>
          </cell>
          <cell r="AG1420">
            <v>0</v>
          </cell>
          <cell r="AH1420">
            <v>-30000</v>
          </cell>
        </row>
        <row r="1421">
          <cell r="A1421" t="str">
            <v>C.NG.AFS.DF.18.008.1201</v>
          </cell>
          <cell r="B1421" t="str">
            <v>STOG REST AF OPTION GBARAN</v>
          </cell>
          <cell r="C1421" t="str">
            <v>AF_STOG</v>
          </cell>
          <cell r="D1421" t="str">
            <v>AF_STOG</v>
          </cell>
          <cell r="E1421" t="str">
            <v>MOJEED OKUNADE</v>
          </cell>
          <cell r="F1421" t="str">
            <v>DEVELOPMENT</v>
          </cell>
          <cell r="G1421">
            <v>13005</v>
          </cell>
          <cell r="H1421">
            <v>130</v>
          </cell>
          <cell r="I1421" t="str">
            <v>PE</v>
          </cell>
          <cell r="J1421" t="str">
            <v>PROJECT FINANCE</v>
          </cell>
          <cell r="K1421" t="str">
            <v>DEVELOPMENT</v>
          </cell>
          <cell r="L1421" t="str">
            <v>DEVELOPMENT</v>
          </cell>
          <cell r="M1421" t="str">
            <v>Development Manager, Onshore Assets</v>
          </cell>
          <cell r="N1421" t="str">
            <v>Subsurface Operations Interface Manager</v>
          </cell>
          <cell r="O1421" t="str">
            <v>ENONCHE, VANESSA</v>
          </cell>
          <cell r="P1421" t="str">
            <v>IFEANYICHUKWU.OFIA@SHELL.COM</v>
          </cell>
          <cell r="Q1421" t="str">
            <v>CAPEX</v>
          </cell>
          <cell r="R1421" t="str">
            <v>CAPEX</v>
          </cell>
          <cell r="V1421" t="str">
            <v>D_GBAR_EL2_R06</v>
          </cell>
          <cell r="Z1421">
            <v>0</v>
          </cell>
          <cell r="AA1421">
            <v>0</v>
          </cell>
          <cell r="AB1421">
            <v>788425000</v>
          </cell>
          <cell r="AC1421">
            <v>7755000</v>
          </cell>
          <cell r="AD1421">
            <v>10340000</v>
          </cell>
          <cell r="AG1421">
            <v>0</v>
          </cell>
          <cell r="AH1421">
            <v>-10340000</v>
          </cell>
        </row>
        <row r="1422">
          <cell r="A1422" t="str">
            <v>C.NG.AFS.DF.18.009.1201</v>
          </cell>
          <cell r="B1422" t="str">
            <v>STOG REST AF OPTION KOLO CREEK</v>
          </cell>
          <cell r="C1422" t="str">
            <v>AF_STOG</v>
          </cell>
          <cell r="D1422" t="str">
            <v>AF_STOG</v>
          </cell>
          <cell r="E1422" t="str">
            <v>MOJEED OKUNADE</v>
          </cell>
          <cell r="F1422" t="str">
            <v>DEVELOPMENT</v>
          </cell>
          <cell r="G1422">
            <v>13005</v>
          </cell>
          <cell r="H1422">
            <v>130</v>
          </cell>
          <cell r="I1422" t="str">
            <v>PE</v>
          </cell>
          <cell r="J1422" t="str">
            <v>PROJECT FINANCE</v>
          </cell>
          <cell r="K1422" t="str">
            <v>DEVELOPMENT</v>
          </cell>
          <cell r="L1422" t="str">
            <v>DEVELOPMENT</v>
          </cell>
          <cell r="M1422" t="str">
            <v>Development Manager, Onshore Assets</v>
          </cell>
          <cell r="N1422" t="str">
            <v>Subsurface Operations Interface Manager</v>
          </cell>
          <cell r="O1422" t="str">
            <v>ENONCHE, VANESSA</v>
          </cell>
          <cell r="P1422" t="str">
            <v>IFEANYICHUKWU.OFIA@SHELL.COM</v>
          </cell>
          <cell r="Q1422" t="str">
            <v>CAPEX</v>
          </cell>
          <cell r="R1422" t="str">
            <v>CAPEX</v>
          </cell>
          <cell r="V1422" t="str">
            <v>D_KOCR_EL2_R07</v>
          </cell>
          <cell r="Z1422">
            <v>0</v>
          </cell>
          <cell r="AA1422">
            <v>0</v>
          </cell>
          <cell r="AB1422">
            <v>157837500</v>
          </cell>
          <cell r="AC1422">
            <v>1552499.9999999998</v>
          </cell>
          <cell r="AD1422">
            <v>2069999.9999999998</v>
          </cell>
          <cell r="AG1422">
            <v>0</v>
          </cell>
          <cell r="AH1422">
            <v>-2069999.9999999998</v>
          </cell>
        </row>
        <row r="1423">
          <cell r="A1423" t="str">
            <v>C.NG.AFS.DF.18.010.1202</v>
          </cell>
          <cell r="B1423" t="str">
            <v>STOG REST AF OPTION AGBADA</v>
          </cell>
          <cell r="C1423" t="str">
            <v>AF_STOG</v>
          </cell>
          <cell r="D1423" t="str">
            <v>AF_STOG</v>
          </cell>
          <cell r="E1423" t="str">
            <v>MOJEED OKUNADE</v>
          </cell>
          <cell r="F1423" t="str">
            <v>DEVELOPMENT</v>
          </cell>
          <cell r="G1423">
            <v>13005</v>
          </cell>
          <cell r="H1423">
            <v>130</v>
          </cell>
          <cell r="I1423" t="str">
            <v>PE</v>
          </cell>
          <cell r="J1423" t="str">
            <v>PROJECT FINANCE</v>
          </cell>
          <cell r="K1423" t="str">
            <v>DEVELOPMENT</v>
          </cell>
          <cell r="L1423" t="str">
            <v>DEVELOPMENT</v>
          </cell>
          <cell r="M1423" t="str">
            <v>Development Manager, Onshore Assets</v>
          </cell>
          <cell r="N1423" t="str">
            <v>Subsurface Operations Interface Manager</v>
          </cell>
          <cell r="O1423" t="str">
            <v>ENONCHE, VANESSA</v>
          </cell>
          <cell r="P1423" t="str">
            <v>IFEANYICHUKWU.OFIA@SHELL.COM</v>
          </cell>
          <cell r="Q1423" t="str">
            <v>CAPEX</v>
          </cell>
          <cell r="R1423" t="str">
            <v>CAPEX</v>
          </cell>
          <cell r="V1423" t="str">
            <v>D_AGBD_EL1_R07</v>
          </cell>
          <cell r="Z1423">
            <v>0</v>
          </cell>
          <cell r="AA1423">
            <v>0</v>
          </cell>
          <cell r="AB1423">
            <v>26396225</v>
          </cell>
          <cell r="AC1423">
            <v>259635</v>
          </cell>
          <cell r="AD1423">
            <v>346180</v>
          </cell>
          <cell r="AG1423">
            <v>0</v>
          </cell>
          <cell r="AH1423">
            <v>-346180</v>
          </cell>
        </row>
        <row r="1424">
          <cell r="A1424" t="str">
            <v>C.NG.AFS.DF.18.010.1203</v>
          </cell>
          <cell r="B1424" t="str">
            <v>STOG REST AF FIRM AGBADA</v>
          </cell>
          <cell r="C1424" t="str">
            <v>AF_STOG</v>
          </cell>
          <cell r="D1424" t="str">
            <v>AF_STOG</v>
          </cell>
          <cell r="E1424" t="str">
            <v>MOJEED OKUNADE</v>
          </cell>
          <cell r="F1424" t="str">
            <v>DEVELOPMENT</v>
          </cell>
          <cell r="G1424">
            <v>13005</v>
          </cell>
          <cell r="H1424">
            <v>130</v>
          </cell>
          <cell r="I1424" t="str">
            <v>PE</v>
          </cell>
          <cell r="J1424" t="str">
            <v>PROJECT FINANCE</v>
          </cell>
          <cell r="K1424" t="str">
            <v>DEVELOPMENT</v>
          </cell>
          <cell r="L1424" t="str">
            <v>DEVELOPMENT</v>
          </cell>
          <cell r="M1424" t="str">
            <v>Development Manager, Onshore Assets</v>
          </cell>
          <cell r="N1424" t="str">
            <v>Subsurface Operations Interface Manager</v>
          </cell>
          <cell r="O1424" t="str">
            <v>ENONCHE, VANESSA</v>
          </cell>
          <cell r="P1424" t="str">
            <v>IFEANYICHUKWU.OFIA@SHELL.COM</v>
          </cell>
          <cell r="Q1424" t="str">
            <v>CAPEX</v>
          </cell>
          <cell r="R1424" t="str">
            <v>CAPEX</v>
          </cell>
          <cell r="V1424" t="str">
            <v>C_AGBD_EL1_R03_PMT</v>
          </cell>
          <cell r="Z1424">
            <v>0</v>
          </cell>
          <cell r="AA1424">
            <v>0</v>
          </cell>
          <cell r="AB1424">
            <v>1525000</v>
          </cell>
          <cell r="AC1424">
            <v>15000</v>
          </cell>
          <cell r="AD1424">
            <v>20000</v>
          </cell>
          <cell r="AG1424">
            <v>0</v>
          </cell>
          <cell r="AH1424">
            <v>-20000</v>
          </cell>
        </row>
        <row r="1425">
          <cell r="A1425" t="str">
            <v>C.NG.AFS.DF.18.010.1204</v>
          </cell>
          <cell r="B1425" t="str">
            <v>STOG REST AF FIRM AGBADA</v>
          </cell>
          <cell r="C1425" t="str">
            <v>AF_STOG</v>
          </cell>
          <cell r="D1425" t="str">
            <v>AF_STOG</v>
          </cell>
          <cell r="E1425" t="str">
            <v>MOJEED OKUNADE</v>
          </cell>
          <cell r="F1425" t="str">
            <v>DEVELOPMENT</v>
          </cell>
          <cell r="G1425">
            <v>13005</v>
          </cell>
          <cell r="H1425">
            <v>130</v>
          </cell>
          <cell r="I1425" t="str">
            <v>PE</v>
          </cell>
          <cell r="J1425" t="str">
            <v>PROJECT FINANCE</v>
          </cell>
          <cell r="K1425" t="str">
            <v>DEVELOPMENT</v>
          </cell>
          <cell r="L1425" t="str">
            <v>DEVELOPMENT</v>
          </cell>
          <cell r="M1425" t="str">
            <v>Development Manager, Onshore Assets</v>
          </cell>
          <cell r="N1425" t="str">
            <v>Subsurface Operations Interface Manager</v>
          </cell>
          <cell r="O1425" t="str">
            <v>ENONCHE, VANESSA</v>
          </cell>
          <cell r="P1425" t="str">
            <v>IFEANYICHUKWU.OFIA@SHELL.COM</v>
          </cell>
          <cell r="Q1425" t="str">
            <v>CAPEX</v>
          </cell>
          <cell r="R1425" t="str">
            <v>CAPEX</v>
          </cell>
          <cell r="V1425" t="str">
            <v>C_AGBD_EL1_R06_PMT</v>
          </cell>
          <cell r="Z1425">
            <v>0</v>
          </cell>
          <cell r="AA1425">
            <v>0</v>
          </cell>
          <cell r="AB1425">
            <v>762500</v>
          </cell>
          <cell r="AC1425">
            <v>7500</v>
          </cell>
          <cell r="AD1425">
            <v>10000</v>
          </cell>
          <cell r="AG1425">
            <v>0</v>
          </cell>
          <cell r="AH1425">
            <v>-10000</v>
          </cell>
        </row>
        <row r="1426">
          <cell r="A1426" t="str">
            <v>C.NG.AFS.DF.18.012.1202</v>
          </cell>
          <cell r="B1426" t="str">
            <v>STOG REST AF OPTION SEIBOU</v>
          </cell>
          <cell r="C1426" t="str">
            <v>AF_STOG</v>
          </cell>
          <cell r="D1426" t="str">
            <v>AF_STOG</v>
          </cell>
          <cell r="E1426" t="str">
            <v>MOJEED OKUNADE</v>
          </cell>
          <cell r="F1426" t="str">
            <v>DEVELOPMENT</v>
          </cell>
          <cell r="G1426">
            <v>13005</v>
          </cell>
          <cell r="H1426">
            <v>130</v>
          </cell>
          <cell r="I1426" t="str">
            <v>PE</v>
          </cell>
          <cell r="J1426" t="str">
            <v>PROJECT FINANCE</v>
          </cell>
          <cell r="K1426" t="str">
            <v>DEVELOPMENT</v>
          </cell>
          <cell r="L1426" t="str">
            <v>DEVELOPMENT</v>
          </cell>
          <cell r="M1426" t="str">
            <v>Development Manager, Onshore Assets</v>
          </cell>
          <cell r="N1426" t="str">
            <v>Subsurface Operations Interface Manager</v>
          </cell>
          <cell r="O1426" t="str">
            <v>ENONCHE, VANESSA</v>
          </cell>
          <cell r="P1426" t="str">
            <v>IFEANYICHUKWU.OFIA@SHELL.COM</v>
          </cell>
          <cell r="Q1426" t="str">
            <v>CAPEX</v>
          </cell>
          <cell r="R1426" t="str">
            <v>CAPEX</v>
          </cell>
          <cell r="V1426" t="str">
            <v>D_SEIB_WS2_R03</v>
          </cell>
          <cell r="Z1426">
            <v>0</v>
          </cell>
          <cell r="AA1426">
            <v>0</v>
          </cell>
          <cell r="AB1426">
            <v>35075000</v>
          </cell>
          <cell r="AC1426">
            <v>345000</v>
          </cell>
          <cell r="AD1426">
            <v>460000</v>
          </cell>
          <cell r="AG1426">
            <v>0</v>
          </cell>
          <cell r="AH1426">
            <v>-460000</v>
          </cell>
        </row>
        <row r="1427">
          <cell r="A1427" t="str">
            <v>C.NG.AFS.DF.18.013.1201</v>
          </cell>
          <cell r="B1427" t="str">
            <v>STOG REST AF OPTION BELEMA</v>
          </cell>
          <cell r="C1427" t="str">
            <v>AF_STOG</v>
          </cell>
          <cell r="D1427" t="str">
            <v>AF_STOG</v>
          </cell>
          <cell r="E1427" t="str">
            <v>MOJEED OKUNADE</v>
          </cell>
          <cell r="F1427" t="str">
            <v>DEVELOPMENT</v>
          </cell>
          <cell r="G1427">
            <v>13005</v>
          </cell>
          <cell r="H1427">
            <v>130</v>
          </cell>
          <cell r="I1427" t="str">
            <v>PE</v>
          </cell>
          <cell r="J1427" t="str">
            <v>PROJECT FINANCE</v>
          </cell>
          <cell r="K1427" t="str">
            <v>DEVELOPMENT</v>
          </cell>
          <cell r="L1427" t="str">
            <v>DEVELOPMENT</v>
          </cell>
          <cell r="M1427" t="str">
            <v>Development Manager, Onshore Assets</v>
          </cell>
          <cell r="N1427" t="str">
            <v>Subsurface Operations Interface Manager</v>
          </cell>
          <cell r="O1427" t="str">
            <v>ENONCHE, VANESSA</v>
          </cell>
          <cell r="P1427" t="str">
            <v>IFEANYICHUKWU.OFIA@SHELL.COM</v>
          </cell>
          <cell r="Q1427" t="str">
            <v>CAPEX</v>
          </cell>
          <cell r="R1427" t="str">
            <v>CAPEX</v>
          </cell>
          <cell r="V1427" t="str">
            <v>D_BELE_ES2_R05</v>
          </cell>
          <cell r="Z1427">
            <v>0</v>
          </cell>
          <cell r="AA1427">
            <v>0</v>
          </cell>
          <cell r="AB1427">
            <v>41937500</v>
          </cell>
          <cell r="AC1427">
            <v>412500</v>
          </cell>
          <cell r="AD1427">
            <v>550000</v>
          </cell>
          <cell r="AG1427">
            <v>0</v>
          </cell>
          <cell r="AH1427">
            <v>-550000</v>
          </cell>
        </row>
        <row r="1428">
          <cell r="A1428" t="str">
            <v>C.NG.AFS.DF.18.014.1202</v>
          </cell>
          <cell r="B1428" t="str">
            <v>STOG REST AF OPTION BONNY</v>
          </cell>
          <cell r="C1428" t="str">
            <v>AF_STOG</v>
          </cell>
          <cell r="D1428" t="str">
            <v>AF_STOG</v>
          </cell>
          <cell r="E1428" t="str">
            <v>MOJEED OKUNADE</v>
          </cell>
          <cell r="F1428" t="str">
            <v>DEVELOPMENT</v>
          </cell>
          <cell r="G1428">
            <v>13005</v>
          </cell>
          <cell r="H1428">
            <v>130</v>
          </cell>
          <cell r="I1428" t="str">
            <v>PE</v>
          </cell>
          <cell r="J1428" t="str">
            <v>PROJECT FINANCE</v>
          </cell>
          <cell r="K1428" t="str">
            <v>DEVELOPMENT</v>
          </cell>
          <cell r="L1428" t="str">
            <v>DEVELOPMENT</v>
          </cell>
          <cell r="M1428" t="str">
            <v>Development Manager, Onshore Assets</v>
          </cell>
          <cell r="N1428" t="str">
            <v>Subsurface Operations Interface Manager</v>
          </cell>
          <cell r="O1428" t="str">
            <v>ENONCHE, VANESSA</v>
          </cell>
          <cell r="P1428" t="str">
            <v>IFEANYICHUKWU.OFIA@SHELL.COM</v>
          </cell>
          <cell r="Q1428" t="str">
            <v>CAPEX</v>
          </cell>
          <cell r="R1428" t="str">
            <v>CAPEX</v>
          </cell>
          <cell r="V1428" t="str">
            <v>D_BONN_ES1_R04</v>
          </cell>
          <cell r="Z1428">
            <v>0</v>
          </cell>
          <cell r="AA1428">
            <v>0</v>
          </cell>
          <cell r="AB1428">
            <v>34664775</v>
          </cell>
          <cell r="AC1428">
            <v>340965</v>
          </cell>
          <cell r="AD1428">
            <v>454620</v>
          </cell>
          <cell r="AG1428">
            <v>0</v>
          </cell>
          <cell r="AH1428">
            <v>-454620</v>
          </cell>
        </row>
        <row r="1429">
          <cell r="A1429" t="str">
            <v>C.NG.AFS.DF.18.014.1204</v>
          </cell>
          <cell r="B1429" t="str">
            <v>STOG REST AF FIRM BONNY</v>
          </cell>
          <cell r="C1429" t="str">
            <v>AF_STOG</v>
          </cell>
          <cell r="D1429" t="str">
            <v>AF_STOG</v>
          </cell>
          <cell r="E1429" t="str">
            <v>MOJEED OKUNADE</v>
          </cell>
          <cell r="F1429" t="str">
            <v>DEVELOPMENT</v>
          </cell>
          <cell r="G1429">
            <v>13005</v>
          </cell>
          <cell r="H1429">
            <v>130</v>
          </cell>
          <cell r="I1429" t="str">
            <v>PE</v>
          </cell>
          <cell r="J1429" t="str">
            <v>PROJECT FINANCE</v>
          </cell>
          <cell r="K1429" t="str">
            <v>DEVELOPMENT</v>
          </cell>
          <cell r="L1429" t="str">
            <v>DEVELOPMENT</v>
          </cell>
          <cell r="M1429" t="str">
            <v>Development Manager, Onshore Assets</v>
          </cell>
          <cell r="N1429" t="str">
            <v>Subsurface Operations Interface Manager</v>
          </cell>
          <cell r="O1429" t="str">
            <v>ENONCHE, VANESSA</v>
          </cell>
          <cell r="P1429" t="str">
            <v>IFEANYICHUKWU.OFIA@SHELL.COM</v>
          </cell>
          <cell r="Q1429" t="str">
            <v>CAPEX</v>
          </cell>
          <cell r="R1429" t="str">
            <v>CAPEX</v>
          </cell>
          <cell r="V1429" t="str">
            <v>C_BONN_ES1_R05_PMT</v>
          </cell>
          <cell r="Z1429">
            <v>0</v>
          </cell>
          <cell r="AA1429">
            <v>0</v>
          </cell>
          <cell r="AB1429">
            <v>4575000</v>
          </cell>
          <cell r="AC1429">
            <v>45000</v>
          </cell>
          <cell r="AD1429">
            <v>60000</v>
          </cell>
          <cell r="AG1429">
            <v>0</v>
          </cell>
          <cell r="AH1429">
            <v>-60000</v>
          </cell>
        </row>
        <row r="1430">
          <cell r="A1430" t="str">
            <v>C.NG.AFS.DF.18.014.1205</v>
          </cell>
          <cell r="B1430" t="str">
            <v>STOG REST AF FIRM BONNY_NORTH</v>
          </cell>
          <cell r="C1430" t="str">
            <v>AF_STOG</v>
          </cell>
          <cell r="D1430" t="str">
            <v>AF_STOG</v>
          </cell>
          <cell r="E1430" t="str">
            <v>MOJEED OKUNADE</v>
          </cell>
          <cell r="F1430" t="str">
            <v>DEVELOPMENT</v>
          </cell>
          <cell r="G1430">
            <v>13005</v>
          </cell>
          <cell r="H1430">
            <v>130</v>
          </cell>
          <cell r="I1430" t="str">
            <v>PE</v>
          </cell>
          <cell r="J1430" t="str">
            <v>PROJECT FINANCE</v>
          </cell>
          <cell r="K1430" t="str">
            <v>DEVELOPMENT</v>
          </cell>
          <cell r="L1430" t="str">
            <v>DEVELOPMENT</v>
          </cell>
          <cell r="M1430" t="str">
            <v>Development Manager, Onshore Assets</v>
          </cell>
          <cell r="N1430" t="str">
            <v>Subsurface Operations Interface Manager</v>
          </cell>
          <cell r="O1430" t="str">
            <v>ENONCHE, VANESSA</v>
          </cell>
          <cell r="P1430" t="str">
            <v>IFEANYICHUKWU.OFIA@SHELL.COM</v>
          </cell>
          <cell r="Q1430" t="str">
            <v>CAPEX</v>
          </cell>
          <cell r="R1430" t="str">
            <v>CAPEX</v>
          </cell>
          <cell r="V1430" t="str">
            <v>C_BONT_ES1_R05_PMT</v>
          </cell>
          <cell r="Z1430">
            <v>0</v>
          </cell>
          <cell r="AA1430">
            <v>0</v>
          </cell>
          <cell r="AB1430">
            <v>4575000</v>
          </cell>
          <cell r="AC1430">
            <v>45000</v>
          </cell>
          <cell r="AD1430">
            <v>60000</v>
          </cell>
          <cell r="AG1430">
            <v>0</v>
          </cell>
          <cell r="AH1430">
            <v>-60000</v>
          </cell>
        </row>
        <row r="1431">
          <cell r="A1431" t="str">
            <v>C.NG.AFS.DF.18.017.1201</v>
          </cell>
          <cell r="B1431" t="str">
            <v>STOG REST AF FIRM OPUKUSHI</v>
          </cell>
          <cell r="C1431" t="str">
            <v>AF_STOG</v>
          </cell>
          <cell r="D1431" t="str">
            <v>AF_STOG</v>
          </cell>
          <cell r="E1431" t="str">
            <v>MOJEED OKUNADE</v>
          </cell>
          <cell r="F1431" t="str">
            <v>DEVELOPMENT</v>
          </cell>
          <cell r="G1431">
            <v>13005</v>
          </cell>
          <cell r="H1431">
            <v>130</v>
          </cell>
          <cell r="I1431" t="str">
            <v>PE</v>
          </cell>
          <cell r="J1431" t="str">
            <v>PROJECT FINANCE</v>
          </cell>
          <cell r="K1431" t="str">
            <v>DEVELOPMENT</v>
          </cell>
          <cell r="L1431" t="str">
            <v>DEVELOPMENT</v>
          </cell>
          <cell r="M1431" t="str">
            <v>Development Manager, Onshore Assets</v>
          </cell>
          <cell r="N1431" t="str">
            <v>Subsurface Operations Interface Manager</v>
          </cell>
          <cell r="O1431" t="str">
            <v>ENONCHE, VANESSA</v>
          </cell>
          <cell r="P1431" t="str">
            <v>IFEANYICHUKWU.OFIA@SHELL.COM</v>
          </cell>
          <cell r="Q1431" t="str">
            <v>CAPEX</v>
          </cell>
          <cell r="R1431" t="str">
            <v>CAPEX</v>
          </cell>
          <cell r="V1431" t="str">
            <v>C_OPUK_WS2_R02_PMT</v>
          </cell>
          <cell r="Z1431">
            <v>0</v>
          </cell>
          <cell r="AA1431">
            <v>0</v>
          </cell>
          <cell r="AB1431">
            <v>2287500</v>
          </cell>
          <cell r="AC1431">
            <v>22500</v>
          </cell>
          <cell r="AD1431">
            <v>30000</v>
          </cell>
          <cell r="AG1431">
            <v>0</v>
          </cell>
          <cell r="AH1431">
            <v>-30000</v>
          </cell>
        </row>
        <row r="1432">
          <cell r="A1432" t="str">
            <v>C.NG.AFS.DF.18.017.1202</v>
          </cell>
          <cell r="B1432" t="str">
            <v>STOG REST AF OPTION OPUKUSHI</v>
          </cell>
          <cell r="C1432" t="str">
            <v>AF_STOG</v>
          </cell>
          <cell r="D1432" t="str">
            <v>AF_STOG</v>
          </cell>
          <cell r="E1432" t="str">
            <v>MOJEED OKUNADE</v>
          </cell>
          <cell r="F1432" t="str">
            <v>DEVELOPMENT</v>
          </cell>
          <cell r="G1432">
            <v>13005</v>
          </cell>
          <cell r="H1432">
            <v>130</v>
          </cell>
          <cell r="I1432" t="str">
            <v>PE</v>
          </cell>
          <cell r="J1432" t="str">
            <v>PROJECT FINANCE</v>
          </cell>
          <cell r="K1432" t="str">
            <v>DEVELOPMENT</v>
          </cell>
          <cell r="L1432" t="str">
            <v>DEVELOPMENT</v>
          </cell>
          <cell r="M1432" t="str">
            <v>Development Manager, Onshore Assets</v>
          </cell>
          <cell r="N1432" t="str">
            <v>Subsurface Operations Interface Manager</v>
          </cell>
          <cell r="O1432" t="str">
            <v>ENONCHE, VANESSA</v>
          </cell>
          <cell r="P1432" t="str">
            <v>IFEANYICHUKWU.OFIA@SHELL.COM</v>
          </cell>
          <cell r="Q1432" t="str">
            <v>CAPEX</v>
          </cell>
          <cell r="R1432" t="str">
            <v>CAPEX</v>
          </cell>
          <cell r="V1432" t="str">
            <v>D_OPUK_WS2_R03</v>
          </cell>
          <cell r="Z1432">
            <v>0</v>
          </cell>
          <cell r="AA1432">
            <v>0</v>
          </cell>
          <cell r="AB1432">
            <v>171562500</v>
          </cell>
          <cell r="AC1432">
            <v>1687500</v>
          </cell>
          <cell r="AD1432">
            <v>2250000</v>
          </cell>
          <cell r="AG1432">
            <v>0</v>
          </cell>
          <cell r="AH1432">
            <v>-2250000</v>
          </cell>
        </row>
        <row r="1433">
          <cell r="A1433" t="str">
            <v>C.NG.AFS.DF.18.019.1201</v>
          </cell>
          <cell r="B1433" t="str">
            <v>STOG REST AF FIRM TUNU</v>
          </cell>
          <cell r="C1433" t="str">
            <v>AF_STOG</v>
          </cell>
          <cell r="D1433" t="str">
            <v>AF_STOG</v>
          </cell>
          <cell r="E1433" t="str">
            <v>MOJEED OKUNADE</v>
          </cell>
          <cell r="F1433" t="str">
            <v>DEVELOPMENT</v>
          </cell>
          <cell r="G1433">
            <v>13005</v>
          </cell>
          <cell r="H1433">
            <v>130</v>
          </cell>
          <cell r="I1433" t="str">
            <v>PE</v>
          </cell>
          <cell r="J1433" t="str">
            <v>PROJECT FINANCE</v>
          </cell>
          <cell r="K1433" t="str">
            <v>DEVELOPMENT</v>
          </cell>
          <cell r="L1433" t="str">
            <v>DEVELOPMENT</v>
          </cell>
          <cell r="M1433" t="str">
            <v>Development Manager, Onshore Assets</v>
          </cell>
          <cell r="N1433" t="str">
            <v>Subsurface Operations Interface Manager</v>
          </cell>
          <cell r="O1433" t="str">
            <v>ENONCHE, VANESSA</v>
          </cell>
          <cell r="P1433" t="str">
            <v>IFEANYICHUKWU.OFIA@SHELL.COM</v>
          </cell>
          <cell r="Q1433" t="str">
            <v>CAPEX</v>
          </cell>
          <cell r="R1433" t="str">
            <v>CAPEX</v>
          </cell>
          <cell r="V1433" t="str">
            <v>C_TUNU_WS2_R02_PMT</v>
          </cell>
          <cell r="Z1433">
            <v>0</v>
          </cell>
          <cell r="AA1433">
            <v>0</v>
          </cell>
          <cell r="AB1433">
            <v>1525000</v>
          </cell>
          <cell r="AC1433">
            <v>15000</v>
          </cell>
          <cell r="AD1433">
            <v>20000</v>
          </cell>
          <cell r="AG1433">
            <v>0</v>
          </cell>
          <cell r="AH1433">
            <v>-20000</v>
          </cell>
        </row>
        <row r="1434">
          <cell r="A1434" t="str">
            <v>C.NG.AFS.DF.18.020.1201</v>
          </cell>
          <cell r="B1434" t="str">
            <v>STOG REST AF FIRM IMO_RIVER</v>
          </cell>
          <cell r="C1434" t="str">
            <v>AF_STOG</v>
          </cell>
          <cell r="D1434" t="str">
            <v>AF_STOG</v>
          </cell>
          <cell r="E1434" t="str">
            <v>MOJEED OKUNADE</v>
          </cell>
          <cell r="F1434" t="str">
            <v>DEVELOPMENT</v>
          </cell>
          <cell r="G1434">
            <v>13005</v>
          </cell>
          <cell r="H1434">
            <v>130</v>
          </cell>
          <cell r="I1434" t="str">
            <v>PE</v>
          </cell>
          <cell r="J1434" t="str">
            <v>PROJECT FINANCE</v>
          </cell>
          <cell r="K1434" t="str">
            <v>DEVELOPMENT</v>
          </cell>
          <cell r="L1434" t="str">
            <v>DEVELOPMENT</v>
          </cell>
          <cell r="M1434" t="str">
            <v>Development Manager, Onshore Assets</v>
          </cell>
          <cell r="N1434" t="str">
            <v>Subsurface Operations Interface Manager</v>
          </cell>
          <cell r="O1434" t="str">
            <v>ENONCHE, VANESSA</v>
          </cell>
          <cell r="P1434" t="str">
            <v>IFEANYICHUKWU.OFIA@SHELL.COM</v>
          </cell>
          <cell r="Q1434" t="str">
            <v>CAPEX</v>
          </cell>
          <cell r="R1434" t="str">
            <v>CAPEX</v>
          </cell>
          <cell r="V1434" t="str">
            <v>C_IMOR_EL1_R03_PMT</v>
          </cell>
          <cell r="Z1434">
            <v>0</v>
          </cell>
          <cell r="AA1434">
            <v>0</v>
          </cell>
          <cell r="AB1434">
            <v>1525000</v>
          </cell>
          <cell r="AC1434">
            <v>15000</v>
          </cell>
          <cell r="AD1434">
            <v>20000</v>
          </cell>
          <cell r="AG1434">
            <v>0</v>
          </cell>
          <cell r="AH1434">
            <v>-20000</v>
          </cell>
        </row>
        <row r="1435">
          <cell r="A1435" t="str">
            <v>O.NG.PAE.A2G.FAC.71300</v>
          </cell>
          <cell r="B1435" t="str">
            <v>PAE AFAM GRF FACILITIES OPERATION</v>
          </cell>
          <cell r="C1435" t="str">
            <v>O.NG.PEL.OKL.FAC.71300</v>
          </cell>
          <cell r="D1435" t="str">
            <v>LAND AREA EAST (PEL) GAS FACILITIES OPERATIONS (PRODUCTION MAINTENANCE – GAS (ONSHORE))</v>
          </cell>
          <cell r="E1435" t="str">
            <v>IRETI OMOTOSO</v>
          </cell>
          <cell r="F1435" t="str">
            <v>PRODUCTION</v>
          </cell>
          <cell r="G1435">
            <v>413003</v>
          </cell>
          <cell r="H1435">
            <v>4130</v>
          </cell>
          <cell r="I1435" t="str">
            <v>GAS</v>
          </cell>
          <cell r="J1435" t="str">
            <v>DOMGAS/IPP</v>
          </cell>
          <cell r="K1435" t="str">
            <v>PRODUCTION</v>
          </cell>
          <cell r="L1435" t="str">
            <v>PRODUCTION</v>
          </cell>
          <cell r="M1435" t="str">
            <v>Asset Manager, Land East Hub</v>
          </cell>
          <cell r="N1435" t="str">
            <v>Asset Management Integration Lead</v>
          </cell>
          <cell r="O1435" t="str">
            <v>ADEDIRAN, ADEWALE</v>
          </cell>
          <cell r="P1435" t="str">
            <v>DENNIS.ONYEBUCHIE@SHELL.COM</v>
          </cell>
          <cell r="Q1435" t="str">
            <v>OPEX</v>
          </cell>
          <cell r="R1435" t="str">
            <v>OPEX</v>
          </cell>
          <cell r="S1435" t="str">
            <v>NON SAL</v>
          </cell>
          <cell r="T1435" t="str">
            <v>N/A</v>
          </cell>
          <cell r="U1435" t="str">
            <v>N/A</v>
          </cell>
          <cell r="V1435" t="str">
            <v>N_AFAM_EL1_G01</v>
          </cell>
          <cell r="W1435" t="str">
            <v>P231 Production Operations</v>
          </cell>
          <cell r="X1435" t="str">
            <v>S7200 Services</v>
          </cell>
          <cell r="Y1435" t="str">
            <v>A2170 Direct Mngt and Overheads</v>
          </cell>
          <cell r="Z1435">
            <v>1496422.1599999995</v>
          </cell>
          <cell r="AA1435">
            <v>1269458.0299999993</v>
          </cell>
          <cell r="AB1435">
            <v>231762006.25</v>
          </cell>
          <cell r="AC1435">
            <v>247923.53999999998</v>
          </cell>
          <cell r="AD1435">
            <v>1007798.9703278688</v>
          </cell>
          <cell r="AG1435">
            <v>0</v>
          </cell>
          <cell r="AH1435">
            <v>-1007798.9703278688</v>
          </cell>
        </row>
        <row r="1436">
          <cell r="A1436" t="str">
            <v>O.NG.PAE.A2G.FAC.724FC</v>
          </cell>
          <cell r="B1436" t="str">
            <v>PAE AFAM GRF FACILITIES CORRECTIVE</v>
          </cell>
          <cell r="C1436" t="str">
            <v>O.NG.PEL.OKL.FAC.724FC</v>
          </cell>
          <cell r="D1436" t="str">
            <v>AFAM GAS RECEIVING FACILITIES CORRECTIVE MAINTENANCE (PRODUCTION MAINTENANCE – GAS (ONSHORE))</v>
          </cell>
          <cell r="E1436" t="str">
            <v>IRETI OMOTOSO</v>
          </cell>
          <cell r="F1436" t="str">
            <v>PRODUCTION</v>
          </cell>
          <cell r="G1436">
            <v>413003</v>
          </cell>
          <cell r="H1436">
            <v>4130</v>
          </cell>
          <cell r="I1436" t="str">
            <v>GAS</v>
          </cell>
          <cell r="J1436" t="str">
            <v>DOMGAS/IPP</v>
          </cell>
          <cell r="K1436" t="str">
            <v>PRODUCTION</v>
          </cell>
          <cell r="L1436" t="str">
            <v>PRODUCTION</v>
          </cell>
          <cell r="M1436" t="str">
            <v>Asset Manager, Land East Hub</v>
          </cell>
          <cell r="N1436" t="str">
            <v>Asset Management Integration Lead</v>
          </cell>
          <cell r="O1436" t="str">
            <v>ADEDIRAN, ADEWALE</v>
          </cell>
          <cell r="P1436" t="str">
            <v>DENNIS.ONYEBUCHIE@SHELL.COM</v>
          </cell>
          <cell r="Q1436" t="str">
            <v>OPEX</v>
          </cell>
          <cell r="R1436" t="str">
            <v>OPEX</v>
          </cell>
          <cell r="S1436" t="str">
            <v>NON SAL</v>
          </cell>
          <cell r="T1436" t="str">
            <v>N/A</v>
          </cell>
          <cell r="U1436" t="str">
            <v>N/A</v>
          </cell>
          <cell r="V1436" t="str">
            <v>N_AFAM_EL1_G01</v>
          </cell>
          <cell r="W1436" t="str">
            <v>P234 Power Operations</v>
          </cell>
          <cell r="X1436" t="str">
            <v>S7200 Services</v>
          </cell>
          <cell r="Y1436" t="str">
            <v>A2170 Direct Mngt and Overheads</v>
          </cell>
          <cell r="Z1436">
            <v>1358875.21</v>
          </cell>
          <cell r="AA1436">
            <v>526462.53</v>
          </cell>
          <cell r="AB1436">
            <v>47956180.649999999</v>
          </cell>
          <cell r="AC1436">
            <v>587000</v>
          </cell>
          <cell r="AD1436">
            <v>744233.37918032787</v>
          </cell>
          <cell r="AG1436">
            <v>0</v>
          </cell>
          <cell r="AH1436">
            <v>-744233.37918032787</v>
          </cell>
        </row>
        <row r="1437">
          <cell r="A1437" t="str">
            <v>O.NG.PAE.A2G.FAC.724FP</v>
          </cell>
          <cell r="B1437" t="str">
            <v>PAE AFAM GRF FACILITIES PREVENTIVE</v>
          </cell>
          <cell r="C1437" t="str">
            <v>O.NG.PEL.OKL.FAC.724FP</v>
          </cell>
          <cell r="D1437" t="str">
            <v>AFAM GAS RECEIVING FACILITIES PREVENTIVE MAINTENANCE (PRODUCTION MAINTENANCE – GAS (ONSHORE))</v>
          </cell>
          <cell r="E1437" t="str">
            <v>IRETI OMOTOSO</v>
          </cell>
          <cell r="F1437" t="str">
            <v>PRODUCTION</v>
          </cell>
          <cell r="G1437">
            <v>413003</v>
          </cell>
          <cell r="H1437">
            <v>4130</v>
          </cell>
          <cell r="I1437" t="str">
            <v>GAS</v>
          </cell>
          <cell r="J1437" t="str">
            <v>DOMGAS/IPP</v>
          </cell>
          <cell r="K1437" t="str">
            <v>PRODUCTION</v>
          </cell>
          <cell r="L1437" t="str">
            <v>PRODUCTION</v>
          </cell>
          <cell r="M1437" t="str">
            <v>Asset Manager, Land East Hub</v>
          </cell>
          <cell r="N1437" t="str">
            <v>Asset Management Integration Lead</v>
          </cell>
          <cell r="O1437" t="str">
            <v>ADEDIRAN, ADEWALE</v>
          </cell>
          <cell r="P1437" t="str">
            <v>DENNIS.ONYEBUCHIE@SHELL.COM</v>
          </cell>
          <cell r="Q1437" t="str">
            <v>OPEX</v>
          </cell>
          <cell r="R1437" t="str">
            <v>OPEX</v>
          </cell>
          <cell r="S1437" t="str">
            <v>NON SAL</v>
          </cell>
          <cell r="T1437" t="str">
            <v>N/A</v>
          </cell>
          <cell r="U1437" t="str">
            <v>N/A</v>
          </cell>
          <cell r="V1437" t="str">
            <v>N_AFAM_EL1_G01</v>
          </cell>
          <cell r="W1437" t="str">
            <v>P234 Power Operations</v>
          </cell>
          <cell r="X1437" t="str">
            <v>S7200 Services</v>
          </cell>
          <cell r="Y1437" t="str">
            <v>A2170 Direct Mngt and Overheads</v>
          </cell>
          <cell r="Z1437">
            <v>289086.27</v>
          </cell>
          <cell r="AA1437">
            <v>699848.63</v>
          </cell>
          <cell r="AB1437">
            <v>12275052.620000001</v>
          </cell>
          <cell r="AC1437">
            <v>620994.978</v>
          </cell>
          <cell r="AD1437">
            <v>661241.05216393445</v>
          </cell>
          <cell r="AG1437">
            <v>0</v>
          </cell>
          <cell r="AH1437">
            <v>-661241.05216393445</v>
          </cell>
        </row>
        <row r="1438">
          <cell r="A1438" t="str">
            <v>C.NG.AFS.DF.18.021.1204</v>
          </cell>
          <cell r="B1438" t="str">
            <v>STOG REST AF FIRM SOKU</v>
          </cell>
          <cell r="C1438" t="str">
            <v>AF_STOG</v>
          </cell>
          <cell r="D1438" t="str">
            <v>AF_STOG</v>
          </cell>
          <cell r="E1438" t="str">
            <v>MOJEED OKUNADE</v>
          </cell>
          <cell r="F1438" t="str">
            <v>DEVELOPMENT</v>
          </cell>
          <cell r="G1438">
            <v>13005</v>
          </cell>
          <cell r="H1438">
            <v>130</v>
          </cell>
          <cell r="I1438" t="str">
            <v>PE</v>
          </cell>
          <cell r="J1438" t="str">
            <v>PROJECT FINANCE</v>
          </cell>
          <cell r="K1438" t="str">
            <v>DEVELOPMENT</v>
          </cell>
          <cell r="L1438" t="str">
            <v>DEVELOPMENT</v>
          </cell>
          <cell r="M1438" t="str">
            <v>Development Manager, Onshore Assets</v>
          </cell>
          <cell r="N1438" t="str">
            <v>Subsurface Operations Interface Manager</v>
          </cell>
          <cell r="O1438" t="str">
            <v>ENONCHE, VANESSA</v>
          </cell>
          <cell r="P1438" t="str">
            <v>IFEANYICHUKWU.OFIA@SHELL.COM</v>
          </cell>
          <cell r="Q1438" t="str">
            <v>CAPEX</v>
          </cell>
          <cell r="R1438" t="str">
            <v>CAPEX</v>
          </cell>
          <cell r="V1438" t="str">
            <v>C_SOKU_ES1_R03_PMT</v>
          </cell>
          <cell r="Z1438">
            <v>0</v>
          </cell>
          <cell r="AA1438">
            <v>0</v>
          </cell>
          <cell r="AB1438">
            <v>4575000</v>
          </cell>
          <cell r="AC1438">
            <v>45000</v>
          </cell>
          <cell r="AD1438">
            <v>60000</v>
          </cell>
          <cell r="AG1438">
            <v>0</v>
          </cell>
          <cell r="AH1438">
            <v>-60000</v>
          </cell>
        </row>
        <row r="1439">
          <cell r="A1439" t="str">
            <v>C.NG.AFS.DF.18.021.1205</v>
          </cell>
          <cell r="B1439" t="str">
            <v>STOG REST AF OPTION SOKU</v>
          </cell>
          <cell r="C1439" t="str">
            <v>AF_STOG</v>
          </cell>
          <cell r="D1439" t="str">
            <v>AF_STOG</v>
          </cell>
          <cell r="E1439" t="str">
            <v>MOJEED OKUNADE</v>
          </cell>
          <cell r="F1439" t="str">
            <v>DEVELOPMENT</v>
          </cell>
          <cell r="G1439">
            <v>13005</v>
          </cell>
          <cell r="H1439">
            <v>130</v>
          </cell>
          <cell r="I1439" t="str">
            <v>PE</v>
          </cell>
          <cell r="J1439" t="str">
            <v>PROJECT FINANCE</v>
          </cell>
          <cell r="K1439" t="str">
            <v>DEVELOPMENT</v>
          </cell>
          <cell r="L1439" t="str">
            <v>DEVELOPMENT</v>
          </cell>
          <cell r="M1439" t="str">
            <v>Development Manager, Onshore Assets</v>
          </cell>
          <cell r="N1439" t="str">
            <v>Subsurface Operations Interface Manager</v>
          </cell>
          <cell r="O1439" t="str">
            <v>ENONCHE, VANESSA</v>
          </cell>
          <cell r="P1439" t="str">
            <v>IFEANYICHUKWU.OFIA@SHELL.COM</v>
          </cell>
          <cell r="Q1439" t="str">
            <v>CAPEX</v>
          </cell>
          <cell r="R1439" t="str">
            <v>CAPEX</v>
          </cell>
          <cell r="V1439" t="str">
            <v>D_SOKU_ES1_R05</v>
          </cell>
          <cell r="Z1439">
            <v>0</v>
          </cell>
          <cell r="AA1439">
            <v>0</v>
          </cell>
          <cell r="AB1439">
            <v>116662500</v>
          </cell>
          <cell r="AC1439">
            <v>1147500</v>
          </cell>
          <cell r="AD1439">
            <v>1530000</v>
          </cell>
          <cell r="AG1439">
            <v>0</v>
          </cell>
          <cell r="AH1439">
            <v>-1530000</v>
          </cell>
        </row>
        <row r="1440">
          <cell r="A1440" t="str">
            <v>C.NG.AFS.DF.18.022.1201</v>
          </cell>
          <cell r="B1440" t="str">
            <v>STOG REST AF FIRM OBIGBO_NORTH</v>
          </cell>
          <cell r="C1440" t="str">
            <v>AF_STOG</v>
          </cell>
          <cell r="D1440" t="str">
            <v>AF_STOG</v>
          </cell>
          <cell r="E1440" t="str">
            <v>MOJEED OKUNADE</v>
          </cell>
          <cell r="F1440" t="str">
            <v>DEVELOPMENT</v>
          </cell>
          <cell r="G1440">
            <v>13005</v>
          </cell>
          <cell r="H1440">
            <v>130</v>
          </cell>
          <cell r="I1440" t="str">
            <v>PE</v>
          </cell>
          <cell r="J1440" t="str">
            <v>PROJECT FINANCE</v>
          </cell>
          <cell r="K1440" t="str">
            <v>DEVELOPMENT</v>
          </cell>
          <cell r="L1440" t="str">
            <v>DEVELOPMENT</v>
          </cell>
          <cell r="M1440" t="str">
            <v>Development Manager, Onshore Assets</v>
          </cell>
          <cell r="N1440" t="str">
            <v>Subsurface Operations Interface Manager</v>
          </cell>
          <cell r="O1440" t="str">
            <v>ENONCHE, VANESSA</v>
          </cell>
          <cell r="P1440" t="str">
            <v>IFEANYICHUKWU.OFIA@SHELL.COM</v>
          </cell>
          <cell r="Q1440" t="str">
            <v>CAPEX</v>
          </cell>
          <cell r="R1440" t="str">
            <v>CAPEX</v>
          </cell>
          <cell r="V1440" t="str">
            <v>C_OBGN_EL1_R06_PMT</v>
          </cell>
          <cell r="Z1440">
            <v>0</v>
          </cell>
          <cell r="AA1440">
            <v>0</v>
          </cell>
          <cell r="AB1440">
            <v>1525000</v>
          </cell>
          <cell r="AC1440">
            <v>15000</v>
          </cell>
          <cell r="AD1440">
            <v>20000</v>
          </cell>
          <cell r="AG1440">
            <v>0</v>
          </cell>
          <cell r="AH1440">
            <v>-20000</v>
          </cell>
        </row>
        <row r="1441">
          <cell r="A1441" t="str">
            <v>C.NG.AFS.DF.18.024.1201</v>
          </cell>
          <cell r="B1441" t="str">
            <v>STOG REST AF OPTION OTAMINI</v>
          </cell>
          <cell r="C1441" t="str">
            <v>AF_STOG</v>
          </cell>
          <cell r="D1441" t="str">
            <v>AF_STOG</v>
          </cell>
          <cell r="E1441" t="str">
            <v>MOJEED OKUNADE</v>
          </cell>
          <cell r="F1441" t="str">
            <v>DEVELOPMENT</v>
          </cell>
          <cell r="G1441">
            <v>13005</v>
          </cell>
          <cell r="H1441">
            <v>130</v>
          </cell>
          <cell r="I1441" t="str">
            <v>PE</v>
          </cell>
          <cell r="J1441" t="str">
            <v>PROJECT FINANCE</v>
          </cell>
          <cell r="K1441" t="str">
            <v>DEVELOPMENT</v>
          </cell>
          <cell r="L1441" t="str">
            <v>DEVELOPMENT</v>
          </cell>
          <cell r="M1441" t="str">
            <v>Development Manager, Onshore Assets</v>
          </cell>
          <cell r="N1441" t="str">
            <v>Subsurface Operations Interface Manager</v>
          </cell>
          <cell r="O1441" t="str">
            <v>ENONCHE, VANESSA</v>
          </cell>
          <cell r="P1441" t="str">
            <v>IFEANYICHUKWU.OFIA@SHELL.COM</v>
          </cell>
          <cell r="Q1441" t="str">
            <v>CAPEX</v>
          </cell>
          <cell r="R1441" t="str">
            <v>CAPEX</v>
          </cell>
          <cell r="V1441" t="str">
            <v>D_OTAM_EL1_R07</v>
          </cell>
          <cell r="Z1441">
            <v>0</v>
          </cell>
          <cell r="AA1441">
            <v>0</v>
          </cell>
          <cell r="AB1441">
            <v>11437500</v>
          </cell>
          <cell r="AC1441">
            <v>112500</v>
          </cell>
          <cell r="AD1441">
            <v>150000</v>
          </cell>
          <cell r="AG1441">
            <v>0</v>
          </cell>
          <cell r="AH1441">
            <v>-150000</v>
          </cell>
        </row>
        <row r="1442">
          <cell r="A1442" t="str">
            <v>C.NG.AFS.DF.18.025.1201</v>
          </cell>
          <cell r="B1442" t="str">
            <v>STOG REST AF OPTION KANBO</v>
          </cell>
          <cell r="C1442" t="str">
            <v>AF_STOG</v>
          </cell>
          <cell r="D1442" t="str">
            <v>AF_STOG</v>
          </cell>
          <cell r="E1442" t="str">
            <v>MOJEED OKUNADE</v>
          </cell>
          <cell r="F1442" t="str">
            <v>DEVELOPMENT</v>
          </cell>
          <cell r="G1442">
            <v>13005</v>
          </cell>
          <cell r="H1442">
            <v>130</v>
          </cell>
          <cell r="I1442" t="str">
            <v>PE</v>
          </cell>
          <cell r="J1442" t="str">
            <v>PROJECT FINANCE</v>
          </cell>
          <cell r="K1442" t="str">
            <v>DEVELOPMENT</v>
          </cell>
          <cell r="L1442" t="str">
            <v>DEVELOPMENT</v>
          </cell>
          <cell r="M1442" t="str">
            <v>Development Manager, Onshore Assets</v>
          </cell>
          <cell r="N1442" t="str">
            <v>Subsurface Operations Interface Manager</v>
          </cell>
          <cell r="O1442" t="str">
            <v>ENONCHE, VANESSA</v>
          </cell>
          <cell r="P1442" t="str">
            <v>IFEANYICHUKWU.OFIA@SHELL.COM</v>
          </cell>
          <cell r="Q1442" t="str">
            <v>CAPEX</v>
          </cell>
          <cell r="R1442" t="str">
            <v>CAPEX</v>
          </cell>
          <cell r="V1442" t="str">
            <v>D_KANB_WS2_R07</v>
          </cell>
          <cell r="Z1442">
            <v>0</v>
          </cell>
          <cell r="AA1442">
            <v>0</v>
          </cell>
          <cell r="AB1442">
            <v>169275000</v>
          </cell>
          <cell r="AC1442">
            <v>1665000</v>
          </cell>
          <cell r="AD1442">
            <v>2220000</v>
          </cell>
          <cell r="AG1442">
            <v>0</v>
          </cell>
          <cell r="AH1442">
            <v>-2220000</v>
          </cell>
        </row>
        <row r="1443">
          <cell r="A1443" t="str">
            <v>C.NG.AFS.DF.18.026.1200</v>
          </cell>
          <cell r="B1443" t="str">
            <v>STOG REST AF OPTION MINI_NTA</v>
          </cell>
          <cell r="C1443" t="str">
            <v>AF_STOG</v>
          </cell>
          <cell r="D1443" t="str">
            <v>AF_STOG</v>
          </cell>
          <cell r="E1443" t="str">
            <v>MOJEED OKUNADE</v>
          </cell>
          <cell r="F1443" t="str">
            <v>DEVELOPMENT</v>
          </cell>
          <cell r="G1443">
            <v>13005</v>
          </cell>
          <cell r="H1443">
            <v>130</v>
          </cell>
          <cell r="I1443" t="str">
            <v>PE</v>
          </cell>
          <cell r="J1443" t="str">
            <v>PROJECT FINANCE</v>
          </cell>
          <cell r="K1443" t="str">
            <v>DEVELOPMENT</v>
          </cell>
          <cell r="L1443" t="str">
            <v>DEVELOPMENT</v>
          </cell>
          <cell r="M1443" t="str">
            <v>Development Manager, Onshore Assets</v>
          </cell>
          <cell r="N1443" t="str">
            <v>Subsurface Operations Interface Manager</v>
          </cell>
          <cell r="O1443" t="str">
            <v>ENONCHE, VANESSA</v>
          </cell>
          <cell r="P1443" t="str">
            <v>IFEANYICHUKWU.OFIA@SHELL.COM</v>
          </cell>
          <cell r="Q1443" t="str">
            <v>CAPEX</v>
          </cell>
          <cell r="R1443" t="str">
            <v>CAPEX</v>
          </cell>
          <cell r="V1443" t="str">
            <v>D_MINI_EL2_R16</v>
          </cell>
          <cell r="Z1443">
            <v>0</v>
          </cell>
          <cell r="AA1443">
            <v>0</v>
          </cell>
          <cell r="AB1443">
            <v>76250000</v>
          </cell>
          <cell r="AC1443">
            <v>750000</v>
          </cell>
          <cell r="AD1443">
            <v>1000000</v>
          </cell>
          <cell r="AG1443">
            <v>0</v>
          </cell>
          <cell r="AH1443">
            <v>-1000000</v>
          </cell>
        </row>
        <row r="1444">
          <cell r="A1444" t="str">
            <v>C.NG.AFS.DF.18.027.1200</v>
          </cell>
          <cell r="B1444" t="str">
            <v>STOG REST AF OPTION UBIE</v>
          </cell>
          <cell r="C1444" t="str">
            <v>AF_STOG</v>
          </cell>
          <cell r="D1444" t="str">
            <v>AF_STOG</v>
          </cell>
          <cell r="E1444" t="str">
            <v>MOJEED OKUNADE</v>
          </cell>
          <cell r="F1444" t="str">
            <v>DEVELOPMENT</v>
          </cell>
          <cell r="G1444">
            <v>13005</v>
          </cell>
          <cell r="H1444">
            <v>130</v>
          </cell>
          <cell r="I1444" t="str">
            <v>PE</v>
          </cell>
          <cell r="J1444" t="str">
            <v>PROJECT FINANCE</v>
          </cell>
          <cell r="K1444" t="str">
            <v>DEVELOPMENT</v>
          </cell>
          <cell r="L1444" t="str">
            <v>DEVELOPMENT</v>
          </cell>
          <cell r="M1444" t="str">
            <v>Development Manager, Onshore Assets</v>
          </cell>
          <cell r="N1444" t="str">
            <v>Subsurface Operations Interface Manager</v>
          </cell>
          <cell r="O1444" t="str">
            <v>ENONCHE, VANESSA</v>
          </cell>
          <cell r="P1444" t="str">
            <v>IFEANYICHUKWU.OFIA@SHELL.COM</v>
          </cell>
          <cell r="Q1444" t="str">
            <v>CAPEX</v>
          </cell>
          <cell r="R1444" t="str">
            <v>CAPEX</v>
          </cell>
          <cell r="V1444" t="str">
            <v>D_UBIE_EL2_R04</v>
          </cell>
          <cell r="Z1444">
            <v>0</v>
          </cell>
          <cell r="AA1444">
            <v>0</v>
          </cell>
          <cell r="AB1444">
            <v>355523250</v>
          </cell>
          <cell r="AC1444">
            <v>3496950</v>
          </cell>
          <cell r="AD1444">
            <v>4662600</v>
          </cell>
          <cell r="AG1444">
            <v>0</v>
          </cell>
          <cell r="AH1444">
            <v>-4662600</v>
          </cell>
        </row>
        <row r="1445">
          <cell r="A1445" t="str">
            <v>C.NG.AFS.DF.18.027.1201</v>
          </cell>
          <cell r="B1445" t="str">
            <v>STOG REST AF OPTION UBIE</v>
          </cell>
          <cell r="C1445" t="str">
            <v>AF_STOG</v>
          </cell>
          <cell r="D1445" t="str">
            <v>AF_STOG</v>
          </cell>
          <cell r="E1445" t="str">
            <v>MOJEED OKUNADE</v>
          </cell>
          <cell r="F1445" t="str">
            <v>DEVELOPMENT</v>
          </cell>
          <cell r="G1445">
            <v>13005</v>
          </cell>
          <cell r="H1445">
            <v>130</v>
          </cell>
          <cell r="I1445" t="str">
            <v>PE</v>
          </cell>
          <cell r="J1445" t="str">
            <v>PROJECT FINANCE</v>
          </cell>
          <cell r="K1445" t="str">
            <v>DEVELOPMENT</v>
          </cell>
          <cell r="L1445" t="str">
            <v>DEVELOPMENT</v>
          </cell>
          <cell r="M1445" t="str">
            <v>Development Manager, Onshore Assets</v>
          </cell>
          <cell r="N1445" t="str">
            <v>Subsurface Operations Interface Manager</v>
          </cell>
          <cell r="O1445" t="str">
            <v>ENONCHE, VANESSA</v>
          </cell>
          <cell r="P1445" t="str">
            <v>IFEANYICHUKWU.OFIA@SHELL.COM</v>
          </cell>
          <cell r="Q1445" t="str">
            <v>CAPEX</v>
          </cell>
          <cell r="R1445" t="str">
            <v>CAPEX</v>
          </cell>
          <cell r="V1445" t="str">
            <v>D_UBIE_EL2_R07</v>
          </cell>
          <cell r="Z1445">
            <v>0</v>
          </cell>
          <cell r="AA1445">
            <v>0</v>
          </cell>
          <cell r="AB1445">
            <v>225367550</v>
          </cell>
          <cell r="AC1445">
            <v>2216730</v>
          </cell>
          <cell r="AD1445">
            <v>2955640</v>
          </cell>
          <cell r="AG1445">
            <v>0</v>
          </cell>
          <cell r="AH1445">
            <v>-2955640</v>
          </cell>
        </row>
        <row r="1446">
          <cell r="A1446" t="str">
            <v>C.NG.AFS.DF.18.028.1200</v>
          </cell>
          <cell r="B1446" t="str">
            <v>D_ISUZ_EL2_R06</v>
          </cell>
          <cell r="C1446" t="str">
            <v>AF_STOG</v>
          </cell>
          <cell r="D1446" t="str">
            <v>AF_STOG</v>
          </cell>
          <cell r="E1446" t="str">
            <v>MOJEED OKUNADE</v>
          </cell>
          <cell r="F1446" t="str">
            <v>DEVELOPMENT</v>
          </cell>
          <cell r="G1446">
            <v>13005</v>
          </cell>
          <cell r="H1446">
            <v>130</v>
          </cell>
          <cell r="I1446" t="str">
            <v>PE</v>
          </cell>
          <cell r="J1446" t="str">
            <v>PROJECT FINANCE</v>
          </cell>
          <cell r="K1446" t="str">
            <v>DEVELOPMENT</v>
          </cell>
          <cell r="L1446" t="str">
            <v>DEVELOPMENT</v>
          </cell>
          <cell r="M1446" t="str">
            <v>Development Manager, Onshore Assets</v>
          </cell>
          <cell r="N1446" t="str">
            <v>Subsurface Operations Interface Manager</v>
          </cell>
          <cell r="O1446" t="str">
            <v>ENONCHE, VANESSA</v>
          </cell>
          <cell r="P1446" t="str">
            <v>IFEANYICHUKWU.OFIA@SHELL.COM</v>
          </cell>
          <cell r="Q1446" t="str">
            <v>CAPEX</v>
          </cell>
          <cell r="R1446" t="str">
            <v>CAPEX</v>
          </cell>
          <cell r="V1446" t="str">
            <v>D_ISUZ_EL2_R06</v>
          </cell>
          <cell r="Z1446">
            <v>0</v>
          </cell>
          <cell r="AA1446">
            <v>0</v>
          </cell>
          <cell r="AB1446">
            <v>317209912.5</v>
          </cell>
          <cell r="AC1446">
            <v>3120097.4999999995</v>
          </cell>
          <cell r="AD1446">
            <v>4160129.9999999995</v>
          </cell>
          <cell r="AG1446">
            <v>0</v>
          </cell>
          <cell r="AH1446">
            <v>-4160129.9999999995</v>
          </cell>
        </row>
        <row r="1447">
          <cell r="A1447" t="str">
            <v>C.NG.AFS.DF.18.029.1200</v>
          </cell>
          <cell r="B1447" t="str">
            <v>STOG REST AF OPTION DIEBU_CREEK</v>
          </cell>
          <cell r="C1447" t="str">
            <v>AF_STOG</v>
          </cell>
          <cell r="D1447" t="str">
            <v>AF_STOG</v>
          </cell>
          <cell r="E1447" t="str">
            <v>MOJEED OKUNADE</v>
          </cell>
          <cell r="F1447" t="str">
            <v>DEVELOPMENT</v>
          </cell>
          <cell r="G1447">
            <v>13005</v>
          </cell>
          <cell r="H1447">
            <v>130</v>
          </cell>
          <cell r="I1447" t="str">
            <v>PE</v>
          </cell>
          <cell r="J1447" t="str">
            <v>PROJECT FINANCE</v>
          </cell>
          <cell r="K1447" t="str">
            <v>DEVELOPMENT</v>
          </cell>
          <cell r="L1447" t="str">
            <v>DEVELOPMENT</v>
          </cell>
          <cell r="M1447" t="str">
            <v>Development Manager, Onshore Assets</v>
          </cell>
          <cell r="N1447" t="str">
            <v>Subsurface Operations Interface Manager</v>
          </cell>
          <cell r="O1447" t="str">
            <v>ENONCHE, VANESSA</v>
          </cell>
          <cell r="P1447" t="str">
            <v>IFEANYICHUKWU.OFIA@SHELL.COM</v>
          </cell>
          <cell r="Q1447" t="str">
            <v>CAPEX</v>
          </cell>
          <cell r="R1447" t="str">
            <v>CAPEX</v>
          </cell>
          <cell r="V1447" t="str">
            <v>D_DBUC_EL2_R07</v>
          </cell>
          <cell r="Z1447">
            <v>0</v>
          </cell>
          <cell r="AA1447">
            <v>0</v>
          </cell>
          <cell r="AB1447">
            <v>197487500</v>
          </cell>
          <cell r="AC1447">
            <v>1942500</v>
          </cell>
          <cell r="AD1447">
            <v>2590000</v>
          </cell>
          <cell r="AG1447">
            <v>0</v>
          </cell>
          <cell r="AH1447">
            <v>-2590000</v>
          </cell>
        </row>
        <row r="1448">
          <cell r="A1448" t="str">
            <v>C.NG.AFS.DF.18.030.1200</v>
          </cell>
          <cell r="B1448" t="str">
            <v>GU PH2B_Intervention</v>
          </cell>
          <cell r="C1448" t="str">
            <v>AF_STOG</v>
          </cell>
          <cell r="D1448" t="str">
            <v>AF_STOG</v>
          </cell>
          <cell r="E1448" t="str">
            <v>MOJEED OKUNADE</v>
          </cell>
          <cell r="F1448" t="str">
            <v>DEVELOPMENT</v>
          </cell>
          <cell r="G1448">
            <v>13005</v>
          </cell>
          <cell r="H1448">
            <v>130</v>
          </cell>
          <cell r="I1448" t="str">
            <v>PE</v>
          </cell>
          <cell r="J1448" t="str">
            <v>BASE JV</v>
          </cell>
          <cell r="K1448" t="str">
            <v>DEVELOPMENT</v>
          </cell>
          <cell r="L1448" t="str">
            <v>DEVELOPMENT</v>
          </cell>
          <cell r="M1448" t="str">
            <v>Development Manager, Onshore Assets</v>
          </cell>
          <cell r="N1448" t="str">
            <v>Subsurface Operations Interface Manager</v>
          </cell>
          <cell r="O1448" t="str">
            <v>ENONCHE, VANESSA</v>
          </cell>
          <cell r="P1448" t="str">
            <v>IFEANYICHUKWU.OFIA@SHELL.COM</v>
          </cell>
          <cell r="Q1448" t="str">
            <v>CAPEX</v>
          </cell>
          <cell r="R1448" t="str">
            <v>CAPEX</v>
          </cell>
          <cell r="V1448" t="str">
            <v>C_GU Ph2B_Intv</v>
          </cell>
          <cell r="Z1448">
            <v>0</v>
          </cell>
          <cell r="AA1448">
            <v>0</v>
          </cell>
          <cell r="AB1448">
            <v>1837625000</v>
          </cell>
          <cell r="AC1448">
            <v>18075000</v>
          </cell>
          <cell r="AD1448">
            <v>24100000</v>
          </cell>
          <cell r="AG1448">
            <v>0</v>
          </cell>
          <cell r="AH1448">
            <v>-24100000</v>
          </cell>
        </row>
        <row r="1449">
          <cell r="A1449" t="str">
            <v>C.NG.AFS.DF.18.031.1200</v>
          </cell>
          <cell r="B1449" t="str">
            <v>STOG REST AF OPTION AFAM</v>
          </cell>
          <cell r="C1449" t="str">
            <v>AF_STOG</v>
          </cell>
          <cell r="D1449" t="str">
            <v>AF_STOG</v>
          </cell>
          <cell r="E1449" t="str">
            <v>MOJEED OKUNADE</v>
          </cell>
          <cell r="F1449" t="str">
            <v>DEVELOPMENT</v>
          </cell>
          <cell r="G1449">
            <v>13005</v>
          </cell>
          <cell r="H1449">
            <v>130</v>
          </cell>
          <cell r="I1449" t="str">
            <v>PE</v>
          </cell>
          <cell r="J1449" t="str">
            <v>PROJECT FINANCE</v>
          </cell>
          <cell r="K1449" t="str">
            <v>DEVELOPMENT</v>
          </cell>
          <cell r="L1449" t="str">
            <v>DEVELOPMENT</v>
          </cell>
          <cell r="M1449" t="str">
            <v>Development Manager, Onshore Assets</v>
          </cell>
          <cell r="N1449" t="str">
            <v>Subsurface Operations Interface Manager</v>
          </cell>
          <cell r="O1449" t="str">
            <v>ENONCHE, VANESSA</v>
          </cell>
          <cell r="P1449" t="str">
            <v>IFEANYICHUKWU.OFIA@SHELL.COM</v>
          </cell>
          <cell r="Q1449" t="str">
            <v>CAPEX</v>
          </cell>
          <cell r="R1449" t="str">
            <v>CAPEX</v>
          </cell>
          <cell r="V1449" t="str">
            <v>D_AFAM_EL1_R03</v>
          </cell>
          <cell r="Z1449">
            <v>0</v>
          </cell>
          <cell r="AA1449">
            <v>0</v>
          </cell>
          <cell r="AB1449">
            <v>977525000</v>
          </cell>
          <cell r="AC1449">
            <v>9615000</v>
          </cell>
          <cell r="AD1449">
            <v>12820000</v>
          </cell>
          <cell r="AG1449">
            <v>0</v>
          </cell>
          <cell r="AH1449">
            <v>-12820000</v>
          </cell>
        </row>
        <row r="1450">
          <cell r="A1450" t="str">
            <v>C.NG.AFS.DF.18.032.1200</v>
          </cell>
          <cell r="B1450" t="str">
            <v>STOG REST AF OPTION ISIMIRI</v>
          </cell>
          <cell r="C1450" t="str">
            <v>AF_STOG</v>
          </cell>
          <cell r="D1450" t="str">
            <v>AF_STOG</v>
          </cell>
          <cell r="E1450" t="str">
            <v>MOJEED OKUNADE</v>
          </cell>
          <cell r="F1450" t="str">
            <v>DEVELOPMENT</v>
          </cell>
          <cell r="G1450">
            <v>13005</v>
          </cell>
          <cell r="H1450">
            <v>130</v>
          </cell>
          <cell r="I1450" t="str">
            <v>PE</v>
          </cell>
          <cell r="J1450" t="str">
            <v>PROJECT FINANCE</v>
          </cell>
          <cell r="K1450" t="str">
            <v>DEVELOPMENT</v>
          </cell>
          <cell r="L1450" t="str">
            <v>DEVELOPMENT</v>
          </cell>
          <cell r="M1450" t="str">
            <v>Development Manager, Onshore Assets</v>
          </cell>
          <cell r="N1450" t="str">
            <v>Subsurface Operations Interface Manager</v>
          </cell>
          <cell r="O1450" t="str">
            <v>ENONCHE, VANESSA</v>
          </cell>
          <cell r="P1450" t="str">
            <v>IFEANYICHUKWU.OFIA@SHELL.COM</v>
          </cell>
          <cell r="Q1450" t="str">
            <v>CAPEX</v>
          </cell>
          <cell r="R1450" t="str">
            <v>CAPEX</v>
          </cell>
          <cell r="V1450" t="str">
            <v>D_ISIM_EL1_R30</v>
          </cell>
          <cell r="Z1450">
            <v>0</v>
          </cell>
          <cell r="AA1450">
            <v>0</v>
          </cell>
          <cell r="AB1450">
            <v>14238162.5</v>
          </cell>
          <cell r="AC1450">
            <v>140047.5</v>
          </cell>
          <cell r="AD1450">
            <v>186730</v>
          </cell>
          <cell r="AG1450">
            <v>0</v>
          </cell>
          <cell r="AH1450">
            <v>-186730</v>
          </cell>
        </row>
        <row r="1451">
          <cell r="A1451" t="str">
            <v>C.NG.AFS.DF.18.033.1200</v>
          </cell>
          <cell r="B1451" t="str">
            <v>STOG REST AF OPTION NKALI</v>
          </cell>
          <cell r="C1451" t="str">
            <v>AF_STOG</v>
          </cell>
          <cell r="D1451" t="str">
            <v>AF_STOG</v>
          </cell>
          <cell r="E1451" t="str">
            <v>MOJEED OKUNADE</v>
          </cell>
          <cell r="F1451" t="str">
            <v>DEVELOPMENT</v>
          </cell>
          <cell r="G1451">
            <v>13005</v>
          </cell>
          <cell r="H1451">
            <v>130</v>
          </cell>
          <cell r="I1451" t="str">
            <v>PE</v>
          </cell>
          <cell r="J1451" t="str">
            <v>PROJECT FINANCE</v>
          </cell>
          <cell r="K1451" t="str">
            <v>DEVELOPMENT</v>
          </cell>
          <cell r="L1451" t="str">
            <v>DEVELOPMENT</v>
          </cell>
          <cell r="M1451" t="str">
            <v>Development Manager, Onshore Assets</v>
          </cell>
          <cell r="N1451" t="str">
            <v>Subsurface Operations Interface Manager</v>
          </cell>
          <cell r="O1451" t="str">
            <v>ENONCHE, VANESSA</v>
          </cell>
          <cell r="P1451" t="str">
            <v>IFEANYICHUKWU.OFIA@SHELL.COM</v>
          </cell>
          <cell r="Q1451" t="str">
            <v>CAPEX</v>
          </cell>
          <cell r="R1451" t="str">
            <v>CAPEX</v>
          </cell>
          <cell r="V1451" t="str">
            <v>D_NKAL_EL1_R16</v>
          </cell>
          <cell r="Z1451">
            <v>0</v>
          </cell>
          <cell r="AA1451">
            <v>0</v>
          </cell>
          <cell r="AB1451">
            <v>63287500</v>
          </cell>
          <cell r="AC1451">
            <v>622500</v>
          </cell>
          <cell r="AD1451">
            <v>830000</v>
          </cell>
          <cell r="AG1451">
            <v>0</v>
          </cell>
          <cell r="AH1451">
            <v>-830000</v>
          </cell>
        </row>
        <row r="1452">
          <cell r="A1452" t="str">
            <v>C.NG.AFS.DF.18.034.1200</v>
          </cell>
          <cell r="B1452" t="str">
            <v>STOG REST AF OPTION UMUECHEM</v>
          </cell>
          <cell r="C1452" t="str">
            <v>AF_STOG</v>
          </cell>
          <cell r="D1452" t="str">
            <v>AF_STOG</v>
          </cell>
          <cell r="E1452" t="str">
            <v>MOJEED OKUNADE</v>
          </cell>
          <cell r="F1452" t="str">
            <v>DEVELOPMENT</v>
          </cell>
          <cell r="G1452">
            <v>13005</v>
          </cell>
          <cell r="H1452">
            <v>130</v>
          </cell>
          <cell r="I1452" t="str">
            <v>PE</v>
          </cell>
          <cell r="J1452" t="str">
            <v>PROJECT FINANCE</v>
          </cell>
          <cell r="K1452" t="str">
            <v>DEVELOPMENT</v>
          </cell>
          <cell r="L1452" t="str">
            <v>DEVELOPMENT</v>
          </cell>
          <cell r="M1452" t="str">
            <v>Development Manager, Onshore Assets</v>
          </cell>
          <cell r="N1452" t="str">
            <v>Subsurface Operations Interface Manager</v>
          </cell>
          <cell r="O1452" t="str">
            <v>ENONCHE, VANESSA</v>
          </cell>
          <cell r="P1452" t="str">
            <v>IFEANYICHUKWU.OFIA@SHELL.COM</v>
          </cell>
          <cell r="Q1452" t="str">
            <v>CAPEX</v>
          </cell>
          <cell r="R1452" t="str">
            <v>CAPEX</v>
          </cell>
          <cell r="V1452" t="str">
            <v>D_UMUE_EL1_R08</v>
          </cell>
          <cell r="Z1452">
            <v>0</v>
          </cell>
          <cell r="AA1452">
            <v>0</v>
          </cell>
          <cell r="AB1452">
            <v>30500000</v>
          </cell>
          <cell r="AC1452">
            <v>300000</v>
          </cell>
          <cell r="AD1452">
            <v>400000</v>
          </cell>
          <cell r="AG1452">
            <v>0</v>
          </cell>
          <cell r="AH1452">
            <v>-400000</v>
          </cell>
        </row>
        <row r="1453">
          <cell r="A1453" t="str">
            <v>C.NG.AFS.DL.17.003.1201</v>
          </cell>
          <cell r="B1453" t="str">
            <v>OTUMARA FACILITIES</v>
          </cell>
          <cell r="C1453" t="str">
            <v>AF_STOG</v>
          </cell>
          <cell r="D1453" t="str">
            <v>AF_STOG</v>
          </cell>
          <cell r="E1453" t="str">
            <v>MOJEED OKUNADE</v>
          </cell>
          <cell r="F1453" t="str">
            <v>DEVELOPMENT</v>
          </cell>
          <cell r="G1453">
            <v>13005</v>
          </cell>
          <cell r="H1453">
            <v>130</v>
          </cell>
          <cell r="I1453" t="str">
            <v>PE</v>
          </cell>
          <cell r="J1453" t="str">
            <v>PROJECT FINANCE</v>
          </cell>
          <cell r="K1453" t="str">
            <v>DEVELOPMENT</v>
          </cell>
          <cell r="L1453" t="str">
            <v>DEVELOPMENT</v>
          </cell>
          <cell r="M1453" t="str">
            <v>Development Manager, Onshore Assets</v>
          </cell>
          <cell r="N1453" t="str">
            <v>Subsurface Operations Interface Manager</v>
          </cell>
          <cell r="O1453" t="str">
            <v>ENONCHE, VANESSA</v>
          </cell>
          <cell r="P1453" t="str">
            <v>IFEANYICHUKWU.OFIA@SHELL.COM</v>
          </cell>
          <cell r="Q1453" t="str">
            <v>CAPEX</v>
          </cell>
          <cell r="R1453" t="str">
            <v>CAPEX</v>
          </cell>
          <cell r="V1453" t="str">
            <v>D_OTUM_WS1_R02</v>
          </cell>
          <cell r="Z1453">
            <v>0</v>
          </cell>
          <cell r="AA1453">
            <v>0</v>
          </cell>
          <cell r="AB1453">
            <v>287495287.5</v>
          </cell>
          <cell r="AC1453">
            <v>2827822.5</v>
          </cell>
          <cell r="AD1453">
            <v>3770430</v>
          </cell>
          <cell r="AG1453">
            <v>0</v>
          </cell>
          <cell r="AH1453">
            <v>-3770430</v>
          </cell>
        </row>
        <row r="1454">
          <cell r="A1454" t="str">
            <v>C.NG.PAE.DF.17.002.1201</v>
          </cell>
          <cell r="B1454" t="str">
            <v>D_AGBD_EL1_R06_STOG</v>
          </cell>
          <cell r="C1454" t="str">
            <v>AF_STOG</v>
          </cell>
          <cell r="D1454" t="str">
            <v>AF_STOG</v>
          </cell>
          <cell r="E1454" t="str">
            <v>MOJEED OKUNADE</v>
          </cell>
          <cell r="F1454" t="str">
            <v>DEVELOPMENT</v>
          </cell>
          <cell r="G1454">
            <v>13005</v>
          </cell>
          <cell r="H1454">
            <v>130</v>
          </cell>
          <cell r="I1454" t="str">
            <v>PE</v>
          </cell>
          <cell r="J1454" t="str">
            <v>PROJECT FINANCE</v>
          </cell>
          <cell r="K1454" t="str">
            <v>DEVELOPMENT</v>
          </cell>
          <cell r="L1454" t="str">
            <v>DEVELOPMENT</v>
          </cell>
          <cell r="M1454" t="str">
            <v>Development Manager, Onshore Assets</v>
          </cell>
          <cell r="N1454" t="str">
            <v>Subsurface Operations Interface Manager</v>
          </cell>
          <cell r="O1454" t="str">
            <v>ENONCHE, VANESSA</v>
          </cell>
          <cell r="P1454" t="str">
            <v>IFEANYICHUKWU.OFIA@SHELL.COM</v>
          </cell>
          <cell r="Q1454" t="str">
            <v>CAPEX</v>
          </cell>
          <cell r="R1454" t="str">
            <v>CAPEX</v>
          </cell>
          <cell r="V1454" t="str">
            <v>D_AGBD_EL1_R06</v>
          </cell>
          <cell r="Z1454">
            <v>0</v>
          </cell>
          <cell r="AA1454">
            <v>0</v>
          </cell>
          <cell r="AB1454">
            <v>116148575</v>
          </cell>
          <cell r="AC1454">
            <v>1142445</v>
          </cell>
          <cell r="AD1454">
            <v>1523260</v>
          </cell>
          <cell r="AG1454">
            <v>0</v>
          </cell>
          <cell r="AH1454">
            <v>-1523260</v>
          </cell>
        </row>
        <row r="1455">
          <cell r="A1455" t="str">
            <v>C.NG.PCE.DF.17.001.1200</v>
          </cell>
          <cell r="B1455" t="str">
            <v>D_BONN_ES1_R05_STOG</v>
          </cell>
          <cell r="C1455" t="str">
            <v>AF_STOG</v>
          </cell>
          <cell r="D1455" t="str">
            <v>AF_STOG</v>
          </cell>
          <cell r="E1455" t="str">
            <v>MOJEED OKUNADE</v>
          </cell>
          <cell r="F1455" t="str">
            <v>DEVELOPMENT</v>
          </cell>
          <cell r="G1455">
            <v>13005</v>
          </cell>
          <cell r="H1455">
            <v>130</v>
          </cell>
          <cell r="I1455" t="str">
            <v>PE</v>
          </cell>
          <cell r="J1455" t="str">
            <v>PROJECT FINANCE</v>
          </cell>
          <cell r="K1455" t="str">
            <v>DEVELOPMENT</v>
          </cell>
          <cell r="L1455" t="str">
            <v>DEVELOPMENT</v>
          </cell>
          <cell r="M1455" t="str">
            <v>Development Manager, Onshore Assets</v>
          </cell>
          <cell r="N1455" t="str">
            <v>Subsurface Operations Interface Manager</v>
          </cell>
          <cell r="O1455" t="str">
            <v>ENONCHE, VANESSA</v>
          </cell>
          <cell r="P1455" t="str">
            <v>IFEANYICHUKWU.OFIA@SHELL.COM</v>
          </cell>
          <cell r="Q1455" t="str">
            <v>CAPEX</v>
          </cell>
          <cell r="R1455" t="str">
            <v>CAPEX</v>
          </cell>
          <cell r="V1455" t="str">
            <v>D_BONN_ES1_R05</v>
          </cell>
          <cell r="Z1455">
            <v>0</v>
          </cell>
          <cell r="AA1455">
            <v>0</v>
          </cell>
          <cell r="AB1455">
            <v>1277369737.5</v>
          </cell>
          <cell r="AC1455">
            <v>12564292.499999998</v>
          </cell>
          <cell r="AD1455">
            <v>16752389.999999998</v>
          </cell>
          <cell r="AG1455">
            <v>0</v>
          </cell>
          <cell r="AH1455">
            <v>-16752389.999999998</v>
          </cell>
        </row>
        <row r="1456">
          <cell r="A1456" t="str">
            <v>C.NG.PCE.DF.17.003</v>
          </cell>
          <cell r="B1456" t="str">
            <v xml:space="preserve">D_BONT_ES1_R05_STOG                     </v>
          </cell>
          <cell r="C1456" t="str">
            <v>AF_STOG</v>
          </cell>
          <cell r="D1456" t="str">
            <v>AF_STOG</v>
          </cell>
          <cell r="E1456" t="str">
            <v>MOJEED OKUNADE</v>
          </cell>
          <cell r="F1456" t="str">
            <v>DEVELOPMENT</v>
          </cell>
          <cell r="G1456">
            <v>13005</v>
          </cell>
          <cell r="H1456">
            <v>130</v>
          </cell>
          <cell r="I1456" t="str">
            <v>PE</v>
          </cell>
          <cell r="J1456" t="str">
            <v>PROJECT FINANCE</v>
          </cell>
          <cell r="K1456" t="str">
            <v>DEVELOPMENT</v>
          </cell>
          <cell r="L1456" t="str">
            <v>DEVELOPMENT</v>
          </cell>
          <cell r="M1456" t="str">
            <v>Development Manager, Onshore Assets</v>
          </cell>
          <cell r="N1456" t="str">
            <v>Subsurface Operations Interface Manager</v>
          </cell>
          <cell r="O1456" t="str">
            <v>ENONCHE, VANESSA</v>
          </cell>
          <cell r="P1456" t="str">
            <v>IFEANYICHUKWU.OFIA@SHELL.COM</v>
          </cell>
          <cell r="Q1456" t="str">
            <v>CAPEX</v>
          </cell>
          <cell r="R1456" t="str">
            <v>CAPEX</v>
          </cell>
          <cell r="V1456" t="str">
            <v>D_BONT_ES1_R05</v>
          </cell>
          <cell r="Z1456">
            <v>0</v>
          </cell>
          <cell r="AA1456">
            <v>327.27999999999997</v>
          </cell>
          <cell r="AB1456">
            <v>129071425</v>
          </cell>
          <cell r="AC1456">
            <v>1269555</v>
          </cell>
          <cell r="AD1456">
            <v>1692740</v>
          </cell>
          <cell r="AG1456">
            <v>0</v>
          </cell>
          <cell r="AH1456">
            <v>-1692740</v>
          </cell>
        </row>
        <row r="1457">
          <cell r="A1457">
            <v>107206</v>
          </cell>
          <cell r="B1457" t="str">
            <v xml:space="preserve">BELEMA BELEMA NORTH BANK GENERIC        </v>
          </cell>
          <cell r="C1457" t="str">
            <v>BELEMA UNITIZATION - OPEX</v>
          </cell>
          <cell r="D1457" t="str">
            <v>BELEMA UNITIZATION - OPEX</v>
          </cell>
          <cell r="E1457" t="str">
            <v>IRETI OMOTOSO</v>
          </cell>
          <cell r="F1457" t="str">
            <v>PRODUCTION</v>
          </cell>
          <cell r="G1457">
            <v>411001</v>
          </cell>
          <cell r="H1457">
            <v>4110</v>
          </cell>
          <cell r="I1457" t="str">
            <v>BBN</v>
          </cell>
          <cell r="J1457" t="str">
            <v>BASE JV</v>
          </cell>
          <cell r="K1457" t="str">
            <v>PRODUCTION</v>
          </cell>
          <cell r="L1457" t="str">
            <v>PRODUCTION</v>
          </cell>
          <cell r="M1457" t="str">
            <v>Asset Manager, Swamp East Hub</v>
          </cell>
          <cell r="N1457" t="str">
            <v>Asset Management Integration Lead</v>
          </cell>
          <cell r="O1457" t="str">
            <v>AZUBUIKE, JOHN</v>
          </cell>
          <cell r="P1457" t="str">
            <v>SADIK.ZEKERI@SHELL.COM</v>
          </cell>
          <cell r="Q1457" t="str">
            <v>OPEX</v>
          </cell>
          <cell r="R1457" t="str">
            <v>OPEX</v>
          </cell>
          <cell r="S1457" t="str">
            <v>NON SAL</v>
          </cell>
          <cell r="T1457" t="str">
            <v>N/A</v>
          </cell>
          <cell r="U1457" t="str">
            <v>N/A</v>
          </cell>
          <cell r="V1457" t="str">
            <v>N/A</v>
          </cell>
          <cell r="W1457" t="str">
            <v>P231 Production Operations</v>
          </cell>
          <cell r="X1457" t="str">
            <v>S7200 Services</v>
          </cell>
          <cell r="Y1457" t="str">
            <v>A2110 Production Operations</v>
          </cell>
          <cell r="Z1457">
            <v>66.746851000000007</v>
          </cell>
          <cell r="AA1457">
            <v>40.442855000000002</v>
          </cell>
          <cell r="AB1457">
            <v>0</v>
          </cell>
          <cell r="AC1457">
            <v>0</v>
          </cell>
          <cell r="AD1457">
            <v>0</v>
          </cell>
          <cell r="AG1457">
            <v>0</v>
          </cell>
          <cell r="AH1457">
            <v>0</v>
          </cell>
        </row>
        <row r="1458">
          <cell r="A1458" t="str">
            <v>O.NG.PAE.AHF.FAC.71301</v>
          </cell>
          <cell r="B1458" t="str">
            <v>PAE AHIA F/S FACILITIES OPERATIONS</v>
          </cell>
          <cell r="C1458" t="str">
            <v>O.NG.PAE.AHF.FAC.71301</v>
          </cell>
          <cell r="D1458" t="str">
            <v>PAE AHIA F/S FACILITIES OPERATIONS</v>
          </cell>
          <cell r="E1458" t="str">
            <v>IRETI OMOTOSO</v>
          </cell>
          <cell r="F1458" t="str">
            <v>PRODUCTION</v>
          </cell>
          <cell r="G1458">
            <v>412001</v>
          </cell>
          <cell r="H1458">
            <v>4120</v>
          </cell>
          <cell r="I1458" t="str">
            <v>OF-MTCE</v>
          </cell>
          <cell r="J1458" t="str">
            <v>BASE JV</v>
          </cell>
          <cell r="K1458" t="str">
            <v>PRODUCTION</v>
          </cell>
          <cell r="L1458" t="str">
            <v>PRODUCTION</v>
          </cell>
          <cell r="M1458" t="str">
            <v>Asset Manager, Land East Hub</v>
          </cell>
          <cell r="N1458" t="str">
            <v>Asset Management Integration Lead</v>
          </cell>
          <cell r="O1458" t="str">
            <v>ADEDIRAN, ADEWALE</v>
          </cell>
          <cell r="P1458" t="str">
            <v>EFE.IGWE@SHELL.COM</v>
          </cell>
          <cell r="Q1458" t="str">
            <v>OPEX</v>
          </cell>
          <cell r="R1458" t="str">
            <v>OPEX</v>
          </cell>
          <cell r="S1458" t="str">
            <v>NON SAL</v>
          </cell>
          <cell r="T1458" t="str">
            <v>N/A</v>
          </cell>
          <cell r="U1458" t="str">
            <v>N/A</v>
          </cell>
          <cell r="V1458" t="str">
            <v>N_AHIA_EL2_N03</v>
          </cell>
          <cell r="W1458" t="str">
            <v>P231 Production Operations</v>
          </cell>
          <cell r="X1458" t="str">
            <v>S7200 Services</v>
          </cell>
          <cell r="Y1458" t="str">
            <v>A2110 Production Operations</v>
          </cell>
          <cell r="Z1458">
            <v>0</v>
          </cell>
          <cell r="AA1458">
            <v>0</v>
          </cell>
          <cell r="AB1458">
            <v>2400000</v>
          </cell>
          <cell r="AC1458">
            <v>0</v>
          </cell>
          <cell r="AD1458">
            <v>7868.8524590163934</v>
          </cell>
          <cell r="AG1458">
            <v>0</v>
          </cell>
          <cell r="AH1458">
            <v>-7868.8524590163934</v>
          </cell>
        </row>
        <row r="1459">
          <cell r="A1459">
            <v>107255</v>
          </cell>
          <cell r="B1459" t="str">
            <v xml:space="preserve">BELEMA/BELEMA N SECURITY                </v>
          </cell>
          <cell r="C1459" t="str">
            <v>BELEMA UNITIZATION - OPEX</v>
          </cell>
          <cell r="D1459" t="str">
            <v>BELEMA UNITIZATION - OPEX</v>
          </cell>
          <cell r="E1459" t="str">
            <v>IRETI OMOTOSO</v>
          </cell>
          <cell r="F1459" t="str">
            <v>PRODUCTION</v>
          </cell>
          <cell r="G1459">
            <v>412001</v>
          </cell>
          <cell r="H1459">
            <v>4120</v>
          </cell>
          <cell r="I1459" t="str">
            <v>BBN</v>
          </cell>
          <cell r="J1459" t="str">
            <v>BASE JV</v>
          </cell>
          <cell r="K1459" t="str">
            <v>PRODUCTION</v>
          </cell>
          <cell r="L1459" t="str">
            <v>PRODUCTION</v>
          </cell>
          <cell r="M1459" t="str">
            <v>Asset Manager, Swamp East Hub</v>
          </cell>
          <cell r="N1459" t="str">
            <v>Asset Management Integration Lead</v>
          </cell>
          <cell r="O1459" t="str">
            <v>AZUBUIKE, JOHN</v>
          </cell>
          <cell r="P1459" t="str">
            <v>SADIK.ZEKERI@SHELL.COM</v>
          </cell>
          <cell r="Q1459" t="str">
            <v>OPEX</v>
          </cell>
          <cell r="R1459" t="str">
            <v>OPEX</v>
          </cell>
          <cell r="S1459" t="str">
            <v>NON SAL</v>
          </cell>
          <cell r="T1459" t="str">
            <v>N/A</v>
          </cell>
          <cell r="U1459" t="str">
            <v>N/A</v>
          </cell>
          <cell r="V1459" t="str">
            <v>C_OPSE_OIL_Z11</v>
          </cell>
          <cell r="W1459" t="str">
            <v>P231 Production Operations</v>
          </cell>
          <cell r="X1459" t="str">
            <v>S7200 Services</v>
          </cell>
          <cell r="Y1459" t="str">
            <v>A2110 Production Operations</v>
          </cell>
          <cell r="Z1459">
            <v>688706.533452</v>
          </cell>
          <cell r="AA1459">
            <v>1118798.0071680001</v>
          </cell>
          <cell r="AB1459">
            <v>396180100</v>
          </cell>
          <cell r="AC1459">
            <v>0</v>
          </cell>
          <cell r="AD1459">
            <v>1298951.1475409835</v>
          </cell>
          <cell r="AG1459">
            <v>0</v>
          </cell>
          <cell r="AH1459">
            <v>-1298951.1475409835</v>
          </cell>
        </row>
        <row r="1460">
          <cell r="A1460">
            <v>107256</v>
          </cell>
          <cell r="B1460" t="str">
            <v>BELEMA POLLUTION CLEAN UP</v>
          </cell>
          <cell r="C1460" t="str">
            <v>BELEMA UNITIZATION - OPEX</v>
          </cell>
          <cell r="D1460" t="str">
            <v>BELEMA UNITIZATION - OPEX</v>
          </cell>
          <cell r="E1460" t="str">
            <v>IRETI OMOTOSO</v>
          </cell>
          <cell r="F1460" t="str">
            <v>PRODUCTION</v>
          </cell>
          <cell r="G1460">
            <v>412001</v>
          </cell>
          <cell r="H1460">
            <v>4120</v>
          </cell>
          <cell r="I1460" t="str">
            <v>BBN</v>
          </cell>
          <cell r="J1460" t="str">
            <v>BASE JV</v>
          </cell>
          <cell r="K1460" t="str">
            <v>PRODUCTION</v>
          </cell>
          <cell r="L1460" t="str">
            <v>PRODUCTION</v>
          </cell>
          <cell r="M1460" t="str">
            <v>Asset Manager, Swamp East Hub</v>
          </cell>
          <cell r="N1460" t="str">
            <v>Asset Management Integration Lead</v>
          </cell>
          <cell r="O1460" t="str">
            <v>AZUBUIKE, JOHN</v>
          </cell>
          <cell r="P1460" t="str">
            <v>SADIK.ZEKERI@SHELL.COM</v>
          </cell>
          <cell r="Q1460" t="str">
            <v>OPEX</v>
          </cell>
          <cell r="R1460" t="str">
            <v>OPEX</v>
          </cell>
          <cell r="S1460" t="str">
            <v>NON SAL</v>
          </cell>
          <cell r="T1460" t="str">
            <v>N/A</v>
          </cell>
          <cell r="U1460" t="str">
            <v>N/A</v>
          </cell>
          <cell r="V1460" t="str">
            <v>C_OPSE_OIL_Z11</v>
          </cell>
          <cell r="W1460" t="str">
            <v>P236.02 HSE</v>
          </cell>
          <cell r="X1460" t="str">
            <v>S7200 Services</v>
          </cell>
          <cell r="Y1460" t="str">
            <v>A2110 Production Operations</v>
          </cell>
          <cell r="Z1460">
            <v>15797.864571000002</v>
          </cell>
          <cell r="AA1460">
            <v>48456.977943999998</v>
          </cell>
          <cell r="AB1460">
            <v>8169999.9999999981</v>
          </cell>
          <cell r="AC1460">
            <v>28000</v>
          </cell>
          <cell r="AD1460">
            <v>54786.885245901634</v>
          </cell>
          <cell r="AG1460">
            <v>0</v>
          </cell>
          <cell r="AH1460">
            <v>-54786.885245901634</v>
          </cell>
        </row>
        <row r="1461">
          <cell r="A1461">
            <v>107257</v>
          </cell>
          <cell r="B1461" t="str">
            <v xml:space="preserve">BELEMA/BELEMA N HSE COMPLIANCE          </v>
          </cell>
          <cell r="C1461" t="str">
            <v>BELEMA UNITIZATION - OPEX</v>
          </cell>
          <cell r="D1461" t="str">
            <v>BELEMA UNITIZATION - OPEX</v>
          </cell>
          <cell r="E1461" t="str">
            <v>IRETI OMOTOSO</v>
          </cell>
          <cell r="F1461" t="str">
            <v>PRODUCTION</v>
          </cell>
          <cell r="G1461">
            <v>412001</v>
          </cell>
          <cell r="H1461">
            <v>4120</v>
          </cell>
          <cell r="I1461" t="str">
            <v>BBN</v>
          </cell>
          <cell r="J1461" t="str">
            <v>BASE JV</v>
          </cell>
          <cell r="K1461" t="str">
            <v>PRODUCTION</v>
          </cell>
          <cell r="L1461" t="str">
            <v>PRODUCTION</v>
          </cell>
          <cell r="M1461" t="str">
            <v>Asset Manager, Swamp East Hub</v>
          </cell>
          <cell r="N1461" t="str">
            <v>Asset Management Integration Lead</v>
          </cell>
          <cell r="O1461" t="str">
            <v>AZUBUIKE, JOHN</v>
          </cell>
          <cell r="P1461" t="str">
            <v>SADIK.ZEKERI@SHELL.COM</v>
          </cell>
          <cell r="Q1461" t="str">
            <v>OPEX</v>
          </cell>
          <cell r="R1461" t="str">
            <v>OPEX</v>
          </cell>
          <cell r="S1461" t="str">
            <v>NON SAL</v>
          </cell>
          <cell r="T1461" t="str">
            <v>N/A</v>
          </cell>
          <cell r="U1461" t="str">
            <v>N/A</v>
          </cell>
          <cell r="V1461" t="str">
            <v>C_OPSE_OIL_Z11</v>
          </cell>
          <cell r="W1461" t="str">
            <v>P231 Production Operations</v>
          </cell>
          <cell r="X1461" t="str">
            <v>S7200 Services</v>
          </cell>
          <cell r="Y1461" t="str">
            <v>A2110 Production Operations</v>
          </cell>
          <cell r="Z1461">
            <v>2624.0541760000001</v>
          </cell>
          <cell r="AA1461">
            <v>3749.0664930000003</v>
          </cell>
          <cell r="AB1461">
            <v>17480000.000000004</v>
          </cell>
          <cell r="AC1461">
            <v>30000</v>
          </cell>
          <cell r="AD1461">
            <v>87311.475409836072</v>
          </cell>
          <cell r="AG1461">
            <v>0</v>
          </cell>
          <cell r="AH1461">
            <v>-87311.475409836072</v>
          </cell>
        </row>
        <row r="1462">
          <cell r="A1462" t="str">
            <v>O.NG.PAE.AHF.FLO.724FP</v>
          </cell>
          <cell r="B1462" t="str">
            <v>PAE AHIA F/S FLOWLINES PREV. MTC</v>
          </cell>
          <cell r="C1462" t="str">
            <v>O.NG.PAE.AHF.FLO.724FC</v>
          </cell>
          <cell r="D1462" t="str">
            <v>PAE AHIA F/S FLOWLINES CORR. MTC</v>
          </cell>
          <cell r="E1462" t="str">
            <v>IRETI OMOTOSO</v>
          </cell>
          <cell r="F1462" t="str">
            <v>PRODUCTION</v>
          </cell>
          <cell r="G1462">
            <v>413001</v>
          </cell>
          <cell r="H1462">
            <v>4130</v>
          </cell>
          <cell r="I1462" t="str">
            <v>OF-MTCE</v>
          </cell>
          <cell r="J1462" t="str">
            <v>BASE JV</v>
          </cell>
          <cell r="K1462" t="str">
            <v>PRODUCTION</v>
          </cell>
          <cell r="L1462" t="str">
            <v>PRODUCTION</v>
          </cell>
          <cell r="M1462" t="str">
            <v>Asset Manager, Land East Hub</v>
          </cell>
          <cell r="N1462" t="str">
            <v>Asset Management Integration Lead</v>
          </cell>
          <cell r="O1462" t="str">
            <v>ADEDIRAN, ADEWALE</v>
          </cell>
          <cell r="P1462" t="str">
            <v>FLORENCE.OYEDELE@SHELL.COM</v>
          </cell>
          <cell r="Q1462" t="str">
            <v>OPEX</v>
          </cell>
          <cell r="R1462" t="str">
            <v>OPEX</v>
          </cell>
          <cell r="S1462" t="str">
            <v>NON SAL</v>
          </cell>
          <cell r="T1462" t="str">
            <v>N/A</v>
          </cell>
          <cell r="U1462" t="str">
            <v>N/A</v>
          </cell>
          <cell r="V1462" t="str">
            <v>N/A</v>
          </cell>
          <cell r="W1462" t="str">
            <v>P233 Facilities Maintenance</v>
          </cell>
          <cell r="X1462" t="str">
            <v>S7200 Services</v>
          </cell>
          <cell r="Y1462" t="str">
            <v>A2140 Facilities Maintenance</v>
          </cell>
          <cell r="Z1462">
            <v>1104.3499999999999</v>
          </cell>
          <cell r="AA1462">
            <v>0</v>
          </cell>
          <cell r="AB1462">
            <v>31110000</v>
          </cell>
          <cell r="AC1462">
            <v>408000</v>
          </cell>
          <cell r="AD1462">
            <v>510000</v>
          </cell>
          <cell r="AG1462">
            <v>0</v>
          </cell>
          <cell r="AH1462">
            <v>-510000</v>
          </cell>
        </row>
        <row r="1463">
          <cell r="A1463">
            <v>107258</v>
          </cell>
          <cell r="B1463" t="str">
            <v xml:space="preserve">BELEMA/BELEMA N STOG                    </v>
          </cell>
          <cell r="C1463" t="str">
            <v>BELEMA UNITIZATION - OPEX</v>
          </cell>
          <cell r="D1463" t="str">
            <v>BELEMA UNITIZATION - OPEX</v>
          </cell>
          <cell r="E1463" t="str">
            <v>IRETI OMOTOSO</v>
          </cell>
          <cell r="F1463" t="str">
            <v>PRODUCTION</v>
          </cell>
          <cell r="G1463">
            <v>411001</v>
          </cell>
          <cell r="H1463">
            <v>4110</v>
          </cell>
          <cell r="I1463" t="str">
            <v>BBN</v>
          </cell>
          <cell r="J1463" t="str">
            <v>BASE JV</v>
          </cell>
          <cell r="K1463" t="str">
            <v>PRODUCTION</v>
          </cell>
          <cell r="L1463" t="str">
            <v>PRODUCTION</v>
          </cell>
          <cell r="M1463" t="str">
            <v>Asset Manager, Swamp East Hub</v>
          </cell>
          <cell r="N1463" t="str">
            <v>Asset Management Integration Lead</v>
          </cell>
          <cell r="O1463" t="str">
            <v>AZUBUIKE, JOHN</v>
          </cell>
          <cell r="P1463" t="str">
            <v>SADIK.ZEKERI@SHELL.COM</v>
          </cell>
          <cell r="Q1463" t="str">
            <v>OPEX</v>
          </cell>
          <cell r="R1463" t="str">
            <v>OPEX</v>
          </cell>
          <cell r="S1463" t="str">
            <v>NON SAL</v>
          </cell>
          <cell r="T1463" t="str">
            <v>N/A</v>
          </cell>
          <cell r="U1463" t="str">
            <v>N/A</v>
          </cell>
          <cell r="V1463" t="str">
            <v>N/A</v>
          </cell>
          <cell r="W1463" t="str">
            <v>P231 Production Operations</v>
          </cell>
          <cell r="X1463" t="str">
            <v>S7200 Services</v>
          </cell>
          <cell r="Y1463" t="str">
            <v>A2110 Production Operations</v>
          </cell>
          <cell r="Z1463">
            <v>-1.8446000000000001E-2</v>
          </cell>
          <cell r="AA1463">
            <v>0</v>
          </cell>
          <cell r="AB1463">
            <v>0</v>
          </cell>
          <cell r="AC1463">
            <v>0</v>
          </cell>
          <cell r="AD1463">
            <v>0</v>
          </cell>
          <cell r="AG1463">
            <v>0</v>
          </cell>
          <cell r="AH1463">
            <v>0</v>
          </cell>
        </row>
        <row r="1464">
          <cell r="A1464">
            <v>107260</v>
          </cell>
          <cell r="B1464" t="str">
            <v>BELEMA/BELEMA N ASSET INTEGRITY DREDGING</v>
          </cell>
          <cell r="C1464" t="str">
            <v>BELEMA UNITIZATION - OPEX</v>
          </cell>
          <cell r="D1464" t="str">
            <v>BELEMA UNITIZATION - OPEX</v>
          </cell>
          <cell r="E1464" t="str">
            <v>IRETI OMOTOSO</v>
          </cell>
          <cell r="F1464" t="str">
            <v>PRODUCTION</v>
          </cell>
          <cell r="G1464">
            <v>411001</v>
          </cell>
          <cell r="H1464">
            <v>4110</v>
          </cell>
          <cell r="I1464" t="str">
            <v>BBN</v>
          </cell>
          <cell r="J1464" t="str">
            <v>BASE JV</v>
          </cell>
          <cell r="K1464" t="str">
            <v>PRODUCTION</v>
          </cell>
          <cell r="L1464" t="str">
            <v>PRODUCTION</v>
          </cell>
          <cell r="M1464" t="str">
            <v>Asset Manager, Swamp East Hub</v>
          </cell>
          <cell r="N1464" t="str">
            <v>Asset Management Integration Lead</v>
          </cell>
          <cell r="O1464" t="str">
            <v>AZUBUIKE, JOHN</v>
          </cell>
          <cell r="P1464" t="str">
            <v>SADIK.ZEKERI@SHELL.COM</v>
          </cell>
          <cell r="Q1464" t="str">
            <v>OPEX</v>
          </cell>
          <cell r="R1464" t="str">
            <v>OPEX</v>
          </cell>
          <cell r="S1464" t="str">
            <v>NON SAL</v>
          </cell>
          <cell r="T1464" t="str">
            <v>N/A</v>
          </cell>
          <cell r="U1464" t="str">
            <v>N/A</v>
          </cell>
          <cell r="V1464" t="str">
            <v>N/A</v>
          </cell>
          <cell r="W1464" t="str">
            <v>P231 Production Operations</v>
          </cell>
          <cell r="X1464" t="str">
            <v>S7200 Services</v>
          </cell>
          <cell r="Y1464" t="str">
            <v>A2110 Production Operations</v>
          </cell>
          <cell r="Z1464">
            <v>0</v>
          </cell>
          <cell r="AA1464">
            <v>0</v>
          </cell>
          <cell r="AB1464">
            <v>0</v>
          </cell>
          <cell r="AC1464">
            <v>0</v>
          </cell>
          <cell r="AD1464">
            <v>0</v>
          </cell>
          <cell r="AG1464">
            <v>0</v>
          </cell>
          <cell r="AH1464">
            <v>0</v>
          </cell>
        </row>
        <row r="1465">
          <cell r="A1465">
            <v>107261</v>
          </cell>
          <cell r="B1465" t="str">
            <v xml:space="preserve">BELEMA/BELEMA N COMMUNITY RELATIONS     </v>
          </cell>
          <cell r="C1465" t="str">
            <v>BELEMA UNITIZATION - OPEX</v>
          </cell>
          <cell r="D1465" t="str">
            <v>BELEMA UNITIZATION - OPEX</v>
          </cell>
          <cell r="E1465" t="str">
            <v>IRETI OMOTOSO</v>
          </cell>
          <cell r="F1465" t="str">
            <v>PRODUCTION</v>
          </cell>
          <cell r="G1465">
            <v>412001</v>
          </cell>
          <cell r="H1465">
            <v>4120</v>
          </cell>
          <cell r="I1465" t="str">
            <v>BBN</v>
          </cell>
          <cell r="J1465" t="str">
            <v>BASE JV</v>
          </cell>
          <cell r="K1465" t="str">
            <v>PRODUCTION</v>
          </cell>
          <cell r="L1465" t="str">
            <v>PRODUCTION</v>
          </cell>
          <cell r="M1465" t="str">
            <v>Asset Manager, Swamp East Hub</v>
          </cell>
          <cell r="N1465" t="str">
            <v>Asset Management Integration Lead</v>
          </cell>
          <cell r="O1465" t="str">
            <v>AZUBUIKE, JOHN</v>
          </cell>
          <cell r="P1465" t="str">
            <v>SADIK.ZEKERI@SHELL.COM</v>
          </cell>
          <cell r="Q1465" t="str">
            <v>OPEX</v>
          </cell>
          <cell r="R1465" t="str">
            <v>OPEX</v>
          </cell>
          <cell r="S1465" t="str">
            <v>NON SAL</v>
          </cell>
          <cell r="T1465" t="str">
            <v>N/A</v>
          </cell>
          <cell r="U1465" t="str">
            <v>N/A</v>
          </cell>
          <cell r="V1465" t="str">
            <v>C_OPSE_OIL_Z11</v>
          </cell>
          <cell r="W1465" t="str">
            <v>P231 Production Operations</v>
          </cell>
          <cell r="X1465" t="str">
            <v>S7200 Services</v>
          </cell>
          <cell r="Y1465" t="str">
            <v>A2110 Production Operations</v>
          </cell>
          <cell r="Z1465">
            <v>34420.817048999997</v>
          </cell>
          <cell r="AA1465">
            <v>3461.2535550000007</v>
          </cell>
          <cell r="AB1465">
            <v>29126633.165829144</v>
          </cell>
          <cell r="AC1465">
            <v>0</v>
          </cell>
          <cell r="AD1465">
            <v>95497.157920751299</v>
          </cell>
          <cell r="AG1465">
            <v>0</v>
          </cell>
          <cell r="AH1465">
            <v>-95497.157920751299</v>
          </cell>
        </row>
        <row r="1466">
          <cell r="A1466">
            <v>107262</v>
          </cell>
          <cell r="B1466" t="str">
            <v>BELEMA/BELEMA N CATERING/ACCOMM/HOUSE KE</v>
          </cell>
          <cell r="C1466" t="str">
            <v>BELEMA UNITIZATION - OPEX</v>
          </cell>
          <cell r="D1466" t="str">
            <v>BELEMA UNITIZATION - OPEX</v>
          </cell>
          <cell r="E1466" t="str">
            <v>IRETI OMOTOSO</v>
          </cell>
          <cell r="F1466" t="str">
            <v>PRODUCTION</v>
          </cell>
          <cell r="G1466">
            <v>412001</v>
          </cell>
          <cell r="H1466">
            <v>4120</v>
          </cell>
          <cell r="I1466" t="str">
            <v>BBN</v>
          </cell>
          <cell r="J1466" t="str">
            <v>BASE JV</v>
          </cell>
          <cell r="K1466" t="str">
            <v>PRODUCTION</v>
          </cell>
          <cell r="L1466" t="str">
            <v>PRODUCTION</v>
          </cell>
          <cell r="M1466" t="str">
            <v>Asset Manager, Swamp East Hub</v>
          </cell>
          <cell r="N1466" t="str">
            <v>Asset Management Integration Lead</v>
          </cell>
          <cell r="O1466" t="str">
            <v>AZUBUIKE, JOHN</v>
          </cell>
          <cell r="P1466" t="str">
            <v>SADIK.ZEKERI@SHELL.COM</v>
          </cell>
          <cell r="Q1466" t="str">
            <v>OPEX</v>
          </cell>
          <cell r="R1466" t="str">
            <v>OPEX</v>
          </cell>
          <cell r="S1466" t="str">
            <v>NON SAL</v>
          </cell>
          <cell r="T1466" t="str">
            <v>N/A</v>
          </cell>
          <cell r="U1466" t="str">
            <v>N/A</v>
          </cell>
          <cell r="V1466" t="str">
            <v>C_OPSE_OIL_Z11</v>
          </cell>
          <cell r="W1466" t="str">
            <v>P231 Production Operations</v>
          </cell>
          <cell r="X1466" t="str">
            <v>S7200 Services</v>
          </cell>
          <cell r="Y1466" t="str">
            <v>A2110 Production Operations</v>
          </cell>
          <cell r="Z1466">
            <v>209040.08817800001</v>
          </cell>
          <cell r="AA1466">
            <v>7232.1139970000004</v>
          </cell>
          <cell r="AB1466">
            <v>80924710.55276382</v>
          </cell>
          <cell r="AC1466">
            <v>0</v>
          </cell>
          <cell r="AD1466">
            <v>265326.91984512727</v>
          </cell>
          <cell r="AG1466">
            <v>0</v>
          </cell>
          <cell r="AH1466">
            <v>-265326.91984512727</v>
          </cell>
        </row>
        <row r="1467">
          <cell r="A1467">
            <v>107263</v>
          </cell>
          <cell r="B1467" t="str">
            <v xml:space="preserve">BELEMA/BELEMA N GENERAL OVERHEAD        </v>
          </cell>
          <cell r="C1467" t="str">
            <v>BELEMA UNITIZATION - OPEX</v>
          </cell>
          <cell r="D1467" t="str">
            <v>BELEMA UNITIZATION - OPEX</v>
          </cell>
          <cell r="E1467" t="str">
            <v>IRETI OMOTOSO</v>
          </cell>
          <cell r="F1467" t="str">
            <v>PRODUCTION</v>
          </cell>
          <cell r="G1467">
            <v>412001</v>
          </cell>
          <cell r="H1467">
            <v>4120</v>
          </cell>
          <cell r="I1467" t="str">
            <v>BBN</v>
          </cell>
          <cell r="J1467" t="str">
            <v>BASE JV</v>
          </cell>
          <cell r="K1467" t="str">
            <v>PRODUCTION</v>
          </cell>
          <cell r="L1467" t="str">
            <v>PRODUCTION</v>
          </cell>
          <cell r="M1467" t="str">
            <v>Asset Manager, Swamp East Hub</v>
          </cell>
          <cell r="N1467" t="str">
            <v>Asset Management Integration Lead</v>
          </cell>
          <cell r="O1467" t="str">
            <v>AZUBUIKE, JOHN</v>
          </cell>
          <cell r="P1467" t="str">
            <v>SADIK.ZEKERI@SHELL.COM</v>
          </cell>
          <cell r="Q1467" t="str">
            <v>OPEX</v>
          </cell>
          <cell r="R1467" t="str">
            <v>OPEX</v>
          </cell>
          <cell r="S1467" t="str">
            <v>NON SAL</v>
          </cell>
          <cell r="T1467" t="str">
            <v>N/A</v>
          </cell>
          <cell r="U1467" t="str">
            <v>N/A</v>
          </cell>
          <cell r="V1467" t="str">
            <v>C_OPSE_OIL_Z11</v>
          </cell>
          <cell r="W1467" t="str">
            <v>P231 Production Operations</v>
          </cell>
          <cell r="X1467" t="str">
            <v>S7200 Services</v>
          </cell>
          <cell r="Y1467" t="str">
            <v>A2110 Production Operations</v>
          </cell>
          <cell r="Z1467">
            <v>120160.361374</v>
          </cell>
          <cell r="AA1467">
            <v>22971.062044000002</v>
          </cell>
          <cell r="AB1467">
            <v>4180000</v>
          </cell>
          <cell r="AC1467">
            <v>12000</v>
          </cell>
          <cell r="AD1467">
            <v>25704.918032786885</v>
          </cell>
          <cell r="AG1467">
            <v>0</v>
          </cell>
          <cell r="AH1467">
            <v>-25704.918032786885</v>
          </cell>
        </row>
        <row r="1468">
          <cell r="A1468">
            <v>107264</v>
          </cell>
          <cell r="B1468" t="str">
            <v xml:space="preserve">BELEMA/BELEMA N OVERHEAD [ICT]          </v>
          </cell>
          <cell r="C1468" t="str">
            <v>BELEMA UNITIZATION - OPEX</v>
          </cell>
          <cell r="D1468" t="str">
            <v>BELEMA UNITIZATION - OPEX</v>
          </cell>
          <cell r="E1468" t="str">
            <v>IRETI OMOTOSO</v>
          </cell>
          <cell r="F1468" t="str">
            <v>PRODUCTION</v>
          </cell>
          <cell r="G1468">
            <v>412001</v>
          </cell>
          <cell r="H1468">
            <v>4120</v>
          </cell>
          <cell r="I1468" t="str">
            <v>BBN</v>
          </cell>
          <cell r="J1468" t="str">
            <v>BASE JV</v>
          </cell>
          <cell r="K1468" t="str">
            <v>PRODUCTION</v>
          </cell>
          <cell r="L1468" t="str">
            <v>PRODUCTION</v>
          </cell>
          <cell r="M1468" t="str">
            <v>Asset Manager, Swamp East Hub</v>
          </cell>
          <cell r="N1468" t="str">
            <v>Asset Management Integration Lead</v>
          </cell>
          <cell r="O1468" t="str">
            <v>AZUBUIKE, JOHN</v>
          </cell>
          <cell r="P1468" t="str">
            <v>SADIK.ZEKERI@SHELL.COM</v>
          </cell>
          <cell r="Q1468" t="str">
            <v>OPEX</v>
          </cell>
          <cell r="R1468" t="str">
            <v>OPEX</v>
          </cell>
          <cell r="S1468" t="str">
            <v>NON SAL</v>
          </cell>
          <cell r="T1468" t="str">
            <v>N/A</v>
          </cell>
          <cell r="U1468" t="str">
            <v>N/A</v>
          </cell>
          <cell r="V1468" t="str">
            <v>C_OPSE_OIL_Z11</v>
          </cell>
          <cell r="W1468" t="str">
            <v>P231 Production Operations</v>
          </cell>
          <cell r="X1468" t="str">
            <v>S7200 Services</v>
          </cell>
          <cell r="Y1468" t="str">
            <v>A2110 Production Operations</v>
          </cell>
          <cell r="Z1468">
            <v>6377.9258520000003</v>
          </cell>
          <cell r="AA1468">
            <v>79.363914999999992</v>
          </cell>
          <cell r="AB1468">
            <v>1329999.9999999998</v>
          </cell>
          <cell r="AC1468">
            <v>6000</v>
          </cell>
          <cell r="AD1468">
            <v>10360.655737704918</v>
          </cell>
          <cell r="AG1468">
            <v>0</v>
          </cell>
          <cell r="AH1468">
            <v>-10360.655737704918</v>
          </cell>
        </row>
        <row r="1469">
          <cell r="A1469">
            <v>107265</v>
          </cell>
          <cell r="B1469" t="str">
            <v xml:space="preserve">BELEM/BELEMA N SALARIES.                </v>
          </cell>
          <cell r="C1469" t="str">
            <v>BELEMA UNITIZATION - OPEX</v>
          </cell>
          <cell r="D1469" t="str">
            <v>BELEMA UNITIZATION - OPEX</v>
          </cell>
          <cell r="E1469" t="str">
            <v>IRETI OMOTOSO</v>
          </cell>
          <cell r="F1469" t="str">
            <v>PRODUCTION</v>
          </cell>
          <cell r="G1469">
            <v>412001</v>
          </cell>
          <cell r="H1469">
            <v>4120</v>
          </cell>
          <cell r="I1469" t="str">
            <v>BBN</v>
          </cell>
          <cell r="J1469" t="str">
            <v>BASE JV</v>
          </cell>
          <cell r="K1469" t="str">
            <v>PRODUCTION</v>
          </cell>
          <cell r="L1469" t="str">
            <v>PRODUCTION</v>
          </cell>
          <cell r="M1469" t="str">
            <v>Asset Manager, Swamp East Hub</v>
          </cell>
          <cell r="N1469" t="str">
            <v>Asset Management Integration Lead</v>
          </cell>
          <cell r="O1469" t="str">
            <v>AZUBUIKE, JOHN</v>
          </cell>
          <cell r="P1469" t="str">
            <v>SADIK.ZEKERI@SHELL.COM</v>
          </cell>
          <cell r="Q1469" t="str">
            <v>OPEX</v>
          </cell>
          <cell r="R1469" t="str">
            <v>OPEX</v>
          </cell>
          <cell r="S1469" t="str">
            <v>NON SAL</v>
          </cell>
          <cell r="T1469" t="str">
            <v>N/A</v>
          </cell>
          <cell r="U1469" t="str">
            <v>N/A</v>
          </cell>
          <cell r="V1469" t="str">
            <v>C_OPSE_OIL_Z11</v>
          </cell>
          <cell r="W1469" t="str">
            <v>P231 Production Operations</v>
          </cell>
          <cell r="X1469" t="str">
            <v>S7200 Services</v>
          </cell>
          <cell r="Y1469" t="str">
            <v>A2110 Production Operations</v>
          </cell>
          <cell r="Z1469">
            <v>1.724701</v>
          </cell>
          <cell r="AA1469">
            <v>0</v>
          </cell>
          <cell r="AB1469">
            <v>334000000</v>
          </cell>
          <cell r="AC1469">
            <v>0</v>
          </cell>
          <cell r="AD1469">
            <v>1095081.9672131147</v>
          </cell>
          <cell r="AG1469">
            <v>0</v>
          </cell>
          <cell r="AH1469">
            <v>-1095081.9672131147</v>
          </cell>
        </row>
        <row r="1470">
          <cell r="A1470">
            <v>108808</v>
          </cell>
          <cell r="B1470" t="str">
            <v xml:space="preserve">BELEMA BELEMA NORTH NDDC LEVY           </v>
          </cell>
          <cell r="C1470" t="str">
            <v>BELEMA UNITIZATION - OPEX</v>
          </cell>
          <cell r="D1470" t="str">
            <v>BELEMA UNITIZATION - OPEX</v>
          </cell>
          <cell r="E1470" t="str">
            <v>IRETI OMOTOSO</v>
          </cell>
          <cell r="F1470" t="str">
            <v>PRODUCTION</v>
          </cell>
          <cell r="G1470">
            <v>411001</v>
          </cell>
          <cell r="H1470">
            <v>4110</v>
          </cell>
          <cell r="I1470" t="str">
            <v>BBN</v>
          </cell>
          <cell r="J1470" t="str">
            <v>BASE JV</v>
          </cell>
          <cell r="K1470" t="str">
            <v>PRODUCTION</v>
          </cell>
          <cell r="L1470" t="str">
            <v>PRODUCTION</v>
          </cell>
          <cell r="M1470" t="str">
            <v>Asset Manager, Swamp East Hub</v>
          </cell>
          <cell r="N1470" t="str">
            <v>Asset Management Integration Lead</v>
          </cell>
          <cell r="O1470" t="str">
            <v>AZUBUIKE, JOHN</v>
          </cell>
          <cell r="P1470" t="str">
            <v>SADIK.ZEKERI@SHELL.COM</v>
          </cell>
          <cell r="Q1470" t="str">
            <v>OPEX</v>
          </cell>
          <cell r="R1470" t="str">
            <v>OPEX</v>
          </cell>
          <cell r="S1470" t="str">
            <v>NDDC</v>
          </cell>
          <cell r="T1470" t="str">
            <v>N/A</v>
          </cell>
          <cell r="U1470" t="str">
            <v>N/A</v>
          </cell>
          <cell r="V1470" t="str">
            <v>N/A</v>
          </cell>
          <cell r="W1470" t="str">
            <v>P244 NDDC</v>
          </cell>
          <cell r="X1470" t="str">
            <v>S7900 Other Expenses</v>
          </cell>
          <cell r="Y1470" t="str">
            <v>A2320 Other Operating Cost</v>
          </cell>
          <cell r="Z1470">
            <v>136747.106027</v>
          </cell>
          <cell r="AA1470">
            <v>146602.13054800002</v>
          </cell>
          <cell r="AB1470">
            <v>0</v>
          </cell>
          <cell r="AC1470">
            <v>0</v>
          </cell>
          <cell r="AD1470">
            <v>0</v>
          </cell>
          <cell r="AG1470">
            <v>0</v>
          </cell>
          <cell r="AH1470">
            <v>0</v>
          </cell>
        </row>
        <row r="1471">
          <cell r="A1471">
            <v>108954</v>
          </cell>
          <cell r="B1471" t="str">
            <v>PARTNERS CAPACITY BUILDING</v>
          </cell>
          <cell r="C1471" t="str">
            <v>BELEMA UNITIZATION - OPEX</v>
          </cell>
          <cell r="D1471" t="str">
            <v>BELEMA UNITIZATION - OPEX</v>
          </cell>
          <cell r="E1471" t="str">
            <v>IRETI OMOTOSO</v>
          </cell>
          <cell r="F1471" t="str">
            <v>PRODUCTION</v>
          </cell>
          <cell r="G1471">
            <v>412001</v>
          </cell>
          <cell r="H1471">
            <v>4120</v>
          </cell>
          <cell r="I1471" t="str">
            <v>BBN</v>
          </cell>
          <cell r="J1471" t="str">
            <v>BASE JV</v>
          </cell>
          <cell r="K1471" t="str">
            <v>PRODUCTION</v>
          </cell>
          <cell r="L1471" t="str">
            <v>PRODUCTION</v>
          </cell>
          <cell r="M1471" t="str">
            <v>Asset Manager, Swamp East Hub</v>
          </cell>
          <cell r="N1471" t="str">
            <v>Asset Management Integration Lead</v>
          </cell>
          <cell r="O1471" t="str">
            <v>AZUBUIKE, JOHN</v>
          </cell>
          <cell r="P1471" t="str">
            <v>SADIK.ZEKERI@SHELL.COM</v>
          </cell>
          <cell r="Q1471" t="str">
            <v>OPEX</v>
          </cell>
          <cell r="R1471" t="str">
            <v>OPEX</v>
          </cell>
          <cell r="S1471" t="str">
            <v>NON SAL</v>
          </cell>
          <cell r="T1471" t="str">
            <v>N/A</v>
          </cell>
          <cell r="U1471" t="str">
            <v>N/A</v>
          </cell>
          <cell r="V1471" t="str">
            <v>C_OPSE_OIL_Z11</v>
          </cell>
          <cell r="W1471" t="str">
            <v>P236.04 HR</v>
          </cell>
          <cell r="X1471" t="str">
            <v>S7200 Services</v>
          </cell>
          <cell r="Y1471" t="str">
            <v>A2340 Overhead</v>
          </cell>
          <cell r="Z1471">
            <v>0</v>
          </cell>
          <cell r="AA1471">
            <v>0</v>
          </cell>
          <cell r="AB1471">
            <v>12349999.999999998</v>
          </cell>
          <cell r="AC1471">
            <v>90000</v>
          </cell>
          <cell r="AD1471">
            <v>130491.80327868852</v>
          </cell>
          <cell r="AG1471">
            <v>0</v>
          </cell>
          <cell r="AH1471">
            <v>-130491.80327868852</v>
          </cell>
        </row>
        <row r="1472">
          <cell r="A1472">
            <v>108993</v>
          </cell>
          <cell r="B1472" t="str">
            <v xml:space="preserve">HEAD OFFICE SERVICE FEES BELEMA         </v>
          </cell>
          <cell r="C1472" t="str">
            <v>BELEMA UNITIZATION - OPEX</v>
          </cell>
          <cell r="D1472" t="str">
            <v>BELEMA UNITIZATION - OPEX</v>
          </cell>
          <cell r="E1472" t="str">
            <v>IRETI OMOTOSO</v>
          </cell>
          <cell r="F1472" t="str">
            <v>PRODUCTION</v>
          </cell>
          <cell r="G1472">
            <v>411001</v>
          </cell>
          <cell r="H1472">
            <v>4110</v>
          </cell>
          <cell r="I1472" t="str">
            <v>BBN</v>
          </cell>
          <cell r="J1472" t="str">
            <v>BASE JV</v>
          </cell>
          <cell r="K1472" t="str">
            <v>PRODUCTION</v>
          </cell>
          <cell r="L1472" t="str">
            <v>PRODUCTION</v>
          </cell>
          <cell r="M1472" t="str">
            <v>Asset Manager, Swamp East Hub</v>
          </cell>
          <cell r="N1472" t="str">
            <v>Asset Management Integration Lead</v>
          </cell>
          <cell r="O1472" t="str">
            <v>AZUBUIKE, JOHN</v>
          </cell>
          <cell r="P1472" t="str">
            <v>SADIK.ZEKERI@SHELL.COM</v>
          </cell>
          <cell r="Q1472" t="str">
            <v>OPEX</v>
          </cell>
          <cell r="R1472" t="str">
            <v>OPEX</v>
          </cell>
          <cell r="S1472" t="str">
            <v>SERVICE FEES</v>
          </cell>
          <cell r="T1472" t="str">
            <v>N/A</v>
          </cell>
          <cell r="U1472" t="str">
            <v>N/A</v>
          </cell>
          <cell r="V1472" t="str">
            <v>N/A</v>
          </cell>
          <cell r="W1472" t="str">
            <v>P237 Global Service Charge</v>
          </cell>
          <cell r="X1472" t="str">
            <v>S7300 Intercompany Service</v>
          </cell>
          <cell r="Y1472" t="str">
            <v>A2340 Overhead</v>
          </cell>
          <cell r="Z1472">
            <v>0</v>
          </cell>
          <cell r="AA1472">
            <v>0</v>
          </cell>
          <cell r="AB1472">
            <v>0</v>
          </cell>
          <cell r="AC1472">
            <v>0</v>
          </cell>
          <cell r="AD1472">
            <v>0</v>
          </cell>
          <cell r="AG1472">
            <v>0</v>
          </cell>
          <cell r="AH1472">
            <v>0</v>
          </cell>
        </row>
        <row r="1473">
          <cell r="A1473" t="str">
            <v>107265_sal</v>
          </cell>
          <cell r="B1473" t="str">
            <v>BELEM/BELEMA N SALARIES.</v>
          </cell>
          <cell r="C1473" t="str">
            <v>BELEMA UNITIZATION - OPEX</v>
          </cell>
          <cell r="D1473" t="str">
            <v>BELEMA UNITIZATION - OPEX</v>
          </cell>
          <cell r="E1473" t="str">
            <v>IRETI OMOTOSO</v>
          </cell>
          <cell r="F1473" t="str">
            <v>PRODUCTION</v>
          </cell>
          <cell r="G1473">
            <v>411001</v>
          </cell>
          <cell r="H1473">
            <v>4110</v>
          </cell>
          <cell r="I1473" t="str">
            <v>BBN</v>
          </cell>
          <cell r="J1473" t="str">
            <v>BASE JV</v>
          </cell>
          <cell r="K1473" t="str">
            <v>PRODUCTION</v>
          </cell>
          <cell r="L1473" t="str">
            <v>PRODUCTION</v>
          </cell>
          <cell r="M1473" t="str">
            <v>Asset Manager, Swamp East Hub</v>
          </cell>
          <cell r="N1473" t="str">
            <v>Asset Management Integration Lead</v>
          </cell>
          <cell r="O1473" t="str">
            <v>AZUBUIKE, JOHN</v>
          </cell>
          <cell r="P1473" t="str">
            <v>SADIK.ZEKERI@SHELL.COM</v>
          </cell>
          <cell r="Q1473" t="str">
            <v>OPEX</v>
          </cell>
          <cell r="R1473" t="str">
            <v>OPEX</v>
          </cell>
          <cell r="S1473" t="str">
            <v>NON SAL</v>
          </cell>
          <cell r="T1473" t="str">
            <v>N/A</v>
          </cell>
          <cell r="U1473" t="str">
            <v>N/A</v>
          </cell>
          <cell r="V1473" t="str">
            <v>N/A</v>
          </cell>
          <cell r="W1473" t="str">
            <v>P231 Production Operations</v>
          </cell>
          <cell r="X1473" t="str">
            <v>S7000 Salaries and Wages</v>
          </cell>
          <cell r="Y1473" t="str">
            <v>A2110 Production Operations</v>
          </cell>
          <cell r="Z1473">
            <v>1477554.02137</v>
          </cell>
          <cell r="AA1473">
            <v>1181854.975666</v>
          </cell>
          <cell r="AB1473">
            <v>0</v>
          </cell>
          <cell r="AC1473">
            <v>0</v>
          </cell>
          <cell r="AD1473">
            <v>0</v>
          </cell>
          <cell r="AG1473">
            <v>0</v>
          </cell>
          <cell r="AH1473">
            <v>0</v>
          </cell>
        </row>
        <row r="1474">
          <cell r="A1474" t="str">
            <v>O.NG.PBE.BEL.CRC.71300G</v>
          </cell>
          <cell r="B1474" t="str">
            <v>BELEMA COMMUNITY RELATIONS ELECTRIFICATI</v>
          </cell>
          <cell r="C1474" t="str">
            <v>BELEMA UNITIZATION - OPEX</v>
          </cell>
          <cell r="D1474" t="str">
            <v>BELEMA UNITIZATION - OPEX</v>
          </cell>
          <cell r="E1474" t="str">
            <v>IRETI OMOTOSO</v>
          </cell>
          <cell r="F1474" t="str">
            <v>PRODUCTION</v>
          </cell>
          <cell r="G1474">
            <v>411001</v>
          </cell>
          <cell r="H1474">
            <v>4110</v>
          </cell>
          <cell r="I1474" t="str">
            <v>BBN</v>
          </cell>
          <cell r="J1474" t="str">
            <v>BASE JV</v>
          </cell>
          <cell r="K1474" t="str">
            <v>PRODUCTION</v>
          </cell>
          <cell r="L1474" t="str">
            <v>PRODUCTION</v>
          </cell>
          <cell r="M1474" t="str">
            <v>Asset Manager, Swamp East Hub</v>
          </cell>
          <cell r="N1474" t="str">
            <v>Asset Management Integration Lead</v>
          </cell>
          <cell r="O1474" t="str">
            <v>AZUBUIKE, JOHN</v>
          </cell>
          <cell r="P1474" t="str">
            <v>SADIK.ZEKERI@SHELL.COM</v>
          </cell>
          <cell r="Q1474" t="str">
            <v>OPEX</v>
          </cell>
          <cell r="R1474" t="str">
            <v>OPEX</v>
          </cell>
          <cell r="S1474" t="str">
            <v>NON SAL</v>
          </cell>
          <cell r="T1474" t="str">
            <v>N/A</v>
          </cell>
          <cell r="U1474" t="str">
            <v>N/A</v>
          </cell>
          <cell r="V1474" t="str">
            <v>N/A</v>
          </cell>
          <cell r="W1474" t="str">
            <v>P231 Production Operations</v>
          </cell>
          <cell r="X1474" t="str">
            <v>S7200 Services</v>
          </cell>
          <cell r="Y1474" t="str">
            <v>A2110 Production Operations</v>
          </cell>
          <cell r="Z1474">
            <v>18311.480000000003</v>
          </cell>
          <cell r="AA1474">
            <v>58529.81</v>
          </cell>
          <cell r="AB1474">
            <v>0</v>
          </cell>
          <cell r="AC1474">
            <v>0</v>
          </cell>
          <cell r="AD1474">
            <v>0</v>
          </cell>
          <cell r="AG1474">
            <v>0</v>
          </cell>
          <cell r="AH1474">
            <v>0</v>
          </cell>
        </row>
        <row r="1475">
          <cell r="A1475" t="str">
            <v>O.NG.PBE.BEL.FAC.71300C</v>
          </cell>
          <cell r="B1475" t="str">
            <v>BELEMA FS + GAS PLANT  CATERING/HSE KEEP</v>
          </cell>
          <cell r="C1475" t="str">
            <v>BELEMA UNITIZATION - OPEX</v>
          </cell>
          <cell r="D1475" t="str">
            <v>BELEMA UNITIZATION - OPEX</v>
          </cell>
          <cell r="E1475" t="str">
            <v>IRETI OMOTOSO</v>
          </cell>
          <cell r="F1475" t="str">
            <v>PRODUCTION</v>
          </cell>
          <cell r="G1475">
            <v>411001</v>
          </cell>
          <cell r="H1475">
            <v>4110</v>
          </cell>
          <cell r="I1475" t="str">
            <v>BBN</v>
          </cell>
          <cell r="J1475" t="str">
            <v>BASE JV</v>
          </cell>
          <cell r="K1475" t="str">
            <v>PRODUCTION</v>
          </cell>
          <cell r="L1475" t="str">
            <v>PRODUCTION</v>
          </cell>
          <cell r="M1475" t="str">
            <v>Asset Manager, Swamp East Hub</v>
          </cell>
          <cell r="N1475" t="str">
            <v>Asset Management Integration Lead</v>
          </cell>
          <cell r="O1475" t="str">
            <v>AZUBUIKE, JOHN</v>
          </cell>
          <cell r="P1475" t="str">
            <v>SADIK.ZEKERI@SHELL.COM</v>
          </cell>
          <cell r="Q1475" t="str">
            <v>OPEX</v>
          </cell>
          <cell r="R1475" t="str">
            <v>OPEX</v>
          </cell>
          <cell r="S1475" t="str">
            <v>NON SAL</v>
          </cell>
          <cell r="T1475" t="str">
            <v>N/A</v>
          </cell>
          <cell r="U1475" t="str">
            <v>N/A</v>
          </cell>
          <cell r="V1475" t="str">
            <v>N/A</v>
          </cell>
          <cell r="W1475" t="str">
            <v>P231 Production Operations - Gas</v>
          </cell>
          <cell r="X1475" t="str">
            <v>S7200 Services</v>
          </cell>
          <cell r="Y1475" t="str">
            <v>A2110 Production Operations</v>
          </cell>
          <cell r="Z1475">
            <v>80755.176881000007</v>
          </cell>
          <cell r="AA1475">
            <v>225407.43610699999</v>
          </cell>
          <cell r="AB1475">
            <v>0</v>
          </cell>
          <cell r="AC1475">
            <v>0</v>
          </cell>
          <cell r="AD1475">
            <v>0</v>
          </cell>
          <cell r="AG1475">
            <v>0</v>
          </cell>
          <cell r="AH1475">
            <v>0</v>
          </cell>
        </row>
        <row r="1476">
          <cell r="A1476" t="str">
            <v>O.NG.PBE.BLE.FAC.71300</v>
          </cell>
          <cell r="B1476" t="str">
            <v xml:space="preserve">PBE BELEMA F/S FACIL OPERATIONS         </v>
          </cell>
          <cell r="C1476" t="str">
            <v>BELEMA UNITIZATION - OPEX</v>
          </cell>
          <cell r="D1476" t="str">
            <v>BELEMA UNITIZATION - OPEX</v>
          </cell>
          <cell r="E1476" t="str">
            <v>IRETI OMOTOSO</v>
          </cell>
          <cell r="F1476" t="str">
            <v>PRODUCTION</v>
          </cell>
          <cell r="G1476">
            <v>412001</v>
          </cell>
          <cell r="H1476">
            <v>4120</v>
          </cell>
          <cell r="I1476" t="str">
            <v>BBN</v>
          </cell>
          <cell r="J1476" t="str">
            <v>BASE JV</v>
          </cell>
          <cell r="K1476" t="str">
            <v>PRODUCTION</v>
          </cell>
          <cell r="L1476" t="str">
            <v>PRODUCTION</v>
          </cell>
          <cell r="M1476" t="str">
            <v>Asset Manager, Swamp East Hub</v>
          </cell>
          <cell r="N1476" t="str">
            <v>Asset Management Integration Lead</v>
          </cell>
          <cell r="O1476" t="str">
            <v>AZUBUIKE, JOHN</v>
          </cell>
          <cell r="P1476" t="str">
            <v>SADIK.ZEKERI@SHELL.COM</v>
          </cell>
          <cell r="Q1476" t="str">
            <v>OPEX</v>
          </cell>
          <cell r="R1476" t="str">
            <v>OPEX</v>
          </cell>
          <cell r="S1476" t="str">
            <v>NON SAL</v>
          </cell>
          <cell r="T1476" t="str">
            <v>N/A</v>
          </cell>
          <cell r="U1476" t="str">
            <v>N/A</v>
          </cell>
          <cell r="V1476" t="str">
            <v>N_BELE_ES2_N01</v>
          </cell>
          <cell r="W1476" t="str">
            <v>P231 Production Operations</v>
          </cell>
          <cell r="X1476" t="str">
            <v>S7200 Services</v>
          </cell>
          <cell r="Y1476" t="str">
            <v>A2110 Production Operations</v>
          </cell>
          <cell r="Z1476">
            <v>1724405.0892680003</v>
          </cell>
          <cell r="AA1476">
            <v>1084175.695238</v>
          </cell>
          <cell r="AB1476">
            <v>154259774.5</v>
          </cell>
          <cell r="AC1476">
            <v>1203326.0000000002</v>
          </cell>
          <cell r="AD1476">
            <v>1709095.7524590166</v>
          </cell>
          <cell r="AG1476">
            <v>0</v>
          </cell>
          <cell r="AH1476">
            <v>-1709095.7524590166</v>
          </cell>
        </row>
        <row r="1477">
          <cell r="A1477" t="str">
            <v>O.NG.PBE.BLE.FAC.724FC</v>
          </cell>
          <cell r="B1477" t="str">
            <v xml:space="preserve">PBE BELEMA F/S FACIL CORR. MTC          </v>
          </cell>
          <cell r="C1477" t="str">
            <v>BELEMA UNITIZATION - OPEX</v>
          </cell>
          <cell r="D1477" t="str">
            <v>BELEMA UNITIZATION - OPEX</v>
          </cell>
          <cell r="E1477" t="str">
            <v>IRETI OMOTOSO</v>
          </cell>
          <cell r="F1477" t="str">
            <v>PRODUCTION</v>
          </cell>
          <cell r="G1477">
            <v>412001</v>
          </cell>
          <cell r="H1477">
            <v>4120</v>
          </cell>
          <cell r="I1477" t="str">
            <v>BBN</v>
          </cell>
          <cell r="J1477" t="str">
            <v>BASE JV</v>
          </cell>
          <cell r="K1477" t="str">
            <v>PRODUCTION</v>
          </cell>
          <cell r="L1477" t="str">
            <v>PRODUCTION</v>
          </cell>
          <cell r="M1477" t="str">
            <v>Asset Manager, Swamp East Hub</v>
          </cell>
          <cell r="N1477" t="str">
            <v>Asset Management Integration Lead</v>
          </cell>
          <cell r="O1477" t="str">
            <v>AZUBUIKE, JOHN</v>
          </cell>
          <cell r="P1477" t="str">
            <v>SADIK.ZEKERI@SHELL.COM</v>
          </cell>
          <cell r="Q1477" t="str">
            <v>OPEX</v>
          </cell>
          <cell r="R1477" t="str">
            <v>OPEX</v>
          </cell>
          <cell r="S1477" t="str">
            <v>NON SAL</v>
          </cell>
          <cell r="T1477" t="str">
            <v>N/A</v>
          </cell>
          <cell r="U1477" t="str">
            <v>N/A</v>
          </cell>
          <cell r="V1477" t="str">
            <v>N_BELE_ES2_N01</v>
          </cell>
          <cell r="W1477" t="str">
            <v>P233 Facilities Maintenance</v>
          </cell>
          <cell r="X1477" t="str">
            <v>S7200 Services</v>
          </cell>
          <cell r="Y1477" t="str">
            <v>A2140 Facilities Maintenance</v>
          </cell>
          <cell r="Z1477">
            <v>380418.88592600002</v>
          </cell>
          <cell r="AA1477">
            <v>398764.11542799999</v>
          </cell>
          <cell r="AB1477">
            <v>17615000</v>
          </cell>
          <cell r="AC1477">
            <v>116900</v>
          </cell>
          <cell r="AD1477">
            <v>174654.09836065574</v>
          </cell>
          <cell r="AG1477">
            <v>0</v>
          </cell>
          <cell r="AH1477">
            <v>-174654.09836065574</v>
          </cell>
        </row>
        <row r="1478">
          <cell r="A1478" t="str">
            <v>O.NG.PBE.BLE.FAC.724FP</v>
          </cell>
          <cell r="B1478" t="str">
            <v xml:space="preserve">PBE BELEMAF/S FACIL PREV MTC            </v>
          </cell>
          <cell r="C1478" t="str">
            <v>BELEMA UNITIZATION - OPEX</v>
          </cell>
          <cell r="D1478" t="str">
            <v>BELEMA UNITIZATION - OPEX</v>
          </cell>
          <cell r="E1478" t="str">
            <v>IRETI OMOTOSO</v>
          </cell>
          <cell r="F1478" t="str">
            <v>PRODUCTION</v>
          </cell>
          <cell r="G1478">
            <v>412001</v>
          </cell>
          <cell r="H1478">
            <v>4120</v>
          </cell>
          <cell r="I1478" t="str">
            <v>BBN</v>
          </cell>
          <cell r="J1478" t="str">
            <v>BASE JV</v>
          </cell>
          <cell r="K1478" t="str">
            <v>PRODUCTION</v>
          </cell>
          <cell r="L1478" t="str">
            <v>PRODUCTION</v>
          </cell>
          <cell r="M1478" t="str">
            <v>Asset Manager, Swamp East Hub</v>
          </cell>
          <cell r="N1478" t="str">
            <v>Asset Management Integration Lead</v>
          </cell>
          <cell r="O1478" t="str">
            <v>AZUBUIKE, JOHN</v>
          </cell>
          <cell r="P1478" t="str">
            <v>SADIK.ZEKERI@SHELL.COM</v>
          </cell>
          <cell r="Q1478" t="str">
            <v>OPEX</v>
          </cell>
          <cell r="R1478" t="str">
            <v>OPEX</v>
          </cell>
          <cell r="S1478" t="str">
            <v>NON SAL</v>
          </cell>
          <cell r="T1478" t="str">
            <v>N/A</v>
          </cell>
          <cell r="U1478" t="str">
            <v>N/A</v>
          </cell>
          <cell r="V1478" t="str">
            <v>N_BELE_ES2_N01</v>
          </cell>
          <cell r="W1478" t="str">
            <v>P233 Facilities Maintenance</v>
          </cell>
          <cell r="X1478" t="str">
            <v>S7200 Services</v>
          </cell>
          <cell r="Y1478" t="str">
            <v>A2140 Facilities Maintenance</v>
          </cell>
          <cell r="Z1478">
            <v>227506.581684</v>
          </cell>
          <cell r="AA1478">
            <v>131176.77372399994</v>
          </cell>
          <cell r="AB1478">
            <v>125200392.68000002</v>
          </cell>
          <cell r="AC1478">
            <v>449488</v>
          </cell>
          <cell r="AD1478">
            <v>859981.09075409849</v>
          </cell>
          <cell r="AG1478">
            <v>0</v>
          </cell>
          <cell r="AH1478">
            <v>-859981.09075409849</v>
          </cell>
        </row>
        <row r="1479">
          <cell r="A1479" t="str">
            <v>O.NG.PBE.BLF.FAC.71300</v>
          </cell>
          <cell r="B1479" t="str">
            <v>PBE BELEMA F/S FACIL OPERATIONS</v>
          </cell>
          <cell r="C1479" t="str">
            <v>BELEMA UNITIZATION - OPEX</v>
          </cell>
          <cell r="D1479" t="str">
            <v>BELEMA UNITIZATION - OPEX</v>
          </cell>
          <cell r="E1479" t="str">
            <v>IRETI OMOTOSO</v>
          </cell>
          <cell r="F1479" t="str">
            <v>PRODUCTION</v>
          </cell>
          <cell r="G1479">
            <v>411001</v>
          </cell>
          <cell r="H1479">
            <v>4110</v>
          </cell>
          <cell r="I1479" t="str">
            <v>BBN</v>
          </cell>
          <cell r="J1479" t="str">
            <v>BASE JV</v>
          </cell>
          <cell r="K1479" t="str">
            <v>PRODUCTION</v>
          </cell>
          <cell r="L1479" t="str">
            <v>PRODUCTION</v>
          </cell>
          <cell r="M1479" t="str">
            <v>Asset Manager, Swamp East Hub</v>
          </cell>
          <cell r="N1479" t="str">
            <v>Asset Management Integration Lead</v>
          </cell>
          <cell r="O1479" t="str">
            <v>AZUBUIKE, JOHN</v>
          </cell>
          <cell r="P1479" t="str">
            <v>SADIK.ZEKERI@SHELL.COM</v>
          </cell>
          <cell r="Q1479" t="str">
            <v>OPEX</v>
          </cell>
          <cell r="R1479" t="str">
            <v>OPEX</v>
          </cell>
          <cell r="S1479" t="str">
            <v>NON SAL</v>
          </cell>
          <cell r="T1479" t="str">
            <v>N/A</v>
          </cell>
          <cell r="U1479" t="str">
            <v>N/A</v>
          </cell>
          <cell r="V1479" t="str">
            <v>N/A</v>
          </cell>
          <cell r="W1479" t="str">
            <v>P231 Production Operations</v>
          </cell>
          <cell r="X1479" t="str">
            <v>S7200 Services</v>
          </cell>
          <cell r="Y1479" t="str">
            <v>A2110 Production Operations</v>
          </cell>
          <cell r="Z1479">
            <v>2.7668999999999999E-2</v>
          </cell>
          <cell r="AA1479">
            <v>0</v>
          </cell>
          <cell r="AB1479">
            <v>0</v>
          </cell>
          <cell r="AC1479">
            <v>0</v>
          </cell>
          <cell r="AD1479">
            <v>0</v>
          </cell>
          <cell r="AG1479">
            <v>0</v>
          </cell>
          <cell r="AH1479">
            <v>0</v>
          </cell>
        </row>
        <row r="1480">
          <cell r="A1480" t="str">
            <v>O.NG.PBE.BLF.FAC.724FC</v>
          </cell>
          <cell r="B1480" t="str">
            <v>PBE BELEMA F/S FACIL CORR. MTC</v>
          </cell>
          <cell r="C1480" t="str">
            <v>BELEMA UNITIZATION - OPEX</v>
          </cell>
          <cell r="D1480" t="str">
            <v>BELEMA UNITIZATION - OPEX</v>
          </cell>
          <cell r="E1480" t="str">
            <v>IRETI OMOTOSO</v>
          </cell>
          <cell r="F1480" t="str">
            <v>PRODUCTION</v>
          </cell>
          <cell r="G1480">
            <v>411001</v>
          </cell>
          <cell r="H1480">
            <v>4110</v>
          </cell>
          <cell r="I1480" t="str">
            <v>BBN</v>
          </cell>
          <cell r="J1480" t="str">
            <v>BASE JV</v>
          </cell>
          <cell r="K1480" t="str">
            <v>PRODUCTION</v>
          </cell>
          <cell r="L1480" t="str">
            <v>PRODUCTION</v>
          </cell>
          <cell r="M1480" t="str">
            <v>Asset Manager, Swamp East Hub</v>
          </cell>
          <cell r="N1480" t="str">
            <v>Asset Management Integration Lead</v>
          </cell>
          <cell r="O1480" t="str">
            <v>AZUBUIKE, JOHN</v>
          </cell>
          <cell r="P1480" t="str">
            <v>SADIK.ZEKERI@SHELL.COM</v>
          </cell>
          <cell r="Q1480" t="str">
            <v>OPEX</v>
          </cell>
          <cell r="R1480" t="str">
            <v>OPEX</v>
          </cell>
          <cell r="S1480" t="str">
            <v>NON SAL</v>
          </cell>
          <cell r="T1480" t="str">
            <v>N/A</v>
          </cell>
          <cell r="U1480" t="str">
            <v>N/A</v>
          </cell>
          <cell r="V1480" t="str">
            <v>N/A</v>
          </cell>
          <cell r="W1480" t="str">
            <v>P233 Facilities Maintenance</v>
          </cell>
          <cell r="X1480" t="str">
            <v>S7200 Services</v>
          </cell>
          <cell r="Y1480" t="str">
            <v>A2140 Facilities Maintenance</v>
          </cell>
          <cell r="Z1480">
            <v>1.8446000000000001E-2</v>
          </cell>
          <cell r="AA1480">
            <v>0</v>
          </cell>
          <cell r="AB1480">
            <v>0</v>
          </cell>
          <cell r="AC1480">
            <v>0</v>
          </cell>
          <cell r="AD1480">
            <v>0</v>
          </cell>
          <cell r="AG1480">
            <v>0</v>
          </cell>
          <cell r="AH1480">
            <v>0</v>
          </cell>
        </row>
        <row r="1481">
          <cell r="A1481" t="str">
            <v>O.NG.PBE.BLF.FAC.724FP</v>
          </cell>
          <cell r="B1481" t="str">
            <v>PBEBELEMAF/SFACILPREV.MTC</v>
          </cell>
          <cell r="C1481" t="str">
            <v>BELEMA UNITIZATION - OPEX</v>
          </cell>
          <cell r="D1481" t="str">
            <v>BELEMA UNITIZATION - OPEX</v>
          </cell>
          <cell r="E1481" t="str">
            <v>IRETI OMOTOSO</v>
          </cell>
          <cell r="F1481" t="str">
            <v>PRODUCTION</v>
          </cell>
          <cell r="G1481">
            <v>411001</v>
          </cell>
          <cell r="H1481">
            <v>4110</v>
          </cell>
          <cell r="I1481" t="str">
            <v>BBN</v>
          </cell>
          <cell r="J1481" t="str">
            <v>BASE JV</v>
          </cell>
          <cell r="K1481" t="str">
            <v>PRODUCTION</v>
          </cell>
          <cell r="L1481" t="str">
            <v>PRODUCTION</v>
          </cell>
          <cell r="M1481" t="str">
            <v>Asset Manager, Swamp East Hub</v>
          </cell>
          <cell r="N1481" t="str">
            <v>Asset Management Integration Lead</v>
          </cell>
          <cell r="O1481" t="str">
            <v>AZUBUIKE, JOHN</v>
          </cell>
          <cell r="P1481" t="str">
            <v>SADIK.ZEKERI@SHELL.COM</v>
          </cell>
          <cell r="Q1481" t="str">
            <v>OPEX</v>
          </cell>
          <cell r="R1481" t="str">
            <v>OPEX</v>
          </cell>
          <cell r="S1481" t="str">
            <v>NON SAL</v>
          </cell>
          <cell r="T1481" t="str">
            <v>N/A</v>
          </cell>
          <cell r="U1481" t="str">
            <v>N/A</v>
          </cell>
          <cell r="V1481" t="str">
            <v>N/A</v>
          </cell>
          <cell r="W1481" t="str">
            <v>P233 Facilities Maintenance</v>
          </cell>
          <cell r="X1481" t="str">
            <v>S7200 Services</v>
          </cell>
          <cell r="Y1481" t="str">
            <v>A2140 Facilities Maintenance</v>
          </cell>
          <cell r="Z1481">
            <v>0</v>
          </cell>
          <cell r="AA1481">
            <v>0</v>
          </cell>
          <cell r="AB1481">
            <v>0</v>
          </cell>
          <cell r="AC1481">
            <v>0</v>
          </cell>
          <cell r="AD1481">
            <v>0</v>
          </cell>
          <cell r="AG1481">
            <v>0</v>
          </cell>
          <cell r="AH1481">
            <v>0</v>
          </cell>
        </row>
        <row r="1482">
          <cell r="A1482" t="str">
            <v>O.NG.PBE.BLF.FLO.724FC</v>
          </cell>
          <cell r="B1482" t="str">
            <v>PBE BELEMA F/S FLOWL CORR. MTC</v>
          </cell>
          <cell r="C1482" t="str">
            <v>BELEMA UNITIZATION - OPEX</v>
          </cell>
          <cell r="D1482" t="str">
            <v>BELEMA UNITIZATION - OPEX</v>
          </cell>
          <cell r="E1482" t="str">
            <v>IRETI OMOTOSO</v>
          </cell>
          <cell r="F1482" t="str">
            <v>PRODUCTION</v>
          </cell>
          <cell r="G1482">
            <v>411001</v>
          </cell>
          <cell r="H1482">
            <v>4110</v>
          </cell>
          <cell r="I1482" t="str">
            <v>BBN</v>
          </cell>
          <cell r="J1482" t="str">
            <v>BASE JV</v>
          </cell>
          <cell r="K1482" t="str">
            <v>PRODUCTION</v>
          </cell>
          <cell r="L1482" t="str">
            <v>PRODUCTION</v>
          </cell>
          <cell r="M1482" t="str">
            <v>Asset Manager, Swamp East Hub</v>
          </cell>
          <cell r="N1482" t="str">
            <v>Asset Management Integration Lead</v>
          </cell>
          <cell r="O1482" t="str">
            <v>AZUBUIKE, JOHN</v>
          </cell>
          <cell r="P1482" t="str">
            <v>SADIK.ZEKERI@SHELL.COM</v>
          </cell>
          <cell r="Q1482" t="str">
            <v>OPEX</v>
          </cell>
          <cell r="R1482" t="str">
            <v>OPEX</v>
          </cell>
          <cell r="S1482" t="str">
            <v>NON SAL</v>
          </cell>
          <cell r="T1482" t="str">
            <v>N/A</v>
          </cell>
          <cell r="U1482" t="str">
            <v>N/A</v>
          </cell>
          <cell r="V1482" t="str">
            <v>N/A</v>
          </cell>
          <cell r="W1482" t="str">
            <v>P233 Facilities Maintenance</v>
          </cell>
          <cell r="X1482" t="str">
            <v>S7200 Services</v>
          </cell>
          <cell r="Y1482" t="str">
            <v>A2140 Facilities Maintenance</v>
          </cell>
          <cell r="Z1482">
            <v>49.609999999999992</v>
          </cell>
          <cell r="AA1482">
            <v>0</v>
          </cell>
          <cell r="AB1482">
            <v>0</v>
          </cell>
          <cell r="AC1482">
            <v>0</v>
          </cell>
          <cell r="AD1482">
            <v>0</v>
          </cell>
          <cell r="AG1482">
            <v>0</v>
          </cell>
          <cell r="AH1482">
            <v>0</v>
          </cell>
        </row>
        <row r="1483">
          <cell r="A1483" t="str">
            <v>O.NG.PBE.BLF.FLO.724FP</v>
          </cell>
          <cell r="B1483" t="str">
            <v>PBE BELEMA F/S FLOWL PREV. MTC</v>
          </cell>
          <cell r="C1483" t="str">
            <v>BELEMA UNITIZATION - OPEX</v>
          </cell>
          <cell r="D1483" t="str">
            <v>BELEMA UNITIZATION - OPEX</v>
          </cell>
          <cell r="E1483" t="str">
            <v>IRETI OMOTOSO</v>
          </cell>
          <cell r="F1483" t="str">
            <v>PRODUCTION</v>
          </cell>
          <cell r="G1483">
            <v>411001</v>
          </cell>
          <cell r="H1483">
            <v>4110</v>
          </cell>
          <cell r="I1483" t="str">
            <v>BBN</v>
          </cell>
          <cell r="J1483" t="str">
            <v>BASE JV</v>
          </cell>
          <cell r="K1483" t="str">
            <v>PRODUCTION</v>
          </cell>
          <cell r="L1483" t="str">
            <v>PRODUCTION</v>
          </cell>
          <cell r="M1483" t="str">
            <v>Asset Manager, Swamp East Hub</v>
          </cell>
          <cell r="N1483" t="str">
            <v>Asset Management Integration Lead</v>
          </cell>
          <cell r="O1483" t="str">
            <v>AZUBUIKE, JOHN</v>
          </cell>
          <cell r="P1483" t="str">
            <v>SADIK.ZEKERI@SHELL.COM</v>
          </cell>
          <cell r="Q1483" t="str">
            <v>OPEX</v>
          </cell>
          <cell r="R1483" t="str">
            <v>OPEX</v>
          </cell>
          <cell r="S1483" t="str">
            <v>NON SAL</v>
          </cell>
          <cell r="T1483" t="str">
            <v>N/A</v>
          </cell>
          <cell r="U1483" t="str">
            <v>N/A</v>
          </cell>
          <cell r="V1483" t="str">
            <v>N/A</v>
          </cell>
          <cell r="W1483" t="str">
            <v>P233 Facilities Maintenance</v>
          </cell>
          <cell r="X1483" t="str">
            <v>S7200 Services</v>
          </cell>
          <cell r="Y1483" t="str">
            <v>A2140 Facilities Maintenance</v>
          </cell>
          <cell r="Z1483">
            <v>61.34</v>
          </cell>
          <cell r="AA1483">
            <v>0</v>
          </cell>
          <cell r="AB1483">
            <v>0</v>
          </cell>
          <cell r="AC1483">
            <v>0</v>
          </cell>
          <cell r="AD1483">
            <v>0</v>
          </cell>
          <cell r="AG1483">
            <v>0</v>
          </cell>
          <cell r="AH1483">
            <v>0</v>
          </cell>
        </row>
        <row r="1484">
          <cell r="A1484" t="str">
            <v>P.NG.PBE.IE.13.002</v>
          </cell>
          <cell r="B1484" t="str">
            <v>BELEMA ELECTRICAL INTERDEPENDENCY PROJECT</v>
          </cell>
          <cell r="C1484" t="str">
            <v>BELEMA UNITIZATION - OPEX</v>
          </cell>
          <cell r="D1484" t="str">
            <v>BELEMA UNITIZATION - OPEX</v>
          </cell>
          <cell r="E1484" t="str">
            <v>IRETI OMOTOSO</v>
          </cell>
          <cell r="F1484" t="str">
            <v>PRODUCTION</v>
          </cell>
          <cell r="G1484">
            <v>411001</v>
          </cell>
          <cell r="H1484">
            <v>4110</v>
          </cell>
          <cell r="I1484" t="str">
            <v>BBN</v>
          </cell>
          <cell r="J1484" t="str">
            <v>BASE JV</v>
          </cell>
          <cell r="K1484" t="str">
            <v>PRODUCTION</v>
          </cell>
          <cell r="L1484" t="str">
            <v>PRODUCTION</v>
          </cell>
          <cell r="M1484" t="str">
            <v>Asset Manager, Swamp East Hub</v>
          </cell>
          <cell r="N1484" t="str">
            <v>Asset Management Integration Lead</v>
          </cell>
          <cell r="O1484" t="str">
            <v>AZUBUIKE, JOHN</v>
          </cell>
          <cell r="P1484" t="str">
            <v>SADIK.ZEKERI@SHELL.COM</v>
          </cell>
          <cell r="Q1484" t="str">
            <v>OPEX</v>
          </cell>
          <cell r="R1484" t="str">
            <v>OPEX</v>
          </cell>
          <cell r="S1484" t="str">
            <v>NON SAL</v>
          </cell>
          <cell r="T1484" t="str">
            <v>N/A</v>
          </cell>
          <cell r="U1484" t="str">
            <v>N/A</v>
          </cell>
          <cell r="V1484" t="str">
            <v>N/A</v>
          </cell>
          <cell r="W1484" t="str">
            <v>P236.08 Overhead (SCD)</v>
          </cell>
          <cell r="X1484" t="str">
            <v>S7200 Services</v>
          </cell>
          <cell r="Y1484" t="str">
            <v>A2110 Production Operations</v>
          </cell>
          <cell r="Z1484">
            <v>160.14817199999999</v>
          </cell>
          <cell r="AA1484">
            <v>2102.825554</v>
          </cell>
          <cell r="AB1484">
            <v>0</v>
          </cell>
          <cell r="AC1484">
            <v>0</v>
          </cell>
          <cell r="AD1484">
            <v>0</v>
          </cell>
          <cell r="AG1484">
            <v>0</v>
          </cell>
          <cell r="AH1484">
            <v>0</v>
          </cell>
        </row>
        <row r="1485">
          <cell r="A1485" t="str">
            <v>C.NG.ANO.DG.17.001.1238</v>
          </cell>
          <cell r="B1485" t="str">
            <v>ASSA NORTH / OHAJI SOUTH DOMGAS PROJECT</v>
          </cell>
          <cell r="C1485" t="str">
            <v>C.NG.ANO.DG.17.001.1238</v>
          </cell>
          <cell r="D1485" t="str">
            <v>ASSA NORTH / OHAJI SOUTH DOMGAS PROJECT</v>
          </cell>
          <cell r="E1485" t="str">
            <v>MOJEED OKUNADE</v>
          </cell>
          <cell r="F1485" t="str">
            <v>MAJOR PROJECTS</v>
          </cell>
          <cell r="G1485">
            <v>5300.03</v>
          </cell>
          <cell r="I1485" t="str">
            <v>MMD</v>
          </cell>
          <cell r="J1485" t="str">
            <v>BASE JV</v>
          </cell>
          <cell r="K1485" t="str">
            <v>P&amp;T</v>
          </cell>
          <cell r="L1485" t="str">
            <v>GM Nigeria, Operated</v>
          </cell>
          <cell r="M1485" t="str">
            <v>GM Nigeria, Operated</v>
          </cell>
          <cell r="N1485" t="str">
            <v>Project Manager ASSA North</v>
          </cell>
          <cell r="O1485" t="str">
            <v>AJALA, OLUFEMI</v>
          </cell>
          <cell r="P1485" t="str">
            <v>GODIAN.EHIRIM@SHELL.COM</v>
          </cell>
          <cell r="Q1485" t="str">
            <v>CAPEX</v>
          </cell>
          <cell r="R1485" t="str">
            <v>OPEX</v>
          </cell>
          <cell r="S1485" t="str">
            <v>NON SAL</v>
          </cell>
          <cell r="T1485" t="str">
            <v>N/A</v>
          </cell>
          <cell r="U1485" t="str">
            <v>N/A</v>
          </cell>
          <cell r="V1485" t="str">
            <v>C_ASSN_DOMGAS_PMT</v>
          </cell>
          <cell r="W1485">
            <v>0</v>
          </cell>
          <cell r="X1485">
            <v>0</v>
          </cell>
          <cell r="Y1485">
            <v>0</v>
          </cell>
          <cell r="Z1485">
            <v>0</v>
          </cell>
          <cell r="AA1485">
            <v>0</v>
          </cell>
          <cell r="AB1485">
            <v>1132312500</v>
          </cell>
          <cell r="AC1485">
            <v>11137500</v>
          </cell>
          <cell r="AD1485">
            <v>14850000</v>
          </cell>
          <cell r="AG1485">
            <v>0</v>
          </cell>
          <cell r="AH1485">
            <v>-14850000</v>
          </cell>
        </row>
        <row r="1486">
          <cell r="A1486" t="str">
            <v>C.NG.DWE.OR.09.001</v>
          </cell>
          <cell r="B1486" t="str">
            <v>RIG MOB/DEMOB LAND</v>
          </cell>
          <cell r="C1486" t="str">
            <v>C.NG.DWE.OR.09.001</v>
          </cell>
          <cell r="D1486" t="str">
            <v>RIG MOB/DEMOB LAND</v>
          </cell>
          <cell r="E1486" t="str">
            <v>MOJEED OKUNADE</v>
          </cell>
          <cell r="F1486" t="str">
            <v>WELLS</v>
          </cell>
          <cell r="G1486">
            <v>13003</v>
          </cell>
          <cell r="H1486">
            <v>130</v>
          </cell>
          <cell r="I1486" t="str">
            <v>PE</v>
          </cell>
          <cell r="J1486" t="str">
            <v>DOMGAS/IPP</v>
          </cell>
          <cell r="K1486" t="str">
            <v>P&amp;T</v>
          </cell>
          <cell r="L1486" t="str">
            <v>WELLS</v>
          </cell>
          <cell r="M1486" t="str">
            <v>GM Wells Ops SPDC</v>
          </cell>
          <cell r="N1486" t="str">
            <v>Well Operations Manager, Land/ D&amp;R/BOM</v>
          </cell>
          <cell r="O1486" t="str">
            <v>AUDU-USMAN, ISAAC</v>
          </cell>
          <cell r="P1486" t="str">
            <v>FRED.TIMIBITEI@SHELL.COM</v>
          </cell>
          <cell r="Q1486" t="str">
            <v>CAPEX</v>
          </cell>
          <cell r="R1486" t="str">
            <v>CAPEX</v>
          </cell>
          <cell r="V1486" t="str">
            <v>C_ASSN_Domgas</v>
          </cell>
          <cell r="Z1486">
            <v>0.01</v>
          </cell>
          <cell r="AA1486">
            <v>0</v>
          </cell>
          <cell r="AB1486">
            <v>384300000</v>
          </cell>
          <cell r="AC1486">
            <v>1890000</v>
          </cell>
          <cell r="AD1486">
            <v>3150000</v>
          </cell>
          <cell r="AG1486">
            <v>0</v>
          </cell>
          <cell r="AH1486">
            <v>-3150000</v>
          </cell>
        </row>
        <row r="1487">
          <cell r="A1487" t="str">
            <v>C.NG.DWE.OR.09.001_1</v>
          </cell>
          <cell r="B1487" t="str">
            <v>RIG MOB/DEMOB LAND</v>
          </cell>
          <cell r="C1487" t="str">
            <v>C.NG.DWE.OR.09.001</v>
          </cell>
          <cell r="D1487" t="str">
            <v>RIG MOB/DEMOB LAND</v>
          </cell>
          <cell r="E1487" t="str">
            <v>MOJEED OKUNADE</v>
          </cell>
          <cell r="F1487" t="str">
            <v>WELLS</v>
          </cell>
          <cell r="G1487">
            <v>13003</v>
          </cell>
          <cell r="H1487">
            <v>130</v>
          </cell>
          <cell r="I1487" t="str">
            <v>PE</v>
          </cell>
          <cell r="J1487" t="str">
            <v>DOMGAS/IPP</v>
          </cell>
          <cell r="K1487" t="str">
            <v>P&amp;T</v>
          </cell>
          <cell r="L1487" t="str">
            <v>WELLS</v>
          </cell>
          <cell r="M1487" t="str">
            <v>GM Wells Ops SPDC</v>
          </cell>
          <cell r="N1487" t="str">
            <v>Well Operations Manager, Land/ D&amp;R/BOM</v>
          </cell>
          <cell r="O1487" t="str">
            <v>AUDU-USMAN, ISAAC</v>
          </cell>
          <cell r="P1487" t="str">
            <v>FRED.TIMIBITEI@SHELL.COM</v>
          </cell>
          <cell r="Q1487" t="str">
            <v>CAPEX</v>
          </cell>
          <cell r="R1487" t="str">
            <v>CAPEX</v>
          </cell>
          <cell r="V1487" t="str">
            <v>D_ISEN_WS2_G32</v>
          </cell>
          <cell r="Z1487">
            <v>0</v>
          </cell>
          <cell r="AA1487">
            <v>0</v>
          </cell>
          <cell r="AB1487">
            <v>192150000</v>
          </cell>
          <cell r="AC1487">
            <v>945000</v>
          </cell>
          <cell r="AD1487">
            <v>1575000</v>
          </cell>
          <cell r="AG1487">
            <v>0</v>
          </cell>
          <cell r="AH1487">
            <v>-1575000</v>
          </cell>
        </row>
        <row r="1488">
          <cell r="A1488" t="str">
            <v>C.NG.EXP.OR.18.003.1600</v>
          </cell>
          <cell r="B1488" t="str">
            <v>EXPL STAFF SALARIES - TTS</v>
          </cell>
          <cell r="C1488" t="str">
            <v>C.NG.EXP.OR.18.003</v>
          </cell>
          <cell r="D1488" t="str">
            <v>STAFF SALARIES - GEOSOLUTIONS</v>
          </cell>
          <cell r="E1488" t="str">
            <v>MOJEED OKUNADE</v>
          </cell>
          <cell r="F1488" t="str">
            <v>DEVELOPMENT</v>
          </cell>
          <cell r="G1488">
            <v>415004</v>
          </cell>
          <cell r="H1488">
            <v>4150</v>
          </cell>
          <cell r="I1488" t="str">
            <v>EXCOM</v>
          </cell>
          <cell r="J1488" t="str">
            <v>BASE JV</v>
          </cell>
          <cell r="K1488" t="str">
            <v>DEVELOPMENT</v>
          </cell>
          <cell r="L1488" t="str">
            <v>DEVELOPMENT</v>
          </cell>
          <cell r="M1488" t="str">
            <v>Manager, Geosolutions &amp; Onshore Studies</v>
          </cell>
          <cell r="N1488" t="str">
            <v>Chief Geophysicist</v>
          </cell>
          <cell r="O1488" t="str">
            <v>ENONCHE, VANESSA</v>
          </cell>
          <cell r="P1488" t="str">
            <v>D.AMOGU@SHELL.COM</v>
          </cell>
          <cell r="Q1488" t="str">
            <v>CAPEX</v>
          </cell>
          <cell r="R1488" t="str">
            <v>CAPEX</v>
          </cell>
          <cell r="V1488" t="str">
            <v>E_EXPLORATION_SEISMIC_OVERHEAD</v>
          </cell>
          <cell r="Z1488">
            <v>0</v>
          </cell>
          <cell r="AA1488">
            <v>0</v>
          </cell>
          <cell r="AB1488">
            <v>1703730000</v>
          </cell>
          <cell r="AC1488">
            <v>2390775</v>
          </cell>
          <cell r="AD1488">
            <v>7976775</v>
          </cell>
          <cell r="AG1488">
            <v>0</v>
          </cell>
          <cell r="AH1488">
            <v>-7976775</v>
          </cell>
        </row>
        <row r="1489">
          <cell r="A1489" t="str">
            <v>C.NG.EXP.OU.18.001.1020</v>
          </cell>
          <cell r="B1489" t="str">
            <v>SUBSURFACE &amp; WELLS PROJECTS</v>
          </cell>
          <cell r="C1489" t="str">
            <v>C.NG.EXP.OU.18.001</v>
          </cell>
          <cell r="D1489" t="str">
            <v>EXPLORATION IT SUPPORT PROJECTS - ITP </v>
          </cell>
          <cell r="E1489" t="str">
            <v>MOJEED OKUNADE</v>
          </cell>
          <cell r="F1489" t="str">
            <v>DEVELOPMENT</v>
          </cell>
          <cell r="G1489">
            <v>12004</v>
          </cell>
          <cell r="H1489">
            <v>120</v>
          </cell>
          <cell r="I1489" t="str">
            <v>EXCOM</v>
          </cell>
          <cell r="J1489" t="str">
            <v>BASE JV</v>
          </cell>
          <cell r="K1489" t="str">
            <v>DEVELOPMENT</v>
          </cell>
          <cell r="L1489" t="str">
            <v>DEVELOPMENT</v>
          </cell>
          <cell r="M1489" t="str">
            <v>Manager, Geosolutions &amp; Onshore Studies</v>
          </cell>
          <cell r="N1489" t="str">
            <v>Chief Geophysicist</v>
          </cell>
          <cell r="O1489" t="str">
            <v>ENONCHE, VANESSA</v>
          </cell>
          <cell r="P1489" t="str">
            <v>RAZAQ.TAJUDEEN@SHELL.COM</v>
          </cell>
          <cell r="Q1489" t="str">
            <v>CAPEX</v>
          </cell>
          <cell r="R1489" t="str">
            <v>CAPEX</v>
          </cell>
          <cell r="V1489" t="str">
            <v>E_EXPLORATION_SEISMIC_OVERHEAD</v>
          </cell>
          <cell r="Z1489">
            <v>0</v>
          </cell>
          <cell r="AA1489">
            <v>0</v>
          </cell>
          <cell r="AB1489">
            <v>200416262.5</v>
          </cell>
          <cell r="AC1489">
            <v>3191622.5</v>
          </cell>
          <cell r="AD1489">
            <v>3848725</v>
          </cell>
          <cell r="AG1489">
            <v>0</v>
          </cell>
          <cell r="AH1489">
            <v>-3848725</v>
          </cell>
        </row>
        <row r="1490">
          <cell r="A1490" t="str">
            <v>C.NG.EXP.OU.18.002.1010</v>
          </cell>
          <cell r="B1490" t="str">
            <v>EXPLORATION HARDWARE PURCHASE</v>
          </cell>
          <cell r="C1490" t="str">
            <v>C.NG.EXP.OU.18.002</v>
          </cell>
          <cell r="D1490" t="str">
            <v>EXPLORATION HARDWARE PURCHASE</v>
          </cell>
          <cell r="E1490" t="str">
            <v>MOJEED OKUNADE</v>
          </cell>
          <cell r="F1490" t="str">
            <v>DEVELOPMENT</v>
          </cell>
          <cell r="G1490">
            <v>12004</v>
          </cell>
          <cell r="H1490">
            <v>120</v>
          </cell>
          <cell r="I1490" t="str">
            <v>EXCOM</v>
          </cell>
          <cell r="J1490" t="str">
            <v>BASE JV</v>
          </cell>
          <cell r="K1490" t="str">
            <v>DEVELOPMENT</v>
          </cell>
          <cell r="L1490" t="str">
            <v>DEVELOPMENT</v>
          </cell>
          <cell r="M1490" t="str">
            <v>Manager, Geosolutions &amp; Onshore Studies</v>
          </cell>
          <cell r="N1490" t="str">
            <v>Chief Geophysicist</v>
          </cell>
          <cell r="O1490" t="str">
            <v>ENONCHE, VANESSA</v>
          </cell>
          <cell r="P1490" t="str">
            <v>RAZAQ.TAJUDEEN@SHELL.COM</v>
          </cell>
          <cell r="Q1490" t="str">
            <v>CAPEX</v>
          </cell>
          <cell r="R1490" t="str">
            <v>CAPEX</v>
          </cell>
          <cell r="V1490" t="str">
            <v>E_EXPLORATION_SEISMIC_OVERHEAD</v>
          </cell>
          <cell r="Z1490">
            <v>0</v>
          </cell>
          <cell r="AA1490">
            <v>0</v>
          </cell>
          <cell r="AB1490">
            <v>34843200</v>
          </cell>
          <cell r="AC1490">
            <v>647360</v>
          </cell>
          <cell r="AD1490">
            <v>761600</v>
          </cell>
          <cell r="AG1490">
            <v>0</v>
          </cell>
          <cell r="AH1490">
            <v>-761600</v>
          </cell>
        </row>
        <row r="1491">
          <cell r="A1491" t="str">
            <v>C.NG.EXP.XS.18.002.1020</v>
          </cell>
          <cell r="B1491" t="str">
            <v>SEISMIC SUPERVISION</v>
          </cell>
          <cell r="C1491" t="str">
            <v>C.NG.EXP.XS.18.002</v>
          </cell>
          <cell r="D1491" t="str">
            <v>SEISMIC SUPERVISION</v>
          </cell>
          <cell r="E1491" t="str">
            <v>MOJEED OKUNADE</v>
          </cell>
          <cell r="F1491" t="str">
            <v>DEVELOPMENT</v>
          </cell>
          <cell r="G1491">
            <v>12001</v>
          </cell>
          <cell r="H1491">
            <v>120</v>
          </cell>
          <cell r="I1491" t="str">
            <v>EXCOM</v>
          </cell>
          <cell r="J1491" t="str">
            <v>BASE JV</v>
          </cell>
          <cell r="K1491" t="str">
            <v>DEVELOPMENT</v>
          </cell>
          <cell r="L1491" t="str">
            <v>DEVELOPMENT</v>
          </cell>
          <cell r="M1491" t="str">
            <v>Manager, Geosolutions &amp; Onshore Studies</v>
          </cell>
          <cell r="N1491" t="str">
            <v>Chief Geophysicist</v>
          </cell>
          <cell r="O1491" t="str">
            <v>ENONCHE, VANESSA</v>
          </cell>
          <cell r="P1491" t="str">
            <v>OLUFEMI.SEGUN@SHELL.COM</v>
          </cell>
          <cell r="Q1491" t="str">
            <v>CAPEX</v>
          </cell>
          <cell r="R1491" t="str">
            <v>CAPEX</v>
          </cell>
          <cell r="V1491" t="str">
            <v>E_EXPLORATION_SEISMIC_OVERHEAD</v>
          </cell>
          <cell r="Z1491">
            <v>0</v>
          </cell>
          <cell r="AA1491">
            <v>0</v>
          </cell>
          <cell r="AB1491">
            <v>305000000</v>
          </cell>
          <cell r="AC1491">
            <v>0</v>
          </cell>
          <cell r="AD1491">
            <v>1000000</v>
          </cell>
          <cell r="AG1491">
            <v>0</v>
          </cell>
          <cell r="AH1491">
            <v>-1000000</v>
          </cell>
        </row>
        <row r="1492">
          <cell r="A1492" t="str">
            <v>C.NG.EXP.XS.18.005.1030</v>
          </cell>
          <cell r="B1492" t="str">
            <v>TAPE DATABASE STORAGE MGT</v>
          </cell>
          <cell r="C1492" t="str">
            <v>C.NG.EXP.XS.18.005</v>
          </cell>
          <cell r="D1492" t="str">
            <v>TAPE DATABASE MAINTENANCE</v>
          </cell>
          <cell r="E1492" t="str">
            <v>MOJEED OKUNADE</v>
          </cell>
          <cell r="F1492" t="str">
            <v>DEVELOPMENT</v>
          </cell>
          <cell r="G1492">
            <v>12005</v>
          </cell>
          <cell r="H1492">
            <v>120</v>
          </cell>
          <cell r="I1492" t="str">
            <v>EXCOM</v>
          </cell>
          <cell r="J1492" t="str">
            <v>BASE JV</v>
          </cell>
          <cell r="K1492" t="str">
            <v>DEVELOPMENT</v>
          </cell>
          <cell r="L1492" t="str">
            <v>DEVELOPMENT</v>
          </cell>
          <cell r="M1492" t="str">
            <v>Manager, Geosolutions &amp; Onshore Studies</v>
          </cell>
          <cell r="N1492" t="str">
            <v>Chief Geophysicist</v>
          </cell>
          <cell r="O1492" t="str">
            <v>ENONCHE, VANESSA</v>
          </cell>
          <cell r="P1492" t="str">
            <v>GBENGA.OGUNMEKAN@SHELL.COM</v>
          </cell>
          <cell r="Q1492" t="str">
            <v>CAPEX</v>
          </cell>
          <cell r="R1492" t="str">
            <v>CAPEX</v>
          </cell>
          <cell r="V1492" t="str">
            <v>E_EXPLORATION_SEISMIC_OVERHEAD</v>
          </cell>
          <cell r="Z1492">
            <v>0</v>
          </cell>
          <cell r="AA1492">
            <v>0</v>
          </cell>
          <cell r="AB1492">
            <v>34095950</v>
          </cell>
          <cell r="AC1492">
            <v>334210</v>
          </cell>
          <cell r="AD1492">
            <v>446000</v>
          </cell>
          <cell r="AG1492">
            <v>0</v>
          </cell>
          <cell r="AH1492">
            <v>-446000</v>
          </cell>
        </row>
        <row r="1493">
          <cell r="A1493" t="str">
            <v>C.NG.EXP.XS.18.006.1030</v>
          </cell>
          <cell r="B1493" t="str">
            <v>HARDWARE PURCHASE/MTCE CHARGES FOR SPDC SPECIAL GEOPHYSICS PROJECTS</v>
          </cell>
          <cell r="C1493" t="str">
            <v>C.NG.EXP.XS.18.006</v>
          </cell>
          <cell r="D1493" t="str">
            <v>HARDWARE PURCHASE/MTCE CHARGES FOR SPDC SPECIAL GEOPHYSICS PROJECTS</v>
          </cell>
          <cell r="E1493" t="str">
            <v>MOJEED OKUNADE</v>
          </cell>
          <cell r="F1493" t="str">
            <v>DEVELOPMENT</v>
          </cell>
          <cell r="G1493">
            <v>12005</v>
          </cell>
          <cell r="H1493">
            <v>120</v>
          </cell>
          <cell r="I1493" t="str">
            <v>EXCOM</v>
          </cell>
          <cell r="J1493" t="str">
            <v>BASE JV</v>
          </cell>
          <cell r="K1493" t="str">
            <v>DEVELOPMENT</v>
          </cell>
          <cell r="L1493" t="str">
            <v>DEVELOPMENT</v>
          </cell>
          <cell r="M1493" t="str">
            <v>Manager, Geosolutions &amp; Onshore Studies</v>
          </cell>
          <cell r="N1493" t="str">
            <v>Chief Geophysicist</v>
          </cell>
          <cell r="O1493" t="str">
            <v>ENONCHE, VANESSA</v>
          </cell>
          <cell r="P1493" t="str">
            <v>GBENGA.OGUNMEKAN@SHELL.COM</v>
          </cell>
          <cell r="Q1493" t="str">
            <v>CAPEX</v>
          </cell>
          <cell r="R1493" t="str">
            <v>CAPEX</v>
          </cell>
          <cell r="V1493" t="str">
            <v>E_EXPLORATION_SEISMIC_OVERHEAD</v>
          </cell>
          <cell r="Z1493">
            <v>0</v>
          </cell>
          <cell r="AA1493">
            <v>0</v>
          </cell>
          <cell r="AB1493">
            <v>41741690</v>
          </cell>
          <cell r="AC1493">
            <v>760142</v>
          </cell>
          <cell r="AD1493">
            <v>897000</v>
          </cell>
          <cell r="AG1493">
            <v>0</v>
          </cell>
          <cell r="AH1493">
            <v>-897000</v>
          </cell>
        </row>
        <row r="1494">
          <cell r="A1494" t="str">
            <v>C.NG.EXP.XS.18.008.1030</v>
          </cell>
          <cell r="B1494" t="str">
            <v xml:space="preserve">EXTERNAL PROCESSING,TAPE TRANS AND DISPOSAL
</v>
          </cell>
          <cell r="C1494" t="str">
            <v>C.NG.EXP.XS.18.008</v>
          </cell>
          <cell r="D1494" t="str">
            <v xml:space="preserve">EXTERNAL PROCESSING,TAPE TRANS AND DISPOSAL
</v>
          </cell>
          <cell r="E1494" t="str">
            <v>MOJEED OKUNADE</v>
          </cell>
          <cell r="F1494" t="str">
            <v>DEVELOPMENT</v>
          </cell>
          <cell r="G1494">
            <v>12005</v>
          </cell>
          <cell r="H1494">
            <v>120</v>
          </cell>
          <cell r="I1494" t="str">
            <v>EXCOM</v>
          </cell>
          <cell r="J1494" t="str">
            <v>BASE JV</v>
          </cell>
          <cell r="K1494" t="str">
            <v>DEVELOPMENT</v>
          </cell>
          <cell r="L1494" t="str">
            <v>DEVELOPMENT</v>
          </cell>
          <cell r="M1494" t="str">
            <v>Manager, Geosolutions &amp; Onshore Studies</v>
          </cell>
          <cell r="N1494" t="str">
            <v>Chief Geophysicist</v>
          </cell>
          <cell r="O1494" t="str">
            <v>ENONCHE, VANESSA</v>
          </cell>
          <cell r="P1494" t="str">
            <v>BOLARINWA.SOLANKE@SHELL.COM</v>
          </cell>
          <cell r="Q1494" t="str">
            <v>CAPEX</v>
          </cell>
          <cell r="R1494" t="str">
            <v>CAPEX</v>
          </cell>
          <cell r="V1494" t="str">
            <v>E_EXPLORATION_SEISMIC_OVERHEAD</v>
          </cell>
          <cell r="Z1494">
            <v>0</v>
          </cell>
          <cell r="AA1494">
            <v>0</v>
          </cell>
          <cell r="AB1494">
            <v>60990545</v>
          </cell>
          <cell r="AC1494">
            <v>563031</v>
          </cell>
          <cell r="AD1494">
            <v>763000</v>
          </cell>
          <cell r="AG1494">
            <v>0</v>
          </cell>
          <cell r="AH1494">
            <v>-763000</v>
          </cell>
        </row>
        <row r="1495">
          <cell r="A1495" t="str">
            <v>C.NG.LNG.DG.13.001.AC03</v>
          </cell>
          <cell r="B1495" t="str">
            <v>GBARAN INFIL - PROJ MGT &amp; QA/QC/INSPECTN</v>
          </cell>
          <cell r="C1495" t="str">
            <v>C.NG.PAE.DF.11.027</v>
          </cell>
          <cell r="D1495" t="str">
            <v>NLNG SUPPLY PMT</v>
          </cell>
          <cell r="E1495" t="str">
            <v>MOJEED OKUNADE</v>
          </cell>
          <cell r="F1495" t="str">
            <v>MAJOR PROJECTS</v>
          </cell>
          <cell r="G1495">
            <v>415004</v>
          </cell>
          <cell r="H1495">
            <v>4150</v>
          </cell>
          <cell r="I1495" t="str">
            <v>GAS</v>
          </cell>
          <cell r="J1495" t="str">
            <v>BASE JV</v>
          </cell>
          <cell r="K1495" t="str">
            <v>P&amp;T</v>
          </cell>
          <cell r="L1495" t="str">
            <v>GM Nigeria, Operated</v>
          </cell>
          <cell r="M1495" t="str">
            <v>GM Nigeria, Operated</v>
          </cell>
          <cell r="N1495" t="str">
            <v>Project Manager NLNG Supplies</v>
          </cell>
          <cell r="O1495" t="str">
            <v>AKINLAMI, OLUWAKEMI</v>
          </cell>
          <cell r="P1495" t="str">
            <v>MUSA.DADI@SHELL.COM</v>
          </cell>
          <cell r="Q1495" t="str">
            <v>CAPEX</v>
          </cell>
          <cell r="R1495" t="str">
            <v>CAPEX</v>
          </cell>
          <cell r="S1495" t="str">
            <v>NON SAL</v>
          </cell>
          <cell r="T1495" t="str">
            <v>N/A</v>
          </cell>
          <cell r="U1495" t="str">
            <v>N/A</v>
          </cell>
          <cell r="V1495" t="str">
            <v>C_GU Ph2A_PMT</v>
          </cell>
          <cell r="Z1495">
            <v>12841059.25</v>
          </cell>
          <cell r="AA1495">
            <v>-22197023.599999998</v>
          </cell>
          <cell r="AB1495">
            <v>22875000</v>
          </cell>
          <cell r="AC1495">
            <v>225000</v>
          </cell>
          <cell r="AD1495">
            <v>300000</v>
          </cell>
          <cell r="AG1495">
            <v>0</v>
          </cell>
          <cell r="AH1495">
            <v>-300000</v>
          </cell>
        </row>
        <row r="1496">
          <cell r="A1496" t="str">
            <v>C.NG.LNG.DG.13.002.AC03</v>
          </cell>
          <cell r="B1496" t="str">
            <v>K2S PROJ MGT &amp; QA/QC/INSPECTN</v>
          </cell>
          <cell r="C1496" t="str">
            <v>C.NG.PAE.DF.11.028</v>
          </cell>
          <cell r="D1496" t="str">
            <v>NLNG SUPPLY PMT</v>
          </cell>
          <cell r="E1496" t="str">
            <v>MOJEED OKUNADE</v>
          </cell>
          <cell r="F1496" t="str">
            <v>MAJOR PROJECTS</v>
          </cell>
          <cell r="G1496">
            <v>13303</v>
          </cell>
          <cell r="H1496">
            <v>133</v>
          </cell>
          <cell r="I1496" t="str">
            <v>GAS</v>
          </cell>
          <cell r="J1496" t="str">
            <v>BASE JV</v>
          </cell>
          <cell r="K1496" t="str">
            <v>P&amp;T</v>
          </cell>
          <cell r="L1496" t="str">
            <v>GM Nigeria, Operated</v>
          </cell>
          <cell r="M1496" t="str">
            <v>GM Nigeria, Operated</v>
          </cell>
          <cell r="N1496" t="str">
            <v>Project Manager NLNG Supplies</v>
          </cell>
          <cell r="O1496" t="str">
            <v>AKINLAMI, OLUWAKEMI</v>
          </cell>
          <cell r="P1496" t="str">
            <v>MUSA.DADI@SHELL.COM</v>
          </cell>
          <cell r="Q1496" t="str">
            <v>CAPEX</v>
          </cell>
          <cell r="R1496" t="str">
            <v>CAPEX</v>
          </cell>
          <cell r="S1496" t="str">
            <v>NON SAL</v>
          </cell>
          <cell r="T1496" t="str">
            <v>N/A</v>
          </cell>
          <cell r="U1496" t="str">
            <v>N/A</v>
          </cell>
          <cell r="V1496" t="str">
            <v>C_GU Ph2B_PMT</v>
          </cell>
          <cell r="Z1496">
            <v>9197802.4199999981</v>
          </cell>
          <cell r="AA1496">
            <v>7207125.4999999991</v>
          </cell>
          <cell r="AB1496">
            <v>146400000</v>
          </cell>
          <cell r="AC1496">
            <v>1440000</v>
          </cell>
          <cell r="AD1496">
            <v>1920000</v>
          </cell>
          <cell r="AG1496">
            <v>0</v>
          </cell>
          <cell r="AH1496">
            <v>-1920000</v>
          </cell>
        </row>
        <row r="1497">
          <cell r="A1497" t="str">
            <v>C.NG.LOC.IE.17.001</v>
          </cell>
          <cell r="B1497" t="str">
            <v>PORTHARCOUT IA SCPP UPGRADE</v>
          </cell>
          <cell r="C1497" t="str">
            <v>C.NG.LOC.IE.16.001</v>
          </cell>
          <cell r="D1497" t="str">
            <v>PORTHARCOUT IA SCPP UPGRADE</v>
          </cell>
          <cell r="E1497" t="str">
            <v>CHIGBO ENENMO</v>
          </cell>
          <cell r="F1497" t="str">
            <v>INFRASTRUCTURE</v>
          </cell>
          <cell r="G1497">
            <v>14001</v>
          </cell>
          <cell r="H1497">
            <v>140</v>
          </cell>
          <cell r="I1497" t="str">
            <v>OF-E&amp;M</v>
          </cell>
          <cell r="J1497" t="str">
            <v>BASE JV</v>
          </cell>
          <cell r="K1497" t="str">
            <v>HR</v>
          </cell>
          <cell r="L1497" t="str">
            <v>INFRASTRUCTURE</v>
          </cell>
          <cell r="M1497" t="str">
            <v>Infrastructure Services Mgr Nigeria</v>
          </cell>
          <cell r="N1497" t="str">
            <v>Head, Corporate Utilities</v>
          </cell>
          <cell r="O1497" t="str">
            <v>Ajilima- Isaac, Hawa</v>
          </cell>
          <cell r="P1497" t="str">
            <v>IDARA.IDANG@SHELL.COM</v>
          </cell>
          <cell r="Q1497" t="str">
            <v>CAPEX</v>
          </cell>
          <cell r="R1497" t="str">
            <v>CAPEX</v>
          </cell>
          <cell r="V1497" t="str">
            <v>C_NOGI_ESV_Z20</v>
          </cell>
          <cell r="Z1497">
            <v>0</v>
          </cell>
          <cell r="AA1497">
            <v>95772.949999999983</v>
          </cell>
          <cell r="AB1497">
            <v>20587500</v>
          </cell>
          <cell r="AC1497">
            <v>202500</v>
          </cell>
          <cell r="AD1497">
            <v>270000</v>
          </cell>
          <cell r="AG1497">
            <v>0</v>
          </cell>
          <cell r="AH1497">
            <v>-270000</v>
          </cell>
        </row>
        <row r="1498">
          <cell r="A1498" t="str">
            <v>C.NG.LNG.DG.13.001</v>
          </cell>
          <cell r="B1498" t="str">
            <v>GBARAN INFIL - 2A</v>
          </cell>
          <cell r="C1498" t="str">
            <v>C.NG.PAE.DG.11.028</v>
          </cell>
          <cell r="D1498" t="str">
            <v xml:space="preserve">GU PH2A </v>
          </cell>
          <cell r="E1498" t="str">
            <v>MOJEED OKUNADE</v>
          </cell>
          <cell r="F1498" t="str">
            <v>MAJOR PROJECTS</v>
          </cell>
          <cell r="G1498">
            <v>13303</v>
          </cell>
          <cell r="H1498">
            <v>133</v>
          </cell>
          <cell r="I1498" t="str">
            <v>MCA2</v>
          </cell>
          <cell r="J1498" t="str">
            <v>MCA2 - GU</v>
          </cell>
          <cell r="K1498" t="str">
            <v>P&amp;T</v>
          </cell>
          <cell r="L1498" t="str">
            <v>GM Nigeria, Operated</v>
          </cell>
          <cell r="M1498" t="str">
            <v>GM Nigeria, Operated</v>
          </cell>
          <cell r="N1498" t="str">
            <v>Project Manager NLNG Supplies</v>
          </cell>
          <cell r="O1498" t="str">
            <v>AKINLAMI, OLUWAKEMI</v>
          </cell>
          <cell r="P1498" t="str">
            <v>CALISTUS.IWU@SHELL.COM</v>
          </cell>
          <cell r="Q1498" t="str">
            <v>CAPEX</v>
          </cell>
          <cell r="R1498" t="str">
            <v>CAPEX</v>
          </cell>
          <cell r="S1498" t="str">
            <v>NON SAL</v>
          </cell>
          <cell r="T1498" t="str">
            <v>N/A</v>
          </cell>
          <cell r="U1498" t="str">
            <v>N/A</v>
          </cell>
          <cell r="V1498" t="str">
            <v>C_KOMA_GU2</v>
          </cell>
          <cell r="Z1498">
            <v>69285129.239999995</v>
          </cell>
          <cell r="AA1498">
            <v>24466775.369999997</v>
          </cell>
          <cell r="AB1498">
            <v>134962500</v>
          </cell>
          <cell r="AC1498">
            <v>1327500</v>
          </cell>
          <cell r="AD1498">
            <v>1770000</v>
          </cell>
          <cell r="AG1498">
            <v>0</v>
          </cell>
          <cell r="AH1498">
            <v>-1770000</v>
          </cell>
        </row>
        <row r="1499">
          <cell r="A1499" t="str">
            <v>P.NG.PAE.DF.07.005</v>
          </cell>
          <cell r="B1499" t="str">
            <v>GU PH2A (GBARAN INFILL DRILLINGS)</v>
          </cell>
          <cell r="C1499" t="str">
            <v>C.NG.PAE.DG.11.028</v>
          </cell>
          <cell r="D1499" t="str">
            <v xml:space="preserve">GU PH2A </v>
          </cell>
          <cell r="E1499" t="str">
            <v>MOJEED OKUNADE</v>
          </cell>
          <cell r="F1499" t="str">
            <v>MAJOR PROJECTS</v>
          </cell>
          <cell r="G1499">
            <v>13302</v>
          </cell>
          <cell r="H1499">
            <v>133</v>
          </cell>
          <cell r="I1499" t="str">
            <v>MCA2</v>
          </cell>
          <cell r="J1499" t="str">
            <v>MCA2 - GU</v>
          </cell>
          <cell r="K1499" t="str">
            <v>P&amp;T</v>
          </cell>
          <cell r="L1499" t="str">
            <v>GM Nigeria, Operated</v>
          </cell>
          <cell r="M1499" t="str">
            <v>GM Nigeria, Operated</v>
          </cell>
          <cell r="N1499" t="str">
            <v>Project Manager NLNG Supplies</v>
          </cell>
          <cell r="O1499" t="str">
            <v>MADUMELU, PAUL</v>
          </cell>
          <cell r="P1499" t="str">
            <v>CALISTUS.IWU@SHELL.COM</v>
          </cell>
          <cell r="Q1499" t="str">
            <v>OPEX</v>
          </cell>
          <cell r="R1499" t="str">
            <v>CAPEX</v>
          </cell>
          <cell r="S1499" t="str">
            <v>NON SAL</v>
          </cell>
          <cell r="T1499" t="str">
            <v>N/A</v>
          </cell>
          <cell r="U1499" t="str">
            <v>N/A</v>
          </cell>
          <cell r="V1499" t="str">
            <v>N/A</v>
          </cell>
          <cell r="W1499" t="str">
            <v>P242 Feasibility Expenses</v>
          </cell>
          <cell r="X1499" t="str">
            <v>S7200 Services</v>
          </cell>
          <cell r="Y1499" t="str">
            <v>A2180 Feasibility Expenses</v>
          </cell>
          <cell r="Z1499">
            <v>-0.13</v>
          </cell>
          <cell r="AA1499">
            <v>0</v>
          </cell>
          <cell r="AB1499">
            <v>0</v>
          </cell>
          <cell r="AC1499">
            <v>0</v>
          </cell>
          <cell r="AD1499">
            <v>0</v>
          </cell>
          <cell r="AG1499">
            <v>0</v>
          </cell>
          <cell r="AH1499">
            <v>0</v>
          </cell>
        </row>
        <row r="1500">
          <cell r="A1500" t="str">
            <v>C.NG.PAE.IC.18.001</v>
          </cell>
          <cell r="B1500" t="str">
            <v>ROADS AND BRIDGES EAST_ADIB</v>
          </cell>
          <cell r="C1500" t="str">
            <v>C.NG.PAE.IC.18.001</v>
          </cell>
          <cell r="D1500" t="str">
            <v>ROADS AND BRIDGES_EAST</v>
          </cell>
          <cell r="E1500" t="str">
            <v>MOJEED OKUNADE</v>
          </cell>
          <cell r="F1500" t="str">
            <v>MAJOR PROJECTS</v>
          </cell>
          <cell r="G1500">
            <v>13207</v>
          </cell>
          <cell r="H1500">
            <v>132</v>
          </cell>
          <cell r="I1500" t="str">
            <v>OF-CIVIL</v>
          </cell>
          <cell r="J1500" t="str">
            <v>BASE JV</v>
          </cell>
          <cell r="K1500" t="str">
            <v>P&amp;T</v>
          </cell>
          <cell r="L1500" t="str">
            <v>GM Nigeria, Operated</v>
          </cell>
          <cell r="M1500" t="str">
            <v>GM Nigeria, Operated</v>
          </cell>
          <cell r="N1500" t="str">
            <v xml:space="preserve">Project Manager, Matrix, Major Pipelines, H Block &amp; Corp Civil </v>
          </cell>
          <cell r="O1500" t="str">
            <v>Ebem, Marcel</v>
          </cell>
          <cell r="P1500" t="str">
            <v>CHIJIOKE.IDIKE@SHELL.COM</v>
          </cell>
          <cell r="Q1500" t="str">
            <v>CAPEX</v>
          </cell>
          <cell r="R1500" t="str">
            <v>CAPEX</v>
          </cell>
          <cell r="S1500" t="str">
            <v>NON SAL</v>
          </cell>
          <cell r="T1500" t="str">
            <v>N/A</v>
          </cell>
          <cell r="U1500" t="str">
            <v>N/A</v>
          </cell>
          <cell r="V1500" t="str">
            <v>C_NOGI_ENG_Z35</v>
          </cell>
          <cell r="Z1500">
            <v>0</v>
          </cell>
          <cell r="AA1500">
            <v>0</v>
          </cell>
          <cell r="AB1500">
            <v>38125000</v>
          </cell>
          <cell r="AC1500">
            <v>375000</v>
          </cell>
          <cell r="AD1500">
            <v>500000</v>
          </cell>
          <cell r="AG1500">
            <v>0</v>
          </cell>
          <cell r="AH1500">
            <v>-500000</v>
          </cell>
        </row>
        <row r="1501">
          <cell r="A1501" t="str">
            <v>C.NG.PAE.IC.18.002</v>
          </cell>
          <cell r="B1501" t="str">
            <v>ROADS AND BRIDGES EAST_IMOR</v>
          </cell>
          <cell r="C1501" t="str">
            <v>C.NG.PAE.IC.18.001</v>
          </cell>
          <cell r="D1501" t="str">
            <v>ROADS AND BRIDGES_EAST</v>
          </cell>
          <cell r="E1501" t="str">
            <v>MOJEED OKUNADE</v>
          </cell>
          <cell r="F1501" t="str">
            <v>MAJOR PROJECTS</v>
          </cell>
          <cell r="G1501">
            <v>13207</v>
          </cell>
          <cell r="H1501">
            <v>132</v>
          </cell>
          <cell r="I1501" t="str">
            <v>OF-CIVIL</v>
          </cell>
          <cell r="J1501" t="str">
            <v>BASE JV</v>
          </cell>
          <cell r="K1501" t="str">
            <v>P&amp;T</v>
          </cell>
          <cell r="L1501" t="str">
            <v>GM Nigeria, Operated</v>
          </cell>
          <cell r="M1501" t="str">
            <v>GM Nigeria, Operated</v>
          </cell>
          <cell r="N1501" t="str">
            <v xml:space="preserve">Project Manager, Matrix, Major Pipelines, H Block &amp; Corp Civil </v>
          </cell>
          <cell r="O1501" t="str">
            <v>EBEM, MARCEL</v>
          </cell>
          <cell r="P1501" t="str">
            <v>CHIJIOKE.IDIKE@SHELL.COM</v>
          </cell>
          <cell r="Q1501" t="str">
            <v>CAPEX</v>
          </cell>
          <cell r="R1501" t="str">
            <v>CAPEX</v>
          </cell>
          <cell r="S1501" t="str">
            <v>NON SAL</v>
          </cell>
          <cell r="T1501" t="str">
            <v>N/A</v>
          </cell>
          <cell r="U1501" t="str">
            <v>N/A</v>
          </cell>
          <cell r="V1501" t="str">
            <v>C_NOGI_ENG_Z36</v>
          </cell>
          <cell r="Z1501">
            <v>0</v>
          </cell>
          <cell r="AA1501">
            <v>0</v>
          </cell>
          <cell r="AB1501">
            <v>38125000</v>
          </cell>
          <cell r="AC1501">
            <v>375000</v>
          </cell>
          <cell r="AD1501">
            <v>500000</v>
          </cell>
          <cell r="AG1501">
            <v>0</v>
          </cell>
          <cell r="AH1501">
            <v>-500000</v>
          </cell>
        </row>
        <row r="1502">
          <cell r="A1502" t="str">
            <v>C.NG.PAE.IC.18.003</v>
          </cell>
          <cell r="B1502" t="str">
            <v>ROADS AND BRIDGES EAST_OBIGBO</v>
          </cell>
          <cell r="C1502" t="str">
            <v>C.NG.PAE.IC.18.001</v>
          </cell>
          <cell r="D1502" t="str">
            <v>ROADS AND BRIDGES_EAST</v>
          </cell>
          <cell r="E1502" t="str">
            <v>MOJEED OKUNADE</v>
          </cell>
          <cell r="F1502" t="str">
            <v>MAJOR PROJECTS</v>
          </cell>
          <cell r="G1502">
            <v>13207</v>
          </cell>
          <cell r="H1502">
            <v>132</v>
          </cell>
          <cell r="I1502" t="str">
            <v>OF-CIVIL</v>
          </cell>
          <cell r="J1502" t="str">
            <v>BASE JV</v>
          </cell>
          <cell r="K1502" t="str">
            <v>P&amp;T</v>
          </cell>
          <cell r="L1502" t="str">
            <v>GM Nigeria, Operated</v>
          </cell>
          <cell r="M1502" t="str">
            <v>GM Nigeria, Operated</v>
          </cell>
          <cell r="N1502" t="str">
            <v xml:space="preserve">Project Manager, Matrix, Major Pipelines, H Block &amp; Corp Civil </v>
          </cell>
          <cell r="O1502" t="str">
            <v>Ebem, Marcel</v>
          </cell>
          <cell r="P1502" t="str">
            <v>CHIJIOKE.IDIKE@SHELL.COM</v>
          </cell>
          <cell r="Q1502" t="str">
            <v>CAPEX</v>
          </cell>
          <cell r="R1502" t="str">
            <v>CAPEX</v>
          </cell>
          <cell r="S1502" t="str">
            <v>NON SAL</v>
          </cell>
          <cell r="T1502" t="str">
            <v>N/A</v>
          </cell>
          <cell r="U1502" t="str">
            <v>N/A</v>
          </cell>
          <cell r="V1502" t="str">
            <v>C_NOGI_ENG_Z37</v>
          </cell>
          <cell r="Z1502">
            <v>0</v>
          </cell>
          <cell r="AA1502">
            <v>0</v>
          </cell>
          <cell r="AB1502">
            <v>30500000</v>
          </cell>
          <cell r="AC1502">
            <v>300000</v>
          </cell>
          <cell r="AD1502">
            <v>400000</v>
          </cell>
          <cell r="AG1502">
            <v>0</v>
          </cell>
          <cell r="AH1502">
            <v>-400000</v>
          </cell>
        </row>
        <row r="1503">
          <cell r="A1503" t="str">
            <v>C.NG.PAE.IM.18.001</v>
          </cell>
          <cell r="B1503" t="str">
            <v>IG-IA Conversion at Ahia</v>
          </cell>
          <cell r="C1503" t="str">
            <v>C.NG.PAE.IM.18.001</v>
          </cell>
          <cell r="D1503" t="str">
            <v>IG-IA Conversion</v>
          </cell>
          <cell r="E1503" t="str">
            <v>MOJEED OKUNADE</v>
          </cell>
          <cell r="F1503" t="str">
            <v>ENGINEERING</v>
          </cell>
          <cell r="G1503">
            <v>13210</v>
          </cell>
          <cell r="H1503">
            <v>132</v>
          </cell>
          <cell r="I1503" t="str">
            <v>OF-E&amp;M</v>
          </cell>
          <cell r="J1503" t="str">
            <v>BASE JV</v>
          </cell>
          <cell r="K1503" t="str">
            <v>P&amp;T</v>
          </cell>
          <cell r="L1503" t="str">
            <v>GM Nigeria, Operated</v>
          </cell>
          <cell r="M1503" t="str">
            <v>GM Nigeria, Operated</v>
          </cell>
          <cell r="N1503" t="str">
            <v>Manager, Asset Engineering</v>
          </cell>
          <cell r="O1503" t="str">
            <v>Ebem, Marcel</v>
          </cell>
          <cell r="P1503" t="str">
            <v>EGUONO.OMONIGHO@SHELL.COM</v>
          </cell>
          <cell r="Q1503" t="str">
            <v>CAPEX</v>
          </cell>
          <cell r="R1503" t="str">
            <v>CAPEX</v>
          </cell>
          <cell r="V1503" t="str">
            <v>C_AHIA_EL2_Z13</v>
          </cell>
          <cell r="Z1503">
            <v>0</v>
          </cell>
          <cell r="AA1503">
            <v>0</v>
          </cell>
          <cell r="AB1503">
            <v>36218750</v>
          </cell>
          <cell r="AC1503">
            <v>356250</v>
          </cell>
          <cell r="AD1503">
            <v>475000</v>
          </cell>
          <cell r="AG1503">
            <v>0</v>
          </cell>
          <cell r="AH1503">
            <v>-475000</v>
          </cell>
        </row>
        <row r="1504">
          <cell r="A1504" t="str">
            <v>C.NG.PAE.IM.18.002</v>
          </cell>
          <cell r="B1504" t="str">
            <v>IG-IA Conversion at Obigbo FS</v>
          </cell>
          <cell r="C1504" t="str">
            <v>C.NG.PAE.IM.18.001</v>
          </cell>
          <cell r="D1504" t="str">
            <v>IG-IA Conversion at Obigbo FS</v>
          </cell>
          <cell r="E1504" t="str">
            <v>MOJEED OKUNADE</v>
          </cell>
          <cell r="F1504" t="str">
            <v>ENGINEERING</v>
          </cell>
          <cell r="G1504">
            <v>13210</v>
          </cell>
          <cell r="H1504">
            <v>132</v>
          </cell>
          <cell r="I1504" t="str">
            <v>OF-E&amp;M</v>
          </cell>
          <cell r="J1504" t="str">
            <v>BASE JV</v>
          </cell>
          <cell r="K1504" t="str">
            <v>P&amp;T</v>
          </cell>
          <cell r="L1504" t="str">
            <v>GM Nigeria, Operated</v>
          </cell>
          <cell r="M1504" t="str">
            <v>GM Nigeria, Operated</v>
          </cell>
          <cell r="N1504" t="str">
            <v>Manager, Asset Engineering</v>
          </cell>
          <cell r="O1504" t="str">
            <v>Ebem, Marcel</v>
          </cell>
          <cell r="P1504" t="str">
            <v>EGUONO.OMONIGHO@SHELL.COM</v>
          </cell>
          <cell r="Q1504" t="str">
            <v>CAPEX</v>
          </cell>
          <cell r="R1504" t="str">
            <v>CAPEX</v>
          </cell>
          <cell r="V1504" t="str">
            <v>C_OBGO_EL1_Z13</v>
          </cell>
          <cell r="Z1504">
            <v>0</v>
          </cell>
          <cell r="AA1504">
            <v>0</v>
          </cell>
          <cell r="AB1504">
            <v>12200000</v>
          </cell>
          <cell r="AC1504">
            <v>120000</v>
          </cell>
          <cell r="AD1504">
            <v>160000</v>
          </cell>
          <cell r="AG1504">
            <v>0</v>
          </cell>
          <cell r="AH1504">
            <v>-160000</v>
          </cell>
        </row>
        <row r="1505">
          <cell r="A1505" t="str">
            <v>C.NG.PBW.IM.17.001</v>
          </cell>
          <cell r="B1505" t="str">
            <v>FACILITY MECHANICAL UPGRADE WEST BENISEDE</v>
          </cell>
          <cell r="C1505" t="str">
            <v>C.NG.PBW.IM.17.001</v>
          </cell>
          <cell r="D1505" t="str">
            <v>FACILITY MECHANICAL UPGRADE WEST</v>
          </cell>
          <cell r="E1505" t="str">
            <v>MOJEED OKUNADE</v>
          </cell>
          <cell r="F1505" t="str">
            <v>ENGINEERING</v>
          </cell>
          <cell r="G1505">
            <v>13203</v>
          </cell>
          <cell r="H1505">
            <v>132</v>
          </cell>
          <cell r="I1505" t="str">
            <v>OF-E&amp;M</v>
          </cell>
          <cell r="J1505" t="str">
            <v>BASE JV</v>
          </cell>
          <cell r="K1505" t="str">
            <v>P&amp;T</v>
          </cell>
          <cell r="L1505" t="str">
            <v>GM Nigeria, Operated</v>
          </cell>
          <cell r="M1505" t="str">
            <v>GM Nigeria, Operated</v>
          </cell>
          <cell r="N1505" t="str">
            <v>Manager, Asset Engineering</v>
          </cell>
          <cell r="O1505" t="str">
            <v>EBEM, MARCEL</v>
          </cell>
          <cell r="P1505" t="str">
            <v>RICHIE.OVUORHO@SHELL.COM</v>
          </cell>
          <cell r="Q1505" t="str">
            <v>CAPEX</v>
          </cell>
          <cell r="R1505" t="str">
            <v>CAPEX</v>
          </cell>
          <cell r="V1505" t="str">
            <v>C_BENS_WS3_Z17</v>
          </cell>
          <cell r="Z1505">
            <v>0</v>
          </cell>
          <cell r="AA1505">
            <v>765713.89</v>
          </cell>
          <cell r="AB1505">
            <v>8006250</v>
          </cell>
          <cell r="AC1505">
            <v>78750</v>
          </cell>
          <cell r="AD1505">
            <v>105000</v>
          </cell>
          <cell r="AG1505">
            <v>0</v>
          </cell>
          <cell r="AH1505">
            <v>-105000</v>
          </cell>
        </row>
        <row r="1506">
          <cell r="A1506" t="str">
            <v>C.NG.PBW.IM.17.002</v>
          </cell>
          <cell r="B1506" t="str">
            <v>FACILITY MECHANICAL UPGRADE WEST ESCRAVOS</v>
          </cell>
          <cell r="C1506" t="str">
            <v>C.NG.PBW.IM.17.001</v>
          </cell>
          <cell r="D1506" t="str">
            <v>FACILITY MECHANICAL UPGRADE WEST</v>
          </cell>
          <cell r="E1506" t="str">
            <v>MOJEED OKUNADE</v>
          </cell>
          <cell r="F1506" t="str">
            <v>ENGINEERING</v>
          </cell>
          <cell r="G1506">
            <v>13203</v>
          </cell>
          <cell r="H1506">
            <v>132</v>
          </cell>
          <cell r="I1506" t="str">
            <v>OF-E&amp;M</v>
          </cell>
          <cell r="J1506" t="str">
            <v>BASE JV</v>
          </cell>
          <cell r="K1506" t="str">
            <v>P&amp;T</v>
          </cell>
          <cell r="L1506" t="str">
            <v>GM Nigeria, Operated</v>
          </cell>
          <cell r="M1506" t="str">
            <v>GM Nigeria, Operated</v>
          </cell>
          <cell r="N1506" t="str">
            <v>Manager, Asset Engineering</v>
          </cell>
          <cell r="O1506" t="str">
            <v>EBEM, MARCEL</v>
          </cell>
          <cell r="P1506" t="str">
            <v>RICHIE.OVUORHO@SHELL.COM</v>
          </cell>
          <cell r="Q1506" t="str">
            <v>CAPEX</v>
          </cell>
          <cell r="R1506" t="str">
            <v>CAPEX</v>
          </cell>
          <cell r="V1506" t="str">
            <v>C_ESCB_WS3_Z17</v>
          </cell>
          <cell r="Z1506">
            <v>0</v>
          </cell>
          <cell r="AA1506">
            <v>541345.92000000004</v>
          </cell>
          <cell r="AB1506">
            <v>7625000</v>
          </cell>
          <cell r="AC1506">
            <v>75000</v>
          </cell>
          <cell r="AD1506">
            <v>100000</v>
          </cell>
          <cell r="AG1506">
            <v>0</v>
          </cell>
          <cell r="AH1506">
            <v>-100000</v>
          </cell>
        </row>
        <row r="1507">
          <cell r="A1507" t="str">
            <v>C.NG.PBW.IM.17.003</v>
          </cell>
          <cell r="B1507" t="str">
            <v>FACILITY MECHANICAL UPGRADE WEST FORCADOS</v>
          </cell>
          <cell r="C1507" t="str">
            <v>C.NG.PBW.IM.17.001</v>
          </cell>
          <cell r="D1507" t="str">
            <v>FACILITY MECHANICAL UPGRADE WEST</v>
          </cell>
          <cell r="E1507" t="str">
            <v>MOJEED OKUNADE</v>
          </cell>
          <cell r="F1507" t="str">
            <v>ENGINEERING</v>
          </cell>
          <cell r="G1507">
            <v>13203</v>
          </cell>
          <cell r="H1507">
            <v>132</v>
          </cell>
          <cell r="I1507" t="str">
            <v>OF-E&amp;M</v>
          </cell>
          <cell r="J1507" t="str">
            <v>BASE JV</v>
          </cell>
          <cell r="K1507" t="str">
            <v>P&amp;T</v>
          </cell>
          <cell r="L1507" t="str">
            <v>GM Nigeria, Operated</v>
          </cell>
          <cell r="M1507" t="str">
            <v>GM Nigeria, Operated</v>
          </cell>
          <cell r="N1507" t="str">
            <v>Manager, Asset Engineering</v>
          </cell>
          <cell r="O1507" t="str">
            <v>EBEM, MARCEL</v>
          </cell>
          <cell r="P1507" t="str">
            <v>RICHIE.OVUORHO@SHELL.COM</v>
          </cell>
          <cell r="Q1507" t="str">
            <v>CAPEX</v>
          </cell>
          <cell r="R1507" t="str">
            <v>CAPEX</v>
          </cell>
          <cell r="V1507" t="str">
            <v>C_FORC_WS3_Z17</v>
          </cell>
          <cell r="Z1507">
            <v>0</v>
          </cell>
          <cell r="AA1507">
            <v>424181.83000000007</v>
          </cell>
          <cell r="AB1507">
            <v>9531250</v>
          </cell>
          <cell r="AC1507">
            <v>93750</v>
          </cell>
          <cell r="AD1507">
            <v>125000</v>
          </cell>
          <cell r="AG1507">
            <v>0</v>
          </cell>
          <cell r="AH1507">
            <v>-125000</v>
          </cell>
        </row>
        <row r="1508">
          <cell r="A1508" t="str">
            <v>C.NG.PAW.DL.11.001</v>
          </cell>
          <cell r="B1508" t="str">
            <v>FLOWLINES REPLACEMENT WEST LAND</v>
          </cell>
          <cell r="C1508" t="str">
            <v>C.NG.PCW.DL.17.001</v>
          </cell>
          <cell r="D1508" t="str">
            <v>FLOWLINES WEST - PLANNED REPLACEMENT</v>
          </cell>
          <cell r="E1508" t="str">
            <v>MOJEED OKUNADE</v>
          </cell>
          <cell r="F1508" t="str">
            <v>ENGINEERING</v>
          </cell>
          <cell r="G1508">
            <v>13210</v>
          </cell>
          <cell r="H1508">
            <v>132</v>
          </cell>
          <cell r="I1508" t="str">
            <v>OF-E&amp;M</v>
          </cell>
          <cell r="J1508" t="str">
            <v>BASE JV</v>
          </cell>
          <cell r="K1508" t="str">
            <v>P&amp;T</v>
          </cell>
          <cell r="L1508" t="str">
            <v>GM Nigeria, Operated</v>
          </cell>
          <cell r="M1508" t="str">
            <v>GM Nigeria, Operated</v>
          </cell>
          <cell r="N1508" t="str">
            <v>Manager, Asset Engineering</v>
          </cell>
          <cell r="O1508" t="str">
            <v>EBEM, MARCEL</v>
          </cell>
          <cell r="P1508" t="str">
            <v>SEPREBO.SAGBE@SHELL.COM</v>
          </cell>
          <cell r="Q1508" t="str">
            <v>OPEX</v>
          </cell>
          <cell r="R1508" t="str">
            <v>CAPEX</v>
          </cell>
          <cell r="S1508" t="str">
            <v>NON SAL</v>
          </cell>
          <cell r="T1508" t="str">
            <v>N/A</v>
          </cell>
          <cell r="U1508" t="str">
            <v>N/A</v>
          </cell>
          <cell r="V1508" t="str">
            <v>N/A</v>
          </cell>
          <cell r="W1508" t="str">
            <v>P233 Facilities Maintenance - Gas</v>
          </cell>
          <cell r="X1508" t="str">
            <v>S7200 Services</v>
          </cell>
          <cell r="Y1508" t="str">
            <v>A2110 Production Operations</v>
          </cell>
          <cell r="Z1508">
            <v>0</v>
          </cell>
          <cell r="AA1508">
            <v>0</v>
          </cell>
          <cell r="AB1508">
            <v>0</v>
          </cell>
          <cell r="AC1508">
            <v>0</v>
          </cell>
          <cell r="AD1508">
            <v>0</v>
          </cell>
          <cell r="AG1508">
            <v>0</v>
          </cell>
          <cell r="AH1508">
            <v>0</v>
          </cell>
        </row>
        <row r="1509">
          <cell r="A1509" t="str">
            <v>C.NG.PCW.DL.17.001</v>
          </cell>
          <cell r="B1509" t="str">
            <v>FLOWLINES WEST - PLANNED REPLACEMENT</v>
          </cell>
          <cell r="C1509" t="str">
            <v>C.NG.PCW.DL.17.001</v>
          </cell>
          <cell r="D1509" t="str">
            <v>FLOWLINES WEST - PLANNED REPLACEMENT</v>
          </cell>
          <cell r="E1509" t="str">
            <v>MOJEED OKUNADE</v>
          </cell>
          <cell r="F1509" t="str">
            <v>ENGINEERING</v>
          </cell>
          <cell r="G1509">
            <v>13210</v>
          </cell>
          <cell r="H1509">
            <v>132</v>
          </cell>
          <cell r="I1509" t="str">
            <v>OF-E&amp;M</v>
          </cell>
          <cell r="J1509" t="str">
            <v>BASE JV</v>
          </cell>
          <cell r="K1509" t="str">
            <v>P&amp;T</v>
          </cell>
          <cell r="L1509" t="str">
            <v>GM Nigeria, Operated</v>
          </cell>
          <cell r="M1509" t="str">
            <v>GM Nigeria, Operated</v>
          </cell>
          <cell r="N1509" t="str">
            <v>Manager, Asset Engineering</v>
          </cell>
          <cell r="O1509" t="str">
            <v>EBEM, MARCEL</v>
          </cell>
          <cell r="P1509" t="str">
            <v>SEPREBO.SAGBE@SHELL.COM</v>
          </cell>
          <cell r="Q1509" t="str">
            <v>CAPEX</v>
          </cell>
          <cell r="R1509" t="str">
            <v>CAPEX</v>
          </cell>
          <cell r="V1509" t="str">
            <v>C_FLDX_CWW_Z18</v>
          </cell>
          <cell r="Z1509">
            <v>0</v>
          </cell>
          <cell r="AA1509">
            <v>-19963.240000000067</v>
          </cell>
          <cell r="AB1509">
            <v>305000000</v>
          </cell>
          <cell r="AC1509">
            <v>3000000</v>
          </cell>
          <cell r="AD1509">
            <v>4000000</v>
          </cell>
          <cell r="AG1509">
            <v>0</v>
          </cell>
          <cell r="AH1509">
            <v>-4000000</v>
          </cell>
        </row>
        <row r="1510">
          <cell r="A1510" t="str">
            <v>O.NG.PAW.SUU.FLL.71300</v>
          </cell>
          <cell r="B1510" t="str">
            <v xml:space="preserve">2012 LAND OML 34 OPERATIONS_ASSET ENGR  </v>
          </cell>
          <cell r="C1510" t="str">
            <v>C.NG.PCW.DL.17.001</v>
          </cell>
          <cell r="D1510" t="str">
            <v>FLOWLINES WEST - PLANNED REPLACEMENT</v>
          </cell>
          <cell r="E1510" t="str">
            <v>MOJEED OKUNADE</v>
          </cell>
          <cell r="F1510" t="str">
            <v>ENGINEERING</v>
          </cell>
          <cell r="G1510">
            <v>13210</v>
          </cell>
          <cell r="H1510">
            <v>132</v>
          </cell>
          <cell r="I1510" t="str">
            <v>OF-E&amp;M</v>
          </cell>
          <cell r="J1510" t="str">
            <v>BASE JV</v>
          </cell>
          <cell r="K1510" t="str">
            <v>P&amp;T</v>
          </cell>
          <cell r="L1510" t="str">
            <v>GM Nigeria, Operated</v>
          </cell>
          <cell r="M1510" t="str">
            <v>GM Nigeria, Operated</v>
          </cell>
          <cell r="N1510" t="str">
            <v>Manager, Asset Engineering</v>
          </cell>
          <cell r="O1510" t="str">
            <v>EBEM, MARCEL</v>
          </cell>
          <cell r="P1510" t="str">
            <v>SEPREBO.SAGBE@SHELL.COM</v>
          </cell>
          <cell r="Q1510" t="str">
            <v>OPEX</v>
          </cell>
          <cell r="R1510" t="str">
            <v>CAPEX</v>
          </cell>
          <cell r="S1510" t="str">
            <v>NON SAL</v>
          </cell>
          <cell r="T1510" t="str">
            <v>N/A</v>
          </cell>
          <cell r="U1510" t="str">
            <v>N/A</v>
          </cell>
          <cell r="V1510" t="str">
            <v>N/A</v>
          </cell>
          <cell r="W1510" t="str">
            <v>P231 Production Operations - Gas</v>
          </cell>
          <cell r="X1510" t="str">
            <v>S7200 Services</v>
          </cell>
          <cell r="Y1510" t="str">
            <v>A2110 Production Operations</v>
          </cell>
          <cell r="Z1510">
            <v>0</v>
          </cell>
          <cell r="AA1510">
            <v>0</v>
          </cell>
          <cell r="AB1510">
            <v>0</v>
          </cell>
          <cell r="AC1510">
            <v>0</v>
          </cell>
          <cell r="AD1510">
            <v>0</v>
          </cell>
          <cell r="AG1510">
            <v>0</v>
          </cell>
          <cell r="AH1510">
            <v>0</v>
          </cell>
        </row>
        <row r="1511">
          <cell r="A1511" t="str">
            <v>O.NG.PAW.SUU.MEC.71300</v>
          </cell>
          <cell r="B1511" t="str">
            <v xml:space="preserve">2012 LAND OML 30 OPERATIONS_ASSET ENGR  </v>
          </cell>
          <cell r="C1511" t="str">
            <v>C.NG.PCW.DL.17.001</v>
          </cell>
          <cell r="D1511" t="str">
            <v>FLOWLINES WEST - PLANNED REPLACEMENT</v>
          </cell>
          <cell r="E1511" t="str">
            <v>MOJEED OKUNADE</v>
          </cell>
          <cell r="F1511" t="str">
            <v>ENGINEERING</v>
          </cell>
          <cell r="G1511">
            <v>13210</v>
          </cell>
          <cell r="H1511">
            <v>132</v>
          </cell>
          <cell r="I1511" t="str">
            <v>OF-E&amp;M</v>
          </cell>
          <cell r="J1511" t="str">
            <v>BASE JV</v>
          </cell>
          <cell r="K1511" t="str">
            <v>P&amp;T</v>
          </cell>
          <cell r="L1511" t="str">
            <v>GM Nigeria, Operated</v>
          </cell>
          <cell r="M1511" t="str">
            <v>GM Nigeria, Operated</v>
          </cell>
          <cell r="N1511" t="str">
            <v>Manager, Asset Engineering</v>
          </cell>
          <cell r="O1511" t="str">
            <v>EBEM, MARCEL</v>
          </cell>
          <cell r="P1511" t="str">
            <v>SEPREBO.SAGBE@SHELL.COM</v>
          </cell>
          <cell r="Q1511" t="str">
            <v>OPEX</v>
          </cell>
          <cell r="R1511" t="str">
            <v>CAPEX</v>
          </cell>
          <cell r="S1511" t="str">
            <v>NON SAL</v>
          </cell>
          <cell r="T1511" t="str">
            <v>N/A</v>
          </cell>
          <cell r="U1511" t="str">
            <v>N/A</v>
          </cell>
          <cell r="V1511" t="str">
            <v>N/A</v>
          </cell>
          <cell r="W1511" t="str">
            <v>P231 Production Operations</v>
          </cell>
          <cell r="X1511" t="str">
            <v>S7200 Services</v>
          </cell>
          <cell r="Y1511" t="str">
            <v>A2110 Production Operations</v>
          </cell>
          <cell r="Z1511">
            <v>-2.6829927168847689E-12</v>
          </cell>
          <cell r="AA1511">
            <v>602252.67999999993</v>
          </cell>
          <cell r="AB1511">
            <v>0</v>
          </cell>
          <cell r="AC1511">
            <v>0</v>
          </cell>
          <cell r="AD1511">
            <v>0</v>
          </cell>
          <cell r="AG1511">
            <v>0</v>
          </cell>
          <cell r="AH1511">
            <v>0</v>
          </cell>
        </row>
        <row r="1512">
          <cell r="A1512" t="str">
            <v>P.NG.PCE.DL.11.001</v>
          </cell>
          <cell r="B1512" t="str">
            <v xml:space="preserve">CONSTRUCTION                            </v>
          </cell>
          <cell r="C1512" t="str">
            <v>C.NG.PCW.DL.17.001</v>
          </cell>
          <cell r="D1512" t="str">
            <v>FLOWLINES WEST - PLANNED REPLACEMENT</v>
          </cell>
          <cell r="E1512" t="str">
            <v>MOJEED OKUNADE</v>
          </cell>
          <cell r="F1512" t="str">
            <v>ENGINEERING</v>
          </cell>
          <cell r="G1512">
            <v>13210</v>
          </cell>
          <cell r="H1512">
            <v>132</v>
          </cell>
          <cell r="I1512" t="str">
            <v>OF-E&amp;M</v>
          </cell>
          <cell r="J1512" t="str">
            <v>BASE JV</v>
          </cell>
          <cell r="K1512" t="str">
            <v>P&amp;T</v>
          </cell>
          <cell r="L1512" t="str">
            <v>GM Nigeria, Operated</v>
          </cell>
          <cell r="M1512" t="str">
            <v>GM Nigeria, Operated</v>
          </cell>
          <cell r="N1512" t="str">
            <v>Manager, Asset Engineering</v>
          </cell>
          <cell r="O1512" t="str">
            <v>EBEM, MARCEL</v>
          </cell>
          <cell r="P1512" t="str">
            <v>SEPREBO.SAGBE@SHELL.COM</v>
          </cell>
          <cell r="Q1512" t="str">
            <v>OPEX</v>
          </cell>
          <cell r="R1512" t="str">
            <v>CAPEX</v>
          </cell>
          <cell r="S1512" t="str">
            <v>NON SAL</v>
          </cell>
          <cell r="T1512" t="str">
            <v>N/A</v>
          </cell>
          <cell r="U1512" t="str">
            <v>N/A</v>
          </cell>
          <cell r="V1512" t="str">
            <v>N/A</v>
          </cell>
          <cell r="W1512" t="str">
            <v>P233 Facilities Maintenance</v>
          </cell>
          <cell r="X1512" t="str">
            <v>S7200 Services</v>
          </cell>
          <cell r="Y1512" t="str">
            <v>A2140 Facilities Maintenance</v>
          </cell>
          <cell r="Z1512">
            <v>0</v>
          </cell>
          <cell r="AA1512">
            <v>0</v>
          </cell>
          <cell r="AB1512">
            <v>0</v>
          </cell>
          <cell r="AC1512">
            <v>0</v>
          </cell>
          <cell r="AD1512">
            <v>0</v>
          </cell>
          <cell r="AG1512">
            <v>0</v>
          </cell>
          <cell r="AH1512">
            <v>0</v>
          </cell>
        </row>
        <row r="1513">
          <cell r="A1513" t="str">
            <v>C.NG.PTE.DF.18.001</v>
          </cell>
          <cell r="B1513" t="str">
            <v>Facility Mechanical Upgrade &amp; Integrity Fix East at Bonny</v>
          </cell>
          <cell r="C1513" t="str">
            <v>C.NG.PTE.DF.18.001</v>
          </cell>
          <cell r="D1513" t="str">
            <v>Facility Mechanical Upgrade &amp; Integrity Fix East at Bonny</v>
          </cell>
          <cell r="E1513" t="str">
            <v>MOJEED OKUNADE</v>
          </cell>
          <cell r="F1513" t="str">
            <v>ENGINEERING</v>
          </cell>
          <cell r="G1513">
            <v>13210</v>
          </cell>
          <cell r="H1513">
            <v>132</v>
          </cell>
          <cell r="I1513" t="str">
            <v>OF-E&amp;M</v>
          </cell>
          <cell r="J1513" t="str">
            <v>BASE JV</v>
          </cell>
          <cell r="K1513" t="str">
            <v>P&amp;T</v>
          </cell>
          <cell r="L1513" t="str">
            <v>GM Nigeria, Operated</v>
          </cell>
          <cell r="M1513" t="str">
            <v>GM Nigeria, Operated</v>
          </cell>
          <cell r="N1513" t="str">
            <v>Manager, Asset Engineering</v>
          </cell>
          <cell r="O1513" t="str">
            <v>EBEM, MARCEL</v>
          </cell>
          <cell r="P1513" t="str">
            <v>UCHE.EGUNATUM@SHELL.COM</v>
          </cell>
          <cell r="Q1513" t="str">
            <v>CAPEX</v>
          </cell>
          <cell r="R1513" t="str">
            <v>CAPEX</v>
          </cell>
          <cell r="V1513" t="str">
            <v>C_BONN_PTE_Z07</v>
          </cell>
          <cell r="Z1513">
            <v>0</v>
          </cell>
          <cell r="AA1513">
            <v>0</v>
          </cell>
          <cell r="AB1513">
            <v>68625000</v>
          </cell>
          <cell r="AC1513">
            <v>675000</v>
          </cell>
          <cell r="AD1513">
            <v>900000</v>
          </cell>
          <cell r="AG1513">
            <v>0</v>
          </cell>
          <cell r="AH1513">
            <v>-900000</v>
          </cell>
        </row>
        <row r="1514">
          <cell r="A1514" t="str">
            <v>C.NG.PTE.DF.18.002</v>
          </cell>
          <cell r="B1514" t="str">
            <v>BOGT INSTRUMENTATION UPGRADE</v>
          </cell>
          <cell r="C1514" t="str">
            <v>C.NG.PTE.DF.18.001</v>
          </cell>
          <cell r="D1514" t="str">
            <v>BOGT INSTRUMENTATION UPGRADE</v>
          </cell>
          <cell r="E1514" t="str">
            <v>IRETI OMOTOSO</v>
          </cell>
          <cell r="F1514" t="str">
            <v>PRODUCTION</v>
          </cell>
          <cell r="G1514">
            <v>13902</v>
          </cell>
          <cell r="H1514">
            <v>139</v>
          </cell>
          <cell r="I1514" t="str">
            <v>OF-E&amp;M</v>
          </cell>
          <cell r="J1514" t="str">
            <v>BASE JV</v>
          </cell>
          <cell r="K1514" t="str">
            <v>PRODUCTION</v>
          </cell>
          <cell r="L1514" t="str">
            <v>PRODUCTION</v>
          </cell>
          <cell r="M1514" t="str">
            <v>Asset Manager, Swamp East Hub</v>
          </cell>
          <cell r="N1514" t="str">
            <v>Bonny Terminal Installation Manager </v>
          </cell>
          <cell r="O1514" t="str">
            <v>MBANEFO, DUBEM</v>
          </cell>
          <cell r="P1514" t="str">
            <v>AKPALA.UDE@SHELL.COM</v>
          </cell>
          <cell r="Q1514" t="str">
            <v>CAPEX</v>
          </cell>
          <cell r="R1514" t="str">
            <v>CAPEX</v>
          </cell>
          <cell r="V1514" t="str">
            <v>C_OGIS_MAI_A22</v>
          </cell>
          <cell r="Z1514">
            <v>0</v>
          </cell>
          <cell r="AA1514">
            <v>0</v>
          </cell>
          <cell r="AB1514">
            <v>27450000</v>
          </cell>
          <cell r="AC1514">
            <v>104000</v>
          </cell>
          <cell r="AD1514">
            <v>194000</v>
          </cell>
          <cell r="AG1514">
            <v>0</v>
          </cell>
          <cell r="AH1514">
            <v>-194000</v>
          </cell>
        </row>
        <row r="1515">
          <cell r="A1515" t="str">
            <v>C.NG.PTE.IC.17.001</v>
          </cell>
          <cell r="B1515" t="str">
            <v>SECURITY TECHNOLOGY - BOGT</v>
          </cell>
          <cell r="C1515" t="str">
            <v>C.NG.PTW.IC.17.001</v>
          </cell>
          <cell r="D1515" t="str">
            <v>SECURITY TECHNOLOGY</v>
          </cell>
          <cell r="E1515" t="str">
            <v>CHIGBO ENENMO</v>
          </cell>
          <cell r="F1515" t="str">
            <v>SECURITY</v>
          </cell>
          <cell r="G1515">
            <v>14001</v>
          </cell>
          <cell r="H1515">
            <v>140</v>
          </cell>
          <cell r="I1515" t="str">
            <v>HSE</v>
          </cell>
          <cell r="J1515" t="str">
            <v>BASE JV</v>
          </cell>
          <cell r="K1515" t="str">
            <v>CC &amp; MD</v>
          </cell>
          <cell r="L1515" t="str">
            <v>SECURITY</v>
          </cell>
          <cell r="M1515" t="str">
            <v>General Manager, Security</v>
          </cell>
          <cell r="N1515" t="str">
            <v>Corporate Security Operations Manager</v>
          </cell>
          <cell r="O1515" t="str">
            <v>OLOWOLAGBA, SUNKANMI</v>
          </cell>
          <cell r="P1515" t="str">
            <v>DAVID.OBOT@SHELL.COM</v>
          </cell>
          <cell r="Q1515" t="str">
            <v>CAPEX</v>
          </cell>
          <cell r="R1515" t="str">
            <v>CAPEX</v>
          </cell>
          <cell r="V1515" t="str">
            <v>C_NOGI_CSE_Z18</v>
          </cell>
          <cell r="Z1515">
            <v>0</v>
          </cell>
          <cell r="AA1515">
            <v>0</v>
          </cell>
          <cell r="AB1515">
            <v>494862500</v>
          </cell>
          <cell r="AC1515">
            <v>4867500</v>
          </cell>
          <cell r="AD1515">
            <v>6490000</v>
          </cell>
          <cell r="AG1515">
            <v>0</v>
          </cell>
          <cell r="AH1515">
            <v>-6490000</v>
          </cell>
        </row>
        <row r="1516">
          <cell r="A1516" t="str">
            <v>C.NG.PTW.IC.17.001</v>
          </cell>
          <cell r="B1516" t="str">
            <v>SECURITY TECHNOLOGY - FOT</v>
          </cell>
          <cell r="C1516" t="str">
            <v>C.NG.PTW.IC.17.001</v>
          </cell>
          <cell r="D1516" t="str">
            <v>SECURITY TECHNOLOGY</v>
          </cell>
          <cell r="E1516" t="str">
            <v>CHIGBO ENENMO</v>
          </cell>
          <cell r="F1516" t="str">
            <v>SECURITY</v>
          </cell>
          <cell r="G1516">
            <v>14001</v>
          </cell>
          <cell r="H1516">
            <v>140</v>
          </cell>
          <cell r="I1516" t="str">
            <v>HSE</v>
          </cell>
          <cell r="J1516" t="str">
            <v>BASE JV</v>
          </cell>
          <cell r="K1516" t="str">
            <v>CC &amp; MD</v>
          </cell>
          <cell r="L1516" t="str">
            <v>SECURITY</v>
          </cell>
          <cell r="M1516" t="str">
            <v>General Manager, Security</v>
          </cell>
          <cell r="N1516" t="str">
            <v>Corporate Security Operations Manager</v>
          </cell>
          <cell r="O1516" t="str">
            <v>OLOWOLAGBA, SUNKANMI</v>
          </cell>
          <cell r="P1516" t="str">
            <v>DAVID.OBOT@SHELL.COM</v>
          </cell>
          <cell r="Q1516" t="str">
            <v>CAPEX</v>
          </cell>
          <cell r="R1516" t="str">
            <v>CAPEX</v>
          </cell>
          <cell r="V1516" t="str">
            <v>C_NOGI_CSE_Z17</v>
          </cell>
          <cell r="Z1516">
            <v>0</v>
          </cell>
          <cell r="AA1516">
            <v>0</v>
          </cell>
          <cell r="AB1516">
            <v>584837500</v>
          </cell>
          <cell r="AC1516">
            <v>5752500</v>
          </cell>
          <cell r="AD1516">
            <v>7670000</v>
          </cell>
          <cell r="AG1516">
            <v>0</v>
          </cell>
          <cell r="AH1516">
            <v>-7670000</v>
          </cell>
        </row>
        <row r="1517">
          <cell r="A1517" t="str">
            <v>C.NG.SAG.DG.12.206</v>
          </cell>
          <cell r="B1517" t="str">
            <v>SOTHERN SWAMP AGS TUNU FACILITIES</v>
          </cell>
          <cell r="C1517" t="str">
            <v>C.NG.SAG.DG.12.206</v>
          </cell>
          <cell r="D1517" t="str">
            <v>SOTHERN SWAMP AGS TUNU FACILITIES</v>
          </cell>
          <cell r="E1517" t="str">
            <v>MOJEED OKUNADE</v>
          </cell>
          <cell r="F1517" t="str">
            <v>MAJOR PROJECTS</v>
          </cell>
          <cell r="G1517">
            <v>13303</v>
          </cell>
          <cell r="H1517">
            <v>133</v>
          </cell>
          <cell r="I1517" t="str">
            <v>GAS</v>
          </cell>
          <cell r="J1517" t="str">
            <v>DOMGAS/IPP</v>
          </cell>
          <cell r="K1517" t="str">
            <v>P&amp;T</v>
          </cell>
          <cell r="L1517" t="str">
            <v>GM Nigeria, Operated</v>
          </cell>
          <cell r="M1517" t="str">
            <v>GM Nigeria, Operated</v>
          </cell>
          <cell r="N1517" t="str">
            <v>Project Manager, SSAGS</v>
          </cell>
          <cell r="O1517" t="str">
            <v>AJALA, OLUFEMI</v>
          </cell>
          <cell r="P1517" t="str">
            <v>FAUSTINA.FRANK@SHELL.COM</v>
          </cell>
          <cell r="Q1517" t="str">
            <v>CAPEX</v>
          </cell>
          <cell r="R1517" t="str">
            <v>CAPEX</v>
          </cell>
          <cell r="S1517" t="str">
            <v>NON SAL</v>
          </cell>
          <cell r="T1517" t="str">
            <v>N/A</v>
          </cell>
          <cell r="U1517" t="str">
            <v>N/A</v>
          </cell>
          <cell r="V1517" t="str">
            <v>C_TUNU</v>
          </cell>
          <cell r="Z1517">
            <v>79359534.090000004</v>
          </cell>
          <cell r="AA1517">
            <v>132065352.38</v>
          </cell>
          <cell r="AB1517">
            <v>8543538000</v>
          </cell>
          <cell r="AC1517">
            <v>42017400</v>
          </cell>
          <cell r="AD1517">
            <v>70029000</v>
          </cell>
          <cell r="AG1517">
            <v>0</v>
          </cell>
          <cell r="AH1517">
            <v>-70029000</v>
          </cell>
        </row>
        <row r="1518">
          <cell r="A1518" t="str">
            <v>C.NG.SAG.DG.12.206.1235</v>
          </cell>
          <cell r="B1518" t="str">
            <v>SSAGS TUNU FLOWLINES/PIPELINES/BULKL</v>
          </cell>
          <cell r="C1518" t="str">
            <v>C.NG.SAG.DG.12.206</v>
          </cell>
          <cell r="D1518" t="str">
            <v>SOUTHERN SWAMP AGS TUNU FACILITIES</v>
          </cell>
          <cell r="E1518" t="str">
            <v>MOJEED OKUNADE</v>
          </cell>
          <cell r="F1518" t="str">
            <v>MAJOR PROJECTS</v>
          </cell>
          <cell r="G1518">
            <v>13303</v>
          </cell>
          <cell r="H1518">
            <v>133</v>
          </cell>
          <cell r="I1518" t="str">
            <v>GAS</v>
          </cell>
          <cell r="J1518" t="str">
            <v>DOMGAS/IPP</v>
          </cell>
          <cell r="K1518" t="str">
            <v>P&amp;T</v>
          </cell>
          <cell r="L1518" t="str">
            <v>GM Nigeria, Operated</v>
          </cell>
          <cell r="M1518" t="str">
            <v>GM Nigeria, Operated</v>
          </cell>
          <cell r="N1518" t="str">
            <v>Project Manager, SSAGS</v>
          </cell>
          <cell r="O1518" t="str">
            <v>AJALA, OLUFEMI</v>
          </cell>
          <cell r="P1518" t="str">
            <v>FAUSTINA.FRANK@SHELL.COM</v>
          </cell>
          <cell r="Q1518" t="str">
            <v>CAPEX</v>
          </cell>
          <cell r="R1518" t="str">
            <v>CAPEX</v>
          </cell>
          <cell r="S1518" t="str">
            <v>NON SAL</v>
          </cell>
          <cell r="T1518" t="str">
            <v>N/A</v>
          </cell>
          <cell r="U1518" t="str">
            <v>N/A</v>
          </cell>
          <cell r="V1518" t="str">
            <v>C_TUNU</v>
          </cell>
          <cell r="Z1518">
            <v>1161170.8600000003</v>
          </cell>
          <cell r="AA1518">
            <v>1743078.4399999997</v>
          </cell>
          <cell r="AB1518">
            <v>878400000</v>
          </cell>
          <cell r="AC1518">
            <v>4320000</v>
          </cell>
          <cell r="AD1518">
            <v>7200000</v>
          </cell>
          <cell r="AG1518">
            <v>0</v>
          </cell>
          <cell r="AH1518">
            <v>-7200000</v>
          </cell>
        </row>
        <row r="1519">
          <cell r="A1519" t="str">
            <v>C.NG.PAE.DF.18.005</v>
          </cell>
          <cell r="B1519" t="str">
            <v xml:space="preserve">OKOLOMA LAND FENCING </v>
          </cell>
          <cell r="C1519" t="str">
            <v>C.NG.PAE.DF.18.005</v>
          </cell>
          <cell r="D1519" t="str">
            <v xml:space="preserve">OKOLOMA LAND FENCING </v>
          </cell>
          <cell r="E1519" t="str">
            <v>IRETI OMOTOSO</v>
          </cell>
          <cell r="F1519" t="str">
            <v>PRODUCTION</v>
          </cell>
          <cell r="G1519">
            <v>13204</v>
          </cell>
          <cell r="H1519">
            <v>132</v>
          </cell>
          <cell r="I1519" t="str">
            <v>OF-MTCE</v>
          </cell>
          <cell r="J1519" t="str">
            <v>BASE JV</v>
          </cell>
          <cell r="K1519" t="str">
            <v>PRODUCTION</v>
          </cell>
          <cell r="L1519" t="str">
            <v>PRODUCTION</v>
          </cell>
          <cell r="M1519" t="str">
            <v>Asset Manager, Land East Hub</v>
          </cell>
          <cell r="N1519" t="str">
            <v>Asset Management Integration Lead</v>
          </cell>
          <cell r="O1519" t="str">
            <v>ADEDIRAN ADEWALE</v>
          </cell>
          <cell r="P1519" t="str">
            <v>ebere.onoh@shell.com</v>
          </cell>
          <cell r="Q1519" t="str">
            <v>CAPEX</v>
          </cell>
          <cell r="R1519" t="str">
            <v>CAPEX</v>
          </cell>
          <cell r="V1519" t="str">
            <v>C_OKOL_ELL_A36</v>
          </cell>
          <cell r="Z1519">
            <v>0</v>
          </cell>
          <cell r="AA1519">
            <v>0</v>
          </cell>
          <cell r="AB1519">
            <v>61000000</v>
          </cell>
          <cell r="AC1519">
            <v>100000</v>
          </cell>
          <cell r="AD1519">
            <v>300000</v>
          </cell>
          <cell r="AG1519">
            <v>0</v>
          </cell>
          <cell r="AH1519">
            <v>-300000</v>
          </cell>
        </row>
        <row r="1520">
          <cell r="A1520" t="str">
            <v>C.NG.DMI.DF.15.001.AC03</v>
          </cell>
          <cell r="B1520" t="str">
            <v>DOMGAS QUALITY</v>
          </cell>
          <cell r="C1520" t="str">
            <v>DOMGAS Quality</v>
          </cell>
          <cell r="D1520" t="str">
            <v>DOMGAS QUALITY</v>
          </cell>
          <cell r="E1520" t="str">
            <v>MOJEED OKUNADE</v>
          </cell>
          <cell r="F1520" t="str">
            <v>MAJOR PROJECTS</v>
          </cell>
          <cell r="G1520">
            <v>413001</v>
          </cell>
          <cell r="H1520">
            <v>4130</v>
          </cell>
          <cell r="I1520" t="str">
            <v>GAS</v>
          </cell>
          <cell r="J1520" t="str">
            <v>DOMGAS/IPP</v>
          </cell>
          <cell r="K1520" t="str">
            <v>P&amp;T</v>
          </cell>
          <cell r="L1520" t="str">
            <v>GM Nigeria, Operated</v>
          </cell>
          <cell r="M1520" t="str">
            <v>GM Nigeria, Operated</v>
          </cell>
          <cell r="N1520" t="str">
            <v xml:space="preserve">Project Manager, Matrix, Major Pipelines, H Block &amp; Corp Civil </v>
          </cell>
          <cell r="O1520" t="str">
            <v>EBEM, MARCEL</v>
          </cell>
          <cell r="P1520" t="str">
            <v>GREGORY.AKHIBI@SHELL.COM</v>
          </cell>
          <cell r="Q1520" t="str">
            <v>OPEX</v>
          </cell>
          <cell r="R1520" t="str">
            <v>OPEX</v>
          </cell>
          <cell r="S1520" t="str">
            <v>NON SAL</v>
          </cell>
          <cell r="T1520" t="str">
            <v>N/A</v>
          </cell>
          <cell r="U1520" t="str">
            <v>N/A</v>
          </cell>
          <cell r="V1520" t="str">
            <v>N/A</v>
          </cell>
          <cell r="W1520" t="str">
            <v>P242 Feasibility Expenses</v>
          </cell>
          <cell r="X1520" t="str">
            <v>S7200 Services</v>
          </cell>
          <cell r="Y1520" t="str">
            <v>A2900 Upstream Capitalized</v>
          </cell>
          <cell r="Z1520">
            <v>0</v>
          </cell>
          <cell r="AA1520">
            <v>0</v>
          </cell>
          <cell r="AB1520">
            <v>0</v>
          </cell>
          <cell r="AC1520">
            <v>0</v>
          </cell>
          <cell r="AD1520">
            <v>0</v>
          </cell>
          <cell r="AG1520">
            <v>0</v>
          </cell>
          <cell r="AH1520">
            <v>0</v>
          </cell>
        </row>
        <row r="1521">
          <cell r="A1521" t="str">
            <v>P.NG.PAE.DG.07.001</v>
          </cell>
          <cell r="B1521" t="str">
            <v>NUGS 6</v>
          </cell>
          <cell r="C1521" t="str">
            <v>DOMGAS Quality</v>
          </cell>
          <cell r="D1521" t="str">
            <v>DOMGAS QUALITY</v>
          </cell>
          <cell r="E1521" t="str">
            <v>MOJEED OKUNADE</v>
          </cell>
          <cell r="F1521" t="str">
            <v>MAJOR PROJECTS</v>
          </cell>
          <cell r="G1521">
            <v>413001</v>
          </cell>
          <cell r="H1521">
            <v>4130</v>
          </cell>
          <cell r="I1521" t="str">
            <v>GAS</v>
          </cell>
          <cell r="J1521" t="str">
            <v>DOMGAS/IPP</v>
          </cell>
          <cell r="K1521" t="str">
            <v>P&amp;T</v>
          </cell>
          <cell r="L1521" t="str">
            <v>GM Nigeria, Operated</v>
          </cell>
          <cell r="M1521" t="str">
            <v>GM Nigeria, Operated</v>
          </cell>
          <cell r="N1521" t="str">
            <v xml:space="preserve">Project Manager, Matrix, Major Pipelines, H Block &amp; Corp Civil </v>
          </cell>
          <cell r="O1521" t="str">
            <v>EBEM, MARCEL</v>
          </cell>
          <cell r="P1521" t="str">
            <v>GREGORY.AKHIBI@SHELL.COM</v>
          </cell>
          <cell r="Q1521" t="str">
            <v>OPEX</v>
          </cell>
          <cell r="R1521" t="str">
            <v>OPEX</v>
          </cell>
          <cell r="S1521" t="str">
            <v>NON SAL</v>
          </cell>
          <cell r="T1521" t="str">
            <v>N/A</v>
          </cell>
          <cell r="U1521" t="str">
            <v>N/A</v>
          </cell>
          <cell r="V1521" t="str">
            <v>N/A</v>
          </cell>
          <cell r="W1521" t="str">
            <v>P242 Feasibility Expenses</v>
          </cell>
          <cell r="X1521" t="str">
            <v>S7200 Services</v>
          </cell>
          <cell r="Y1521" t="str">
            <v>A2180 Feasibility Expenses</v>
          </cell>
          <cell r="Z1521">
            <v>399.59</v>
          </cell>
          <cell r="AA1521">
            <v>411.03</v>
          </cell>
          <cell r="AB1521">
            <v>0</v>
          </cell>
          <cell r="AC1521">
            <v>0</v>
          </cell>
          <cell r="AD1521">
            <v>0</v>
          </cell>
          <cell r="AG1521">
            <v>0</v>
          </cell>
          <cell r="AH1521">
            <v>0</v>
          </cell>
        </row>
        <row r="1522">
          <cell r="A1522" t="str">
            <v>P.NG.PAE.DG.16.002</v>
          </cell>
          <cell r="B1522" t="str">
            <v>DOMGAS QUALITY</v>
          </cell>
          <cell r="C1522" t="str">
            <v>DOMGAS Quality</v>
          </cell>
          <cell r="D1522" t="str">
            <v>DOMGAS QUALITY</v>
          </cell>
          <cell r="E1522" t="str">
            <v>MOJEED OKUNADE</v>
          </cell>
          <cell r="F1522" t="str">
            <v>MAJOR PROJECTS</v>
          </cell>
          <cell r="G1522">
            <v>413001</v>
          </cell>
          <cell r="H1522">
            <v>4130</v>
          </cell>
          <cell r="I1522" t="str">
            <v>GAS</v>
          </cell>
          <cell r="J1522" t="str">
            <v>DOMGAS/IPP</v>
          </cell>
          <cell r="K1522" t="str">
            <v>P&amp;T</v>
          </cell>
          <cell r="L1522" t="str">
            <v>GM Nigeria, Operated</v>
          </cell>
          <cell r="M1522" t="str">
            <v>GM Nigeria, Operated</v>
          </cell>
          <cell r="N1522" t="str">
            <v xml:space="preserve">Project Manager, Matrix, Major Pipelines, H Block &amp; Corp Civil </v>
          </cell>
          <cell r="O1522" t="str">
            <v>EBEM, MARCEL</v>
          </cell>
          <cell r="P1522" t="str">
            <v>GREGORY.AKHIBI@SHELL.COM</v>
          </cell>
          <cell r="Q1522" t="str">
            <v>OPEX</v>
          </cell>
          <cell r="R1522" t="str">
            <v>OPEX</v>
          </cell>
          <cell r="S1522" t="str">
            <v>NON SAL</v>
          </cell>
          <cell r="T1522" t="str">
            <v>N/A</v>
          </cell>
          <cell r="U1522" t="str">
            <v>N/A</v>
          </cell>
          <cell r="V1522" t="str">
            <v>N/A</v>
          </cell>
          <cell r="W1522" t="str">
            <v>P242 Feasibility Expenses</v>
          </cell>
          <cell r="X1522" t="str">
            <v>S7200 Services</v>
          </cell>
          <cell r="Y1522" t="str">
            <v>A2180 Feasibility Expenses</v>
          </cell>
          <cell r="Z1522">
            <v>862301.09</v>
          </cell>
          <cell r="AA1522">
            <v>131347.67000000001</v>
          </cell>
          <cell r="AB1522">
            <v>0</v>
          </cell>
          <cell r="AC1522">
            <v>0</v>
          </cell>
          <cell r="AD1522">
            <v>0</v>
          </cell>
          <cell r="AG1522">
            <v>0</v>
          </cell>
          <cell r="AH1522">
            <v>0</v>
          </cell>
        </row>
        <row r="1523">
          <cell r="A1523" t="str">
            <v>P.NG.PAE.DF.03.203</v>
          </cell>
          <cell r="B1523" t="str">
            <v>GBARAN NLNG K2S NORTH BANK SCD</v>
          </cell>
          <cell r="C1523" t="str">
            <v>GU2A &amp; 2B SCD</v>
          </cell>
          <cell r="D1523" t="str">
            <v>GU2A &amp; 2B SCD</v>
          </cell>
          <cell r="E1523" t="str">
            <v>MOJEED OKUNADE</v>
          </cell>
          <cell r="F1523" t="str">
            <v>MAJOR PROJECTS</v>
          </cell>
          <cell r="G1523">
            <v>415008</v>
          </cell>
          <cell r="H1523">
            <v>4150</v>
          </cell>
          <cell r="I1523" t="str">
            <v>CDPA</v>
          </cell>
          <cell r="J1523" t="str">
            <v>BASE JV</v>
          </cell>
          <cell r="K1523" t="str">
            <v>P&amp;T</v>
          </cell>
          <cell r="L1523" t="str">
            <v>GM Nigeria, Operated</v>
          </cell>
          <cell r="M1523" t="str">
            <v>GM Nigeria, Operated</v>
          </cell>
          <cell r="N1523" t="str">
            <v>Project Manager NLNG Supplies</v>
          </cell>
          <cell r="O1523" t="str">
            <v>AKINLAMI, OLUWAKEMI</v>
          </cell>
          <cell r="P1523" t="str">
            <v>KIRI.OBOMANU@SHELL.COM</v>
          </cell>
          <cell r="Q1523" t="str">
            <v>OPEX</v>
          </cell>
          <cell r="R1523" t="str">
            <v>OPEX</v>
          </cell>
          <cell r="S1523" t="str">
            <v>NON SAL</v>
          </cell>
          <cell r="T1523" t="str">
            <v>N/A</v>
          </cell>
          <cell r="U1523" t="str">
            <v>N/A</v>
          </cell>
          <cell r="V1523" t="str">
            <v>C_OPSE_OIL_Z11</v>
          </cell>
          <cell r="W1523" t="str">
            <v>P236.08 Overhead (SCD)</v>
          </cell>
          <cell r="X1523" t="str">
            <v>S7200 Services</v>
          </cell>
          <cell r="Y1523" t="str">
            <v>A2340 Overhead</v>
          </cell>
          <cell r="Z1523">
            <v>906767.62999999977</v>
          </cell>
          <cell r="AA1523">
            <v>10077726.130000001</v>
          </cell>
          <cell r="AB1523">
            <v>0</v>
          </cell>
          <cell r="AC1523">
            <v>0</v>
          </cell>
          <cell r="AD1523">
            <v>0</v>
          </cell>
          <cell r="AG1523">
            <v>0</v>
          </cell>
          <cell r="AH1523">
            <v>0</v>
          </cell>
        </row>
        <row r="1524">
          <cell r="A1524" t="str">
            <v>C.NG.PAE.DF.18.005_1</v>
          </cell>
          <cell r="B1524" t="str">
            <v>CENTRAL TURBINE  INSPECTIONS AND OVERHAUL</v>
          </cell>
          <cell r="C1524" t="str">
            <v>C.NG.PAE.DF.18.005</v>
          </cell>
          <cell r="D1524" t="str">
            <v>CENTRAL TURBINE  INSPECTIONS AND OVERHAUL</v>
          </cell>
          <cell r="E1524" t="str">
            <v>IRETI OMOTOSO</v>
          </cell>
          <cell r="F1524" t="str">
            <v>PRODUCTION</v>
          </cell>
          <cell r="G1524">
            <v>13306</v>
          </cell>
          <cell r="H1524">
            <v>133</v>
          </cell>
          <cell r="I1524" t="str">
            <v>GAS</v>
          </cell>
          <cell r="J1524" t="str">
            <v>BASE JV</v>
          </cell>
          <cell r="K1524" t="str">
            <v>PRODUCTION</v>
          </cell>
          <cell r="L1524" t="str">
            <v>PRODUCTION</v>
          </cell>
          <cell r="M1524" t="str">
            <v>Asset Manager, Central Hub</v>
          </cell>
          <cell r="N1524" t="str">
            <v>Asset Management Integration Lead</v>
          </cell>
          <cell r="O1524" t="str">
            <v>OLALEYE, OLAYEMI</v>
          </cell>
          <cell r="P1524" t="str">
            <v>OJIYOVWI.ONEPHROJIRE@SHELL.COM</v>
          </cell>
          <cell r="Q1524" t="str">
            <v>CAPEX</v>
          </cell>
          <cell r="R1524" t="str">
            <v>CAPEX</v>
          </cell>
          <cell r="V1524" t="str">
            <v>C_OGIS_SE1_A17</v>
          </cell>
          <cell r="Z1524">
            <v>0</v>
          </cell>
          <cell r="AA1524">
            <v>0</v>
          </cell>
          <cell r="AB1524">
            <v>47580000</v>
          </cell>
          <cell r="AC1524">
            <v>234000</v>
          </cell>
          <cell r="AD1524">
            <v>390000</v>
          </cell>
          <cell r="AG1524">
            <v>0</v>
          </cell>
          <cell r="AH1524">
            <v>-390000</v>
          </cell>
        </row>
        <row r="1525">
          <cell r="A1525" t="str">
            <v>C.NG.PAO.NO.18.001</v>
          </cell>
          <cell r="B1525" t="str">
            <v>Flash Gas Overhauls</v>
          </cell>
          <cell r="C1525" t="str">
            <v>C.NG.PAO.NO.18.001</v>
          </cell>
          <cell r="D1525" t="str">
            <v>Flash Gas Overhauls</v>
          </cell>
          <cell r="E1525" t="str">
            <v>IRETI OMOTOSO</v>
          </cell>
          <cell r="F1525" t="str">
            <v>PRODUCTION</v>
          </cell>
          <cell r="G1525">
            <v>13203</v>
          </cell>
          <cell r="H1525">
            <v>132</v>
          </cell>
          <cell r="I1525" t="str">
            <v>OF-EM</v>
          </cell>
          <cell r="J1525" t="str">
            <v>BASE JV</v>
          </cell>
          <cell r="K1525" t="str">
            <v>PRODUCTION</v>
          </cell>
          <cell r="L1525" t="str">
            <v>PRODUCTION</v>
          </cell>
          <cell r="M1525" t="str">
            <v>Asset Manager, EA Hub</v>
          </cell>
          <cell r="N1525" t="str">
            <v>Asset Management Integration Lead</v>
          </cell>
          <cell r="O1525" t="str">
            <v>OLUMIDE, VICTORIA</v>
          </cell>
          <cell r="P1525" t="str">
            <v>ADEOLA.OMOLE@SHELL.COM</v>
          </cell>
          <cell r="Q1525" t="str">
            <v>CAPEX</v>
          </cell>
          <cell r="R1525" t="str">
            <v>CAPEX</v>
          </cell>
          <cell r="S1525">
            <v>0</v>
          </cell>
          <cell r="T1525">
            <v>0</v>
          </cell>
          <cell r="U1525">
            <v>0</v>
          </cell>
          <cell r="V1525" t="str">
            <v>C_OGIS_OZZ_U08</v>
          </cell>
          <cell r="W1525">
            <v>0</v>
          </cell>
          <cell r="X1525">
            <v>0</v>
          </cell>
          <cell r="Y1525">
            <v>0</v>
          </cell>
          <cell r="Z1525">
            <v>0</v>
          </cell>
          <cell r="AA1525">
            <v>0</v>
          </cell>
          <cell r="AB1525">
            <v>417240000</v>
          </cell>
          <cell r="AC1525">
            <v>2052000</v>
          </cell>
          <cell r="AD1525">
            <v>3420000</v>
          </cell>
          <cell r="AG1525">
            <v>0</v>
          </cell>
          <cell r="AH1525">
            <v>-3420000</v>
          </cell>
        </row>
        <row r="1526">
          <cell r="A1526" t="str">
            <v>C.NG.PAO.NO.18.002</v>
          </cell>
          <cell r="B1526" t="str">
            <v>Sewage System Upgrade Phase 2</v>
          </cell>
          <cell r="C1526" t="str">
            <v>C.NG.PAO.NO.18.002</v>
          </cell>
          <cell r="D1526" t="str">
            <v>Sewage System Upgrade Phase 2</v>
          </cell>
          <cell r="E1526" t="str">
            <v>IRETI OMOTOSO</v>
          </cell>
          <cell r="F1526" t="str">
            <v>PRODUCTION</v>
          </cell>
          <cell r="G1526">
            <v>13203</v>
          </cell>
          <cell r="H1526">
            <v>132</v>
          </cell>
          <cell r="I1526" t="str">
            <v>OF-EM</v>
          </cell>
          <cell r="J1526" t="str">
            <v>BASE JV</v>
          </cell>
          <cell r="K1526" t="str">
            <v>PRODUCTION</v>
          </cell>
          <cell r="L1526" t="str">
            <v>PRODUCTION</v>
          </cell>
          <cell r="M1526" t="str">
            <v>Asset Manager, EA Hub</v>
          </cell>
          <cell r="N1526" t="str">
            <v>Asset Management Integration Lead</v>
          </cell>
          <cell r="O1526" t="str">
            <v>OLUMIDE, VICTORIA</v>
          </cell>
          <cell r="P1526" t="str">
            <v>ADEOLA.OMOLE@SHELL.COM</v>
          </cell>
          <cell r="Q1526" t="str">
            <v>CAPEX</v>
          </cell>
          <cell r="R1526" t="str">
            <v>CAPEX</v>
          </cell>
          <cell r="S1526">
            <v>0</v>
          </cell>
          <cell r="T1526">
            <v>0</v>
          </cell>
          <cell r="U1526">
            <v>0</v>
          </cell>
          <cell r="V1526" t="str">
            <v>C_OGIS_OZZ_U10</v>
          </cell>
          <cell r="W1526">
            <v>0</v>
          </cell>
          <cell r="X1526">
            <v>0</v>
          </cell>
          <cell r="Y1526">
            <v>0</v>
          </cell>
          <cell r="Z1526">
            <v>0</v>
          </cell>
          <cell r="AA1526">
            <v>0</v>
          </cell>
          <cell r="AB1526">
            <v>32330000</v>
          </cell>
          <cell r="AC1526">
            <v>424000</v>
          </cell>
          <cell r="AD1526">
            <v>530000</v>
          </cell>
          <cell r="AG1526">
            <v>0</v>
          </cell>
          <cell r="AH1526">
            <v>-530000</v>
          </cell>
        </row>
        <row r="1527">
          <cell r="A1527">
            <v>101644</v>
          </cell>
          <cell r="B1527" t="str">
            <v>SALS &amp; WAGES AFAM</v>
          </cell>
          <cell r="C1527" t="str">
            <v>O.NG.BPE.FAC.71300</v>
          </cell>
          <cell r="D1527" t="str">
            <v>AFAM POWER PLANT OPERATIONS (PRODUCTION MAINTENANCE – GAS (ONSHORE))</v>
          </cell>
          <cell r="E1527" t="str">
            <v>IRETI OMOTOSO</v>
          </cell>
          <cell r="F1527" t="str">
            <v>PRODUCTION</v>
          </cell>
          <cell r="G1527">
            <v>413003</v>
          </cell>
          <cell r="H1527">
            <v>4130</v>
          </cell>
          <cell r="I1527" t="str">
            <v>GAS</v>
          </cell>
          <cell r="J1527" t="str">
            <v>DOMGAS/IPP</v>
          </cell>
          <cell r="K1527" t="str">
            <v>PRODUCTION</v>
          </cell>
          <cell r="L1527" t="str">
            <v>PRODUCTION</v>
          </cell>
          <cell r="M1527" t="str">
            <v>Asset Manager, Land East Hub (AFAM)</v>
          </cell>
          <cell r="N1527" t="str">
            <v>Operations Manager Afam Power Plant</v>
          </cell>
          <cell r="O1527" t="str">
            <v>AZUBUIKE, JOHN</v>
          </cell>
          <cell r="P1527" t="str">
            <v>ALPHONS.ALAGALA@SHELL.COM</v>
          </cell>
          <cell r="Q1527" t="str">
            <v>OPEX</v>
          </cell>
          <cell r="R1527" t="str">
            <v>OPEX</v>
          </cell>
          <cell r="S1527" t="str">
            <v>NON SAL</v>
          </cell>
          <cell r="T1527" t="str">
            <v>N/A</v>
          </cell>
          <cell r="U1527" t="str">
            <v>N/A</v>
          </cell>
          <cell r="V1527" t="str">
            <v>N/A</v>
          </cell>
          <cell r="W1527" t="str">
            <v>P234 Power Operations</v>
          </cell>
          <cell r="X1527" t="str">
            <v>S7200 Services</v>
          </cell>
          <cell r="Y1527" t="str">
            <v>A2110 Production Operations</v>
          </cell>
          <cell r="Z1527">
            <v>387688.61000000004</v>
          </cell>
          <cell r="AA1527">
            <v>273188.99000000005</v>
          </cell>
          <cell r="AB1527">
            <v>0</v>
          </cell>
          <cell r="AC1527">
            <v>0</v>
          </cell>
          <cell r="AD1527">
            <v>0</v>
          </cell>
          <cell r="AG1527">
            <v>0</v>
          </cell>
          <cell r="AH1527">
            <v>0</v>
          </cell>
        </row>
        <row r="1528">
          <cell r="A1528" t="str">
            <v>O.NG.BPE.AFR.FAC.71300</v>
          </cell>
          <cell r="B1528" t="str">
            <v>AFAM POWER PLANT OPERATIONS</v>
          </cell>
          <cell r="C1528" t="str">
            <v>O.NG.BPE.FAC.71300</v>
          </cell>
          <cell r="D1528" t="str">
            <v>AFAM POWER PLANT OPERATIONS (PRODUCTION MAINTENANCE – GAS (ONSHORE))</v>
          </cell>
          <cell r="E1528" t="str">
            <v>IRETI OMOTOSO</v>
          </cell>
          <cell r="F1528" t="str">
            <v>PRODUCTION</v>
          </cell>
          <cell r="G1528">
            <v>413003</v>
          </cell>
          <cell r="H1528">
            <v>4130</v>
          </cell>
          <cell r="I1528" t="str">
            <v>GAS</v>
          </cell>
          <cell r="J1528" t="str">
            <v>DOMGAS/IPP</v>
          </cell>
          <cell r="K1528" t="str">
            <v>PRODUCTION</v>
          </cell>
          <cell r="L1528" t="str">
            <v>PRODUCTION</v>
          </cell>
          <cell r="M1528" t="str">
            <v>Asset Manager, Land East Hub (AFAM)</v>
          </cell>
          <cell r="N1528" t="str">
            <v>Operations Manager Afam Power Plant</v>
          </cell>
          <cell r="O1528" t="str">
            <v>AZUBUIKE, JOHN</v>
          </cell>
          <cell r="P1528" t="str">
            <v>ALPHONS.ALAGALA@SHELL.COM</v>
          </cell>
          <cell r="Q1528" t="str">
            <v>OPEX</v>
          </cell>
          <cell r="R1528" t="str">
            <v>OPEX</v>
          </cell>
          <cell r="S1528" t="str">
            <v>NON SAL</v>
          </cell>
          <cell r="T1528" t="str">
            <v>N/A</v>
          </cell>
          <cell r="U1528" t="str">
            <v>N/A</v>
          </cell>
          <cell r="V1528" t="str">
            <v>N_AFAM_EL1_G01</v>
          </cell>
          <cell r="W1528" t="str">
            <v>P234 Power Operations</v>
          </cell>
          <cell r="X1528" t="str">
            <v>S7200 Services</v>
          </cell>
          <cell r="Y1528" t="str">
            <v>A2110 Production Operations</v>
          </cell>
          <cell r="Z1528">
            <v>17815414.010000005</v>
          </cell>
          <cell r="AA1528">
            <v>16005075.710000003</v>
          </cell>
          <cell r="AB1528">
            <v>1705055935.5</v>
          </cell>
          <cell r="AC1528">
            <v>11672013.225</v>
          </cell>
          <cell r="AD1528">
            <v>17262360.554508194</v>
          </cell>
          <cell r="AG1528">
            <v>0</v>
          </cell>
          <cell r="AH1528">
            <v>-17262360.554508194</v>
          </cell>
        </row>
        <row r="1529">
          <cell r="A1529" t="str">
            <v>O.NG.PAO.FAU.PIP.724FC</v>
          </cell>
          <cell r="B1529" t="str">
            <v>EA PIPELINES &amp; FLOWLINES CORR. MTC</v>
          </cell>
          <cell r="C1529" t="str">
            <v>O.NG.PAO.FAU.PIP.724FP</v>
          </cell>
          <cell r="D1529" t="str">
            <v>EA PIPELINES &amp; FLOWLINES PREV. MTC (MAINTENANCE OF PIPELINES, FLOWLINES AND RISERS - CRUDE)</v>
          </cell>
          <cell r="E1529" t="str">
            <v>IRETI OMOTOSO</v>
          </cell>
          <cell r="F1529" t="str">
            <v>PRODUCTION</v>
          </cell>
          <cell r="G1529">
            <v>412002</v>
          </cell>
          <cell r="H1529">
            <v>4120</v>
          </cell>
          <cell r="I1529" t="str">
            <v>OF-MTCE</v>
          </cell>
          <cell r="J1529" t="str">
            <v>BASE JV</v>
          </cell>
          <cell r="K1529" t="str">
            <v>PRODUCTION</v>
          </cell>
          <cell r="L1529" t="str">
            <v>PRODUCTION</v>
          </cell>
          <cell r="M1529" t="str">
            <v>Asset Manager, EA Hub</v>
          </cell>
          <cell r="N1529" t="str">
            <v>Asset Management Integration Lead</v>
          </cell>
          <cell r="O1529" t="str">
            <v>OLUMIDE, VICTORIA</v>
          </cell>
          <cell r="P1529" t="str">
            <v>OGBONNA.NWACHI@SHELL.COM</v>
          </cell>
          <cell r="Q1529" t="str">
            <v>OPEX</v>
          </cell>
          <cell r="R1529" t="str">
            <v>OPEX</v>
          </cell>
          <cell r="S1529" t="str">
            <v>NON SAL</v>
          </cell>
          <cell r="T1529" t="str">
            <v>N/A</v>
          </cell>
          <cell r="U1529" t="str">
            <v>N/A</v>
          </cell>
          <cell r="V1529" t="str">
            <v>N/A</v>
          </cell>
          <cell r="W1529" t="str">
            <v>P233 Facilities Maintenance</v>
          </cell>
          <cell r="X1529" t="str">
            <v>S7200 Services</v>
          </cell>
          <cell r="Y1529" t="str">
            <v>A2140 Facilities Maintenance</v>
          </cell>
          <cell r="Z1529">
            <v>-533.50000000000068</v>
          </cell>
          <cell r="AA1529">
            <v>-14406.72</v>
          </cell>
          <cell r="AB1529">
            <v>160433339.38650313</v>
          </cell>
          <cell r="AC1529">
            <v>789016.42321231007</v>
          </cell>
          <cell r="AD1529">
            <v>1315027.372020517</v>
          </cell>
          <cell r="AG1529">
            <v>0</v>
          </cell>
          <cell r="AH1529">
            <v>-1315027.372020517</v>
          </cell>
        </row>
        <row r="1530">
          <cell r="A1530" t="str">
            <v>O.NG.PAO.FAU.PIP.724FP</v>
          </cell>
          <cell r="B1530" t="str">
            <v>EA PIPELINES &amp; FLOWLINES PREV. MTC</v>
          </cell>
          <cell r="C1530" t="str">
            <v>O.NG.PAO.FAU.PIP.724FP</v>
          </cell>
          <cell r="D1530" t="str">
            <v>EA PIPELINES &amp; FLOWLINES PREV. MTC (MAINTENANCE OF PIPELINES, FLOWLINES AND RISERS - CRUDE)</v>
          </cell>
          <cell r="E1530" t="str">
            <v>IRETI OMOTOSO</v>
          </cell>
          <cell r="F1530" t="str">
            <v>PRODUCTION</v>
          </cell>
          <cell r="G1530">
            <v>412002</v>
          </cell>
          <cell r="H1530">
            <v>4120</v>
          </cell>
          <cell r="I1530" t="str">
            <v>OF-MTCE</v>
          </cell>
          <cell r="J1530" t="str">
            <v>BASE JV</v>
          </cell>
          <cell r="K1530" t="str">
            <v>PRODUCTION</v>
          </cell>
          <cell r="L1530" t="str">
            <v>PRODUCTION</v>
          </cell>
          <cell r="M1530" t="str">
            <v>Asset Manager, EA Hub</v>
          </cell>
          <cell r="N1530" t="str">
            <v>Asset Management Integration Lead</v>
          </cell>
          <cell r="O1530" t="str">
            <v>OLUMIDE, VICTORIA</v>
          </cell>
          <cell r="P1530" t="str">
            <v>OGBONNA.NWACHI@SHELL.COM</v>
          </cell>
          <cell r="Q1530" t="str">
            <v>OPEX</v>
          </cell>
          <cell r="R1530" t="str">
            <v>OPEX</v>
          </cell>
          <cell r="S1530" t="str">
            <v>NON SAL</v>
          </cell>
          <cell r="T1530" t="str">
            <v>N/A</v>
          </cell>
          <cell r="U1530" t="str">
            <v>N/A</v>
          </cell>
          <cell r="V1530" t="str">
            <v>N_EAZZ_OFS_N01</v>
          </cell>
          <cell r="W1530" t="str">
            <v>P233 Facilities Maintenance</v>
          </cell>
          <cell r="X1530" t="str">
            <v>S7200 Services</v>
          </cell>
          <cell r="Y1530" t="str">
            <v>A2140 Facilities Maintenance</v>
          </cell>
          <cell r="Z1530">
            <v>1452865.35</v>
          </cell>
          <cell r="AA1530">
            <v>194624.09999999998</v>
          </cell>
          <cell r="AB1530">
            <v>150408586.208</v>
          </cell>
          <cell r="AC1530">
            <v>739714.35839999991</v>
          </cell>
          <cell r="AD1530">
            <v>1232857.264</v>
          </cell>
          <cell r="AG1530">
            <v>0</v>
          </cell>
          <cell r="AH1530">
            <v>-1232857.264</v>
          </cell>
        </row>
        <row r="1531">
          <cell r="A1531" t="str">
            <v>O.NG.PAO.SYM.FAC.71300</v>
          </cell>
          <cell r="B1531" t="str">
            <v xml:space="preserve">EA SYMP Facilities Operations           </v>
          </cell>
          <cell r="C1531" t="str">
            <v>O.NG.PAO.SYM.FAC.724FC</v>
          </cell>
          <cell r="D1531" t="str">
            <v>EA SYMP FACILITIES CORR. MTC (PLATFORM/ FLOW STATION OPERATIONS &amp; MAINTENANCE)</v>
          </cell>
          <cell r="E1531" t="str">
            <v>IRETI OMOTOSO</v>
          </cell>
          <cell r="F1531" t="str">
            <v>PRODUCTION</v>
          </cell>
          <cell r="G1531">
            <v>412001</v>
          </cell>
          <cell r="H1531">
            <v>4120</v>
          </cell>
          <cell r="I1531" t="str">
            <v>OF-MTCE</v>
          </cell>
          <cell r="J1531" t="str">
            <v>BASE JV</v>
          </cell>
          <cell r="K1531" t="str">
            <v>PRODUCTION</v>
          </cell>
          <cell r="L1531" t="str">
            <v>PRODUCTION</v>
          </cell>
          <cell r="M1531" t="str">
            <v>Asset Manager, EA Hub</v>
          </cell>
          <cell r="N1531" t="str">
            <v>Asset Management Integration Lead</v>
          </cell>
          <cell r="O1531" t="str">
            <v>OLUMIDE, VICTORIA</v>
          </cell>
          <cell r="P1531" t="str">
            <v>OGBONNA.NWACHI@SHELL.COM</v>
          </cell>
          <cell r="Q1531" t="str">
            <v>OPEX</v>
          </cell>
          <cell r="R1531" t="str">
            <v>OPEX</v>
          </cell>
          <cell r="S1531" t="str">
            <v>NON SAL</v>
          </cell>
          <cell r="T1531" t="str">
            <v>N/A</v>
          </cell>
          <cell r="U1531" t="str">
            <v>N/A</v>
          </cell>
          <cell r="V1531" t="str">
            <v>C_OPSE_OIL_Z11</v>
          </cell>
          <cell r="W1531" t="str">
            <v>P233 Facilities Maintenance</v>
          </cell>
          <cell r="X1531" t="str">
            <v>S7200 Services</v>
          </cell>
          <cell r="Y1531" t="str">
            <v>A2140 Facilities Maintenance</v>
          </cell>
          <cell r="Z1531">
            <v>0</v>
          </cell>
          <cell r="AA1531">
            <v>-5.9999999999998721E-2</v>
          </cell>
          <cell r="AB1531">
            <v>0</v>
          </cell>
          <cell r="AC1531">
            <v>0</v>
          </cell>
          <cell r="AD1531">
            <v>0</v>
          </cell>
          <cell r="AG1531">
            <v>0</v>
          </cell>
          <cell r="AH1531">
            <v>0</v>
          </cell>
        </row>
        <row r="1532">
          <cell r="A1532" t="str">
            <v>O.NG.PAO.SYM.FAC.724FC</v>
          </cell>
          <cell r="B1532" t="str">
            <v>EA SYMP FACILITIES CORR. MTC</v>
          </cell>
          <cell r="C1532" t="str">
            <v>O.NG.PAO.SYM.FAC.724FC</v>
          </cell>
          <cell r="D1532" t="str">
            <v>EA SYMP FACILITIES CORR. MTC (PLATFORM/ FLOW STATION OPERATIONS &amp; MAINTENANCE)</v>
          </cell>
          <cell r="E1532" t="str">
            <v>IRETI OMOTOSO</v>
          </cell>
          <cell r="F1532" t="str">
            <v>PRODUCTION</v>
          </cell>
          <cell r="G1532">
            <v>412001</v>
          </cell>
          <cell r="H1532">
            <v>4120</v>
          </cell>
          <cell r="I1532" t="str">
            <v>OF-MTCE</v>
          </cell>
          <cell r="J1532" t="str">
            <v>BASE JV</v>
          </cell>
          <cell r="K1532" t="str">
            <v>PRODUCTION</v>
          </cell>
          <cell r="L1532" t="str">
            <v>PRODUCTION</v>
          </cell>
          <cell r="M1532" t="str">
            <v>Asset Manager, EA Hub</v>
          </cell>
          <cell r="N1532" t="str">
            <v>Asset Management Integration Lead</v>
          </cell>
          <cell r="O1532" t="str">
            <v>OLUMIDE, VICTORIA</v>
          </cell>
          <cell r="P1532" t="str">
            <v>OGBONNA.NWACHI@SHELL.COM</v>
          </cell>
          <cell r="Q1532" t="str">
            <v>OPEX</v>
          </cell>
          <cell r="R1532" t="str">
            <v>OPEX</v>
          </cell>
          <cell r="S1532" t="str">
            <v>NON SAL</v>
          </cell>
          <cell r="T1532" t="str">
            <v>N/A</v>
          </cell>
          <cell r="U1532" t="str">
            <v>N/A</v>
          </cell>
          <cell r="V1532" t="str">
            <v>C_OPSE_OIL_Z11</v>
          </cell>
          <cell r="W1532" t="str">
            <v>P233 Facilities Maintenance</v>
          </cell>
          <cell r="X1532" t="str">
            <v>S7200 Services</v>
          </cell>
          <cell r="Y1532" t="str">
            <v>A2140 Facilities Maintenance</v>
          </cell>
          <cell r="Z1532">
            <v>3469087.8200000008</v>
          </cell>
          <cell r="AA1532">
            <v>274922.19999999995</v>
          </cell>
          <cell r="AB1532">
            <v>0</v>
          </cell>
          <cell r="AC1532">
            <v>35229062.262311801</v>
          </cell>
          <cell r="AD1532">
            <v>35229062.262311801</v>
          </cell>
          <cell r="AG1532">
            <v>0</v>
          </cell>
          <cell r="AH1532">
            <v>-35229062.262311801</v>
          </cell>
        </row>
        <row r="1533">
          <cell r="A1533" t="str">
            <v>O.NG.PAW.KOC.FAC.724FP</v>
          </cell>
          <cell r="B1533" t="str">
            <v xml:space="preserve">PAW KOKORI C/S FACIL PREV. MTC          </v>
          </cell>
          <cell r="C1533" t="str">
            <v>O.NG.PAW.KOC.FAC.724FP</v>
          </cell>
          <cell r="D1533" t="str">
            <v xml:space="preserve">PAW KOKORI C/S FACIL PREV. MTC          </v>
          </cell>
          <cell r="E1533" t="str">
            <v>IRETI OMOTOSO</v>
          </cell>
          <cell r="F1533" t="str">
            <v>PRODUCTION</v>
          </cell>
          <cell r="G1533">
            <v>413001</v>
          </cell>
          <cell r="H1533">
            <v>4130</v>
          </cell>
          <cell r="I1533" t="str">
            <v>OF-MTCE</v>
          </cell>
          <cell r="J1533" t="str">
            <v>BASE JV</v>
          </cell>
          <cell r="K1533" t="str">
            <v>PRODUCTION</v>
          </cell>
          <cell r="L1533" t="str">
            <v>PRODUCTION</v>
          </cell>
          <cell r="M1533" t="str">
            <v>Asset Manager, Swamp West Hub</v>
          </cell>
          <cell r="N1533" t="str">
            <v>Asset Management Integration Lead</v>
          </cell>
          <cell r="O1533" t="str">
            <v>OLALEYE, OLAYEMI</v>
          </cell>
          <cell r="P1533" t="str">
            <v>NPDC</v>
          </cell>
          <cell r="Q1533" t="str">
            <v>OPEX</v>
          </cell>
          <cell r="R1533" t="str">
            <v>OPEX</v>
          </cell>
          <cell r="S1533" t="str">
            <v>NON SAL</v>
          </cell>
          <cell r="T1533" t="str">
            <v>N/A</v>
          </cell>
          <cell r="U1533" t="str">
            <v>N/A</v>
          </cell>
          <cell r="V1533" t="str">
            <v>N/A</v>
          </cell>
          <cell r="W1533" t="str">
            <v>P233 Facilities Maintenance - Gas</v>
          </cell>
          <cell r="X1533" t="str">
            <v>S7200 Services</v>
          </cell>
          <cell r="Y1533" t="str">
            <v>A2140 Facilities Maintenance</v>
          </cell>
          <cell r="Z1533">
            <v>0.02</v>
          </cell>
          <cell r="AA1533">
            <v>0.59</v>
          </cell>
          <cell r="AB1533">
            <v>0</v>
          </cell>
          <cell r="AC1533">
            <v>0</v>
          </cell>
          <cell r="AD1533">
            <v>0</v>
          </cell>
          <cell r="AG1533">
            <v>0</v>
          </cell>
          <cell r="AH1533">
            <v>0</v>
          </cell>
        </row>
        <row r="1534">
          <cell r="A1534" t="str">
            <v>O.NG.PAW.KOF.FAC.724FC</v>
          </cell>
          <cell r="B1534" t="str">
            <v xml:space="preserve">PAW Kokori F/S Facil Corr. Mtc          </v>
          </cell>
          <cell r="C1534" t="str">
            <v>O.NG.PAW.KOC.FAC.724FP</v>
          </cell>
          <cell r="D1534" t="str">
            <v xml:space="preserve">PAW KOKORI C/S FACIL PREV. MTC          </v>
          </cell>
          <cell r="E1534" t="str">
            <v>IRETI OMOTOSO</v>
          </cell>
          <cell r="F1534" t="str">
            <v>PRODUCTION</v>
          </cell>
          <cell r="G1534">
            <v>413001</v>
          </cell>
          <cell r="H1534">
            <v>4130</v>
          </cell>
          <cell r="I1534" t="str">
            <v>OF-MTCE</v>
          </cell>
          <cell r="J1534" t="str">
            <v>BASE JV</v>
          </cell>
          <cell r="K1534" t="str">
            <v>PRODUCTION</v>
          </cell>
          <cell r="L1534" t="str">
            <v>PRODUCTION</v>
          </cell>
          <cell r="M1534" t="str">
            <v>Asset Manager, Swamp West Hub</v>
          </cell>
          <cell r="N1534" t="str">
            <v>Asset Management Integration Lead</v>
          </cell>
          <cell r="O1534" t="str">
            <v>OLALEYE, OLAYEMI</v>
          </cell>
          <cell r="P1534" t="str">
            <v>NPDC</v>
          </cell>
          <cell r="Q1534" t="str">
            <v>OPEX</v>
          </cell>
          <cell r="R1534" t="str">
            <v>OPEX</v>
          </cell>
          <cell r="S1534" t="str">
            <v>NON SAL</v>
          </cell>
          <cell r="T1534" t="str">
            <v>N/A</v>
          </cell>
          <cell r="U1534" t="str">
            <v>N/A</v>
          </cell>
          <cell r="V1534" t="str">
            <v>N/A</v>
          </cell>
          <cell r="W1534" t="str">
            <v>P233 Facilities Maintenance - Gas</v>
          </cell>
          <cell r="X1534" t="str">
            <v>S7200 Services</v>
          </cell>
          <cell r="Y1534" t="str">
            <v>A2140 Facilities Maintenance</v>
          </cell>
          <cell r="Z1534">
            <v>0</v>
          </cell>
          <cell r="AA1534">
            <v>32.79</v>
          </cell>
          <cell r="AB1534">
            <v>0</v>
          </cell>
          <cell r="AC1534">
            <v>0</v>
          </cell>
          <cell r="AD1534">
            <v>0</v>
          </cell>
          <cell r="AG1534">
            <v>0</v>
          </cell>
          <cell r="AH1534">
            <v>0</v>
          </cell>
        </row>
        <row r="1535">
          <cell r="A1535" t="str">
            <v>O.NG.PBE.E1F.FAC.71300</v>
          </cell>
          <cell r="B1535" t="str">
            <v>PBE EKULAMA 1 F/S FACIL OPERATIONS</v>
          </cell>
          <cell r="C1535" t="str">
            <v>O.NG.PBE.FAC.71300W</v>
          </cell>
          <cell r="D1535" t="str">
            <v>WESTERN SWAMP (PEB) OIL FACILITIES OPERATIONS (PRODUCTION MAINTENANCE – OIL (ONSHORE))</v>
          </cell>
          <cell r="E1535" t="str">
            <v>IRETI OMOTOSO</v>
          </cell>
          <cell r="F1535" t="str">
            <v>PRODUCTION</v>
          </cell>
          <cell r="G1535">
            <v>413001</v>
          </cell>
          <cell r="H1535">
            <v>4130</v>
          </cell>
          <cell r="I1535" t="str">
            <v>OF-MTCE</v>
          </cell>
          <cell r="J1535" t="str">
            <v>BASE JV</v>
          </cell>
          <cell r="K1535" t="str">
            <v>PRODUCTION</v>
          </cell>
          <cell r="L1535" t="str">
            <v>PRODUCTION</v>
          </cell>
          <cell r="M1535" t="str">
            <v>Asset Manager, Swamp East Hub</v>
          </cell>
          <cell r="N1535" t="str">
            <v>Asset Management Integration Lead</v>
          </cell>
          <cell r="O1535" t="str">
            <v>AZUBUIKE, JOHN</v>
          </cell>
          <cell r="P1535" t="str">
            <v>SADIK.ZEKERI@SHELL.COM</v>
          </cell>
          <cell r="Q1535" t="str">
            <v>OPEX</v>
          </cell>
          <cell r="R1535" t="str">
            <v>OPEX</v>
          </cell>
          <cell r="S1535" t="str">
            <v>NON SAL</v>
          </cell>
          <cell r="T1535" t="str">
            <v>N/A</v>
          </cell>
          <cell r="U1535" t="str">
            <v>N/A</v>
          </cell>
          <cell r="V1535" t="str">
            <v>N/A</v>
          </cell>
          <cell r="W1535" t="str">
            <v>P231 Production Operations</v>
          </cell>
          <cell r="X1535" t="str">
            <v>S7200 Services</v>
          </cell>
          <cell r="Y1535" t="str">
            <v>A2110 Production Operations</v>
          </cell>
          <cell r="Z1535">
            <v>0</v>
          </cell>
          <cell r="AA1535">
            <v>0</v>
          </cell>
          <cell r="AB1535">
            <v>0</v>
          </cell>
          <cell r="AC1535">
            <v>0</v>
          </cell>
          <cell r="AD1535">
            <v>0</v>
          </cell>
          <cell r="AG1535">
            <v>0</v>
          </cell>
          <cell r="AH1535">
            <v>0</v>
          </cell>
        </row>
        <row r="1536">
          <cell r="A1536" t="str">
            <v>O.NG.PBE.E2F.FAC.71300</v>
          </cell>
          <cell r="B1536" t="str">
            <v>PBE EKULAMA 2 F/S FACIL OPERATIONS</v>
          </cell>
          <cell r="C1536" t="str">
            <v>O.NG.PBE.FAC.71300W</v>
          </cell>
          <cell r="D1536" t="str">
            <v>WESTERN SWAMP (PEB) OIL FACILITIES OPERATIONS (PRODUCTION MAINTENANCE – OIL (ONSHORE))</v>
          </cell>
          <cell r="E1536" t="str">
            <v>IRETI OMOTOSO</v>
          </cell>
          <cell r="F1536" t="str">
            <v>PRODUCTION</v>
          </cell>
          <cell r="G1536">
            <v>413001</v>
          </cell>
          <cell r="H1536">
            <v>4130</v>
          </cell>
          <cell r="I1536" t="str">
            <v>OF-MTCE</v>
          </cell>
          <cell r="J1536" t="str">
            <v>BASE JV</v>
          </cell>
          <cell r="K1536" t="str">
            <v>PRODUCTION</v>
          </cell>
          <cell r="L1536" t="str">
            <v>PRODUCTION</v>
          </cell>
          <cell r="M1536" t="str">
            <v>Asset Manager, Swamp East Hub</v>
          </cell>
          <cell r="N1536" t="str">
            <v>Asset Management Integration Lead</v>
          </cell>
          <cell r="O1536" t="str">
            <v>AZUBUIKE, JOHN</v>
          </cell>
          <cell r="P1536" t="str">
            <v>SADIK.ZEKERI@SHELL.COM</v>
          </cell>
          <cell r="Q1536" t="str">
            <v>OPEX</v>
          </cell>
          <cell r="R1536" t="str">
            <v>OPEX</v>
          </cell>
          <cell r="S1536" t="str">
            <v>NON SAL</v>
          </cell>
          <cell r="T1536" t="str">
            <v>N/A</v>
          </cell>
          <cell r="U1536" t="str">
            <v>N/A</v>
          </cell>
          <cell r="V1536" t="str">
            <v>N/A</v>
          </cell>
          <cell r="W1536" t="str">
            <v>P231 Production Operations</v>
          </cell>
          <cell r="X1536" t="str">
            <v>S7200 Services</v>
          </cell>
          <cell r="Y1536" t="str">
            <v>A2110 Production Operations</v>
          </cell>
          <cell r="Z1536">
            <v>0</v>
          </cell>
          <cell r="AA1536">
            <v>0</v>
          </cell>
          <cell r="AB1536">
            <v>0</v>
          </cell>
          <cell r="AC1536">
            <v>0</v>
          </cell>
          <cell r="AD1536">
            <v>0</v>
          </cell>
          <cell r="AG1536">
            <v>0</v>
          </cell>
          <cell r="AH1536">
            <v>0</v>
          </cell>
        </row>
        <row r="1537">
          <cell r="A1537" t="str">
            <v>O.NG.PBE.N1F.FAC.71300</v>
          </cell>
          <cell r="B1537" t="str">
            <v>PBE NEMBE 1 F/S FACIL OPERATIONS</v>
          </cell>
          <cell r="C1537" t="str">
            <v>O.NG.PBE.FAC.71300W</v>
          </cell>
          <cell r="D1537" t="str">
            <v>WESTERN SWAMP (PEB) OIL FACILITIES OPERATIONS (PRODUCTION MAINTENANCE – OIL (ONSHORE))</v>
          </cell>
          <cell r="E1537" t="str">
            <v>IRETI OMOTOSO</v>
          </cell>
          <cell r="F1537" t="str">
            <v>PRODUCTION</v>
          </cell>
          <cell r="G1537">
            <v>413001</v>
          </cell>
          <cell r="H1537">
            <v>4130</v>
          </cell>
          <cell r="I1537" t="str">
            <v>OF-MTCE</v>
          </cell>
          <cell r="J1537" t="str">
            <v>BASE JV</v>
          </cell>
          <cell r="K1537" t="str">
            <v>PRODUCTION</v>
          </cell>
          <cell r="L1537" t="str">
            <v>PRODUCTION</v>
          </cell>
          <cell r="M1537" t="str">
            <v>Asset Manager, Swamp East Hub</v>
          </cell>
          <cell r="N1537" t="str">
            <v>Asset Management Integration Lead</v>
          </cell>
          <cell r="O1537" t="str">
            <v>AZUBUIKE, JOHN</v>
          </cell>
          <cell r="P1537" t="str">
            <v>SADIK.ZEKERI@SHELL.COM</v>
          </cell>
          <cell r="Q1537" t="str">
            <v>OPEX</v>
          </cell>
          <cell r="R1537" t="str">
            <v>OPEX</v>
          </cell>
          <cell r="S1537" t="str">
            <v>NON SAL</v>
          </cell>
          <cell r="T1537" t="str">
            <v>N/A</v>
          </cell>
          <cell r="U1537" t="str">
            <v>N/A</v>
          </cell>
          <cell r="V1537" t="str">
            <v>N/A</v>
          </cell>
          <cell r="W1537" t="str">
            <v>P231 Production Operations</v>
          </cell>
          <cell r="X1537" t="str">
            <v>S7200 Services</v>
          </cell>
          <cell r="Y1537" t="str">
            <v>A2110 Production Operations</v>
          </cell>
          <cell r="Z1537">
            <v>0.01</v>
          </cell>
          <cell r="AA1537">
            <v>0</v>
          </cell>
          <cell r="AB1537">
            <v>0</v>
          </cell>
          <cell r="AC1537">
            <v>0</v>
          </cell>
          <cell r="AD1537">
            <v>0</v>
          </cell>
          <cell r="AG1537">
            <v>0</v>
          </cell>
          <cell r="AH1537">
            <v>0</v>
          </cell>
        </row>
        <row r="1538">
          <cell r="A1538" t="str">
            <v>O.NG.PBE.N2F.FAC.71300</v>
          </cell>
          <cell r="B1538" t="str">
            <v>PBE NEMBE 2 F/S FACIL OPERATIONS</v>
          </cell>
          <cell r="C1538" t="str">
            <v>O.NG.PBE.FAC.71300W</v>
          </cell>
          <cell r="D1538" t="str">
            <v>WESTERN SWAMP (PEB) OIL FACILITIES OPERATIONS (PRODUCTION MAINTENANCE – OIL (ONSHORE))</v>
          </cell>
          <cell r="E1538" t="str">
            <v>IRETI OMOTOSO</v>
          </cell>
          <cell r="F1538" t="str">
            <v>PRODUCTION</v>
          </cell>
          <cell r="G1538">
            <v>413001</v>
          </cell>
          <cell r="H1538">
            <v>4130</v>
          </cell>
          <cell r="I1538" t="str">
            <v>OF-MTCE</v>
          </cell>
          <cell r="J1538" t="str">
            <v>BASE JV</v>
          </cell>
          <cell r="K1538" t="str">
            <v>PRODUCTION</v>
          </cell>
          <cell r="L1538" t="str">
            <v>PRODUCTION</v>
          </cell>
          <cell r="M1538" t="str">
            <v>Asset Manager, Swamp East Hub</v>
          </cell>
          <cell r="N1538" t="str">
            <v>Asset Management Integration Lead</v>
          </cell>
          <cell r="O1538" t="str">
            <v>AZUBUIKE, JOHN</v>
          </cell>
          <cell r="P1538" t="str">
            <v>SADIK.ZEKERI@SHELL.COM</v>
          </cell>
          <cell r="Q1538" t="str">
            <v>OPEX</v>
          </cell>
          <cell r="R1538" t="str">
            <v>OPEX</v>
          </cell>
          <cell r="S1538" t="str">
            <v>NON SAL</v>
          </cell>
          <cell r="T1538" t="str">
            <v>N/A</v>
          </cell>
          <cell r="U1538" t="str">
            <v>N/A</v>
          </cell>
          <cell r="V1538" t="str">
            <v>N/A</v>
          </cell>
          <cell r="W1538" t="str">
            <v>P231 Production Operations</v>
          </cell>
          <cell r="X1538" t="str">
            <v>S7200 Services</v>
          </cell>
          <cell r="Y1538" t="str">
            <v>A2110 Production Operations</v>
          </cell>
          <cell r="Z1538">
            <v>0.01</v>
          </cell>
          <cell r="AA1538">
            <v>0</v>
          </cell>
          <cell r="AB1538">
            <v>0</v>
          </cell>
          <cell r="AC1538">
            <v>0</v>
          </cell>
          <cell r="AD1538">
            <v>0</v>
          </cell>
          <cell r="AG1538">
            <v>0</v>
          </cell>
          <cell r="AH1538">
            <v>0</v>
          </cell>
        </row>
        <row r="1539">
          <cell r="A1539" t="str">
            <v>O.NG.PBE.N3F.FAC.71300</v>
          </cell>
          <cell r="B1539" t="str">
            <v>PBE NEMBE 3 F/S FACIL OPERATIONS</v>
          </cell>
          <cell r="C1539" t="str">
            <v>O.NG.PBE.FAC.71300W</v>
          </cell>
          <cell r="D1539" t="str">
            <v>WESTERN SWAMP (PEB) OIL FACILITIES OPERATIONS (PRODUCTION MAINTENANCE – OIL (ONSHORE))</v>
          </cell>
          <cell r="E1539" t="str">
            <v>IRETI OMOTOSO</v>
          </cell>
          <cell r="F1539" t="str">
            <v>PRODUCTION</v>
          </cell>
          <cell r="G1539">
            <v>413001</v>
          </cell>
          <cell r="H1539">
            <v>4130</v>
          </cell>
          <cell r="I1539" t="str">
            <v>OF-MTCE</v>
          </cell>
          <cell r="J1539" t="str">
            <v>BASE JV</v>
          </cell>
          <cell r="K1539" t="str">
            <v>PRODUCTION</v>
          </cell>
          <cell r="L1539" t="str">
            <v>PRODUCTION</v>
          </cell>
          <cell r="M1539" t="str">
            <v>Asset Manager, Swamp East Hub</v>
          </cell>
          <cell r="N1539" t="str">
            <v>Asset Management Integration Lead</v>
          </cell>
          <cell r="O1539" t="str">
            <v>AZUBUIKE, JOHN</v>
          </cell>
          <cell r="P1539" t="str">
            <v>SADIK.ZEKERI@SHELL.COM</v>
          </cell>
          <cell r="Q1539" t="str">
            <v>OPEX</v>
          </cell>
          <cell r="R1539" t="str">
            <v>OPEX</v>
          </cell>
          <cell r="S1539" t="str">
            <v>NON SAL</v>
          </cell>
          <cell r="T1539" t="str">
            <v>N/A</v>
          </cell>
          <cell r="U1539" t="str">
            <v>N/A</v>
          </cell>
          <cell r="V1539" t="str">
            <v>N/A</v>
          </cell>
          <cell r="W1539" t="str">
            <v>P231 Production Operations</v>
          </cell>
          <cell r="X1539" t="str">
            <v>S7200 Services</v>
          </cell>
          <cell r="Y1539" t="str">
            <v>A2110 Production Operations</v>
          </cell>
          <cell r="Z1539">
            <v>0.03</v>
          </cell>
          <cell r="AA1539">
            <v>0</v>
          </cell>
          <cell r="AB1539">
            <v>0</v>
          </cell>
          <cell r="AC1539">
            <v>0</v>
          </cell>
          <cell r="AD1539">
            <v>0</v>
          </cell>
          <cell r="AG1539">
            <v>0</v>
          </cell>
          <cell r="AH1539">
            <v>0</v>
          </cell>
        </row>
        <row r="1540">
          <cell r="A1540" t="str">
            <v>O.NG.PBE.N4F.FAC.71300</v>
          </cell>
          <cell r="B1540" t="str">
            <v>PBE NEMBE 4 F/S FACIL OPERATIONS</v>
          </cell>
          <cell r="C1540" t="str">
            <v>O.NG.PBE.FAC.71300W</v>
          </cell>
          <cell r="D1540" t="str">
            <v>WESTERN SWAMP (PEB) OIL FACILITIES OPERATIONS (PRODUCTION MAINTENANCE – OIL (ONSHORE))</v>
          </cell>
          <cell r="E1540" t="str">
            <v>IRETI OMOTOSO</v>
          </cell>
          <cell r="F1540" t="str">
            <v>PRODUCTION</v>
          </cell>
          <cell r="G1540">
            <v>413001</v>
          </cell>
          <cell r="H1540">
            <v>4130</v>
          </cell>
          <cell r="I1540" t="str">
            <v>OF-MTCE</v>
          </cell>
          <cell r="J1540" t="str">
            <v>BASE JV</v>
          </cell>
          <cell r="K1540" t="str">
            <v>PRODUCTION</v>
          </cell>
          <cell r="L1540" t="str">
            <v>PRODUCTION</v>
          </cell>
          <cell r="M1540" t="str">
            <v>Asset Manager, Swamp East Hub</v>
          </cell>
          <cell r="N1540" t="str">
            <v>Asset Management Integration Lead</v>
          </cell>
          <cell r="O1540" t="str">
            <v>AZUBUIKE, JOHN</v>
          </cell>
          <cell r="P1540" t="str">
            <v>SADIK.ZEKERI@SHELL.COM</v>
          </cell>
          <cell r="Q1540" t="str">
            <v>OPEX</v>
          </cell>
          <cell r="R1540" t="str">
            <v>OPEX</v>
          </cell>
          <cell r="S1540" t="str">
            <v>NON SAL</v>
          </cell>
          <cell r="T1540" t="str">
            <v>N/A</v>
          </cell>
          <cell r="U1540" t="str">
            <v>N/A</v>
          </cell>
          <cell r="V1540" t="str">
            <v>N/A</v>
          </cell>
          <cell r="W1540" t="str">
            <v>P231 Production Operations</v>
          </cell>
          <cell r="X1540" t="str">
            <v>S7200 Services</v>
          </cell>
          <cell r="Y1540" t="str">
            <v>A2110 Production Operations</v>
          </cell>
          <cell r="Z1540">
            <v>-0.01</v>
          </cell>
          <cell r="AA1540">
            <v>0</v>
          </cell>
          <cell r="AB1540">
            <v>0</v>
          </cell>
          <cell r="AC1540">
            <v>0</v>
          </cell>
          <cell r="AD1540">
            <v>0</v>
          </cell>
          <cell r="AG1540">
            <v>0</v>
          </cell>
          <cell r="AH1540">
            <v>0</v>
          </cell>
        </row>
        <row r="1541">
          <cell r="A1541" t="str">
            <v>O.NG.PBE.OCF.FAC.71300</v>
          </cell>
          <cell r="B1541" t="str">
            <v>PBE ODEAMA CREEK F/S FACIL OPERATIONS</v>
          </cell>
          <cell r="C1541" t="str">
            <v>O.NG.PBE.FAC.71300W</v>
          </cell>
          <cell r="D1541" t="str">
            <v>WESTERN SWAMP (PEB) OIL FACILITIES OPERATIONS (PRODUCTION MAINTENANCE – OIL (ONSHORE))</v>
          </cell>
          <cell r="E1541" t="str">
            <v>IRETI OMOTOSO</v>
          </cell>
          <cell r="F1541" t="str">
            <v>PRODUCTION</v>
          </cell>
          <cell r="G1541">
            <v>413001</v>
          </cell>
          <cell r="H1541">
            <v>4130</v>
          </cell>
          <cell r="I1541" t="str">
            <v>OF-MTCE</v>
          </cell>
          <cell r="J1541" t="str">
            <v>BASE JV</v>
          </cell>
          <cell r="K1541" t="str">
            <v>PRODUCTION</v>
          </cell>
          <cell r="L1541" t="str">
            <v>PRODUCTION</v>
          </cell>
          <cell r="M1541" t="str">
            <v>Asset Manager, Swamp East Hub</v>
          </cell>
          <cell r="N1541" t="str">
            <v>Asset Management Integration Lead</v>
          </cell>
          <cell r="O1541" t="str">
            <v>AZUBUIKE, JOHN</v>
          </cell>
          <cell r="P1541" t="str">
            <v>SADIK.ZEKERI@SHELL.COM</v>
          </cell>
          <cell r="Q1541" t="str">
            <v>OPEX</v>
          </cell>
          <cell r="R1541" t="str">
            <v>OPEX</v>
          </cell>
          <cell r="S1541" t="str">
            <v>NON SAL</v>
          </cell>
          <cell r="T1541" t="str">
            <v>N/A</v>
          </cell>
          <cell r="U1541" t="str">
            <v>N/A</v>
          </cell>
          <cell r="V1541" t="str">
            <v>N/A</v>
          </cell>
          <cell r="W1541" t="str">
            <v>P231 Production Operations</v>
          </cell>
          <cell r="X1541" t="str">
            <v>S7200 Services</v>
          </cell>
          <cell r="Y1541" t="str">
            <v>A2110 Production Operations</v>
          </cell>
          <cell r="Z1541">
            <v>0.01</v>
          </cell>
          <cell r="AA1541">
            <v>0</v>
          </cell>
          <cell r="AB1541">
            <v>0</v>
          </cell>
          <cell r="AC1541">
            <v>0</v>
          </cell>
          <cell r="AD1541">
            <v>0</v>
          </cell>
          <cell r="AG1541">
            <v>0</v>
          </cell>
          <cell r="AH1541">
            <v>0</v>
          </cell>
        </row>
        <row r="1542">
          <cell r="A1542" t="str">
            <v>O.NG.PAE.OGI.FAC.71301</v>
          </cell>
          <cell r="B1542" t="str">
            <v>PAE OBIGBO WIP FACILITIES OPERATIONS</v>
          </cell>
          <cell r="C1542" t="str">
            <v>O.NG.PAE.OGI.FAC.71301</v>
          </cell>
          <cell r="D1542" t="str">
            <v>PAE OBIGBO WIP FACILITIES OPERATIONS</v>
          </cell>
          <cell r="E1542" t="str">
            <v>IRETI OMOTOSO</v>
          </cell>
          <cell r="F1542" t="str">
            <v>PRODUCTION</v>
          </cell>
          <cell r="G1542">
            <v>413001</v>
          </cell>
          <cell r="H1542">
            <v>4130</v>
          </cell>
          <cell r="I1542" t="str">
            <v>OF-MTCE</v>
          </cell>
          <cell r="J1542" t="str">
            <v>BASE JV</v>
          </cell>
          <cell r="K1542" t="str">
            <v>PRODUCTION</v>
          </cell>
          <cell r="L1542" t="str">
            <v>PRODUCTION</v>
          </cell>
          <cell r="M1542" t="str">
            <v>Asset Manager, Land East Hub</v>
          </cell>
          <cell r="N1542" t="str">
            <v>Asset Management Integration Lead</v>
          </cell>
          <cell r="O1542" t="str">
            <v>ADEDIRAN, ADEWALE</v>
          </cell>
          <cell r="P1542" t="str">
            <v>EFE.IGWE@SHELL.COM</v>
          </cell>
          <cell r="Q1542" t="str">
            <v>OPEX</v>
          </cell>
          <cell r="R1542" t="str">
            <v>OPEX</v>
          </cell>
          <cell r="S1542" t="str">
            <v>NON SAL</v>
          </cell>
          <cell r="T1542" t="str">
            <v>N/A</v>
          </cell>
          <cell r="U1542" t="str">
            <v>N/A</v>
          </cell>
          <cell r="V1542" t="str">
            <v>N_OBGN_EL1_G01</v>
          </cell>
          <cell r="W1542" t="str">
            <v>P233 Facilities Maintenance</v>
          </cell>
          <cell r="X1542" t="str">
            <v>S7200 Services</v>
          </cell>
          <cell r="Y1542" t="str">
            <v>A2140 Facilities Maintenance</v>
          </cell>
          <cell r="Z1542">
            <v>0</v>
          </cell>
          <cell r="AA1542">
            <v>0</v>
          </cell>
          <cell r="AB1542">
            <v>0</v>
          </cell>
          <cell r="AC1542">
            <v>9104.2800000000007</v>
          </cell>
          <cell r="AD1542">
            <v>9104.2800000000007</v>
          </cell>
          <cell r="AG1542">
            <v>0</v>
          </cell>
          <cell r="AH1542">
            <v>-9104.2800000000007</v>
          </cell>
        </row>
        <row r="1543">
          <cell r="A1543" t="str">
            <v>O.NG.PBE.SBM.FAC.71300</v>
          </cell>
          <cell r="B1543" t="str">
            <v>PBE SANTA BARBARA MPF FACIL OPERATIONS</v>
          </cell>
          <cell r="C1543" t="str">
            <v>O.NG.PBE.FAC.71300W</v>
          </cell>
          <cell r="D1543" t="str">
            <v>WESTERN SWAMP (PEB) OIL FACILITIES OPERATIONS (PRODUCTION MAINTENANCE – OIL (ONSHORE))</v>
          </cell>
          <cell r="E1543" t="str">
            <v>IRETI OMOTOSO</v>
          </cell>
          <cell r="F1543" t="str">
            <v>PRODUCTION</v>
          </cell>
          <cell r="G1543">
            <v>413001</v>
          </cell>
          <cell r="H1543">
            <v>4130</v>
          </cell>
          <cell r="I1543" t="str">
            <v>OF-MTCE</v>
          </cell>
          <cell r="J1543" t="str">
            <v>BASE JV</v>
          </cell>
          <cell r="K1543" t="str">
            <v>PRODUCTION</v>
          </cell>
          <cell r="L1543" t="str">
            <v>PRODUCTION</v>
          </cell>
          <cell r="M1543" t="str">
            <v>Asset Manager, Swamp East Hub</v>
          </cell>
          <cell r="N1543" t="str">
            <v>Asset Management Integration Lead</v>
          </cell>
          <cell r="O1543" t="str">
            <v>AZUBUIKE, JOHN</v>
          </cell>
          <cell r="P1543" t="str">
            <v>SADIK.ZEKERI@SHELL.COM</v>
          </cell>
          <cell r="Q1543" t="str">
            <v>OPEX</v>
          </cell>
          <cell r="R1543" t="str">
            <v>OPEX</v>
          </cell>
          <cell r="S1543" t="str">
            <v>NON SAL</v>
          </cell>
          <cell r="T1543" t="str">
            <v>N/A</v>
          </cell>
          <cell r="U1543" t="str">
            <v>N/A</v>
          </cell>
          <cell r="V1543" t="str">
            <v>N/A</v>
          </cell>
          <cell r="W1543" t="str">
            <v>P231 Production Operations - Gas</v>
          </cell>
          <cell r="X1543" t="str">
            <v>S7200 Services</v>
          </cell>
          <cell r="Y1543" t="str">
            <v>A2110 Production Operations</v>
          </cell>
          <cell r="Z1543">
            <v>-5388.3300000000008</v>
          </cell>
          <cell r="AA1543">
            <v>8.74</v>
          </cell>
          <cell r="AB1543">
            <v>0</v>
          </cell>
          <cell r="AC1543">
            <v>0</v>
          </cell>
          <cell r="AD1543">
            <v>0</v>
          </cell>
          <cell r="AG1543">
            <v>0</v>
          </cell>
          <cell r="AH1543">
            <v>0</v>
          </cell>
        </row>
        <row r="1544">
          <cell r="A1544" t="str">
            <v>O.NG.PBE.SBM.FLO.71300</v>
          </cell>
          <cell r="B1544" t="str">
            <v>PBE SANTA BARBARA MPF FLOWL OPERATIONS</v>
          </cell>
          <cell r="C1544" t="str">
            <v>O.NG.PBE.FAC.71300W</v>
          </cell>
          <cell r="D1544" t="str">
            <v>WESTERN SWAMP (PEB) OIL FACILITIES OPERATIONS (PRODUCTION MAINTENANCE – OIL (ONSHORE))</v>
          </cell>
          <cell r="E1544" t="str">
            <v>IRETI OMOTOSO</v>
          </cell>
          <cell r="F1544" t="str">
            <v>PRODUCTION</v>
          </cell>
          <cell r="G1544">
            <v>413001</v>
          </cell>
          <cell r="H1544">
            <v>4130</v>
          </cell>
          <cell r="I1544" t="str">
            <v>OF-MTCE</v>
          </cell>
          <cell r="J1544" t="str">
            <v>BASE JV</v>
          </cell>
          <cell r="K1544" t="str">
            <v>PRODUCTION</v>
          </cell>
          <cell r="L1544" t="str">
            <v>PRODUCTION</v>
          </cell>
          <cell r="M1544" t="str">
            <v>Asset Manager, Swamp East Hub</v>
          </cell>
          <cell r="N1544" t="str">
            <v>Asset Management Integration Lead</v>
          </cell>
          <cell r="O1544" t="str">
            <v>AZUBUIKE, JOHN</v>
          </cell>
          <cell r="P1544" t="str">
            <v>SADIK.ZEKERI@SHELL.COM</v>
          </cell>
          <cell r="Q1544" t="str">
            <v>OPEX</v>
          </cell>
          <cell r="R1544" t="str">
            <v>OPEX</v>
          </cell>
          <cell r="S1544" t="str">
            <v>NON SAL</v>
          </cell>
          <cell r="T1544" t="str">
            <v>N/A</v>
          </cell>
          <cell r="U1544" t="str">
            <v>N/A</v>
          </cell>
          <cell r="V1544" t="str">
            <v>N/A</v>
          </cell>
          <cell r="W1544" t="str">
            <v>P231 Production Operations</v>
          </cell>
          <cell r="X1544" t="str">
            <v>S7200 Services</v>
          </cell>
          <cell r="Y1544" t="str">
            <v>A2110 Production Operations</v>
          </cell>
          <cell r="Z1544">
            <v>0</v>
          </cell>
          <cell r="AA1544">
            <v>0</v>
          </cell>
          <cell r="AB1544">
            <v>0</v>
          </cell>
          <cell r="AC1544">
            <v>0</v>
          </cell>
          <cell r="AD1544">
            <v>0</v>
          </cell>
          <cell r="AG1544">
            <v>0</v>
          </cell>
          <cell r="AH1544">
            <v>0</v>
          </cell>
        </row>
        <row r="1545">
          <cell r="A1545" t="str">
            <v>O.NG.PBE.E1F.FAC.724FC</v>
          </cell>
          <cell r="B1545" t="str">
            <v>PBE EKULAMA 1 F/S FACIL CORR. MTC</v>
          </cell>
          <cell r="C1545" t="str">
            <v>O.NG.PBE.FAC.724FCW</v>
          </cell>
          <cell r="D1545" t="str">
            <v>WESTERN SWAMP (PEB) OIL FACILITIES CORRECTIVE MAINTENANCE (PRODUCTION MAINTENANCE – OIL (ONSHORE))</v>
          </cell>
          <cell r="E1545" t="str">
            <v>IRETI OMOTOSO</v>
          </cell>
          <cell r="F1545" t="str">
            <v>PRODUCTION</v>
          </cell>
          <cell r="G1545">
            <v>413001</v>
          </cell>
          <cell r="H1545">
            <v>4130</v>
          </cell>
          <cell r="I1545" t="str">
            <v>OF-MTCE</v>
          </cell>
          <cell r="J1545" t="str">
            <v>BASE JV</v>
          </cell>
          <cell r="K1545" t="str">
            <v>PRODUCTION</v>
          </cell>
          <cell r="L1545" t="str">
            <v>PRODUCTION</v>
          </cell>
          <cell r="M1545" t="str">
            <v>Asset Manager, Swamp East Hub</v>
          </cell>
          <cell r="N1545" t="str">
            <v>Asset Management Integration Lead</v>
          </cell>
          <cell r="O1545" t="str">
            <v>AZUBUIKE, JOHN</v>
          </cell>
          <cell r="P1545" t="str">
            <v>SADIK.ZEKERI@SHELL.COM</v>
          </cell>
          <cell r="Q1545" t="str">
            <v>OPEX</v>
          </cell>
          <cell r="R1545" t="str">
            <v>OPEX</v>
          </cell>
          <cell r="S1545" t="str">
            <v>NON SAL</v>
          </cell>
          <cell r="T1545" t="str">
            <v>N/A</v>
          </cell>
          <cell r="U1545" t="str">
            <v>N/A</v>
          </cell>
          <cell r="V1545" t="str">
            <v>N/A</v>
          </cell>
          <cell r="W1545" t="str">
            <v>P233 Facilities Maintenance</v>
          </cell>
          <cell r="X1545" t="str">
            <v>S7200 Services</v>
          </cell>
          <cell r="Y1545" t="str">
            <v>A2140 Facilities Maintenance</v>
          </cell>
          <cell r="Z1545">
            <v>-0.01</v>
          </cell>
          <cell r="AA1545">
            <v>0</v>
          </cell>
          <cell r="AB1545">
            <v>0</v>
          </cell>
          <cell r="AC1545">
            <v>0</v>
          </cell>
          <cell r="AD1545">
            <v>0</v>
          </cell>
          <cell r="AG1545">
            <v>0</v>
          </cell>
          <cell r="AH1545">
            <v>0</v>
          </cell>
        </row>
        <row r="1546">
          <cell r="A1546" t="str">
            <v>O.NG.PBE.E2F.FAC.724FC</v>
          </cell>
          <cell r="B1546" t="str">
            <v>PBE EKULAMA 2 F/S FACIL CORR. MTC</v>
          </cell>
          <cell r="C1546" t="str">
            <v>O.NG.PBE.FAC.724FCW</v>
          </cell>
          <cell r="D1546" t="str">
            <v>WESTERN SWAMP (PEB) OIL FACILITIES CORRECTIVE MAINTENANCE (PRODUCTION MAINTENANCE – OIL (ONSHORE))</v>
          </cell>
          <cell r="E1546" t="str">
            <v>IRETI OMOTOSO</v>
          </cell>
          <cell r="F1546" t="str">
            <v>PRODUCTION</v>
          </cell>
          <cell r="G1546">
            <v>413001</v>
          </cell>
          <cell r="H1546">
            <v>4130</v>
          </cell>
          <cell r="I1546" t="str">
            <v>OF-MTCE</v>
          </cell>
          <cell r="J1546" t="str">
            <v>BASE JV</v>
          </cell>
          <cell r="K1546" t="str">
            <v>PRODUCTION</v>
          </cell>
          <cell r="L1546" t="str">
            <v>PRODUCTION</v>
          </cell>
          <cell r="M1546" t="str">
            <v>Asset Manager, Swamp East Hub</v>
          </cell>
          <cell r="N1546" t="str">
            <v>Asset Management Integration Lead</v>
          </cell>
          <cell r="O1546" t="str">
            <v>AZUBUIKE, JOHN</v>
          </cell>
          <cell r="P1546" t="str">
            <v>SADIK.ZEKERI@SHELL.COM</v>
          </cell>
          <cell r="Q1546" t="str">
            <v>OPEX</v>
          </cell>
          <cell r="R1546" t="str">
            <v>OPEX</v>
          </cell>
          <cell r="S1546" t="str">
            <v>NON SAL</v>
          </cell>
          <cell r="T1546" t="str">
            <v>N/A</v>
          </cell>
          <cell r="U1546" t="str">
            <v>N/A</v>
          </cell>
          <cell r="V1546" t="str">
            <v>N/A</v>
          </cell>
          <cell r="W1546" t="str">
            <v>P233 Facilities Maintenance</v>
          </cell>
          <cell r="X1546" t="str">
            <v>S7200 Services</v>
          </cell>
          <cell r="Y1546" t="str">
            <v>A2140 Facilities Maintenance</v>
          </cell>
          <cell r="Z1546">
            <v>0.02</v>
          </cell>
          <cell r="AA1546">
            <v>476.94</v>
          </cell>
          <cell r="AB1546">
            <v>0</v>
          </cell>
          <cell r="AC1546">
            <v>0</v>
          </cell>
          <cell r="AD1546">
            <v>0</v>
          </cell>
          <cell r="AG1546">
            <v>0</v>
          </cell>
          <cell r="AH1546">
            <v>0</v>
          </cell>
        </row>
        <row r="1547">
          <cell r="A1547" t="str">
            <v>O.NG.PBE.N1F.FAC.724FC</v>
          </cell>
          <cell r="B1547" t="str">
            <v>PBE NEMBE 1 F/S FACIL CORR. MTC</v>
          </cell>
          <cell r="C1547" t="str">
            <v>O.NG.PBE.FAC.724FCW</v>
          </cell>
          <cell r="D1547" t="str">
            <v>WESTERN SWAMP (PEB) OIL FACILITIES CORRECTIVE MAINTENANCE (PRODUCTION MAINTENANCE – OIL (ONSHORE))</v>
          </cell>
          <cell r="E1547" t="str">
            <v>IRETI OMOTOSO</v>
          </cell>
          <cell r="F1547" t="str">
            <v>PRODUCTION</v>
          </cell>
          <cell r="G1547">
            <v>413001</v>
          </cell>
          <cell r="H1547">
            <v>4130</v>
          </cell>
          <cell r="I1547" t="str">
            <v>OF-MTCE</v>
          </cell>
          <cell r="J1547" t="str">
            <v>BASE JV</v>
          </cell>
          <cell r="K1547" t="str">
            <v>PRODUCTION</v>
          </cell>
          <cell r="L1547" t="str">
            <v>PRODUCTION</v>
          </cell>
          <cell r="M1547" t="str">
            <v>Asset Manager, Swamp East Hub</v>
          </cell>
          <cell r="N1547" t="str">
            <v>Asset Management Integration Lead</v>
          </cell>
          <cell r="O1547" t="str">
            <v>AZUBUIKE, JOHN</v>
          </cell>
          <cell r="P1547" t="str">
            <v>SADIK.ZEKERI@SHELL.COM</v>
          </cell>
          <cell r="Q1547" t="str">
            <v>OPEX</v>
          </cell>
          <cell r="R1547" t="str">
            <v>OPEX</v>
          </cell>
          <cell r="S1547" t="str">
            <v>NON SAL</v>
          </cell>
          <cell r="T1547" t="str">
            <v>N/A</v>
          </cell>
          <cell r="U1547" t="str">
            <v>N/A</v>
          </cell>
          <cell r="V1547" t="str">
            <v>N/A</v>
          </cell>
          <cell r="W1547" t="str">
            <v>P233 Facilities Maintenance</v>
          </cell>
          <cell r="X1547" t="str">
            <v>S7200 Services</v>
          </cell>
          <cell r="Y1547" t="str">
            <v>A2140 Facilities Maintenance</v>
          </cell>
          <cell r="Z1547">
            <v>-0.02</v>
          </cell>
          <cell r="AA1547">
            <v>256.26000000000005</v>
          </cell>
          <cell r="AB1547">
            <v>0</v>
          </cell>
          <cell r="AC1547">
            <v>0</v>
          </cell>
          <cell r="AD1547">
            <v>0</v>
          </cell>
          <cell r="AG1547">
            <v>0</v>
          </cell>
          <cell r="AH1547">
            <v>0</v>
          </cell>
        </row>
        <row r="1548">
          <cell r="A1548" t="str">
            <v>O.NG.PBE.N2F.FAC.724FC</v>
          </cell>
          <cell r="B1548" t="str">
            <v>PBE NEMBE 2 F/S FACIL CORR. MTC</v>
          </cell>
          <cell r="C1548" t="str">
            <v>O.NG.PBE.FAC.724FCW</v>
          </cell>
          <cell r="D1548" t="str">
            <v>WESTERN SWAMP (PEB) OIL FACILITIES CORRECTIVE MAINTENANCE (PRODUCTION MAINTENANCE – OIL (ONSHORE))</v>
          </cell>
          <cell r="E1548" t="str">
            <v>IRETI OMOTOSO</v>
          </cell>
          <cell r="F1548" t="str">
            <v>PRODUCTION</v>
          </cell>
          <cell r="G1548">
            <v>413001</v>
          </cell>
          <cell r="H1548">
            <v>4130</v>
          </cell>
          <cell r="I1548" t="str">
            <v>OF-MTCE</v>
          </cell>
          <cell r="J1548" t="str">
            <v>BASE JV</v>
          </cell>
          <cell r="K1548" t="str">
            <v>PRODUCTION</v>
          </cell>
          <cell r="L1548" t="str">
            <v>PRODUCTION</v>
          </cell>
          <cell r="M1548" t="str">
            <v>Asset Manager, Swamp East Hub</v>
          </cell>
          <cell r="N1548" t="str">
            <v>Asset Management Integration Lead</v>
          </cell>
          <cell r="O1548" t="str">
            <v>AZUBUIKE, JOHN</v>
          </cell>
          <cell r="P1548" t="str">
            <v>SADIK.ZEKERI@SHELL.COM</v>
          </cell>
          <cell r="Q1548" t="str">
            <v>OPEX</v>
          </cell>
          <cell r="R1548" t="str">
            <v>OPEX</v>
          </cell>
          <cell r="S1548" t="str">
            <v>NON SAL</v>
          </cell>
          <cell r="T1548" t="str">
            <v>N/A</v>
          </cell>
          <cell r="U1548" t="str">
            <v>N/A</v>
          </cell>
          <cell r="V1548" t="str">
            <v>N/A</v>
          </cell>
          <cell r="W1548" t="str">
            <v>P233 Facilities Maintenance</v>
          </cell>
          <cell r="X1548" t="str">
            <v>S7200 Services</v>
          </cell>
          <cell r="Y1548" t="str">
            <v>A2140 Facilities Maintenance</v>
          </cell>
          <cell r="Z1548">
            <v>0</v>
          </cell>
          <cell r="AA1548">
            <v>0</v>
          </cell>
          <cell r="AB1548">
            <v>0</v>
          </cell>
          <cell r="AC1548">
            <v>0</v>
          </cell>
          <cell r="AD1548">
            <v>0</v>
          </cell>
          <cell r="AG1548">
            <v>0</v>
          </cell>
          <cell r="AH1548">
            <v>0</v>
          </cell>
        </row>
        <row r="1549">
          <cell r="A1549" t="str">
            <v>O.NG.PBE.N3F.FAC.724FC</v>
          </cell>
          <cell r="B1549" t="str">
            <v>PBE NEMBE 3 F/S FACIL CORR. MTC</v>
          </cell>
          <cell r="C1549" t="str">
            <v>O.NG.PBE.FAC.724FCW</v>
          </cell>
          <cell r="D1549" t="str">
            <v>WESTERN SWAMP (PEB) OIL FACILITIES CORRECTIVE MAINTENANCE (PRODUCTION MAINTENANCE – OIL (ONSHORE))</v>
          </cell>
          <cell r="E1549" t="str">
            <v>IRETI OMOTOSO</v>
          </cell>
          <cell r="F1549" t="str">
            <v>PRODUCTION</v>
          </cell>
          <cell r="G1549">
            <v>413001</v>
          </cell>
          <cell r="H1549">
            <v>4130</v>
          </cell>
          <cell r="I1549" t="str">
            <v>OF-MTCE</v>
          </cell>
          <cell r="J1549" t="str">
            <v>BASE JV</v>
          </cell>
          <cell r="K1549" t="str">
            <v>PRODUCTION</v>
          </cell>
          <cell r="L1549" t="str">
            <v>PRODUCTION</v>
          </cell>
          <cell r="M1549" t="str">
            <v>Asset Manager, Swamp East Hub</v>
          </cell>
          <cell r="N1549" t="str">
            <v>Asset Management Integration Lead</v>
          </cell>
          <cell r="O1549" t="str">
            <v>AZUBUIKE, JOHN</v>
          </cell>
          <cell r="P1549" t="str">
            <v>SADIK.ZEKERI@SHELL.COM</v>
          </cell>
          <cell r="Q1549" t="str">
            <v>OPEX</v>
          </cell>
          <cell r="R1549" t="str">
            <v>OPEX</v>
          </cell>
          <cell r="S1549" t="str">
            <v>NON SAL</v>
          </cell>
          <cell r="T1549" t="str">
            <v>N/A</v>
          </cell>
          <cell r="U1549" t="str">
            <v>N/A</v>
          </cell>
          <cell r="V1549" t="str">
            <v>N/A</v>
          </cell>
          <cell r="W1549" t="str">
            <v>P233 Facilities Maintenance</v>
          </cell>
          <cell r="X1549" t="str">
            <v>S7200 Services</v>
          </cell>
          <cell r="Y1549" t="str">
            <v>A2140 Facilities Maintenance</v>
          </cell>
          <cell r="Z1549">
            <v>-0.03</v>
          </cell>
          <cell r="AA1549">
            <v>0</v>
          </cell>
          <cell r="AB1549">
            <v>0</v>
          </cell>
          <cell r="AC1549">
            <v>0</v>
          </cell>
          <cell r="AD1549">
            <v>0</v>
          </cell>
          <cell r="AG1549">
            <v>0</v>
          </cell>
          <cell r="AH1549">
            <v>0</v>
          </cell>
        </row>
        <row r="1550">
          <cell r="A1550" t="str">
            <v>O.NG.PBE.N4F.FAC.724FC</v>
          </cell>
          <cell r="B1550" t="str">
            <v>PBE NEMBE 4 F/S FACIL CORR. MTC</v>
          </cell>
          <cell r="C1550" t="str">
            <v>O.NG.PBE.FAC.724FCW</v>
          </cell>
          <cell r="D1550" t="str">
            <v>WESTERN SWAMP (PEB) OIL FACILITIES CORRECTIVE MAINTENANCE (PRODUCTION MAINTENANCE – OIL (ONSHORE))</v>
          </cell>
          <cell r="E1550" t="str">
            <v>IRETI OMOTOSO</v>
          </cell>
          <cell r="F1550" t="str">
            <v>PRODUCTION</v>
          </cell>
          <cell r="G1550">
            <v>413001</v>
          </cell>
          <cell r="H1550">
            <v>4130</v>
          </cell>
          <cell r="I1550" t="str">
            <v>OF-MTCE</v>
          </cell>
          <cell r="J1550" t="str">
            <v>BASE JV</v>
          </cell>
          <cell r="K1550" t="str">
            <v>PRODUCTION</v>
          </cell>
          <cell r="L1550" t="str">
            <v>PRODUCTION</v>
          </cell>
          <cell r="M1550" t="str">
            <v>Asset Manager, Swamp East Hub</v>
          </cell>
          <cell r="N1550" t="str">
            <v>Asset Management Integration Lead</v>
          </cell>
          <cell r="O1550" t="str">
            <v>AZUBUIKE, JOHN</v>
          </cell>
          <cell r="P1550" t="str">
            <v>SADIK.ZEKERI@SHELL.COM</v>
          </cell>
          <cell r="Q1550" t="str">
            <v>OPEX</v>
          </cell>
          <cell r="R1550" t="str">
            <v>OPEX</v>
          </cell>
          <cell r="S1550" t="str">
            <v>NON SAL</v>
          </cell>
          <cell r="T1550" t="str">
            <v>N/A</v>
          </cell>
          <cell r="U1550" t="str">
            <v>N/A</v>
          </cell>
          <cell r="V1550" t="str">
            <v>N/A</v>
          </cell>
          <cell r="W1550" t="str">
            <v>P233 Facilities Maintenance</v>
          </cell>
          <cell r="X1550" t="str">
            <v>S7200 Services</v>
          </cell>
          <cell r="Y1550" t="str">
            <v>A2140 Facilities Maintenance</v>
          </cell>
          <cell r="Z1550">
            <v>-9.9999999999999967E-3</v>
          </cell>
          <cell r="AA1550">
            <v>0</v>
          </cell>
          <cell r="AB1550">
            <v>0</v>
          </cell>
          <cell r="AC1550">
            <v>0</v>
          </cell>
          <cell r="AD1550">
            <v>0</v>
          </cell>
          <cell r="AG1550">
            <v>0</v>
          </cell>
          <cell r="AH1550">
            <v>0</v>
          </cell>
        </row>
        <row r="1551">
          <cell r="A1551" t="str">
            <v>O.NG.PBE.OCF.FAC.724FC</v>
          </cell>
          <cell r="B1551" t="str">
            <v>PBE ODEAMA CREEK F/S FACIL CORRECT MTC</v>
          </cell>
          <cell r="C1551" t="str">
            <v>O.NG.PBE.FAC.724FCW</v>
          </cell>
          <cell r="D1551" t="str">
            <v>WESTERN SWAMP (PEB) OIL FACILITIES CORRECTIVE MAINTENANCE (PRODUCTION MAINTENANCE – OIL (ONSHORE))</v>
          </cell>
          <cell r="E1551" t="str">
            <v>IRETI OMOTOSO</v>
          </cell>
          <cell r="F1551" t="str">
            <v>PRODUCTION</v>
          </cell>
          <cell r="G1551">
            <v>413001</v>
          </cell>
          <cell r="H1551">
            <v>4130</v>
          </cell>
          <cell r="I1551" t="str">
            <v>OF-MTCE</v>
          </cell>
          <cell r="J1551" t="str">
            <v>BASE JV</v>
          </cell>
          <cell r="K1551" t="str">
            <v>PRODUCTION</v>
          </cell>
          <cell r="L1551" t="str">
            <v>PRODUCTION</v>
          </cell>
          <cell r="M1551" t="str">
            <v>Asset Manager, Swamp East Hub</v>
          </cell>
          <cell r="N1551" t="str">
            <v>Asset Management Integration Lead</v>
          </cell>
          <cell r="O1551" t="str">
            <v>AZUBUIKE, JOHN</v>
          </cell>
          <cell r="P1551" t="str">
            <v>SADIK.ZEKERI@SHELL.COM</v>
          </cell>
          <cell r="Q1551" t="str">
            <v>OPEX</v>
          </cell>
          <cell r="R1551" t="str">
            <v>OPEX</v>
          </cell>
          <cell r="S1551" t="str">
            <v>NON SAL</v>
          </cell>
          <cell r="T1551" t="str">
            <v>N/A</v>
          </cell>
          <cell r="U1551" t="str">
            <v>N/A</v>
          </cell>
          <cell r="V1551" t="str">
            <v>N/A</v>
          </cell>
          <cell r="W1551" t="str">
            <v>P233 Facilities Maintenance</v>
          </cell>
          <cell r="X1551" t="str">
            <v>S7200 Services</v>
          </cell>
          <cell r="Y1551" t="str">
            <v>A2140 Facilities Maintenance</v>
          </cell>
          <cell r="Z1551">
            <v>1.0000000000000002E-2</v>
          </cell>
          <cell r="AA1551">
            <v>0</v>
          </cell>
          <cell r="AB1551">
            <v>0</v>
          </cell>
          <cell r="AC1551">
            <v>0</v>
          </cell>
          <cell r="AD1551">
            <v>0</v>
          </cell>
          <cell r="AG1551">
            <v>0</v>
          </cell>
          <cell r="AH1551">
            <v>0</v>
          </cell>
        </row>
        <row r="1552">
          <cell r="A1552" t="str">
            <v>O.NG.PBE.SBM.FAC.724FC</v>
          </cell>
          <cell r="B1552" t="str">
            <v>PBE SANTA BARBARA MPF FACIL CORRECT MTC</v>
          </cell>
          <cell r="C1552" t="str">
            <v>O.NG.PBE.FAC.724FCW</v>
          </cell>
          <cell r="D1552" t="str">
            <v>WESTERN SWAMP (PEB) OIL FACILITIES CORRECTIVE MAINTENANCE (PRODUCTION MAINTENANCE – OIL (ONSHORE))</v>
          </cell>
          <cell r="E1552" t="str">
            <v>IRETI OMOTOSO</v>
          </cell>
          <cell r="F1552" t="str">
            <v>PRODUCTION</v>
          </cell>
          <cell r="G1552">
            <v>413001</v>
          </cell>
          <cell r="H1552">
            <v>4130</v>
          </cell>
          <cell r="I1552" t="str">
            <v>OF-MTCE</v>
          </cell>
          <cell r="J1552" t="str">
            <v>BASE JV</v>
          </cell>
          <cell r="K1552" t="str">
            <v>PRODUCTION</v>
          </cell>
          <cell r="L1552" t="str">
            <v>PRODUCTION</v>
          </cell>
          <cell r="M1552" t="str">
            <v>Asset Manager, Swamp East Hub</v>
          </cell>
          <cell r="N1552" t="str">
            <v>Asset Management Integration Lead</v>
          </cell>
          <cell r="O1552" t="str">
            <v>AZUBUIKE, JOHN</v>
          </cell>
          <cell r="P1552" t="str">
            <v>SADIK.ZEKERI@SHELL.COM</v>
          </cell>
          <cell r="Q1552" t="str">
            <v>OPEX</v>
          </cell>
          <cell r="R1552" t="str">
            <v>OPEX</v>
          </cell>
          <cell r="S1552" t="str">
            <v>NON SAL</v>
          </cell>
          <cell r="T1552" t="str">
            <v>N/A</v>
          </cell>
          <cell r="U1552" t="str">
            <v>N/A</v>
          </cell>
          <cell r="V1552" t="str">
            <v>N/A</v>
          </cell>
          <cell r="W1552" t="str">
            <v>P233 Facilities Maintenance - Gas</v>
          </cell>
          <cell r="X1552" t="str">
            <v>S7200 Services</v>
          </cell>
          <cell r="Y1552" t="str">
            <v>A2140 Facilities Maintenance</v>
          </cell>
          <cell r="Z1552">
            <v>1.0000000000218279E-2</v>
          </cell>
          <cell r="AA1552">
            <v>102.63</v>
          </cell>
          <cell r="AB1552">
            <v>0</v>
          </cell>
          <cell r="AC1552">
            <v>0</v>
          </cell>
          <cell r="AD1552">
            <v>0</v>
          </cell>
          <cell r="AG1552">
            <v>0</v>
          </cell>
          <cell r="AH1552">
            <v>0</v>
          </cell>
        </row>
        <row r="1553">
          <cell r="A1553" t="str">
            <v>O.NG.PBE.SBM.FLO.724FC</v>
          </cell>
          <cell r="B1553" t="str">
            <v>PBE SANTA BARBARA MPF FLOWL CORRECT MTC</v>
          </cell>
          <cell r="C1553" t="str">
            <v>O.NG.PBE.FAC.724FCW</v>
          </cell>
          <cell r="D1553" t="str">
            <v>WESTERN SWAMP (PEB) OIL FACILITIES CORRECTIVE MAINTENANCE (PRODUCTION MAINTENANCE – OIL (ONSHORE))</v>
          </cell>
          <cell r="E1553" t="str">
            <v>IRETI OMOTOSO</v>
          </cell>
          <cell r="F1553" t="str">
            <v>PRODUCTION</v>
          </cell>
          <cell r="G1553">
            <v>413001</v>
          </cell>
          <cell r="H1553">
            <v>4130</v>
          </cell>
          <cell r="I1553" t="str">
            <v>OF-MTCE</v>
          </cell>
          <cell r="J1553" t="str">
            <v>BASE JV</v>
          </cell>
          <cell r="K1553" t="str">
            <v>PRODUCTION</v>
          </cell>
          <cell r="L1553" t="str">
            <v>PRODUCTION</v>
          </cell>
          <cell r="M1553" t="str">
            <v>Asset Manager, Swamp East Hub</v>
          </cell>
          <cell r="N1553" t="str">
            <v>Asset Management Integration Lead</v>
          </cell>
          <cell r="O1553" t="str">
            <v>AZUBUIKE, JOHN</v>
          </cell>
          <cell r="P1553" t="str">
            <v>SADIK.ZEKERI@SHELL.COM</v>
          </cell>
          <cell r="Q1553" t="str">
            <v>OPEX</v>
          </cell>
          <cell r="R1553" t="str">
            <v>OPEX</v>
          </cell>
          <cell r="S1553" t="str">
            <v>NON SAL</v>
          </cell>
          <cell r="T1553" t="str">
            <v>N/A</v>
          </cell>
          <cell r="U1553" t="str">
            <v>N/A</v>
          </cell>
          <cell r="V1553" t="str">
            <v>N/A</v>
          </cell>
          <cell r="W1553" t="str">
            <v>P233 Facilities Maintenance</v>
          </cell>
          <cell r="X1553" t="str">
            <v>S7200 Services</v>
          </cell>
          <cell r="Y1553" t="str">
            <v>A2140 Facilities Maintenance</v>
          </cell>
          <cell r="Z1553">
            <v>0</v>
          </cell>
          <cell r="AA1553">
            <v>0</v>
          </cell>
          <cell r="AB1553">
            <v>0</v>
          </cell>
          <cell r="AC1553">
            <v>0</v>
          </cell>
          <cell r="AD1553">
            <v>0</v>
          </cell>
          <cell r="AG1553">
            <v>0</v>
          </cell>
          <cell r="AH1553">
            <v>0</v>
          </cell>
        </row>
        <row r="1554">
          <cell r="A1554" t="str">
            <v>O.NG.PBE.E1F.FAC.724FP</v>
          </cell>
          <cell r="B1554" t="str">
            <v>PBE EKULAMA 1 F/S FACIL PREV. MTC</v>
          </cell>
          <cell r="C1554" t="str">
            <v>O.NG.PBE.FAC.724FPW</v>
          </cell>
          <cell r="D1554" t="str">
            <v>WESTERN SWAMP (PEB) OIL FACILITIES PREVENTIVE MAINTENANCE (PRODUCTION MAINTENANCE – OIL (ONSHORE))</v>
          </cell>
          <cell r="E1554" t="str">
            <v>IRETI OMOTOSO</v>
          </cell>
          <cell r="F1554" t="str">
            <v>PRODUCTION</v>
          </cell>
          <cell r="G1554">
            <v>413001</v>
          </cell>
          <cell r="H1554">
            <v>4130</v>
          </cell>
          <cell r="I1554" t="str">
            <v>OF-MTCE</v>
          </cell>
          <cell r="J1554" t="str">
            <v>BASE JV</v>
          </cell>
          <cell r="K1554" t="str">
            <v>PRODUCTION</v>
          </cell>
          <cell r="L1554" t="str">
            <v>PRODUCTION</v>
          </cell>
          <cell r="M1554" t="str">
            <v>Asset Manager, Swamp East Hub</v>
          </cell>
          <cell r="N1554" t="str">
            <v>Asset Management Integration Lead</v>
          </cell>
          <cell r="O1554" t="str">
            <v>AZUBUIKE, JOHN</v>
          </cell>
          <cell r="P1554" t="str">
            <v>SADIK.ZEKERI@SHELL.COM</v>
          </cell>
          <cell r="Q1554" t="str">
            <v>OPEX</v>
          </cell>
          <cell r="R1554" t="str">
            <v>OPEX</v>
          </cell>
          <cell r="S1554" t="str">
            <v>NON SAL</v>
          </cell>
          <cell r="T1554" t="str">
            <v>N/A</v>
          </cell>
          <cell r="U1554" t="str">
            <v>N/A</v>
          </cell>
          <cell r="V1554" t="str">
            <v>N/A</v>
          </cell>
          <cell r="W1554" t="str">
            <v>P233 Facilities Maintenance</v>
          </cell>
          <cell r="X1554" t="str">
            <v>S7200 Services</v>
          </cell>
          <cell r="Y1554" t="str">
            <v>A2140 Facilities Maintenance</v>
          </cell>
          <cell r="Z1554">
            <v>0</v>
          </cell>
          <cell r="AA1554">
            <v>0</v>
          </cell>
          <cell r="AB1554">
            <v>0</v>
          </cell>
          <cell r="AC1554">
            <v>0</v>
          </cell>
          <cell r="AD1554">
            <v>0</v>
          </cell>
          <cell r="AG1554">
            <v>0</v>
          </cell>
          <cell r="AH1554">
            <v>0</v>
          </cell>
        </row>
        <row r="1555">
          <cell r="A1555" t="str">
            <v>O.NG.PBE.E2F.FAC.724FP</v>
          </cell>
          <cell r="B1555" t="str">
            <v>PBE EKULAMA 2 F/S FACIL PREV. MTC</v>
          </cell>
          <cell r="C1555" t="str">
            <v>O.NG.PBE.FAC.724FPW</v>
          </cell>
          <cell r="D1555" t="str">
            <v>WESTERN SWAMP (PEB) OIL FACILITIES PREVENTIVE MAINTENANCE (PRODUCTION MAINTENANCE – OIL (ONSHORE))</v>
          </cell>
          <cell r="E1555" t="str">
            <v>IRETI OMOTOSO</v>
          </cell>
          <cell r="F1555" t="str">
            <v>PRODUCTION</v>
          </cell>
          <cell r="G1555">
            <v>413001</v>
          </cell>
          <cell r="H1555">
            <v>4130</v>
          </cell>
          <cell r="I1555" t="str">
            <v>OF-MTCE</v>
          </cell>
          <cell r="J1555" t="str">
            <v>BASE JV</v>
          </cell>
          <cell r="K1555" t="str">
            <v>PRODUCTION</v>
          </cell>
          <cell r="L1555" t="str">
            <v>PRODUCTION</v>
          </cell>
          <cell r="M1555" t="str">
            <v>Asset Manager, Swamp East Hub</v>
          </cell>
          <cell r="N1555" t="str">
            <v>Asset Management Integration Lead</v>
          </cell>
          <cell r="O1555" t="str">
            <v>AZUBUIKE, JOHN</v>
          </cell>
          <cell r="P1555" t="str">
            <v>SADIK.ZEKERI@SHELL.COM</v>
          </cell>
          <cell r="Q1555" t="str">
            <v>OPEX</v>
          </cell>
          <cell r="R1555" t="str">
            <v>OPEX</v>
          </cell>
          <cell r="S1555" t="str">
            <v>NON SAL</v>
          </cell>
          <cell r="T1555" t="str">
            <v>N/A</v>
          </cell>
          <cell r="U1555" t="str">
            <v>N/A</v>
          </cell>
          <cell r="V1555" t="str">
            <v>N/A</v>
          </cell>
          <cell r="W1555" t="str">
            <v>P233 Facilities Maintenance</v>
          </cell>
          <cell r="X1555" t="str">
            <v>S7200 Services</v>
          </cell>
          <cell r="Y1555" t="str">
            <v>A2140 Facilities Maintenance</v>
          </cell>
          <cell r="Z1555">
            <v>0.01</v>
          </cell>
          <cell r="AA1555">
            <v>0</v>
          </cell>
          <cell r="AB1555">
            <v>0</v>
          </cell>
          <cell r="AC1555">
            <v>0</v>
          </cell>
          <cell r="AD1555">
            <v>0</v>
          </cell>
          <cell r="AG1555">
            <v>0</v>
          </cell>
          <cell r="AH1555">
            <v>0</v>
          </cell>
        </row>
        <row r="1556">
          <cell r="A1556" t="str">
            <v>O.NG.PBE.N1F.FAC.724FP</v>
          </cell>
          <cell r="B1556" t="str">
            <v>PBE NEMBE 1 F/S FACIL PREV. MTC</v>
          </cell>
          <cell r="C1556" t="str">
            <v>O.NG.PBE.FAC.724FPW</v>
          </cell>
          <cell r="D1556" t="str">
            <v>WESTERN SWAMP (PEB) OIL FACILITIES PREVENTIVE MAINTENANCE (PRODUCTION MAINTENANCE – OIL (ONSHORE))</v>
          </cell>
          <cell r="E1556" t="str">
            <v>IRETI OMOTOSO</v>
          </cell>
          <cell r="F1556" t="str">
            <v>PRODUCTION</v>
          </cell>
          <cell r="G1556">
            <v>413001</v>
          </cell>
          <cell r="H1556">
            <v>4130</v>
          </cell>
          <cell r="I1556" t="str">
            <v>OF-MTCE</v>
          </cell>
          <cell r="J1556" t="str">
            <v>BASE JV</v>
          </cell>
          <cell r="K1556" t="str">
            <v>PRODUCTION</v>
          </cell>
          <cell r="L1556" t="str">
            <v>PRODUCTION</v>
          </cell>
          <cell r="M1556" t="str">
            <v>Asset Manager, Swamp East Hub</v>
          </cell>
          <cell r="N1556" t="str">
            <v>Asset Management Integration Lead</v>
          </cell>
          <cell r="O1556" t="str">
            <v>AZUBUIKE, JOHN</v>
          </cell>
          <cell r="P1556" t="str">
            <v>SADIK.ZEKERI@SHELL.COM</v>
          </cell>
          <cell r="Q1556" t="str">
            <v>OPEX</v>
          </cell>
          <cell r="R1556" t="str">
            <v>OPEX</v>
          </cell>
          <cell r="S1556" t="str">
            <v>NON SAL</v>
          </cell>
          <cell r="T1556" t="str">
            <v>N/A</v>
          </cell>
          <cell r="U1556" t="str">
            <v>N/A</v>
          </cell>
          <cell r="V1556" t="str">
            <v>N/A</v>
          </cell>
          <cell r="W1556" t="str">
            <v>P233 Facilities Maintenance</v>
          </cell>
          <cell r="X1556" t="str">
            <v>S7200 Services</v>
          </cell>
          <cell r="Y1556" t="str">
            <v>A2140 Facilities Maintenance</v>
          </cell>
          <cell r="Z1556">
            <v>-0.03</v>
          </cell>
          <cell r="AA1556">
            <v>0</v>
          </cell>
          <cell r="AB1556">
            <v>0</v>
          </cell>
          <cell r="AC1556">
            <v>0</v>
          </cell>
          <cell r="AD1556">
            <v>0</v>
          </cell>
          <cell r="AG1556">
            <v>0</v>
          </cell>
          <cell r="AH1556">
            <v>0</v>
          </cell>
        </row>
        <row r="1557">
          <cell r="A1557" t="str">
            <v>O.NG.PBE.N2F.FAC.724FP</v>
          </cell>
          <cell r="B1557" t="str">
            <v>PBE NEMBE 2 F/S FACIL PREV. MTC</v>
          </cell>
          <cell r="C1557" t="str">
            <v>O.NG.PBE.FAC.724FPW</v>
          </cell>
          <cell r="D1557" t="str">
            <v>WESTERN SWAMP (PEB) OIL FACILITIES PREVENTIVE MAINTENANCE (PRODUCTION MAINTENANCE – OIL (ONSHORE))</v>
          </cell>
          <cell r="E1557" t="str">
            <v>IRETI OMOTOSO</v>
          </cell>
          <cell r="F1557" t="str">
            <v>PRODUCTION</v>
          </cell>
          <cell r="G1557">
            <v>413001</v>
          </cell>
          <cell r="H1557">
            <v>4130</v>
          </cell>
          <cell r="I1557" t="str">
            <v>OF-MTCE</v>
          </cell>
          <cell r="J1557" t="str">
            <v>BASE JV</v>
          </cell>
          <cell r="K1557" t="str">
            <v>PRODUCTION</v>
          </cell>
          <cell r="L1557" t="str">
            <v>PRODUCTION</v>
          </cell>
          <cell r="M1557" t="str">
            <v>Asset Manager, Swamp East Hub</v>
          </cell>
          <cell r="N1557" t="str">
            <v>Asset Management Integration Lead</v>
          </cell>
          <cell r="O1557" t="str">
            <v>AZUBUIKE, JOHN</v>
          </cell>
          <cell r="P1557" t="str">
            <v>SADIK.ZEKERI@SHELL.COM</v>
          </cell>
          <cell r="Q1557" t="str">
            <v>OPEX</v>
          </cell>
          <cell r="R1557" t="str">
            <v>OPEX</v>
          </cell>
          <cell r="S1557" t="str">
            <v>NON SAL</v>
          </cell>
          <cell r="T1557" t="str">
            <v>N/A</v>
          </cell>
          <cell r="U1557" t="str">
            <v>N/A</v>
          </cell>
          <cell r="V1557" t="str">
            <v>N/A</v>
          </cell>
          <cell r="W1557" t="str">
            <v>P233 Facilities Maintenance</v>
          </cell>
          <cell r="X1557" t="str">
            <v>S7200 Services</v>
          </cell>
          <cell r="Y1557" t="str">
            <v>A2140 Facilities Maintenance</v>
          </cell>
          <cell r="Z1557">
            <v>-0.03</v>
          </cell>
          <cell r="AA1557">
            <v>0</v>
          </cell>
          <cell r="AB1557">
            <v>0</v>
          </cell>
          <cell r="AC1557">
            <v>0</v>
          </cell>
          <cell r="AD1557">
            <v>0</v>
          </cell>
          <cell r="AG1557">
            <v>0</v>
          </cell>
          <cell r="AH1557">
            <v>0</v>
          </cell>
        </row>
        <row r="1558">
          <cell r="A1558" t="str">
            <v>O.NG.PBE.N3F.FAC.724FP</v>
          </cell>
          <cell r="B1558" t="str">
            <v>PBE NEMBE 3 F/S FACIL PREV. MTC</v>
          </cell>
          <cell r="C1558" t="str">
            <v>O.NG.PBE.FAC.724FPW</v>
          </cell>
          <cell r="D1558" t="str">
            <v>WESTERN SWAMP (PEB) OIL FACILITIES PREVENTIVE MAINTENANCE (PRODUCTION MAINTENANCE – OIL (ONSHORE))</v>
          </cell>
          <cell r="E1558" t="str">
            <v>IRETI OMOTOSO</v>
          </cell>
          <cell r="F1558" t="str">
            <v>PRODUCTION</v>
          </cell>
          <cell r="G1558">
            <v>413001</v>
          </cell>
          <cell r="H1558">
            <v>4130</v>
          </cell>
          <cell r="I1558" t="str">
            <v>OF-MTCE</v>
          </cell>
          <cell r="J1558" t="str">
            <v>BASE JV</v>
          </cell>
          <cell r="K1558" t="str">
            <v>PRODUCTION</v>
          </cell>
          <cell r="L1558" t="str">
            <v>PRODUCTION</v>
          </cell>
          <cell r="M1558" t="str">
            <v>Asset Manager, Swamp East Hub</v>
          </cell>
          <cell r="N1558" t="str">
            <v>Asset Management Integration Lead</v>
          </cell>
          <cell r="O1558" t="str">
            <v>AZUBUIKE, JOHN</v>
          </cell>
          <cell r="P1558" t="str">
            <v>SADIK.ZEKERI@SHELL.COM</v>
          </cell>
          <cell r="Q1558" t="str">
            <v>OPEX</v>
          </cell>
          <cell r="R1558" t="str">
            <v>OPEX</v>
          </cell>
          <cell r="S1558" t="str">
            <v>NON SAL</v>
          </cell>
          <cell r="T1558" t="str">
            <v>N/A</v>
          </cell>
          <cell r="U1558" t="str">
            <v>N/A</v>
          </cell>
          <cell r="V1558" t="str">
            <v>N/A</v>
          </cell>
          <cell r="W1558" t="str">
            <v>P233 Facilities Maintenance</v>
          </cell>
          <cell r="X1558" t="str">
            <v>S7200 Services</v>
          </cell>
          <cell r="Y1558" t="str">
            <v>A2140 Facilities Maintenance</v>
          </cell>
          <cell r="Z1558">
            <v>0.14999999999987268</v>
          </cell>
          <cell r="AA1558">
            <v>0</v>
          </cell>
          <cell r="AB1558">
            <v>0</v>
          </cell>
          <cell r="AC1558">
            <v>0</v>
          </cell>
          <cell r="AD1558">
            <v>0</v>
          </cell>
          <cell r="AG1558">
            <v>0</v>
          </cell>
          <cell r="AH1558">
            <v>0</v>
          </cell>
        </row>
        <row r="1559">
          <cell r="A1559" t="str">
            <v>O.NG.PBE.N4F.FAC.724FP</v>
          </cell>
          <cell r="B1559" t="str">
            <v>PBE NEMBE 4 F/S FACIL PREV. MTC</v>
          </cell>
          <cell r="C1559" t="str">
            <v>O.NG.PBE.FAC.724FPW</v>
          </cell>
          <cell r="D1559" t="str">
            <v>WESTERN SWAMP (PEB) OIL FACILITIES PREVENTIVE MAINTENANCE (PRODUCTION MAINTENANCE – OIL (ONSHORE))</v>
          </cell>
          <cell r="E1559" t="str">
            <v>IRETI OMOTOSO</v>
          </cell>
          <cell r="F1559" t="str">
            <v>PRODUCTION</v>
          </cell>
          <cell r="G1559">
            <v>413001</v>
          </cell>
          <cell r="H1559">
            <v>4130</v>
          </cell>
          <cell r="I1559" t="str">
            <v>OF-MTCE</v>
          </cell>
          <cell r="J1559" t="str">
            <v>BASE JV</v>
          </cell>
          <cell r="K1559" t="str">
            <v>PRODUCTION</v>
          </cell>
          <cell r="L1559" t="str">
            <v>PRODUCTION</v>
          </cell>
          <cell r="M1559" t="str">
            <v>Asset Manager, Swamp East Hub</v>
          </cell>
          <cell r="N1559" t="str">
            <v>Asset Management Integration Lead</v>
          </cell>
          <cell r="O1559" t="str">
            <v>AZUBUIKE, JOHN</v>
          </cell>
          <cell r="P1559" t="str">
            <v>SADIK.ZEKERI@SHELL.COM</v>
          </cell>
          <cell r="Q1559" t="str">
            <v>OPEX</v>
          </cell>
          <cell r="R1559" t="str">
            <v>OPEX</v>
          </cell>
          <cell r="S1559" t="str">
            <v>NON SAL</v>
          </cell>
          <cell r="T1559" t="str">
            <v>N/A</v>
          </cell>
          <cell r="U1559" t="str">
            <v>N/A</v>
          </cell>
          <cell r="V1559" t="str">
            <v>N/A</v>
          </cell>
          <cell r="W1559" t="str">
            <v>P233 Facilities Maintenance</v>
          </cell>
          <cell r="X1559" t="str">
            <v>S7200 Services</v>
          </cell>
          <cell r="Y1559" t="str">
            <v>A2140 Facilities Maintenance</v>
          </cell>
          <cell r="Z1559">
            <v>0.02</v>
          </cell>
          <cell r="AA1559">
            <v>0</v>
          </cell>
          <cell r="AB1559">
            <v>0</v>
          </cell>
          <cell r="AC1559">
            <v>0</v>
          </cell>
          <cell r="AD1559">
            <v>0</v>
          </cell>
          <cell r="AG1559">
            <v>0</v>
          </cell>
          <cell r="AH1559">
            <v>0</v>
          </cell>
        </row>
        <row r="1560">
          <cell r="A1560" t="str">
            <v>O.NG.PBE.OCF.FAC.724FP</v>
          </cell>
          <cell r="B1560" t="str">
            <v>PBE ODEAMA CREEK F/S FACIL PREVENT MTC</v>
          </cell>
          <cell r="C1560" t="str">
            <v>O.NG.PBE.FAC.724FPW</v>
          </cell>
          <cell r="D1560" t="str">
            <v>WESTERN SWAMP (PEB) OIL FACILITIES PREVENTIVE MAINTENANCE (PRODUCTION MAINTENANCE – OIL (ONSHORE))</v>
          </cell>
          <cell r="E1560" t="str">
            <v>IRETI OMOTOSO</v>
          </cell>
          <cell r="F1560" t="str">
            <v>PRODUCTION</v>
          </cell>
          <cell r="G1560">
            <v>413001</v>
          </cell>
          <cell r="H1560">
            <v>4130</v>
          </cell>
          <cell r="I1560" t="str">
            <v>OF-MTCE</v>
          </cell>
          <cell r="J1560" t="str">
            <v>BASE JV</v>
          </cell>
          <cell r="K1560" t="str">
            <v>PRODUCTION</v>
          </cell>
          <cell r="L1560" t="str">
            <v>PRODUCTION</v>
          </cell>
          <cell r="M1560" t="str">
            <v>Asset Manager, Swamp East Hub</v>
          </cell>
          <cell r="N1560" t="str">
            <v>Asset Management Integration Lead</v>
          </cell>
          <cell r="O1560" t="str">
            <v>AZUBUIKE, JOHN</v>
          </cell>
          <cell r="P1560" t="str">
            <v>SADIK.ZEKERI@SHELL.COM</v>
          </cell>
          <cell r="Q1560" t="str">
            <v>OPEX</v>
          </cell>
          <cell r="R1560" t="str">
            <v>OPEX</v>
          </cell>
          <cell r="S1560" t="str">
            <v>NON SAL</v>
          </cell>
          <cell r="T1560" t="str">
            <v>N/A</v>
          </cell>
          <cell r="U1560" t="str">
            <v>N/A</v>
          </cell>
          <cell r="V1560" t="str">
            <v>N/A</v>
          </cell>
          <cell r="W1560" t="str">
            <v>P233 Facilities Maintenance</v>
          </cell>
          <cell r="X1560" t="str">
            <v>S7200 Services</v>
          </cell>
          <cell r="Y1560" t="str">
            <v>A2140 Facilities Maintenance</v>
          </cell>
          <cell r="Z1560">
            <v>-0.01</v>
          </cell>
          <cell r="AA1560">
            <v>0</v>
          </cell>
          <cell r="AB1560">
            <v>0</v>
          </cell>
          <cell r="AC1560">
            <v>0</v>
          </cell>
          <cell r="AD1560">
            <v>0</v>
          </cell>
          <cell r="AG1560">
            <v>0</v>
          </cell>
          <cell r="AH1560">
            <v>0</v>
          </cell>
        </row>
        <row r="1561">
          <cell r="A1561" t="str">
            <v>O.NG.PBE.SBM.FAC.724FP</v>
          </cell>
          <cell r="B1561" t="str">
            <v>PBE SANTA BARBARA MPF FACIL PREVENT MTC</v>
          </cell>
          <cell r="C1561" t="str">
            <v>O.NG.PBE.FAC.724FPW</v>
          </cell>
          <cell r="D1561" t="str">
            <v>WESTERN SWAMP (PEB) OIL FACILITIES PREVENTIVE MAINTENANCE (PRODUCTION MAINTENANCE – OIL (ONSHORE))</v>
          </cell>
          <cell r="E1561" t="str">
            <v>IRETI OMOTOSO</v>
          </cell>
          <cell r="F1561" t="str">
            <v>PRODUCTION</v>
          </cell>
          <cell r="G1561">
            <v>413001</v>
          </cell>
          <cell r="H1561">
            <v>4130</v>
          </cell>
          <cell r="I1561" t="str">
            <v>OF-MTCE</v>
          </cell>
          <cell r="J1561" t="str">
            <v>BASE JV</v>
          </cell>
          <cell r="K1561" t="str">
            <v>PRODUCTION</v>
          </cell>
          <cell r="L1561" t="str">
            <v>PRODUCTION</v>
          </cell>
          <cell r="M1561" t="str">
            <v>Asset Manager, Swamp East Hub</v>
          </cell>
          <cell r="N1561" t="str">
            <v>Asset Management Integration Lead</v>
          </cell>
          <cell r="O1561" t="str">
            <v>AZUBUIKE, JOHN</v>
          </cell>
          <cell r="P1561" t="str">
            <v>SADIK.ZEKERI@SHELL.COM</v>
          </cell>
          <cell r="Q1561" t="str">
            <v>OPEX</v>
          </cell>
          <cell r="R1561" t="str">
            <v>OPEX</v>
          </cell>
          <cell r="S1561" t="str">
            <v>NON SAL</v>
          </cell>
          <cell r="T1561" t="str">
            <v>N/A</v>
          </cell>
          <cell r="U1561" t="str">
            <v>N/A</v>
          </cell>
          <cell r="V1561" t="str">
            <v>N/A</v>
          </cell>
          <cell r="W1561" t="str">
            <v>P233 Facilities Maintenance - Gas</v>
          </cell>
          <cell r="X1561" t="str">
            <v>S7200 Services</v>
          </cell>
          <cell r="Y1561" t="str">
            <v>A2140 Facilities Maintenance</v>
          </cell>
          <cell r="Z1561">
            <v>-0.02</v>
          </cell>
          <cell r="AA1561">
            <v>0</v>
          </cell>
          <cell r="AB1561">
            <v>0</v>
          </cell>
          <cell r="AC1561">
            <v>0</v>
          </cell>
          <cell r="AD1561">
            <v>0</v>
          </cell>
          <cell r="AG1561">
            <v>0</v>
          </cell>
          <cell r="AH1561">
            <v>0</v>
          </cell>
        </row>
        <row r="1562">
          <cell r="A1562" t="str">
            <v>O.NG.PBE.BLG.FAC.71300</v>
          </cell>
          <cell r="B1562" t="str">
            <v>PBE BELEMA G/P FACIL OPERATIONS</v>
          </cell>
          <cell r="C1562" t="str">
            <v>O.NG.PBE.GAS.71300W</v>
          </cell>
          <cell r="D1562" t="str">
            <v>WESTERN SWAMP (PEB) GAS FACILITIES OPERATIONS</v>
          </cell>
          <cell r="E1562" t="str">
            <v>IRETI OMOTOSO</v>
          </cell>
          <cell r="F1562" t="str">
            <v>PRODUCTION</v>
          </cell>
          <cell r="G1562">
            <v>413003</v>
          </cell>
          <cell r="H1562">
            <v>4130</v>
          </cell>
          <cell r="I1562" t="str">
            <v>GAS</v>
          </cell>
          <cell r="J1562" t="str">
            <v>BASE JV</v>
          </cell>
          <cell r="K1562" t="str">
            <v>PRODUCTION</v>
          </cell>
          <cell r="L1562" t="str">
            <v>PRODUCTION</v>
          </cell>
          <cell r="M1562" t="str">
            <v>Asset Manager, Swamp East Hub</v>
          </cell>
          <cell r="N1562" t="str">
            <v>Asset Management Integration Lead</v>
          </cell>
          <cell r="O1562" t="str">
            <v>AZUBUIKE, JOHN</v>
          </cell>
          <cell r="P1562" t="str">
            <v>SADIK.ZEKERI@SHELL.COM</v>
          </cell>
          <cell r="Q1562" t="str">
            <v>OPEX</v>
          </cell>
          <cell r="R1562" t="str">
            <v>OPEX</v>
          </cell>
          <cell r="S1562" t="str">
            <v>NON SAL</v>
          </cell>
          <cell r="T1562" t="str">
            <v>N/A</v>
          </cell>
          <cell r="U1562" t="str">
            <v>N/A</v>
          </cell>
          <cell r="V1562" t="str">
            <v>N_BELE_ES2_N01</v>
          </cell>
          <cell r="W1562" t="str">
            <v>P231 Production Operations - Gas</v>
          </cell>
          <cell r="X1562" t="str">
            <v>S7200 Services</v>
          </cell>
          <cell r="Y1562" t="str">
            <v>A2110 Production Operations</v>
          </cell>
          <cell r="Z1562">
            <v>1378191.1099999999</v>
          </cell>
          <cell r="AA1562">
            <v>1145939.0399999998</v>
          </cell>
          <cell r="AB1562">
            <v>171472967.09999999</v>
          </cell>
          <cell r="AC1562">
            <v>693010.60000000009</v>
          </cell>
          <cell r="AD1562">
            <v>1255217.0495081968</v>
          </cell>
          <cell r="AG1562">
            <v>0</v>
          </cell>
          <cell r="AH1562">
            <v>-1255217.0495081968</v>
          </cell>
        </row>
        <row r="1563">
          <cell r="A1563" t="str">
            <v>O.NG.PBE.E1A.FAC.71300</v>
          </cell>
          <cell r="B1563" t="str">
            <v>PBE EKULAMA 1 AGG OPERATIONS</v>
          </cell>
          <cell r="C1563" t="str">
            <v>O.NG.PBE.GAS.71300W</v>
          </cell>
          <cell r="D1563" t="str">
            <v>WESTERN SWAMP (PEB) GAS FACILITIES OPERATIONS</v>
          </cell>
          <cell r="E1563" t="str">
            <v>IRETI OMOTOSO</v>
          </cell>
          <cell r="F1563" t="str">
            <v>PRODUCTION</v>
          </cell>
          <cell r="G1563">
            <v>413003</v>
          </cell>
          <cell r="H1563">
            <v>4130</v>
          </cell>
          <cell r="I1563" t="str">
            <v>GAS</v>
          </cell>
          <cell r="J1563" t="str">
            <v>BASE JV</v>
          </cell>
          <cell r="K1563" t="str">
            <v>PRODUCTION</v>
          </cell>
          <cell r="L1563" t="str">
            <v>PRODUCTION</v>
          </cell>
          <cell r="M1563" t="str">
            <v>Asset Manager, Swamp East Hub</v>
          </cell>
          <cell r="N1563" t="str">
            <v>Asset Management Integration Lead</v>
          </cell>
          <cell r="O1563" t="str">
            <v>AZUBUIKE, JOHN</v>
          </cell>
          <cell r="P1563" t="str">
            <v>SADIK.ZEKERI@SHELL.COM</v>
          </cell>
          <cell r="Q1563" t="str">
            <v>OPEX</v>
          </cell>
          <cell r="R1563" t="str">
            <v>OPEX</v>
          </cell>
          <cell r="S1563" t="str">
            <v>NON SAL</v>
          </cell>
          <cell r="T1563" t="str">
            <v>N/A</v>
          </cell>
          <cell r="U1563" t="str">
            <v>N/A</v>
          </cell>
          <cell r="V1563" t="str">
            <v>N/A</v>
          </cell>
          <cell r="W1563" t="str">
            <v>P231 Production Operations - Gas</v>
          </cell>
          <cell r="X1563" t="str">
            <v>S7200 Services</v>
          </cell>
          <cell r="Y1563" t="str">
            <v>A2110 Production Operations</v>
          </cell>
          <cell r="Z1563">
            <v>0</v>
          </cell>
          <cell r="AA1563">
            <v>0</v>
          </cell>
          <cell r="AB1563">
            <v>0</v>
          </cell>
          <cell r="AC1563">
            <v>0</v>
          </cell>
          <cell r="AD1563">
            <v>0</v>
          </cell>
          <cell r="AG1563">
            <v>0</v>
          </cell>
          <cell r="AH1563">
            <v>0</v>
          </cell>
        </row>
        <row r="1564">
          <cell r="A1564" t="str">
            <v>O.NG.PBE.E2A.FAC.71300</v>
          </cell>
          <cell r="B1564" t="str">
            <v>PBE EKULAMA 2 AGG OPERATIONS</v>
          </cell>
          <cell r="C1564" t="str">
            <v>O.NG.PBE.GAS.71300W</v>
          </cell>
          <cell r="D1564" t="str">
            <v>WESTERN SWAMP (PEB) GAS FACILITIES OPERATIONS</v>
          </cell>
          <cell r="E1564" t="str">
            <v>IRETI OMOTOSO</v>
          </cell>
          <cell r="F1564" t="str">
            <v>PRODUCTION</v>
          </cell>
          <cell r="G1564">
            <v>413003</v>
          </cell>
          <cell r="H1564">
            <v>4130</v>
          </cell>
          <cell r="I1564" t="str">
            <v>GAS</v>
          </cell>
          <cell r="J1564" t="str">
            <v>BASE JV</v>
          </cell>
          <cell r="K1564" t="str">
            <v>PRODUCTION</v>
          </cell>
          <cell r="L1564" t="str">
            <v>PRODUCTION</v>
          </cell>
          <cell r="M1564" t="str">
            <v>Asset Manager, Swamp East Hub</v>
          </cell>
          <cell r="N1564" t="str">
            <v>Asset Management Integration Lead</v>
          </cell>
          <cell r="O1564" t="str">
            <v>AZUBUIKE, JOHN</v>
          </cell>
          <cell r="P1564" t="str">
            <v>SADIK.ZEKERI@SHELL.COM</v>
          </cell>
          <cell r="Q1564" t="str">
            <v>OPEX</v>
          </cell>
          <cell r="R1564" t="str">
            <v>OPEX</v>
          </cell>
          <cell r="S1564" t="str">
            <v>NON SAL</v>
          </cell>
          <cell r="T1564" t="str">
            <v>N/A</v>
          </cell>
          <cell r="U1564" t="str">
            <v>N/A</v>
          </cell>
          <cell r="V1564" t="str">
            <v>N/A</v>
          </cell>
          <cell r="W1564" t="str">
            <v>P231 Production Operations - Gas</v>
          </cell>
          <cell r="X1564" t="str">
            <v>S7200 Services</v>
          </cell>
          <cell r="Y1564" t="str">
            <v>A2110 Production Operations</v>
          </cell>
          <cell r="Z1564">
            <v>0</v>
          </cell>
          <cell r="AA1564">
            <v>0</v>
          </cell>
          <cell r="AB1564">
            <v>0</v>
          </cell>
          <cell r="AC1564">
            <v>0</v>
          </cell>
          <cell r="AD1564">
            <v>0</v>
          </cell>
          <cell r="AG1564">
            <v>0</v>
          </cell>
          <cell r="AH1564">
            <v>0</v>
          </cell>
        </row>
        <row r="1565">
          <cell r="A1565" t="str">
            <v>O.NG.PBE.N1A.FAC.71300</v>
          </cell>
          <cell r="B1565" t="str">
            <v>PBE NEMBE 1 AGG OPERATIONS</v>
          </cell>
          <cell r="C1565" t="str">
            <v>O.NG.PBE.GAS.71300W</v>
          </cell>
          <cell r="D1565" t="str">
            <v>WESTERN SWAMP (PEB) GAS FACILITIES OPERATIONS</v>
          </cell>
          <cell r="E1565" t="str">
            <v>IRETI OMOTOSO</v>
          </cell>
          <cell r="F1565" t="str">
            <v>PRODUCTION</v>
          </cell>
          <cell r="G1565">
            <v>413003</v>
          </cell>
          <cell r="H1565">
            <v>4130</v>
          </cell>
          <cell r="I1565" t="str">
            <v>GAS</v>
          </cell>
          <cell r="J1565" t="str">
            <v>BASE JV</v>
          </cell>
          <cell r="K1565" t="str">
            <v>PRODUCTION</v>
          </cell>
          <cell r="L1565" t="str">
            <v>PRODUCTION</v>
          </cell>
          <cell r="M1565" t="str">
            <v>Asset Manager, Swamp East Hub</v>
          </cell>
          <cell r="N1565" t="str">
            <v>Asset Management Integration Lead</v>
          </cell>
          <cell r="O1565" t="str">
            <v>AZUBUIKE, JOHN</v>
          </cell>
          <cell r="P1565" t="str">
            <v>SADIK.ZEKERI@SHELL.COM</v>
          </cell>
          <cell r="Q1565" t="str">
            <v>OPEX</v>
          </cell>
          <cell r="R1565" t="str">
            <v>OPEX</v>
          </cell>
          <cell r="S1565" t="str">
            <v>NON SAL</v>
          </cell>
          <cell r="T1565" t="str">
            <v>N/A</v>
          </cell>
          <cell r="U1565" t="str">
            <v>N/A</v>
          </cell>
          <cell r="V1565" t="str">
            <v>N/A</v>
          </cell>
          <cell r="W1565" t="str">
            <v>P231 Production Operations - Gas</v>
          </cell>
          <cell r="X1565" t="str">
            <v>S7200 Services</v>
          </cell>
          <cell r="Y1565" t="str">
            <v>A2110 Production Operations</v>
          </cell>
          <cell r="Z1565">
            <v>-0.01</v>
          </cell>
          <cell r="AA1565">
            <v>0</v>
          </cell>
          <cell r="AB1565">
            <v>0</v>
          </cell>
          <cell r="AC1565">
            <v>0</v>
          </cell>
          <cell r="AD1565">
            <v>0</v>
          </cell>
          <cell r="AG1565">
            <v>0</v>
          </cell>
          <cell r="AH1565">
            <v>0</v>
          </cell>
        </row>
        <row r="1566">
          <cell r="A1566" t="str">
            <v>O.NG.PBE.N3A.FAC.71300</v>
          </cell>
          <cell r="B1566" t="str">
            <v>PBE NEMBE 3 AGG OPERATIONS</v>
          </cell>
          <cell r="C1566" t="str">
            <v>O.NG.PBE.GAS.71300W</v>
          </cell>
          <cell r="D1566" t="str">
            <v>WESTERN SWAMP (PEB) GAS FACILITIES OPERATIONS</v>
          </cell>
          <cell r="E1566" t="str">
            <v>IRETI OMOTOSO</v>
          </cell>
          <cell r="F1566" t="str">
            <v>PRODUCTION</v>
          </cell>
          <cell r="G1566">
            <v>413003</v>
          </cell>
          <cell r="H1566">
            <v>4130</v>
          </cell>
          <cell r="I1566" t="str">
            <v>GAS</v>
          </cell>
          <cell r="J1566" t="str">
            <v>BASE JV</v>
          </cell>
          <cell r="K1566" t="str">
            <v>PRODUCTION</v>
          </cell>
          <cell r="L1566" t="str">
            <v>PRODUCTION</v>
          </cell>
          <cell r="M1566" t="str">
            <v>Asset Manager, Swamp East Hub</v>
          </cell>
          <cell r="N1566" t="str">
            <v>Asset Management Integration Lead</v>
          </cell>
          <cell r="O1566" t="str">
            <v>AZUBUIKE, JOHN</v>
          </cell>
          <cell r="P1566" t="str">
            <v>SADIK.ZEKERI@SHELL.COM</v>
          </cell>
          <cell r="Q1566" t="str">
            <v>OPEX</v>
          </cell>
          <cell r="R1566" t="str">
            <v>OPEX</v>
          </cell>
          <cell r="S1566" t="str">
            <v>NON SAL</v>
          </cell>
          <cell r="T1566" t="str">
            <v>N/A</v>
          </cell>
          <cell r="U1566" t="str">
            <v>N/A</v>
          </cell>
          <cell r="V1566" t="str">
            <v>N/A</v>
          </cell>
          <cell r="W1566" t="str">
            <v>P231 Production Operations - Gas</v>
          </cell>
          <cell r="X1566" t="str">
            <v>S7200 Services</v>
          </cell>
          <cell r="Y1566" t="str">
            <v>A2110 Production Operations</v>
          </cell>
          <cell r="Z1566">
            <v>-0.01</v>
          </cell>
          <cell r="AA1566">
            <v>0</v>
          </cell>
          <cell r="AB1566">
            <v>0</v>
          </cell>
          <cell r="AC1566">
            <v>0</v>
          </cell>
          <cell r="AD1566">
            <v>0</v>
          </cell>
          <cell r="AG1566">
            <v>0</v>
          </cell>
          <cell r="AH1566">
            <v>0</v>
          </cell>
        </row>
        <row r="1567">
          <cell r="A1567" t="str">
            <v>O.NG.PBE.N4A.FAC.71300</v>
          </cell>
          <cell r="B1567" t="str">
            <v>PBE NEMBE 4 AGG OPERATIONS</v>
          </cell>
          <cell r="C1567" t="str">
            <v>O.NG.PBE.GAS.71300W</v>
          </cell>
          <cell r="D1567" t="str">
            <v>WESTERN SWAMP (PEB) GAS FACILITIES OPERATIONS</v>
          </cell>
          <cell r="E1567" t="str">
            <v>IRETI OMOTOSO</v>
          </cell>
          <cell r="F1567" t="str">
            <v>PRODUCTION</v>
          </cell>
          <cell r="G1567">
            <v>413003</v>
          </cell>
          <cell r="H1567">
            <v>4130</v>
          </cell>
          <cell r="I1567" t="str">
            <v>GAS</v>
          </cell>
          <cell r="J1567" t="str">
            <v>BASE JV</v>
          </cell>
          <cell r="K1567" t="str">
            <v>PRODUCTION</v>
          </cell>
          <cell r="L1567" t="str">
            <v>PRODUCTION</v>
          </cell>
          <cell r="M1567" t="str">
            <v>Asset Manager, Swamp East Hub</v>
          </cell>
          <cell r="N1567" t="str">
            <v>Asset Management Integration Lead</v>
          </cell>
          <cell r="O1567" t="str">
            <v>AZUBUIKE, JOHN</v>
          </cell>
          <cell r="P1567" t="str">
            <v>SADIK.ZEKERI@SHELL.COM</v>
          </cell>
          <cell r="Q1567" t="str">
            <v>OPEX</v>
          </cell>
          <cell r="R1567" t="str">
            <v>OPEX</v>
          </cell>
          <cell r="S1567" t="str">
            <v>NON SAL</v>
          </cell>
          <cell r="T1567" t="str">
            <v>N/A</v>
          </cell>
          <cell r="U1567" t="str">
            <v>N/A</v>
          </cell>
          <cell r="V1567" t="str">
            <v>N/A</v>
          </cell>
          <cell r="W1567" t="str">
            <v>P231 Production Operations - Gas</v>
          </cell>
          <cell r="X1567" t="str">
            <v>S7200 Services</v>
          </cell>
          <cell r="Y1567" t="str">
            <v>A2110 Production Operations</v>
          </cell>
          <cell r="Z1567">
            <v>-0.01</v>
          </cell>
          <cell r="AA1567">
            <v>0</v>
          </cell>
          <cell r="AB1567">
            <v>0</v>
          </cell>
          <cell r="AC1567">
            <v>0</v>
          </cell>
          <cell r="AD1567">
            <v>0</v>
          </cell>
          <cell r="AG1567">
            <v>0</v>
          </cell>
          <cell r="AH1567">
            <v>0</v>
          </cell>
        </row>
        <row r="1568">
          <cell r="A1568" t="str">
            <v>O.NG.PBE.BLG.FAC.724FC</v>
          </cell>
          <cell r="B1568" t="str">
            <v>PBE BELEMA G/P FACIL CORR. MTC</v>
          </cell>
          <cell r="C1568" t="str">
            <v>O.NG.PBE.GAS.724FC</v>
          </cell>
          <cell r="D1568" t="str">
            <v>WESTERN SWAMP (PEB) GAS FACILITIES CORRECTIVE MAINTENANCE (PRODUCTION MAINTENANCE – GAS (ONSHORE))</v>
          </cell>
          <cell r="E1568" t="str">
            <v>IRETI OMOTOSO</v>
          </cell>
          <cell r="F1568" t="str">
            <v>PRODUCTION</v>
          </cell>
          <cell r="G1568">
            <v>413003</v>
          </cell>
          <cell r="H1568">
            <v>4130</v>
          </cell>
          <cell r="I1568" t="str">
            <v>GAS</v>
          </cell>
          <cell r="J1568" t="str">
            <v>BASE JV</v>
          </cell>
          <cell r="K1568" t="str">
            <v>PRODUCTION</v>
          </cell>
          <cell r="L1568" t="str">
            <v>PRODUCTION</v>
          </cell>
          <cell r="M1568" t="str">
            <v>Asset Manager, Swamp East Hub</v>
          </cell>
          <cell r="N1568" t="str">
            <v>Asset Management Integration Lead</v>
          </cell>
          <cell r="O1568" t="str">
            <v>AZUBUIKE, JOHN</v>
          </cell>
          <cell r="P1568" t="str">
            <v>SADIK.ZEKERI@SHELL.COM</v>
          </cell>
          <cell r="Q1568" t="str">
            <v>OPEX</v>
          </cell>
          <cell r="R1568" t="str">
            <v>OPEX</v>
          </cell>
          <cell r="S1568" t="str">
            <v>NON SAL</v>
          </cell>
          <cell r="T1568" t="str">
            <v>N/A</v>
          </cell>
          <cell r="U1568" t="str">
            <v>N/A</v>
          </cell>
          <cell r="V1568" t="str">
            <v>N_BELE_ES2_N01</v>
          </cell>
          <cell r="W1568" t="str">
            <v>P233 Facilities Maintenance - Gas</v>
          </cell>
          <cell r="X1568" t="str">
            <v>S7200 Services</v>
          </cell>
          <cell r="Y1568" t="str">
            <v>A2140 Facilities Maintenance</v>
          </cell>
          <cell r="Z1568">
            <v>179419.34</v>
          </cell>
          <cell r="AA1568">
            <v>626135.37000000011</v>
          </cell>
          <cell r="AB1568">
            <v>22198000</v>
          </cell>
          <cell r="AC1568">
            <v>230000</v>
          </cell>
          <cell r="AD1568">
            <v>302780.32786885247</v>
          </cell>
          <cell r="AG1568">
            <v>0</v>
          </cell>
          <cell r="AH1568">
            <v>-302780.32786885247</v>
          </cell>
        </row>
        <row r="1569">
          <cell r="A1569" t="str">
            <v>O.NG.PBE.N1A.FAC.724FC</v>
          </cell>
          <cell r="B1569" t="str">
            <v>PBE NEMBE 1 AGG CORR. MTC</v>
          </cell>
          <cell r="C1569" t="str">
            <v>O.NG.PBE.GAS.724FC</v>
          </cell>
          <cell r="D1569" t="str">
            <v>WESTERN SWAMP (PEB) GAS FACILITIES CORRECTIVE MAINTENANCE (PRODUCTION MAINTENANCE – GAS (ONSHORE))</v>
          </cell>
          <cell r="E1569" t="str">
            <v>IRETI OMOTOSO</v>
          </cell>
          <cell r="F1569" t="str">
            <v>PRODUCTION</v>
          </cell>
          <cell r="G1569">
            <v>413003</v>
          </cell>
          <cell r="H1569">
            <v>4130</v>
          </cell>
          <cell r="I1569" t="str">
            <v>GAS</v>
          </cell>
          <cell r="J1569" t="str">
            <v>BASE JV</v>
          </cell>
          <cell r="K1569" t="str">
            <v>PRODUCTION</v>
          </cell>
          <cell r="L1569" t="str">
            <v>PRODUCTION</v>
          </cell>
          <cell r="M1569" t="str">
            <v>Asset Manager, Swamp East Hub</v>
          </cell>
          <cell r="N1569" t="str">
            <v>Asset Management Integration Lead</v>
          </cell>
          <cell r="O1569" t="str">
            <v>AZUBUIKE, JOHN</v>
          </cell>
          <cell r="P1569" t="str">
            <v>SADIK.ZEKERI@SHELL.COM</v>
          </cell>
          <cell r="Q1569" t="str">
            <v>OPEX</v>
          </cell>
          <cell r="R1569" t="str">
            <v>OPEX</v>
          </cell>
          <cell r="S1569" t="str">
            <v>NON SAL</v>
          </cell>
          <cell r="T1569" t="str">
            <v>N/A</v>
          </cell>
          <cell r="U1569" t="str">
            <v>N/A</v>
          </cell>
          <cell r="V1569" t="str">
            <v>N/A</v>
          </cell>
          <cell r="W1569" t="str">
            <v>P233 Facilities Maintenance - Gas</v>
          </cell>
          <cell r="X1569" t="str">
            <v>S7200 Services</v>
          </cell>
          <cell r="Y1569" t="str">
            <v>A2140 Facilities Maintenance</v>
          </cell>
          <cell r="Z1569">
            <v>0</v>
          </cell>
          <cell r="AA1569">
            <v>0</v>
          </cell>
          <cell r="AB1569">
            <v>0</v>
          </cell>
          <cell r="AC1569">
            <v>0</v>
          </cell>
          <cell r="AD1569">
            <v>0</v>
          </cell>
          <cell r="AG1569">
            <v>0</v>
          </cell>
          <cell r="AH1569">
            <v>0</v>
          </cell>
        </row>
        <row r="1570">
          <cell r="A1570" t="str">
            <v>O.NG.PBE.N2A.FAC.724FC</v>
          </cell>
          <cell r="B1570" t="str">
            <v>PBE NEMBE 2 AGG CORR. MTC</v>
          </cell>
          <cell r="C1570" t="str">
            <v>O.NG.PBE.GAS.724FC</v>
          </cell>
          <cell r="D1570" t="str">
            <v>WESTERN SWAMP (PEB) GAS FACILITIES CORRECTIVE MAINTENANCE (PRODUCTION MAINTENANCE – GAS (ONSHORE))</v>
          </cell>
          <cell r="E1570" t="str">
            <v>IRETI OMOTOSO</v>
          </cell>
          <cell r="F1570" t="str">
            <v>PRODUCTION</v>
          </cell>
          <cell r="G1570">
            <v>413003</v>
          </cell>
          <cell r="H1570">
            <v>4130</v>
          </cell>
          <cell r="I1570" t="str">
            <v>GAS</v>
          </cell>
          <cell r="J1570" t="str">
            <v>BASE JV</v>
          </cell>
          <cell r="K1570" t="str">
            <v>PRODUCTION</v>
          </cell>
          <cell r="L1570" t="str">
            <v>PRODUCTION</v>
          </cell>
          <cell r="M1570" t="str">
            <v>Asset Manager, Swamp East Hub</v>
          </cell>
          <cell r="N1570" t="str">
            <v>Asset Management Integration Lead</v>
          </cell>
          <cell r="O1570" t="str">
            <v>AZUBUIKE, JOHN</v>
          </cell>
          <cell r="P1570" t="str">
            <v>SADIK.ZEKERI@SHELL.COM</v>
          </cell>
          <cell r="Q1570" t="str">
            <v>OPEX</v>
          </cell>
          <cell r="R1570" t="str">
            <v>OPEX</v>
          </cell>
          <cell r="S1570" t="str">
            <v>NON SAL</v>
          </cell>
          <cell r="T1570" t="str">
            <v>N/A</v>
          </cell>
          <cell r="U1570" t="str">
            <v>N/A</v>
          </cell>
          <cell r="V1570" t="str">
            <v>N/A</v>
          </cell>
          <cell r="W1570" t="str">
            <v>P233 Facilities Maintenance - Gas</v>
          </cell>
          <cell r="X1570" t="str">
            <v>S7200 Services</v>
          </cell>
          <cell r="Y1570" t="str">
            <v>A2140 Facilities Maintenance</v>
          </cell>
          <cell r="Z1570">
            <v>0</v>
          </cell>
          <cell r="AA1570">
            <v>0</v>
          </cell>
          <cell r="AB1570">
            <v>0</v>
          </cell>
          <cell r="AC1570">
            <v>0</v>
          </cell>
          <cell r="AD1570">
            <v>0</v>
          </cell>
          <cell r="AG1570">
            <v>0</v>
          </cell>
          <cell r="AH1570">
            <v>0</v>
          </cell>
        </row>
        <row r="1571">
          <cell r="A1571" t="str">
            <v>O.NG.PBE.N4A.FAC.724FC</v>
          </cell>
          <cell r="B1571" t="str">
            <v>PBE NEMBE 4 AGG CORR. MTC</v>
          </cell>
          <cell r="C1571" t="str">
            <v>O.NG.PBE.GAS.724FC</v>
          </cell>
          <cell r="D1571" t="str">
            <v>WESTERN SWAMP (PEB) GAS FACILITIES CORRECTIVE MAINTENANCE (PRODUCTION MAINTENANCE – GAS (ONSHORE))</v>
          </cell>
          <cell r="E1571" t="str">
            <v>IRETI OMOTOSO</v>
          </cell>
          <cell r="F1571" t="str">
            <v>PRODUCTION</v>
          </cell>
          <cell r="G1571">
            <v>413003</v>
          </cell>
          <cell r="H1571">
            <v>4130</v>
          </cell>
          <cell r="I1571" t="str">
            <v>GAS</v>
          </cell>
          <cell r="J1571" t="str">
            <v>BASE JV</v>
          </cell>
          <cell r="K1571" t="str">
            <v>PRODUCTION</v>
          </cell>
          <cell r="L1571" t="str">
            <v>PRODUCTION</v>
          </cell>
          <cell r="M1571" t="str">
            <v>Asset Manager, Swamp East Hub</v>
          </cell>
          <cell r="N1571" t="str">
            <v>Asset Management Integration Lead</v>
          </cell>
          <cell r="O1571" t="str">
            <v>AZUBUIKE, JOHN</v>
          </cell>
          <cell r="P1571" t="str">
            <v>SADIK.ZEKERI@SHELL.COM</v>
          </cell>
          <cell r="Q1571" t="str">
            <v>OPEX</v>
          </cell>
          <cell r="R1571" t="str">
            <v>OPEX</v>
          </cell>
          <cell r="S1571" t="str">
            <v>NON SAL</v>
          </cell>
          <cell r="T1571" t="str">
            <v>N/A</v>
          </cell>
          <cell r="U1571" t="str">
            <v>N/A</v>
          </cell>
          <cell r="V1571" t="str">
            <v>N/A</v>
          </cell>
          <cell r="W1571" t="str">
            <v>P233 Facilities Maintenance - Gas</v>
          </cell>
          <cell r="X1571" t="str">
            <v>S7200 Services</v>
          </cell>
          <cell r="Y1571" t="str">
            <v>A2140 Facilities Maintenance</v>
          </cell>
          <cell r="Z1571">
            <v>0</v>
          </cell>
          <cell r="AA1571">
            <v>0</v>
          </cell>
          <cell r="AB1571">
            <v>0</v>
          </cell>
          <cell r="AC1571">
            <v>0</v>
          </cell>
          <cell r="AD1571">
            <v>0</v>
          </cell>
          <cell r="AG1571">
            <v>0</v>
          </cell>
          <cell r="AH1571">
            <v>0</v>
          </cell>
        </row>
        <row r="1572">
          <cell r="A1572" t="str">
            <v>O.NG.PBE.BLG.FAC.724FP</v>
          </cell>
          <cell r="B1572" t="str">
            <v>PBE BELEMA G/P FACIL PREV. MTC</v>
          </cell>
          <cell r="C1572" t="str">
            <v>O.NG.PBE.GAS.724FP</v>
          </cell>
          <cell r="D1572" t="str">
            <v>WESTERN SWAMP (PEB) GAS FACILITIES PREVENTIVE MAINTENANCE (PRODUCTION MAINTENANCE – GAS (ONSHORE))</v>
          </cell>
          <cell r="E1572" t="str">
            <v>IRETI OMOTOSO</v>
          </cell>
          <cell r="F1572" t="str">
            <v>PRODUCTION</v>
          </cell>
          <cell r="G1572">
            <v>413003</v>
          </cell>
          <cell r="H1572">
            <v>4130</v>
          </cell>
          <cell r="I1572" t="str">
            <v>GAS</v>
          </cell>
          <cell r="J1572" t="str">
            <v>BASE JV</v>
          </cell>
          <cell r="K1572" t="str">
            <v>PRODUCTION</v>
          </cell>
          <cell r="L1572" t="str">
            <v>PRODUCTION</v>
          </cell>
          <cell r="M1572" t="str">
            <v>Asset Manager, Swamp East Hub</v>
          </cell>
          <cell r="N1572" t="str">
            <v>Asset Management Integration Lead</v>
          </cell>
          <cell r="O1572" t="str">
            <v>AZUBUIKE, JOHN</v>
          </cell>
          <cell r="P1572" t="str">
            <v>SADIK.ZEKERI@SHELL.COM</v>
          </cell>
          <cell r="Q1572" t="str">
            <v>OPEX</v>
          </cell>
          <cell r="R1572" t="str">
            <v>OPEX</v>
          </cell>
          <cell r="S1572" t="str">
            <v>NON SAL</v>
          </cell>
          <cell r="T1572" t="str">
            <v>N/A</v>
          </cell>
          <cell r="U1572" t="str">
            <v>N/A</v>
          </cell>
          <cell r="V1572" t="str">
            <v>N_BELE_ES2_N01</v>
          </cell>
          <cell r="W1572" t="str">
            <v>P233 Facilities Maintenance - Gas</v>
          </cell>
          <cell r="X1572" t="str">
            <v>S7200 Services</v>
          </cell>
          <cell r="Y1572" t="str">
            <v>A2140 Facilities Maintenance</v>
          </cell>
          <cell r="Z1572">
            <v>257956.58999999994</v>
          </cell>
          <cell r="AA1572">
            <v>146454.67000000001</v>
          </cell>
          <cell r="AB1572">
            <v>67934000</v>
          </cell>
          <cell r="AC1572">
            <v>756203</v>
          </cell>
          <cell r="AD1572">
            <v>978937.42622950813</v>
          </cell>
          <cell r="AG1572">
            <v>0</v>
          </cell>
          <cell r="AH1572">
            <v>-978937.42622950813</v>
          </cell>
        </row>
        <row r="1573">
          <cell r="A1573" t="str">
            <v>O.NG.PBE.N1A.FAC.724FP</v>
          </cell>
          <cell r="B1573" t="str">
            <v>PBE NEMBE 1 AGG PREV. MTC</v>
          </cell>
          <cell r="C1573" t="str">
            <v>O.NG.PBE.GAS.724FP</v>
          </cell>
          <cell r="D1573" t="str">
            <v>WESTERN SWAMP (PEB) GAS FACILITIES PREVENTIVE MAINTENANCE (PRODUCTION MAINTENANCE – GAS (ONSHORE))</v>
          </cell>
          <cell r="E1573" t="str">
            <v>IRETI OMOTOSO</v>
          </cell>
          <cell r="F1573" t="str">
            <v>PRODUCTION</v>
          </cell>
          <cell r="G1573">
            <v>413003</v>
          </cell>
          <cell r="H1573">
            <v>4130</v>
          </cell>
          <cell r="I1573" t="str">
            <v>GAS</v>
          </cell>
          <cell r="J1573" t="str">
            <v>BASE JV</v>
          </cell>
          <cell r="K1573" t="str">
            <v>PRODUCTION</v>
          </cell>
          <cell r="L1573" t="str">
            <v>PRODUCTION</v>
          </cell>
          <cell r="M1573" t="str">
            <v>Asset Manager, Swamp East Hub</v>
          </cell>
          <cell r="N1573" t="str">
            <v>Asset Management Integration Lead</v>
          </cell>
          <cell r="O1573" t="str">
            <v>AZUBUIKE, JOHN</v>
          </cell>
          <cell r="P1573" t="str">
            <v>SADIK.ZEKERI@SHELL.COM</v>
          </cell>
          <cell r="Q1573" t="str">
            <v>OPEX</v>
          </cell>
          <cell r="R1573" t="str">
            <v>OPEX</v>
          </cell>
          <cell r="S1573" t="str">
            <v>NON SAL</v>
          </cell>
          <cell r="T1573" t="str">
            <v>N/A</v>
          </cell>
          <cell r="U1573" t="str">
            <v>N/A</v>
          </cell>
          <cell r="V1573" t="str">
            <v>N/A</v>
          </cell>
          <cell r="W1573" t="str">
            <v>P233 Facilities Maintenance - Gas</v>
          </cell>
          <cell r="X1573" t="str">
            <v>S7200 Services</v>
          </cell>
          <cell r="Y1573" t="str">
            <v>A2140 Facilities Maintenance</v>
          </cell>
          <cell r="Z1573">
            <v>0.01</v>
          </cell>
          <cell r="AA1573">
            <v>0</v>
          </cell>
          <cell r="AB1573">
            <v>0</v>
          </cell>
          <cell r="AC1573">
            <v>0</v>
          </cell>
          <cell r="AD1573">
            <v>0</v>
          </cell>
          <cell r="AG1573">
            <v>0</v>
          </cell>
          <cell r="AH1573">
            <v>0</v>
          </cell>
        </row>
        <row r="1574">
          <cell r="A1574" t="str">
            <v>O.NG.PBE.N2A.FAC.724FP</v>
          </cell>
          <cell r="B1574" t="str">
            <v>PBE NEMBE 2 AGG PREV. MTC</v>
          </cell>
          <cell r="C1574" t="str">
            <v>O.NG.PBE.GAS.724FP</v>
          </cell>
          <cell r="D1574" t="str">
            <v>WESTERN SWAMP (PEB) GAS FACILITIES PREVENTIVE MAINTENANCE (PRODUCTION MAINTENANCE – GAS (ONSHORE))</v>
          </cell>
          <cell r="E1574" t="str">
            <v>IRETI OMOTOSO</v>
          </cell>
          <cell r="F1574" t="str">
            <v>PRODUCTION</v>
          </cell>
          <cell r="G1574">
            <v>413003</v>
          </cell>
          <cell r="H1574">
            <v>4130</v>
          </cell>
          <cell r="I1574" t="str">
            <v>GAS</v>
          </cell>
          <cell r="J1574" t="str">
            <v>BASE JV</v>
          </cell>
          <cell r="K1574" t="str">
            <v>PRODUCTION</v>
          </cell>
          <cell r="L1574" t="str">
            <v>PRODUCTION</v>
          </cell>
          <cell r="M1574" t="str">
            <v>Asset Manager, Swamp East Hub</v>
          </cell>
          <cell r="N1574" t="str">
            <v>Asset Management Integration Lead</v>
          </cell>
          <cell r="O1574" t="str">
            <v>AZUBUIKE, JOHN</v>
          </cell>
          <cell r="P1574" t="str">
            <v>SADIK.ZEKERI@SHELL.COM</v>
          </cell>
          <cell r="Q1574" t="str">
            <v>OPEX</v>
          </cell>
          <cell r="R1574" t="str">
            <v>OPEX</v>
          </cell>
          <cell r="S1574" t="str">
            <v>NON SAL</v>
          </cell>
          <cell r="T1574" t="str">
            <v>N/A</v>
          </cell>
          <cell r="U1574" t="str">
            <v>N/A</v>
          </cell>
          <cell r="V1574" t="str">
            <v>N/A</v>
          </cell>
          <cell r="W1574" t="str">
            <v>P233 Facilities Maintenance - Gas</v>
          </cell>
          <cell r="X1574" t="str">
            <v>S7200 Services</v>
          </cell>
          <cell r="Y1574" t="str">
            <v>A2140 Facilities Maintenance</v>
          </cell>
          <cell r="Z1574">
            <v>0.05</v>
          </cell>
          <cell r="AA1574">
            <v>0</v>
          </cell>
          <cell r="AB1574">
            <v>0</v>
          </cell>
          <cell r="AC1574">
            <v>0</v>
          </cell>
          <cell r="AD1574">
            <v>0</v>
          </cell>
          <cell r="AG1574">
            <v>0</v>
          </cell>
          <cell r="AH1574">
            <v>0</v>
          </cell>
        </row>
        <row r="1575">
          <cell r="A1575" t="str">
            <v>O.NG.PBE.N3A.FAC.724FP</v>
          </cell>
          <cell r="B1575" t="str">
            <v>PBE NEMBE 3 AGG PREV. MTC</v>
          </cell>
          <cell r="C1575" t="str">
            <v>O.NG.PBE.GAS.724FP</v>
          </cell>
          <cell r="D1575" t="str">
            <v>WESTERN SWAMP (PEB) GAS FACILITIES PREVENTIVE MAINTENANCE (PRODUCTION MAINTENANCE – GAS (ONSHORE))</v>
          </cell>
          <cell r="E1575" t="str">
            <v>IRETI OMOTOSO</v>
          </cell>
          <cell r="F1575" t="str">
            <v>PRODUCTION</v>
          </cell>
          <cell r="G1575">
            <v>413003</v>
          </cell>
          <cell r="H1575">
            <v>4130</v>
          </cell>
          <cell r="I1575" t="str">
            <v>GAS</v>
          </cell>
          <cell r="J1575" t="str">
            <v>BASE JV</v>
          </cell>
          <cell r="K1575" t="str">
            <v>PRODUCTION</v>
          </cell>
          <cell r="L1575" t="str">
            <v>PRODUCTION</v>
          </cell>
          <cell r="M1575" t="str">
            <v>Asset Manager, Swamp East Hub</v>
          </cell>
          <cell r="N1575" t="str">
            <v>Asset Management Integration Lead</v>
          </cell>
          <cell r="O1575" t="str">
            <v>AZUBUIKE, JOHN</v>
          </cell>
          <cell r="P1575" t="str">
            <v>SADIK.ZEKERI@SHELL.COM</v>
          </cell>
          <cell r="Q1575" t="str">
            <v>OPEX</v>
          </cell>
          <cell r="R1575" t="str">
            <v>OPEX</v>
          </cell>
          <cell r="S1575" t="str">
            <v>NON SAL</v>
          </cell>
          <cell r="T1575" t="str">
            <v>N/A</v>
          </cell>
          <cell r="U1575" t="str">
            <v>N/A</v>
          </cell>
          <cell r="V1575" t="str">
            <v>N/A</v>
          </cell>
          <cell r="W1575" t="str">
            <v>P233 Facilities Maintenance - Gas</v>
          </cell>
          <cell r="X1575" t="str">
            <v>S7200 Services</v>
          </cell>
          <cell r="Y1575" t="str">
            <v>A2140 Facilities Maintenance</v>
          </cell>
          <cell r="Z1575">
            <v>0.01</v>
          </cell>
          <cell r="AA1575">
            <v>0</v>
          </cell>
          <cell r="AB1575">
            <v>0</v>
          </cell>
          <cell r="AC1575">
            <v>0</v>
          </cell>
          <cell r="AD1575">
            <v>0</v>
          </cell>
          <cell r="AG1575">
            <v>0</v>
          </cell>
          <cell r="AH1575">
            <v>0</v>
          </cell>
        </row>
        <row r="1576">
          <cell r="A1576" t="str">
            <v>O.NG.PBE.SUU.ACC.71300</v>
          </cell>
          <cell r="B1576" t="str">
            <v>PBE.SUPPORT ACCOMMODATION OPERATIONS</v>
          </cell>
          <cell r="C1576" t="str">
            <v>O.NG.PBE.SUU.ACC.726FC</v>
          </cell>
          <cell r="D1576" t="str">
            <v xml:space="preserve">PBE.SUPPORT ACCOMMDATION OPERATIONS </v>
          </cell>
          <cell r="E1576" t="str">
            <v>IRETI OMOTOSO</v>
          </cell>
          <cell r="F1576" t="str">
            <v>PRODUCTION</v>
          </cell>
          <cell r="G1576">
            <v>415006</v>
          </cell>
          <cell r="H1576">
            <v>4150</v>
          </cell>
          <cell r="I1576" t="str">
            <v>HSE</v>
          </cell>
          <cell r="J1576" t="str">
            <v>BASE JV</v>
          </cell>
          <cell r="K1576" t="str">
            <v>PRODUCTION</v>
          </cell>
          <cell r="L1576" t="str">
            <v>PRODUCTION</v>
          </cell>
          <cell r="M1576" t="str">
            <v>Asset Manager, Swamp East Hub</v>
          </cell>
          <cell r="N1576" t="str">
            <v>Asset Management Integration Lead</v>
          </cell>
          <cell r="O1576" t="str">
            <v>AZUBUIKE, JOHN</v>
          </cell>
          <cell r="P1576" t="str">
            <v>SADIK.ZEKERI@SHELL.COM</v>
          </cell>
          <cell r="Q1576" t="str">
            <v>OPEX</v>
          </cell>
          <cell r="R1576" t="str">
            <v>OPEX</v>
          </cell>
          <cell r="S1576" t="str">
            <v>NON SAL</v>
          </cell>
          <cell r="T1576" t="str">
            <v>N/A</v>
          </cell>
          <cell r="U1576" t="str">
            <v>N/A</v>
          </cell>
          <cell r="V1576" t="str">
            <v>N/A</v>
          </cell>
          <cell r="W1576" t="str">
            <v>P231 Production Operations</v>
          </cell>
          <cell r="X1576" t="str">
            <v>S7200 Services</v>
          </cell>
          <cell r="Y1576" t="str">
            <v>A2110 Production Operations</v>
          </cell>
          <cell r="Z1576">
            <v>-0.01</v>
          </cell>
          <cell r="AA1576">
            <v>0</v>
          </cell>
          <cell r="AB1576">
            <v>0</v>
          </cell>
          <cell r="AC1576">
            <v>0</v>
          </cell>
          <cell r="AD1576">
            <v>0</v>
          </cell>
          <cell r="AG1576">
            <v>0</v>
          </cell>
          <cell r="AH1576">
            <v>0</v>
          </cell>
        </row>
        <row r="1577">
          <cell r="A1577" t="str">
            <v>O.NG.PBE.SUU.ACC.724FC</v>
          </cell>
          <cell r="B1577" t="str">
            <v>PBE.SUPPORT ACCOMMDATION CORR.</v>
          </cell>
          <cell r="C1577" t="str">
            <v>O.NG.PBE.SUU.ACC.726FC</v>
          </cell>
          <cell r="D1577" t="str">
            <v xml:space="preserve">PBE.SUPPORT ACCOMMDATION OPERATIONS </v>
          </cell>
          <cell r="E1577" t="str">
            <v>IRETI OMOTOSO</v>
          </cell>
          <cell r="F1577" t="str">
            <v>PRODUCTION</v>
          </cell>
          <cell r="G1577">
            <v>415006</v>
          </cell>
          <cell r="H1577">
            <v>4150</v>
          </cell>
          <cell r="I1577" t="str">
            <v>HSE</v>
          </cell>
          <cell r="J1577" t="str">
            <v>BASE JV</v>
          </cell>
          <cell r="K1577" t="str">
            <v>PRODUCTION</v>
          </cell>
          <cell r="L1577" t="str">
            <v>PRODUCTION</v>
          </cell>
          <cell r="M1577" t="str">
            <v>Asset Manager, Swamp East Hub</v>
          </cell>
          <cell r="N1577" t="str">
            <v>Asset Management Integration Lead</v>
          </cell>
          <cell r="O1577" t="str">
            <v>AZUBUIKE, JOHN</v>
          </cell>
          <cell r="P1577" t="str">
            <v>SADIK.ZEKERI@SHELL.COM</v>
          </cell>
          <cell r="Q1577" t="str">
            <v>OPEX</v>
          </cell>
          <cell r="R1577" t="str">
            <v>OPEX</v>
          </cell>
          <cell r="S1577" t="str">
            <v>NON SAL</v>
          </cell>
          <cell r="T1577" t="str">
            <v>N/A</v>
          </cell>
          <cell r="U1577" t="str">
            <v>N/A</v>
          </cell>
          <cell r="V1577" t="str">
            <v>N/A</v>
          </cell>
          <cell r="W1577" t="str">
            <v>P233 Facilities Maintenance</v>
          </cell>
          <cell r="X1577" t="str">
            <v>S7200 Services</v>
          </cell>
          <cell r="Y1577" t="str">
            <v>A2140 Facilities Maintenance</v>
          </cell>
          <cell r="Z1577">
            <v>-0.01</v>
          </cell>
          <cell r="AA1577">
            <v>0</v>
          </cell>
          <cell r="AB1577">
            <v>0</v>
          </cell>
          <cell r="AC1577">
            <v>0</v>
          </cell>
          <cell r="AD1577">
            <v>0</v>
          </cell>
          <cell r="AG1577">
            <v>0</v>
          </cell>
          <cell r="AH1577">
            <v>0</v>
          </cell>
        </row>
        <row r="1578">
          <cell r="A1578" t="str">
            <v>O.NG.PAW.OAF.FAC.71300</v>
          </cell>
          <cell r="B1578" t="str">
            <v xml:space="preserve">PAW OSIOKA F/S FACIL OPERATIONS         </v>
          </cell>
          <cell r="C1578" t="str">
            <v>O.NG.PBW.FAC.71300</v>
          </cell>
          <cell r="D1578" t="str">
            <v>NORTHERN SWAMP (PWB) OIL FACILITIES OPERATIONS (PRODUCTION MAINTENANCE – OIL (ONSHORE))</v>
          </cell>
          <cell r="E1578" t="str">
            <v>IRETI OMOTOSO</v>
          </cell>
          <cell r="F1578" t="str">
            <v>PRODUCTION</v>
          </cell>
          <cell r="G1578">
            <v>413001</v>
          </cell>
          <cell r="H1578">
            <v>4130</v>
          </cell>
          <cell r="I1578" t="str">
            <v>OF-MTCE</v>
          </cell>
          <cell r="J1578" t="str">
            <v>BASE JV</v>
          </cell>
          <cell r="K1578" t="str">
            <v>PRODUCTION</v>
          </cell>
          <cell r="L1578" t="str">
            <v>PRODUCTION</v>
          </cell>
          <cell r="M1578" t="str">
            <v>Asset Manager, Swamp West Hub</v>
          </cell>
          <cell r="N1578" t="str">
            <v>Asset Management Integration Lead</v>
          </cell>
          <cell r="O1578" t="str">
            <v>COOKEY, GABRIEL</v>
          </cell>
          <cell r="P1578" t="str">
            <v>RICHARD.ITENE@SHELL.COM</v>
          </cell>
          <cell r="Q1578" t="str">
            <v>OPEX</v>
          </cell>
          <cell r="R1578" t="str">
            <v>OPEX</v>
          </cell>
          <cell r="S1578" t="str">
            <v>NON SAL</v>
          </cell>
          <cell r="T1578" t="str">
            <v>N/A</v>
          </cell>
          <cell r="U1578" t="str">
            <v>N/A</v>
          </cell>
          <cell r="V1578" t="str">
            <v>N/A</v>
          </cell>
          <cell r="W1578" t="str">
            <v>P231 Production Operations</v>
          </cell>
          <cell r="X1578" t="str">
            <v>S7200 Services</v>
          </cell>
          <cell r="Y1578" t="str">
            <v>A2110 Production Operations</v>
          </cell>
          <cell r="Z1578">
            <v>0</v>
          </cell>
          <cell r="AA1578">
            <v>0</v>
          </cell>
          <cell r="AB1578">
            <v>0</v>
          </cell>
          <cell r="AC1578">
            <v>0</v>
          </cell>
          <cell r="AD1578">
            <v>0</v>
          </cell>
          <cell r="AG1578">
            <v>0</v>
          </cell>
          <cell r="AH1578">
            <v>0</v>
          </cell>
        </row>
        <row r="1579">
          <cell r="A1579" t="str">
            <v>C.NG.PAO.NO.18.003</v>
          </cell>
          <cell r="B1579" t="str">
            <v>Export Gas Compressor</v>
          </cell>
          <cell r="C1579" t="str">
            <v>C.NG.PAO.NO.18.003</v>
          </cell>
          <cell r="D1579" t="str">
            <v>Export Gas Compressor</v>
          </cell>
          <cell r="E1579" t="str">
            <v>IRETI OMOTOSO</v>
          </cell>
          <cell r="F1579" t="str">
            <v>PRODUCTION</v>
          </cell>
          <cell r="G1579">
            <v>13203</v>
          </cell>
          <cell r="H1579">
            <v>132</v>
          </cell>
          <cell r="I1579" t="str">
            <v>OF-EM</v>
          </cell>
          <cell r="J1579" t="str">
            <v>BASE JV</v>
          </cell>
          <cell r="K1579" t="str">
            <v>PRODUCTION</v>
          </cell>
          <cell r="L1579" t="str">
            <v>PRODUCTION</v>
          </cell>
          <cell r="M1579" t="str">
            <v>Asset Manager, EA Hub</v>
          </cell>
          <cell r="N1579" t="str">
            <v>Asset Management Integration Lead</v>
          </cell>
          <cell r="O1579" t="str">
            <v>OLUMIDE, VICTORIA</v>
          </cell>
          <cell r="P1579" t="str">
            <v>ADEOLA.OMOLE@SHELL.COM</v>
          </cell>
          <cell r="Q1579" t="str">
            <v>CAPEX</v>
          </cell>
          <cell r="R1579" t="str">
            <v>CAPEX</v>
          </cell>
          <cell r="S1579">
            <v>0</v>
          </cell>
          <cell r="T1579">
            <v>0</v>
          </cell>
          <cell r="U1579">
            <v>0</v>
          </cell>
          <cell r="V1579" t="str">
            <v>C_OGIS_OZZ_U13</v>
          </cell>
          <cell r="W1579">
            <v>0</v>
          </cell>
          <cell r="X1579">
            <v>0</v>
          </cell>
          <cell r="Y1579">
            <v>0</v>
          </cell>
          <cell r="Z1579">
            <v>0</v>
          </cell>
          <cell r="AA1579">
            <v>0</v>
          </cell>
          <cell r="AB1579">
            <v>171410000</v>
          </cell>
          <cell r="AC1579">
            <v>2248000</v>
          </cell>
          <cell r="AD1579">
            <v>2810000</v>
          </cell>
          <cell r="AG1579">
            <v>0</v>
          </cell>
          <cell r="AH1579">
            <v>-2810000</v>
          </cell>
        </row>
        <row r="1580">
          <cell r="A1580" t="str">
            <v>O.NG.PBW.ECF.FAC.71300</v>
          </cell>
          <cell r="B1580" t="str">
            <v>PBW ESCRAVOS BEACH F/S FACIL OPERATE</v>
          </cell>
          <cell r="C1580" t="str">
            <v>O.NG.PBW.FAC.71300</v>
          </cell>
          <cell r="D1580" t="str">
            <v>NORTHERN SWAMP (PWB) OIL FACILITIES OPERATIONS (PRODUCTION MAINTENANCE – OIL (ONSHORE))</v>
          </cell>
          <cell r="E1580" t="str">
            <v>IRETI OMOTOSO</v>
          </cell>
          <cell r="F1580" t="str">
            <v>PRODUCTION</v>
          </cell>
          <cell r="G1580">
            <v>413001</v>
          </cell>
          <cell r="H1580">
            <v>4130</v>
          </cell>
          <cell r="I1580" t="str">
            <v>OF-MTCE</v>
          </cell>
          <cell r="J1580" t="str">
            <v>BASE JV</v>
          </cell>
          <cell r="K1580" t="str">
            <v>PRODUCTION</v>
          </cell>
          <cell r="L1580" t="str">
            <v>PRODUCTION</v>
          </cell>
          <cell r="M1580" t="str">
            <v>Asset Manager, Swamp West Hub</v>
          </cell>
          <cell r="N1580" t="str">
            <v>Asset Management Integration Lead</v>
          </cell>
          <cell r="O1580" t="str">
            <v>COOKEY, GABRIEL</v>
          </cell>
          <cell r="P1580" t="str">
            <v>RICHARD.ITENE@SHELL.COM</v>
          </cell>
          <cell r="Q1580" t="str">
            <v>OPEX</v>
          </cell>
          <cell r="R1580" t="str">
            <v>OPEX</v>
          </cell>
          <cell r="S1580" t="str">
            <v>NON SAL</v>
          </cell>
          <cell r="T1580" t="str">
            <v>N/A</v>
          </cell>
          <cell r="U1580" t="str">
            <v>N/A</v>
          </cell>
          <cell r="V1580" t="str">
            <v>N_ESCB_WS1_N02</v>
          </cell>
          <cell r="W1580" t="str">
            <v>P231 Production Operations</v>
          </cell>
          <cell r="X1580" t="str">
            <v>S7200 Services</v>
          </cell>
          <cell r="Y1580" t="str">
            <v>A2110 Production Operations</v>
          </cell>
          <cell r="Z1580">
            <v>568638.41999999993</v>
          </cell>
          <cell r="AA1580">
            <v>880386.89</v>
          </cell>
          <cell r="AB1580">
            <v>132286750.468408</v>
          </cell>
          <cell r="AC1580">
            <v>177374.87</v>
          </cell>
          <cell r="AD1580">
            <v>611101.92071609176</v>
          </cell>
          <cell r="AG1580">
            <v>0</v>
          </cell>
          <cell r="AH1580">
            <v>-611101.92071609176</v>
          </cell>
        </row>
        <row r="1581">
          <cell r="A1581" t="str">
            <v>C.NG.SUC.IE.16.001</v>
          </cell>
          <cell r="B1581" t="str">
            <v>SUBSTATION UPGRADES</v>
          </cell>
          <cell r="C1581" t="str">
            <v>C.NG.SUC.IE.16.001</v>
          </cell>
          <cell r="D1581" t="str">
            <v>SUBSTATION UPGRADES</v>
          </cell>
          <cell r="E1581" t="str">
            <v>CHIGBO ENENMO</v>
          </cell>
          <cell r="F1581" t="str">
            <v>INFRASTRUCTURE</v>
          </cell>
          <cell r="G1581">
            <v>14001</v>
          </cell>
          <cell r="H1581">
            <v>140</v>
          </cell>
          <cell r="I1581" t="str">
            <v>OF-E&amp;M</v>
          </cell>
          <cell r="J1581" t="str">
            <v>BASE JV</v>
          </cell>
          <cell r="K1581" t="str">
            <v>HR</v>
          </cell>
          <cell r="L1581" t="str">
            <v>INFRASTRUCTURE</v>
          </cell>
          <cell r="M1581" t="str">
            <v>Infrastructure Services Mgr Nigeria</v>
          </cell>
          <cell r="N1581" t="str">
            <v>Head, Corporate Utilities</v>
          </cell>
          <cell r="O1581" t="str">
            <v>AJILIMA- ISAAC, HAWA</v>
          </cell>
          <cell r="P1581" t="str">
            <v>IDARA.IDANG@SHELL.COM</v>
          </cell>
          <cell r="Q1581" t="str">
            <v>CAPEX</v>
          </cell>
          <cell r="R1581" t="str">
            <v>CAPEX</v>
          </cell>
          <cell r="V1581" t="str">
            <v>C_ASIT_EUT_Z05</v>
          </cell>
          <cell r="Z1581">
            <v>438383.68000000005</v>
          </cell>
          <cell r="AA1581">
            <v>74683.060000000027</v>
          </cell>
          <cell r="AB1581">
            <v>63287500</v>
          </cell>
          <cell r="AC1581">
            <v>622500</v>
          </cell>
          <cell r="AD1581">
            <v>830000</v>
          </cell>
          <cell r="AG1581">
            <v>0</v>
          </cell>
          <cell r="AH1581">
            <v>-830000</v>
          </cell>
        </row>
        <row r="1582">
          <cell r="A1582" t="str">
            <v>O.NG.PCW.ARF.FAC.71300</v>
          </cell>
          <cell r="B1582" t="str">
            <v>PCW AFREMO F/S FACIL OPERATIONS</v>
          </cell>
          <cell r="C1582" t="str">
            <v>O.NG.PBW.FAC.71300</v>
          </cell>
          <cell r="D1582" t="str">
            <v>NORTHERN SWAMP (PWB) OIL FACILITIES OPERATIONS (PRODUCTION MAINTENANCE – OIL (ONSHORE))</v>
          </cell>
          <cell r="E1582" t="str">
            <v>IRETI OMOTOSO</v>
          </cell>
          <cell r="F1582" t="str">
            <v>PRODUCTION</v>
          </cell>
          <cell r="G1582">
            <v>413001</v>
          </cell>
          <cell r="H1582">
            <v>4130</v>
          </cell>
          <cell r="I1582" t="str">
            <v>OF-MTCE</v>
          </cell>
          <cell r="J1582" t="str">
            <v>BASE JV</v>
          </cell>
          <cell r="K1582" t="str">
            <v>PRODUCTION</v>
          </cell>
          <cell r="L1582" t="str">
            <v>PRODUCTION</v>
          </cell>
          <cell r="M1582" t="str">
            <v>Asset Manager, Swamp West Hub</v>
          </cell>
          <cell r="N1582" t="str">
            <v>Asset Management Integration Lead</v>
          </cell>
          <cell r="O1582" t="str">
            <v>COOKEY, GABRIEL</v>
          </cell>
          <cell r="P1582" t="str">
            <v>RICHARD.ITENE@SHELL.COM</v>
          </cell>
          <cell r="Q1582" t="str">
            <v>OPEX</v>
          </cell>
          <cell r="R1582" t="str">
            <v>OPEX</v>
          </cell>
          <cell r="S1582" t="str">
            <v>NON SAL</v>
          </cell>
          <cell r="T1582" t="str">
            <v>N/A</v>
          </cell>
          <cell r="U1582" t="str">
            <v>N/A</v>
          </cell>
          <cell r="V1582" t="str">
            <v>N_AFRE_WS1_N02</v>
          </cell>
          <cell r="W1582" t="str">
            <v>P231 Production Operations</v>
          </cell>
          <cell r="X1582" t="str">
            <v>S7200 Services</v>
          </cell>
          <cell r="Y1582" t="str">
            <v>A2110 Production Operations</v>
          </cell>
          <cell r="Z1582">
            <v>799075.77999999991</v>
          </cell>
          <cell r="AA1582">
            <v>610961.04</v>
          </cell>
          <cell r="AB1582">
            <v>106423425.8727152</v>
          </cell>
          <cell r="AC1582">
            <v>1905936.58</v>
          </cell>
          <cell r="AD1582">
            <v>2254865.8451564433</v>
          </cell>
          <cell r="AG1582">
            <v>0</v>
          </cell>
          <cell r="AH1582">
            <v>-2254865.8451564433</v>
          </cell>
        </row>
        <row r="1583">
          <cell r="A1583" t="str">
            <v>O.NG.PCW.NTF.FAC.71300</v>
          </cell>
          <cell r="B1583" t="str">
            <v>PCW NORTH BANK F/S FACIL OPERATIONS</v>
          </cell>
          <cell r="C1583" t="str">
            <v>O.NG.PBW.FAC.71300</v>
          </cell>
          <cell r="D1583" t="str">
            <v>NORTHERN SWAMP (PWB) OIL FACILITIES OPERATIONS (PRODUCTION MAINTENANCE – OIL (ONSHORE))</v>
          </cell>
          <cell r="E1583" t="str">
            <v>IRETI OMOTOSO</v>
          </cell>
          <cell r="F1583" t="str">
            <v>PRODUCTION</v>
          </cell>
          <cell r="G1583">
            <v>413001</v>
          </cell>
          <cell r="H1583">
            <v>4130</v>
          </cell>
          <cell r="I1583" t="str">
            <v>OF-MTCE</v>
          </cell>
          <cell r="J1583" t="str">
            <v>BASE JV</v>
          </cell>
          <cell r="K1583" t="str">
            <v>PRODUCTION</v>
          </cell>
          <cell r="L1583" t="str">
            <v>PRODUCTION</v>
          </cell>
          <cell r="M1583" t="str">
            <v>Asset Manager, Swamp West Hub</v>
          </cell>
          <cell r="N1583" t="str">
            <v>Asset Management Integration Lead</v>
          </cell>
          <cell r="O1583" t="str">
            <v>COOKEY, GABRIEL</v>
          </cell>
          <cell r="P1583" t="str">
            <v>RICHARD.ITENE@SHELL.COM</v>
          </cell>
          <cell r="Q1583" t="str">
            <v>OPEX</v>
          </cell>
          <cell r="R1583" t="str">
            <v>OPEX</v>
          </cell>
          <cell r="S1583" t="str">
            <v>NON SAL</v>
          </cell>
          <cell r="T1583" t="str">
            <v>N/A</v>
          </cell>
          <cell r="U1583" t="str">
            <v>N/A</v>
          </cell>
          <cell r="V1583" t="str">
            <v>N_FORC_WS1_G01</v>
          </cell>
          <cell r="W1583" t="str">
            <v>P231 Production Operations</v>
          </cell>
          <cell r="X1583" t="str">
            <v>S7200 Services</v>
          </cell>
          <cell r="Y1583" t="str">
            <v>A2110 Production Operations</v>
          </cell>
          <cell r="Z1583">
            <v>868297.14999999991</v>
          </cell>
          <cell r="AA1583">
            <v>761565.35000000009</v>
          </cell>
          <cell r="AB1583">
            <v>147492629.83940798</v>
          </cell>
          <cell r="AC1583">
            <v>301336.74</v>
          </cell>
          <cell r="AD1583">
            <v>784919.13291609171</v>
          </cell>
          <cell r="AG1583">
            <v>0</v>
          </cell>
          <cell r="AH1583">
            <v>-784919.13291609171</v>
          </cell>
        </row>
        <row r="1584">
          <cell r="A1584" t="str">
            <v>O.NG.PCW.SBF.FAC.71300</v>
          </cell>
          <cell r="B1584" t="str">
            <v>PCW SOUTH BANK F/S FACIL OPERATIONS</v>
          </cell>
          <cell r="C1584" t="str">
            <v>O.NG.PBW.FAC.71300</v>
          </cell>
          <cell r="D1584" t="str">
            <v>NORTHERN SWAMP (PWB) OIL FACILITIES OPERATIONS (PRODUCTION MAINTENANCE – OIL (ONSHORE))</v>
          </cell>
          <cell r="E1584" t="str">
            <v>IRETI OMOTOSO</v>
          </cell>
          <cell r="F1584" t="str">
            <v>PRODUCTION</v>
          </cell>
          <cell r="G1584">
            <v>413001</v>
          </cell>
          <cell r="H1584">
            <v>4130</v>
          </cell>
          <cell r="I1584" t="str">
            <v>OF-MTCE</v>
          </cell>
          <cell r="J1584" t="str">
            <v>BASE JV</v>
          </cell>
          <cell r="K1584" t="str">
            <v>PRODUCTION</v>
          </cell>
          <cell r="L1584" t="str">
            <v>PRODUCTION</v>
          </cell>
          <cell r="M1584" t="str">
            <v>Asset Manager, Swamp West Hub</v>
          </cell>
          <cell r="N1584" t="str">
            <v>Asset Management Integration Lead</v>
          </cell>
          <cell r="O1584" t="str">
            <v>COOKEY, GABRIEL</v>
          </cell>
          <cell r="P1584" t="str">
            <v>RICHARD.ITENE@SHELL.COM</v>
          </cell>
          <cell r="Q1584" t="str">
            <v>OPEX</v>
          </cell>
          <cell r="R1584" t="str">
            <v>OPEX</v>
          </cell>
          <cell r="S1584" t="str">
            <v>NON SAL</v>
          </cell>
          <cell r="T1584" t="str">
            <v>N/A</v>
          </cell>
          <cell r="U1584" t="str">
            <v>N/A</v>
          </cell>
          <cell r="V1584" t="str">
            <v>N_FORC_WS1_G01</v>
          </cell>
          <cell r="W1584" t="str">
            <v>P231 Production Operations</v>
          </cell>
          <cell r="X1584" t="str">
            <v>S7200 Services</v>
          </cell>
          <cell r="Y1584" t="str">
            <v>A2110 Production Operations</v>
          </cell>
          <cell r="Z1584">
            <v>415776.5199999999</v>
          </cell>
          <cell r="AA1584">
            <v>679663.37999999977</v>
          </cell>
          <cell r="AB1584">
            <v>130099418.133136</v>
          </cell>
          <cell r="AC1584">
            <v>308281.34000000003</v>
          </cell>
          <cell r="AD1584">
            <v>734836.80928897054</v>
          </cell>
          <cell r="AG1584">
            <v>0</v>
          </cell>
          <cell r="AH1584">
            <v>-734836.80928897054</v>
          </cell>
        </row>
        <row r="1585">
          <cell r="A1585" t="str">
            <v>O.NG.PCW.YKF.FAC.71300</v>
          </cell>
          <cell r="B1585" t="str">
            <v>PCW YOKRI F/S FACIL OPERATIONS</v>
          </cell>
          <cell r="C1585" t="str">
            <v>O.NG.PBW.FAC.71300</v>
          </cell>
          <cell r="D1585" t="str">
            <v>NORTHERN SWAMP (PWB) OIL FACILITIES OPERATIONS (PRODUCTION MAINTENANCE – OIL (ONSHORE))</v>
          </cell>
          <cell r="E1585" t="str">
            <v>IRETI OMOTOSO</v>
          </cell>
          <cell r="F1585" t="str">
            <v>PRODUCTION</v>
          </cell>
          <cell r="G1585">
            <v>413001</v>
          </cell>
          <cell r="H1585">
            <v>4130</v>
          </cell>
          <cell r="I1585" t="str">
            <v>OF-MTCE</v>
          </cell>
          <cell r="J1585" t="str">
            <v>BASE JV</v>
          </cell>
          <cell r="K1585" t="str">
            <v>PRODUCTION</v>
          </cell>
          <cell r="L1585" t="str">
            <v>PRODUCTION</v>
          </cell>
          <cell r="M1585" t="str">
            <v>Asset Manager, Swamp West Hub</v>
          </cell>
          <cell r="N1585" t="str">
            <v>Asset Management Integration Lead</v>
          </cell>
          <cell r="O1585" t="str">
            <v>COOKEY, GABRIEL</v>
          </cell>
          <cell r="P1585" t="str">
            <v>RICHARD.ITENE@SHELL.COM</v>
          </cell>
          <cell r="Q1585" t="str">
            <v>OPEX</v>
          </cell>
          <cell r="R1585" t="str">
            <v>OPEX</v>
          </cell>
          <cell r="S1585" t="str">
            <v>NON SAL</v>
          </cell>
          <cell r="T1585" t="str">
            <v>N/A</v>
          </cell>
          <cell r="U1585" t="str">
            <v>N/A</v>
          </cell>
          <cell r="V1585" t="str">
            <v>N_FORC_WS1_G01</v>
          </cell>
          <cell r="W1585" t="str">
            <v>P231 Production Operations</v>
          </cell>
          <cell r="X1585" t="str">
            <v>S7200 Services</v>
          </cell>
          <cell r="Y1585" t="str">
            <v>A2110 Production Operations</v>
          </cell>
          <cell r="Z1585">
            <v>364809.31</v>
          </cell>
          <cell r="AA1585">
            <v>569758.56000000006</v>
          </cell>
          <cell r="AB1585">
            <v>139568684.88960001</v>
          </cell>
          <cell r="AC1585">
            <v>233734.32</v>
          </cell>
          <cell r="AD1585">
            <v>691336.56553967216</v>
          </cell>
          <cell r="AG1585">
            <v>0</v>
          </cell>
          <cell r="AH1585">
            <v>-691336.56553967216</v>
          </cell>
        </row>
        <row r="1586">
          <cell r="A1586" t="str">
            <v>O.NG.PCW.YKW.WEL.71300</v>
          </cell>
          <cell r="B1586" t="str">
            <v>PCW YOKRI WELLS OPERATIONS</v>
          </cell>
          <cell r="C1586" t="str">
            <v>O.NG.PBW.FAC.71300</v>
          </cell>
          <cell r="D1586" t="str">
            <v>NORTHERN SWAMP (PWB) OIL FACILITIES OPERATIONS (PRODUCTION MAINTENANCE – OIL (ONSHORE))</v>
          </cell>
          <cell r="E1586" t="str">
            <v>IRETI OMOTOSO</v>
          </cell>
          <cell r="F1586" t="str">
            <v>PRODUCTION</v>
          </cell>
          <cell r="G1586">
            <v>413001</v>
          </cell>
          <cell r="H1586">
            <v>4130</v>
          </cell>
          <cell r="I1586" t="str">
            <v>OF-MTCE</v>
          </cell>
          <cell r="J1586" t="str">
            <v>BASE JV</v>
          </cell>
          <cell r="K1586" t="str">
            <v>PRODUCTION</v>
          </cell>
          <cell r="L1586" t="str">
            <v>PRODUCTION</v>
          </cell>
          <cell r="M1586" t="str">
            <v>Asset Manager, Swamp West Hub</v>
          </cell>
          <cell r="N1586" t="str">
            <v>Asset Management Integration Lead</v>
          </cell>
          <cell r="O1586" t="str">
            <v>COOKEY, GABRIEL</v>
          </cell>
          <cell r="P1586" t="str">
            <v>RICHARD.ITENE@SHELL.COM</v>
          </cell>
          <cell r="Q1586" t="str">
            <v>OPEX</v>
          </cell>
          <cell r="R1586" t="str">
            <v>OPEX</v>
          </cell>
          <cell r="S1586" t="str">
            <v>NON SAL</v>
          </cell>
          <cell r="T1586" t="str">
            <v>N/A</v>
          </cell>
          <cell r="U1586" t="str">
            <v>N/A</v>
          </cell>
          <cell r="V1586" t="str">
            <v>N/A</v>
          </cell>
          <cell r="W1586" t="str">
            <v>P232 Well Mtce, Testing &amp; Stimulation</v>
          </cell>
          <cell r="X1586" t="str">
            <v>S7200 Services</v>
          </cell>
          <cell r="Y1586" t="str">
            <v>A2110 Production Operations</v>
          </cell>
          <cell r="Z1586">
            <v>0</v>
          </cell>
          <cell r="AA1586">
            <v>0</v>
          </cell>
          <cell r="AB1586">
            <v>0</v>
          </cell>
          <cell r="AC1586">
            <v>0</v>
          </cell>
          <cell r="AD1586">
            <v>0</v>
          </cell>
          <cell r="AG1586">
            <v>0</v>
          </cell>
          <cell r="AH1586">
            <v>0</v>
          </cell>
        </row>
        <row r="1587">
          <cell r="A1587" t="str">
            <v>O.NG.PBW.BTF.FAC.71300</v>
          </cell>
          <cell r="B1587" t="str">
            <v>PBW BATAN F/S FACIL OPERATE</v>
          </cell>
          <cell r="C1587" t="str">
            <v>O.NG.PBW.FAC.71300C</v>
          </cell>
          <cell r="D1587" t="str">
            <v>NORTHERN SWAMP (PWB) OIL FACILITIES OPERATIONS (INDIRECT PRODUCTION &amp; FIELD OVERHEAD – OIL (LOGISTICS/LAND TRANSPORT)</v>
          </cell>
          <cell r="E1587" t="str">
            <v>IRETI OMOTOSO</v>
          </cell>
          <cell r="F1587" t="str">
            <v>PRODUCTION</v>
          </cell>
          <cell r="G1587">
            <v>413001</v>
          </cell>
          <cell r="H1587">
            <v>4130</v>
          </cell>
          <cell r="I1587" t="str">
            <v>OF-MTCE</v>
          </cell>
          <cell r="J1587" t="str">
            <v>BASE JV</v>
          </cell>
          <cell r="K1587" t="str">
            <v>PRODUCTION</v>
          </cell>
          <cell r="L1587" t="str">
            <v>PRODUCTION</v>
          </cell>
          <cell r="M1587" t="str">
            <v>Asset Manager, Swamp West Hub</v>
          </cell>
          <cell r="N1587" t="str">
            <v>Asset Management Integration Lead</v>
          </cell>
          <cell r="O1587" t="str">
            <v>COOKEY, GABRIEL</v>
          </cell>
          <cell r="P1587" t="str">
            <v>RICHARD.ITENE@SHELL.COM</v>
          </cell>
          <cell r="Q1587" t="str">
            <v>OPEX</v>
          </cell>
          <cell r="R1587" t="str">
            <v>OPEX</v>
          </cell>
          <cell r="S1587" t="str">
            <v>NON SAL</v>
          </cell>
          <cell r="T1587" t="str">
            <v>N/A</v>
          </cell>
          <cell r="U1587" t="str">
            <v>N/A</v>
          </cell>
          <cell r="V1587" t="str">
            <v>N/A</v>
          </cell>
          <cell r="W1587" t="str">
            <v>P231 Production Operations</v>
          </cell>
          <cell r="X1587" t="str">
            <v>S7200 Services</v>
          </cell>
          <cell r="Y1587" t="str">
            <v>A2110 Production Operations</v>
          </cell>
          <cell r="Z1587">
            <v>0</v>
          </cell>
          <cell r="AA1587">
            <v>0</v>
          </cell>
          <cell r="AB1587">
            <v>0</v>
          </cell>
          <cell r="AC1587">
            <v>0</v>
          </cell>
          <cell r="AD1587">
            <v>0</v>
          </cell>
          <cell r="AG1587">
            <v>0</v>
          </cell>
          <cell r="AH1587">
            <v>0</v>
          </cell>
        </row>
        <row r="1588">
          <cell r="A1588" t="str">
            <v>O.NG.PAO.EAD.DPS.71300</v>
          </cell>
          <cell r="B1588" t="str">
            <v>EA DRILLING PLATFORMS OPERATIONS</v>
          </cell>
          <cell r="C1588" t="str">
            <v>O.NG.PAO.EAD.DPS.71300</v>
          </cell>
          <cell r="D1588" t="str">
            <v>EA DRILLING PLATFORMS OPERATIONS</v>
          </cell>
          <cell r="E1588" t="str">
            <v>IRETI OMOTOSO</v>
          </cell>
          <cell r="F1588" t="str">
            <v>PRODUCTION</v>
          </cell>
          <cell r="G1588">
            <v>412001</v>
          </cell>
          <cell r="H1588">
            <v>4120</v>
          </cell>
          <cell r="I1588" t="str">
            <v>OF-MTCE</v>
          </cell>
          <cell r="J1588" t="str">
            <v>BASE JV</v>
          </cell>
          <cell r="K1588" t="str">
            <v>PRODUCTION</v>
          </cell>
          <cell r="L1588" t="str">
            <v>PRODUCTION</v>
          </cell>
          <cell r="M1588" t="str">
            <v>Asset Manager, EA Hub</v>
          </cell>
          <cell r="N1588" t="str">
            <v>Asset Management Integration Lead</v>
          </cell>
          <cell r="O1588" t="str">
            <v>OLUMIDE, VICTORIA</v>
          </cell>
          <cell r="P1588" t="str">
            <v>OGBONNA.NWACHI@SHELL.COM</v>
          </cell>
          <cell r="Q1588" t="str">
            <v>OPEX</v>
          </cell>
          <cell r="R1588" t="str">
            <v>OPEX</v>
          </cell>
          <cell r="S1588" t="str">
            <v>NON SAL</v>
          </cell>
          <cell r="T1588" t="str">
            <v>N/A</v>
          </cell>
          <cell r="U1588" t="str">
            <v>N/A</v>
          </cell>
          <cell r="V1588" t="str">
            <v>N/A</v>
          </cell>
          <cell r="W1588" t="str">
            <v>P231 Production Operations</v>
          </cell>
          <cell r="X1588" t="str">
            <v>S7200 Services</v>
          </cell>
          <cell r="Y1588" t="str">
            <v>A2110 Production Operations</v>
          </cell>
          <cell r="Z1588">
            <v>7.28</v>
          </cell>
          <cell r="AA1588">
            <v>0</v>
          </cell>
          <cell r="AB1588">
            <v>0</v>
          </cell>
          <cell r="AC1588">
            <v>0</v>
          </cell>
          <cell r="AD1588">
            <v>0</v>
          </cell>
          <cell r="AG1588">
            <v>0</v>
          </cell>
          <cell r="AH1588">
            <v>0</v>
          </cell>
        </row>
        <row r="1589">
          <cell r="A1589" t="str">
            <v>O.NG.PAO.EAD.DPS.724FC</v>
          </cell>
          <cell r="B1589" t="str">
            <v>EA DRILLING PLATFORMS CORR. MTC</v>
          </cell>
          <cell r="C1589" t="str">
            <v>O.NG.PAO.EAD.DPS.724FC</v>
          </cell>
          <cell r="D1589" t="str">
            <v>EA DRILLING PLATFORMS CORR. MTC (PLATFORM/ FLOW STATION OPERATIONS &amp; MAINTENANCE)</v>
          </cell>
          <cell r="E1589" t="str">
            <v>IRETI OMOTOSO</v>
          </cell>
          <cell r="F1589" t="str">
            <v>PRODUCTION</v>
          </cell>
          <cell r="G1589">
            <v>412001</v>
          </cell>
          <cell r="H1589">
            <v>4120</v>
          </cell>
          <cell r="I1589" t="str">
            <v>OF-MTCE</v>
          </cell>
          <cell r="J1589" t="str">
            <v>BASE JV</v>
          </cell>
          <cell r="K1589" t="str">
            <v>PRODUCTION</v>
          </cell>
          <cell r="L1589" t="str">
            <v>PRODUCTION</v>
          </cell>
          <cell r="M1589" t="str">
            <v>Asset Manager, EA Hub</v>
          </cell>
          <cell r="N1589" t="str">
            <v>Asset Management Integration Lead</v>
          </cell>
          <cell r="O1589" t="str">
            <v>OLUMIDE, VICTORIA</v>
          </cell>
          <cell r="P1589" t="str">
            <v>OGBONNA.NWACHI@SHELL.COM</v>
          </cell>
          <cell r="Q1589" t="str">
            <v>OPEX</v>
          </cell>
          <cell r="R1589" t="str">
            <v>OPEX</v>
          </cell>
          <cell r="S1589" t="str">
            <v>NON SAL</v>
          </cell>
          <cell r="T1589" t="str">
            <v>N/A</v>
          </cell>
          <cell r="U1589" t="str">
            <v>N/A</v>
          </cell>
          <cell r="V1589" t="str">
            <v>N_EAZZ_OFS_N01</v>
          </cell>
          <cell r="W1589" t="str">
            <v>P233 Facilities Maintenance</v>
          </cell>
          <cell r="X1589" t="str">
            <v>S7200 Services</v>
          </cell>
          <cell r="Y1589" t="str">
            <v>A2140 Facilities Maintenance</v>
          </cell>
          <cell r="Z1589">
            <v>198323.28</v>
          </cell>
          <cell r="AA1589">
            <v>277837.88</v>
          </cell>
          <cell r="AB1589">
            <v>15248914</v>
          </cell>
          <cell r="AC1589">
            <v>317633.84999999998</v>
          </cell>
          <cell r="AD1589">
            <v>367630.28934426227</v>
          </cell>
          <cell r="AG1589">
            <v>0</v>
          </cell>
          <cell r="AH1589">
            <v>-367630.28934426227</v>
          </cell>
        </row>
        <row r="1590">
          <cell r="A1590" t="str">
            <v>O.NG.PAO.EAD.DPS.724FP</v>
          </cell>
          <cell r="B1590" t="str">
            <v>EA DRILLING PLATFORMS PREV. MTC</v>
          </cell>
          <cell r="C1590" t="str">
            <v>O.NG.PAO.EAD.DPS.724FP</v>
          </cell>
          <cell r="D1590" t="str">
            <v>EA DRILLING PLATFORMS PREV. MTC (PLATFORM/ FLOW STATION OPERATIONS &amp; MAINTENANCE)</v>
          </cell>
          <cell r="E1590" t="str">
            <v>IRETI OMOTOSO</v>
          </cell>
          <cell r="F1590" t="str">
            <v>PRODUCTION</v>
          </cell>
          <cell r="G1590">
            <v>412001</v>
          </cell>
          <cell r="H1590">
            <v>4120</v>
          </cell>
          <cell r="I1590" t="str">
            <v>OF-MTCE</v>
          </cell>
          <cell r="J1590" t="str">
            <v>BASE JV</v>
          </cell>
          <cell r="K1590" t="str">
            <v>PRODUCTION</v>
          </cell>
          <cell r="L1590" t="str">
            <v>PRODUCTION</v>
          </cell>
          <cell r="M1590" t="str">
            <v>Asset Manager, EA Hub</v>
          </cell>
          <cell r="N1590" t="str">
            <v>Asset Management Integration Lead</v>
          </cell>
          <cell r="O1590" t="str">
            <v>OLUMIDE, VICTORIA</v>
          </cell>
          <cell r="P1590" t="str">
            <v>OGBONNA.NWACHI@SHELL.COM</v>
          </cell>
          <cell r="Q1590" t="str">
            <v>OPEX</v>
          </cell>
          <cell r="R1590" t="str">
            <v>OPEX</v>
          </cell>
          <cell r="S1590" t="str">
            <v>NON SAL</v>
          </cell>
          <cell r="T1590" t="str">
            <v>N/A</v>
          </cell>
          <cell r="U1590" t="str">
            <v>N/A</v>
          </cell>
          <cell r="V1590" t="str">
            <v>N_EAZZ_OFS_N01</v>
          </cell>
          <cell r="W1590" t="str">
            <v>P233 Facilities Maintenance</v>
          </cell>
          <cell r="X1590" t="str">
            <v>S7200 Services</v>
          </cell>
          <cell r="Y1590" t="str">
            <v>A2140 Facilities Maintenance</v>
          </cell>
          <cell r="Z1590">
            <v>5559232.0500000017</v>
          </cell>
          <cell r="AA1590">
            <v>75555.77</v>
          </cell>
          <cell r="AB1590">
            <v>12851319.999999998</v>
          </cell>
          <cell r="AC1590">
            <v>138526.33000000002</v>
          </cell>
          <cell r="AD1590">
            <v>180661.80540983606</v>
          </cell>
          <cell r="AG1590">
            <v>0</v>
          </cell>
          <cell r="AH1590">
            <v>-180661.80540983606</v>
          </cell>
        </row>
        <row r="1591">
          <cell r="A1591" t="str">
            <v>O.NG.PAO.EAF.FAC.71300</v>
          </cell>
          <cell r="B1591" t="str">
            <v>EA SEA EAGLE FPSO FACILITIES OPS</v>
          </cell>
          <cell r="C1591" t="str">
            <v>O.NG.PAO.EAF.FAC.71300</v>
          </cell>
          <cell r="D1591" t="str">
            <v>EA SEA EAGLE FPSO FACILITIES OPS</v>
          </cell>
          <cell r="E1591" t="str">
            <v>IRETI OMOTOSO</v>
          </cell>
          <cell r="F1591" t="str">
            <v>PRODUCTION</v>
          </cell>
          <cell r="G1591">
            <v>412001</v>
          </cell>
          <cell r="H1591">
            <v>4120</v>
          </cell>
          <cell r="I1591" t="str">
            <v>OF-MTCE</v>
          </cell>
          <cell r="J1591" t="str">
            <v>BASE JV</v>
          </cell>
          <cell r="K1591" t="str">
            <v>PRODUCTION</v>
          </cell>
          <cell r="L1591" t="str">
            <v>PRODUCTION</v>
          </cell>
          <cell r="M1591" t="str">
            <v>Asset Manager, EA Hub</v>
          </cell>
          <cell r="N1591" t="str">
            <v>Asset Management Integration Lead</v>
          </cell>
          <cell r="O1591" t="str">
            <v>OLUMIDE, VICTORIA</v>
          </cell>
          <cell r="P1591" t="str">
            <v>OGBONNA.NWACHI@SHELL.COM</v>
          </cell>
          <cell r="Q1591" t="str">
            <v>OPEX</v>
          </cell>
          <cell r="R1591" t="str">
            <v>OPEX</v>
          </cell>
          <cell r="S1591" t="str">
            <v>NON SAL</v>
          </cell>
          <cell r="T1591" t="str">
            <v>N/A</v>
          </cell>
          <cell r="U1591" t="str">
            <v>N/A</v>
          </cell>
          <cell r="V1591" t="str">
            <v>N_EAZZ_OFS_N01</v>
          </cell>
          <cell r="W1591" t="str">
            <v>P231 Production Operations</v>
          </cell>
          <cell r="X1591" t="str">
            <v>S7200 Services</v>
          </cell>
          <cell r="Y1591" t="str">
            <v>A2110 Production Operations</v>
          </cell>
          <cell r="Z1591">
            <v>10656792.369999999</v>
          </cell>
          <cell r="AA1591">
            <v>10048389.999999998</v>
          </cell>
          <cell r="AB1591">
            <v>754531451.96800005</v>
          </cell>
          <cell r="AC1591">
            <v>9289371.2093982752</v>
          </cell>
          <cell r="AD1591">
            <v>11763244.822408112</v>
          </cell>
          <cell r="AG1591">
            <v>0</v>
          </cell>
          <cell r="AH1591">
            <v>-11763244.822408112</v>
          </cell>
        </row>
        <row r="1592">
          <cell r="A1592" t="str">
            <v>O.NG.PAO.EAF.FAC.724FC</v>
          </cell>
          <cell r="B1592" t="str">
            <v>EA SEA EAGLE FPSO FACILITIES CORR. MTC</v>
          </cell>
          <cell r="C1592" t="str">
            <v>O.NG.PAO.EAF.FAC.724FC</v>
          </cell>
          <cell r="D1592" t="str">
            <v>EA SEA EAGLE FPSO FACILITIES CORR. MTC (PLATFORM/ FLOW STATION OPERATIONS &amp; MAINTENANCE)</v>
          </cell>
          <cell r="E1592" t="str">
            <v>IRETI OMOTOSO</v>
          </cell>
          <cell r="F1592" t="str">
            <v>PRODUCTION</v>
          </cell>
          <cell r="G1592">
            <v>412001</v>
          </cell>
          <cell r="H1592">
            <v>4120</v>
          </cell>
          <cell r="I1592" t="str">
            <v>OF-MTCE</v>
          </cell>
          <cell r="J1592" t="str">
            <v>BASE JV</v>
          </cell>
          <cell r="K1592" t="str">
            <v>PRODUCTION</v>
          </cell>
          <cell r="L1592" t="str">
            <v>PRODUCTION</v>
          </cell>
          <cell r="M1592" t="str">
            <v>Asset Manager, EA Hub</v>
          </cell>
          <cell r="N1592" t="str">
            <v>Asset Management Integration Lead</v>
          </cell>
          <cell r="O1592" t="str">
            <v>OLUMIDE, VICTORIA</v>
          </cell>
          <cell r="P1592" t="str">
            <v>OGBONNA.NWACHI@SHELL.COM</v>
          </cell>
          <cell r="Q1592" t="str">
            <v>OPEX</v>
          </cell>
          <cell r="R1592" t="str">
            <v>OPEX</v>
          </cell>
          <cell r="S1592" t="str">
            <v>NON SAL</v>
          </cell>
          <cell r="T1592" t="str">
            <v>N/A</v>
          </cell>
          <cell r="U1592" t="str">
            <v>N/A</v>
          </cell>
          <cell r="V1592" t="str">
            <v>N_EAZZ_OFS_N01</v>
          </cell>
          <cell r="W1592" t="str">
            <v>P233 Facilities Maintenance</v>
          </cell>
          <cell r="X1592" t="str">
            <v>S7200 Services</v>
          </cell>
          <cell r="Y1592" t="str">
            <v>A2140 Facilities Maintenance</v>
          </cell>
          <cell r="Z1592">
            <v>3265757.540000001</v>
          </cell>
          <cell r="AA1592">
            <v>3449604.1300000008</v>
          </cell>
          <cell r="AB1592">
            <v>226026103.19999999</v>
          </cell>
          <cell r="AC1592">
            <v>2556364.81</v>
          </cell>
          <cell r="AD1592">
            <v>3297434.0008196719</v>
          </cell>
          <cell r="AG1592">
            <v>0</v>
          </cell>
          <cell r="AH1592">
            <v>-3297434.0008196719</v>
          </cell>
        </row>
        <row r="1593">
          <cell r="A1593" t="str">
            <v>O.NG.PAO.EAF.FAC.724FP</v>
          </cell>
          <cell r="B1593" t="str">
            <v>EA SEA EAGLE FPSO FACILITIES PREV. MTC</v>
          </cell>
          <cell r="C1593" t="str">
            <v>O.NG.PAO.EAF.FAC.724FP</v>
          </cell>
          <cell r="D1593" t="str">
            <v>EA SEA EAGLE FPSO FACILITIES PREV. MTC (PLATFORM/ FLOW STATION OPERATIONS &amp; MAINTENANCE)</v>
          </cell>
          <cell r="E1593" t="str">
            <v>IRETI OMOTOSO</v>
          </cell>
          <cell r="F1593" t="str">
            <v>PRODUCTION</v>
          </cell>
          <cell r="G1593">
            <v>412001</v>
          </cell>
          <cell r="H1593">
            <v>4120</v>
          </cell>
          <cell r="I1593" t="str">
            <v>OF-MTCE</v>
          </cell>
          <cell r="J1593" t="str">
            <v>BASE JV</v>
          </cell>
          <cell r="K1593" t="str">
            <v>PRODUCTION</v>
          </cell>
          <cell r="L1593" t="str">
            <v>PRODUCTION</v>
          </cell>
          <cell r="M1593" t="str">
            <v>Asset Manager, EA Hub</v>
          </cell>
          <cell r="N1593" t="str">
            <v>Asset Management Integration Lead</v>
          </cell>
          <cell r="O1593" t="str">
            <v>OLUMIDE, VICTORIA</v>
          </cell>
          <cell r="P1593" t="str">
            <v>OGBONNA.NWACHI@SHELL.COM</v>
          </cell>
          <cell r="Q1593" t="str">
            <v>OPEX</v>
          </cell>
          <cell r="R1593" t="str">
            <v>OPEX</v>
          </cell>
          <cell r="S1593" t="str">
            <v>NON SAL</v>
          </cell>
          <cell r="T1593" t="str">
            <v>N/A</v>
          </cell>
          <cell r="U1593" t="str">
            <v>N/A</v>
          </cell>
          <cell r="V1593" t="str">
            <v>N_EAZZ_OFS_N01</v>
          </cell>
          <cell r="W1593" t="str">
            <v>P233 Facilities Maintenance</v>
          </cell>
          <cell r="X1593" t="str">
            <v>S7200 Services</v>
          </cell>
          <cell r="Y1593" t="str">
            <v>A2140 Facilities Maintenance</v>
          </cell>
          <cell r="Z1593">
            <v>6300303.0899999971</v>
          </cell>
          <cell r="AA1593">
            <v>6192236.6999999983</v>
          </cell>
          <cell r="AB1593">
            <v>362955126.5</v>
          </cell>
          <cell r="AC1593">
            <v>5342058.72</v>
          </cell>
          <cell r="AD1593">
            <v>6532075.5281967213</v>
          </cell>
          <cell r="AG1593">
            <v>0</v>
          </cell>
          <cell r="AH1593">
            <v>-6532075.5281967213</v>
          </cell>
        </row>
        <row r="1594">
          <cell r="A1594" t="str">
            <v>O.NG.PAO.EAF.FAC.725FP</v>
          </cell>
          <cell r="B1594" t="str">
            <v>EA FPSO FACILITIES INSPECTION PREV. MTC</v>
          </cell>
          <cell r="C1594" t="str">
            <v>O.NG.PAO.EAF.FAC.725FP</v>
          </cell>
          <cell r="D1594" t="str">
            <v>EA SEA EAGLE FPSO FACILITIES PREV. MTC (PLATFORM/ FLOW STATION OPERATIONS &amp; MAINTENANCE)</v>
          </cell>
          <cell r="E1594" t="str">
            <v>IRETI OMOTOSO</v>
          </cell>
          <cell r="F1594" t="str">
            <v>PRODUCTION</v>
          </cell>
          <cell r="G1594">
            <v>412001</v>
          </cell>
          <cell r="H1594">
            <v>4120</v>
          </cell>
          <cell r="I1594" t="str">
            <v>OF-MTCE</v>
          </cell>
          <cell r="J1594" t="str">
            <v>BASE JV</v>
          </cell>
          <cell r="K1594" t="str">
            <v>PRODUCTION</v>
          </cell>
          <cell r="L1594" t="str">
            <v>PRODUCTION</v>
          </cell>
          <cell r="M1594" t="str">
            <v>Asset Manager, EA Hub</v>
          </cell>
          <cell r="N1594" t="str">
            <v>Asset Management Integration Lead</v>
          </cell>
          <cell r="O1594" t="str">
            <v>OLUMIDE, VICTORIA</v>
          </cell>
          <cell r="P1594" t="str">
            <v>OGBONNA.NWACHI@SHELL.COM</v>
          </cell>
          <cell r="Q1594" t="str">
            <v>OPEX</v>
          </cell>
          <cell r="R1594" t="str">
            <v>OPEX</v>
          </cell>
          <cell r="S1594" t="str">
            <v>NON SAL</v>
          </cell>
          <cell r="T1594" t="str">
            <v>N/A</v>
          </cell>
          <cell r="U1594" t="str">
            <v>N/A</v>
          </cell>
          <cell r="V1594" t="str">
            <v>N_EAZZ_OFS_N01</v>
          </cell>
          <cell r="W1594" t="str">
            <v>P233 Facilities Maintenance</v>
          </cell>
          <cell r="X1594" t="str">
            <v>S7200 Services</v>
          </cell>
          <cell r="Y1594" t="str">
            <v>A2140 Facilities Maintenance</v>
          </cell>
          <cell r="Z1594">
            <v>299539.61</v>
          </cell>
          <cell r="AA1594">
            <v>7742678.2399999993</v>
          </cell>
          <cell r="AB1594">
            <v>160069536</v>
          </cell>
          <cell r="AC1594">
            <v>1155964.3999999999</v>
          </cell>
          <cell r="AD1594">
            <v>1680782.5508196722</v>
          </cell>
          <cell r="AG1594">
            <v>0</v>
          </cell>
          <cell r="AH1594">
            <v>-1680782.5508196722</v>
          </cell>
        </row>
        <row r="1595">
          <cell r="A1595" t="str">
            <v>O.NG.PAO.EAW.WEL.724WC</v>
          </cell>
          <cell r="B1595" t="str">
            <v>EAWELLSCORR.MTC</v>
          </cell>
          <cell r="C1595" t="str">
            <v>O.NG.PAO.EAW.WEL.724WC</v>
          </cell>
          <cell r="D1595" t="str">
            <v>EAWELLSCORR.MTC</v>
          </cell>
          <cell r="E1595" t="str">
            <v>IRETI OMOTOSO</v>
          </cell>
          <cell r="F1595" t="str">
            <v>PRODUCTION</v>
          </cell>
          <cell r="G1595">
            <v>411001</v>
          </cell>
          <cell r="H1595">
            <v>4110</v>
          </cell>
          <cell r="I1595" t="str">
            <v>PE</v>
          </cell>
          <cell r="J1595" t="str">
            <v>BASE JV</v>
          </cell>
          <cell r="K1595" t="str">
            <v>PRODUCTION</v>
          </cell>
          <cell r="L1595" t="str">
            <v>PRODUCTION</v>
          </cell>
          <cell r="M1595" t="str">
            <v>Asset Manager, EA Hub</v>
          </cell>
          <cell r="N1595" t="str">
            <v>Asset Management Integration Lead</v>
          </cell>
          <cell r="O1595" t="str">
            <v>OLUMIDE, VICTORIA</v>
          </cell>
          <cell r="P1595" t="str">
            <v>OGBONNA.NWACHI@SHELL.COM</v>
          </cell>
          <cell r="Q1595" t="str">
            <v>OPEX</v>
          </cell>
          <cell r="R1595" t="str">
            <v>OPEX</v>
          </cell>
          <cell r="S1595" t="str">
            <v>NON SAL</v>
          </cell>
          <cell r="T1595" t="str">
            <v>N/A</v>
          </cell>
          <cell r="U1595" t="str">
            <v>N/A</v>
          </cell>
          <cell r="V1595" t="str">
            <v>N/A</v>
          </cell>
          <cell r="W1595" t="str">
            <v>P232 Well Mtce, Testing &amp; Stimulation</v>
          </cell>
          <cell r="X1595" t="str">
            <v>S7200 Services</v>
          </cell>
          <cell r="Y1595" t="str">
            <v>A2130 Well/Mine Maintenance</v>
          </cell>
          <cell r="Z1595">
            <v>-0.11</v>
          </cell>
          <cell r="AA1595">
            <v>0</v>
          </cell>
          <cell r="AB1595">
            <v>0</v>
          </cell>
          <cell r="AC1595">
            <v>0</v>
          </cell>
          <cell r="AD1595">
            <v>0</v>
          </cell>
          <cell r="AG1595">
            <v>0</v>
          </cell>
          <cell r="AH1595">
            <v>0</v>
          </cell>
        </row>
        <row r="1596">
          <cell r="A1596" t="str">
            <v>O.NG.PAO.EAW.WEL.724WP</v>
          </cell>
          <cell r="B1596" t="str">
            <v>EA WELLS PREV. MTC</v>
          </cell>
          <cell r="C1596" t="str">
            <v>O.NG.PAO.EAW.WEL.724WP</v>
          </cell>
          <cell r="D1596" t="str">
            <v>EA WELLS PREV. MTC (MAINTENANCE OF WELL EQUIPMENT)</v>
          </cell>
          <cell r="E1596" t="str">
            <v>IRETI OMOTOSO</v>
          </cell>
          <cell r="F1596" t="str">
            <v>PRODUCTION</v>
          </cell>
          <cell r="G1596">
            <v>411006</v>
          </cell>
          <cell r="H1596">
            <v>4110</v>
          </cell>
          <cell r="I1596" t="str">
            <v>PE</v>
          </cell>
          <cell r="J1596" t="str">
            <v>BASE JV</v>
          </cell>
          <cell r="K1596" t="str">
            <v>PRODUCTION</v>
          </cell>
          <cell r="L1596" t="str">
            <v>PRODUCTION</v>
          </cell>
          <cell r="M1596" t="str">
            <v>Asset Manager, EA Hub</v>
          </cell>
          <cell r="N1596" t="str">
            <v>Asset Management Integration Lead</v>
          </cell>
          <cell r="O1596" t="str">
            <v>OLUMIDE, VICTORIA</v>
          </cell>
          <cell r="P1596" t="str">
            <v>OGBONNA.NWACHI@SHELL.COM</v>
          </cell>
          <cell r="Q1596" t="str">
            <v>OPEX</v>
          </cell>
          <cell r="R1596" t="str">
            <v>OPEX</v>
          </cell>
          <cell r="S1596" t="str">
            <v>NON SAL</v>
          </cell>
          <cell r="T1596" t="str">
            <v>N/A</v>
          </cell>
          <cell r="U1596" t="str">
            <v>N/A</v>
          </cell>
          <cell r="V1596" t="str">
            <v>N_EAZZ_OFS_N01</v>
          </cell>
          <cell r="W1596" t="str">
            <v>P232 Well Mtce, Testing &amp; Stimulation</v>
          </cell>
          <cell r="X1596" t="str">
            <v>S7200 Services</v>
          </cell>
          <cell r="Y1596" t="str">
            <v>A2130 Well/Mine Maintenance</v>
          </cell>
          <cell r="Z1596">
            <v>118770.88</v>
          </cell>
          <cell r="AA1596">
            <v>99278.790000000023</v>
          </cell>
          <cell r="AB1596">
            <v>10200000</v>
          </cell>
          <cell r="AC1596">
            <v>0</v>
          </cell>
          <cell r="AD1596">
            <v>33442.62295081967</v>
          </cell>
          <cell r="AG1596">
            <v>0</v>
          </cell>
          <cell r="AH1596">
            <v>-33442.62295081967</v>
          </cell>
        </row>
        <row r="1597">
          <cell r="A1597" t="str">
            <v>O.NG.PBW.E1F.FAC.71300</v>
          </cell>
          <cell r="B1597" t="str">
            <v>PBW EGWA 1 F/S FACIL OPERATE</v>
          </cell>
          <cell r="C1597" t="str">
            <v>O.NG.PBW.FAC.71300C</v>
          </cell>
          <cell r="D1597" t="str">
            <v>NORTHERN SWAMP (PWB) OIL FACILITIES OPERATIONS (INDIRECT PRODUCTION &amp; FIELD OVERHEAD – OIL (LOGISTICS/LAND TRANSPORT)</v>
          </cell>
          <cell r="E1597" t="str">
            <v>IRETI OMOTOSO</v>
          </cell>
          <cell r="F1597" t="str">
            <v>PRODUCTION</v>
          </cell>
          <cell r="G1597">
            <v>413001</v>
          </cell>
          <cell r="H1597">
            <v>4130</v>
          </cell>
          <cell r="I1597" t="str">
            <v>OF-MTCE</v>
          </cell>
          <cell r="J1597" t="str">
            <v>BASE JV</v>
          </cell>
          <cell r="K1597" t="str">
            <v>PRODUCTION</v>
          </cell>
          <cell r="L1597" t="str">
            <v>PRODUCTION</v>
          </cell>
          <cell r="M1597" t="str">
            <v>Asset Manager, Swamp West Hub</v>
          </cell>
          <cell r="N1597" t="str">
            <v>Asset Management Integration Lead</v>
          </cell>
          <cell r="O1597" t="str">
            <v>COOKEY, GABRIEL</v>
          </cell>
          <cell r="P1597" t="str">
            <v>RICHARD.ITENE@SHELL.COM</v>
          </cell>
          <cell r="Q1597" t="str">
            <v>OPEX</v>
          </cell>
          <cell r="R1597" t="str">
            <v>OPEX</v>
          </cell>
          <cell r="S1597" t="str">
            <v>NON SAL</v>
          </cell>
          <cell r="T1597" t="str">
            <v>N/A</v>
          </cell>
          <cell r="U1597" t="str">
            <v>N/A</v>
          </cell>
          <cell r="V1597" t="str">
            <v>N/A</v>
          </cell>
          <cell r="W1597" t="str">
            <v>P231 Production Operations</v>
          </cell>
          <cell r="X1597" t="str">
            <v>S7200 Services</v>
          </cell>
          <cell r="Y1597" t="str">
            <v>A2110 Production Operations</v>
          </cell>
          <cell r="Z1597">
            <v>-0.01</v>
          </cell>
          <cell r="AA1597">
            <v>0</v>
          </cell>
          <cell r="AB1597">
            <v>0</v>
          </cell>
          <cell r="AC1597">
            <v>0</v>
          </cell>
          <cell r="AD1597">
            <v>0</v>
          </cell>
          <cell r="AG1597">
            <v>0</v>
          </cell>
          <cell r="AH1597">
            <v>0</v>
          </cell>
        </row>
        <row r="1598">
          <cell r="A1598" t="str">
            <v>O.NG.PBW.E2F.FAC.71300</v>
          </cell>
          <cell r="B1598" t="str">
            <v>PBW EGWA 2 F/S FACIL OPERATE</v>
          </cell>
          <cell r="C1598" t="str">
            <v>O.NG.PBW.FAC.71300C</v>
          </cell>
          <cell r="D1598" t="str">
            <v>NORTHERN SWAMP (PWB) OIL FACILITIES OPERATIONS (INDIRECT PRODUCTION &amp; FIELD OVERHEAD – OIL (LOGISTICS/LAND TRANSPORT)</v>
          </cell>
          <cell r="E1598" t="str">
            <v>IRETI OMOTOSO</v>
          </cell>
          <cell r="F1598" t="str">
            <v>PRODUCTION</v>
          </cell>
          <cell r="G1598">
            <v>413001</v>
          </cell>
          <cell r="H1598">
            <v>4130</v>
          </cell>
          <cell r="I1598" t="str">
            <v>OF-MTCE</v>
          </cell>
          <cell r="J1598" t="str">
            <v>BASE JV</v>
          </cell>
          <cell r="K1598" t="str">
            <v>PRODUCTION</v>
          </cell>
          <cell r="L1598" t="str">
            <v>PRODUCTION</v>
          </cell>
          <cell r="M1598" t="str">
            <v>Asset Manager, Swamp West Hub</v>
          </cell>
          <cell r="N1598" t="str">
            <v>Asset Management Integration Lead</v>
          </cell>
          <cell r="O1598" t="str">
            <v>COOKEY, GABRIEL</v>
          </cell>
          <cell r="P1598" t="str">
            <v>RICHARD.ITENE@SHELL.COM</v>
          </cell>
          <cell r="Q1598" t="str">
            <v>OPEX</v>
          </cell>
          <cell r="R1598" t="str">
            <v>OPEX</v>
          </cell>
          <cell r="S1598" t="str">
            <v>NON SAL</v>
          </cell>
          <cell r="T1598" t="str">
            <v>N/A</v>
          </cell>
          <cell r="U1598" t="str">
            <v>N/A</v>
          </cell>
          <cell r="V1598" t="str">
            <v>N/A</v>
          </cell>
          <cell r="W1598" t="str">
            <v>P231 Production Operations</v>
          </cell>
          <cell r="X1598" t="str">
            <v>S7200 Services</v>
          </cell>
          <cell r="Y1598" t="str">
            <v>A2110 Production Operations</v>
          </cell>
          <cell r="Z1598">
            <v>0.02</v>
          </cell>
          <cell r="AA1598">
            <v>0</v>
          </cell>
          <cell r="AB1598">
            <v>0</v>
          </cell>
          <cell r="AC1598">
            <v>0</v>
          </cell>
          <cell r="AD1598">
            <v>0</v>
          </cell>
          <cell r="AG1598">
            <v>0</v>
          </cell>
          <cell r="AH1598">
            <v>0</v>
          </cell>
        </row>
        <row r="1599">
          <cell r="A1599" t="str">
            <v>O.NG.PBW.JCF.FAC.71300</v>
          </cell>
          <cell r="B1599" t="str">
            <v>PBW JONES CREEK F/S FACIL OPERATE</v>
          </cell>
          <cell r="C1599" t="str">
            <v>O.NG.PBW.FAC.71300C</v>
          </cell>
          <cell r="D1599" t="str">
            <v>NORTHERN SWAMP (PWB) OIL FACILITIES OPERATIONS (INDIRECT PRODUCTION &amp; FIELD OVERHEAD – OIL (LOGISTICS/LAND TRANSPORT)</v>
          </cell>
          <cell r="E1599" t="str">
            <v>IRETI OMOTOSO</v>
          </cell>
          <cell r="F1599" t="str">
            <v>PRODUCTION</v>
          </cell>
          <cell r="G1599">
            <v>413001</v>
          </cell>
          <cell r="H1599">
            <v>4130</v>
          </cell>
          <cell r="I1599" t="str">
            <v>OF-MTCE</v>
          </cell>
          <cell r="J1599" t="str">
            <v>BASE JV</v>
          </cell>
          <cell r="K1599" t="str">
            <v>PRODUCTION</v>
          </cell>
          <cell r="L1599" t="str">
            <v>PRODUCTION</v>
          </cell>
          <cell r="M1599" t="str">
            <v>Asset Manager, Swamp West Hub</v>
          </cell>
          <cell r="N1599" t="str">
            <v>Asset Management Integration Lead</v>
          </cell>
          <cell r="O1599" t="str">
            <v>COOKEY, GABRIEL</v>
          </cell>
          <cell r="P1599" t="str">
            <v>RICHARD.ITENE@SHELL.COM</v>
          </cell>
          <cell r="Q1599" t="str">
            <v>OPEX</v>
          </cell>
          <cell r="R1599" t="str">
            <v>OPEX</v>
          </cell>
          <cell r="S1599" t="str">
            <v>NON SAL</v>
          </cell>
          <cell r="T1599" t="str">
            <v>N/A</v>
          </cell>
          <cell r="U1599" t="str">
            <v>N/A</v>
          </cell>
          <cell r="V1599" t="str">
            <v>N/A</v>
          </cell>
          <cell r="W1599" t="str">
            <v>P231 Production Operations</v>
          </cell>
          <cell r="X1599" t="str">
            <v>S7200 Services</v>
          </cell>
          <cell r="Y1599" t="str">
            <v>A2110 Production Operations</v>
          </cell>
          <cell r="Z1599">
            <v>0.02</v>
          </cell>
          <cell r="AA1599">
            <v>0</v>
          </cell>
          <cell r="AB1599">
            <v>0</v>
          </cell>
          <cell r="AC1599">
            <v>0</v>
          </cell>
          <cell r="AD1599">
            <v>0</v>
          </cell>
          <cell r="AG1599">
            <v>0</v>
          </cell>
          <cell r="AH1599">
            <v>0</v>
          </cell>
        </row>
        <row r="1600">
          <cell r="A1600" t="str">
            <v>O.NG.PBW.O1F.FAC.71300</v>
          </cell>
          <cell r="B1600" t="str">
            <v>PBW ODIDI 1 F/S FACIL OPERATE</v>
          </cell>
          <cell r="C1600" t="str">
            <v>O.NG.PBW.FAC.71300C</v>
          </cell>
          <cell r="D1600" t="str">
            <v>NORTHERN SWAMP (PWB) OIL FACILITIES OPERATIONS (INDIRECT PRODUCTION &amp; FIELD OVERHEAD – OIL (LOGISTICS/LAND TRANSPORT)</v>
          </cell>
          <cell r="E1600" t="str">
            <v>IRETI OMOTOSO</v>
          </cell>
          <cell r="F1600" t="str">
            <v>PRODUCTION</v>
          </cell>
          <cell r="G1600">
            <v>413001</v>
          </cell>
          <cell r="H1600">
            <v>4130</v>
          </cell>
          <cell r="I1600" t="str">
            <v>OF-MTCE</v>
          </cell>
          <cell r="J1600" t="str">
            <v>BASE JV</v>
          </cell>
          <cell r="K1600" t="str">
            <v>PRODUCTION</v>
          </cell>
          <cell r="L1600" t="str">
            <v>PRODUCTION</v>
          </cell>
          <cell r="M1600" t="str">
            <v>Asset Manager, Swamp West Hub</v>
          </cell>
          <cell r="N1600" t="str">
            <v>Asset Management Integration Lead</v>
          </cell>
          <cell r="O1600" t="str">
            <v>COOKEY, GABRIEL</v>
          </cell>
          <cell r="P1600" t="str">
            <v>RICHARD.ITENE@SHELL.COM</v>
          </cell>
          <cell r="Q1600" t="str">
            <v>OPEX</v>
          </cell>
          <cell r="R1600" t="str">
            <v>OPEX</v>
          </cell>
          <cell r="S1600" t="str">
            <v>NON SAL</v>
          </cell>
          <cell r="T1600" t="str">
            <v>N/A</v>
          </cell>
          <cell r="U1600" t="str">
            <v>N/A</v>
          </cell>
          <cell r="V1600" t="str">
            <v>N/A</v>
          </cell>
          <cell r="W1600" t="str">
            <v>P231 Production Operations</v>
          </cell>
          <cell r="X1600" t="str">
            <v>S7200 Services</v>
          </cell>
          <cell r="Y1600" t="str">
            <v>A2110 Production Operations</v>
          </cell>
          <cell r="Z1600">
            <v>-0.01</v>
          </cell>
          <cell r="AA1600">
            <v>0</v>
          </cell>
          <cell r="AB1600">
            <v>0</v>
          </cell>
          <cell r="AC1600">
            <v>0</v>
          </cell>
          <cell r="AD1600">
            <v>0</v>
          </cell>
          <cell r="AG1600">
            <v>0</v>
          </cell>
          <cell r="AH1600">
            <v>0</v>
          </cell>
        </row>
        <row r="1601">
          <cell r="A1601" t="str">
            <v>O.NG.PAO.SYM.FAC.724FP</v>
          </cell>
          <cell r="B1601" t="str">
            <v>EA SYMP FACILITIES PREV. MTC</v>
          </cell>
          <cell r="C1601" t="str">
            <v>O.NG.PAO.SYM.FAC.724FP</v>
          </cell>
          <cell r="D1601" t="str">
            <v>EA SYMP FACILITIES PREV. MTC (PLATFORM/ FLOW STATION OPERATIONS &amp; MAINTENANCE)</v>
          </cell>
          <cell r="E1601" t="str">
            <v>IRETI OMOTOSO</v>
          </cell>
          <cell r="F1601" t="str">
            <v>PRODUCTION</v>
          </cell>
          <cell r="G1601">
            <v>412001</v>
          </cell>
          <cell r="H1601">
            <v>4120</v>
          </cell>
          <cell r="I1601" t="str">
            <v>OF-MTCE</v>
          </cell>
          <cell r="J1601" t="str">
            <v>BASE JV</v>
          </cell>
          <cell r="K1601" t="str">
            <v>PRODUCTION</v>
          </cell>
          <cell r="L1601" t="str">
            <v>PRODUCTION</v>
          </cell>
          <cell r="M1601" t="str">
            <v>Asset Manager, EA Hub</v>
          </cell>
          <cell r="N1601" t="str">
            <v>Asset Management Integration Lead</v>
          </cell>
          <cell r="O1601" t="str">
            <v>OLUMIDE, VICTORIA</v>
          </cell>
          <cell r="P1601" t="str">
            <v>OGBONNA.NWACHI@SHELL.COM</v>
          </cell>
          <cell r="Q1601" t="str">
            <v>OPEX</v>
          </cell>
          <cell r="R1601" t="str">
            <v>OPEX</v>
          </cell>
          <cell r="S1601" t="str">
            <v>NON SAL</v>
          </cell>
          <cell r="T1601" t="str">
            <v>N/A</v>
          </cell>
          <cell r="U1601" t="str">
            <v>N/A</v>
          </cell>
          <cell r="V1601" t="str">
            <v>N_EAZZ_OFS_N01</v>
          </cell>
          <cell r="W1601" t="str">
            <v>P233 Facilities Maintenance</v>
          </cell>
          <cell r="X1601" t="str">
            <v>S7200 Services</v>
          </cell>
          <cell r="Y1601" t="str">
            <v>A2140 Facilities Maintenance</v>
          </cell>
          <cell r="Z1601">
            <v>-0.02</v>
          </cell>
          <cell r="AA1601">
            <v>3673.46</v>
          </cell>
          <cell r="AB1601">
            <v>12969340.000000002</v>
          </cell>
          <cell r="AC1601">
            <v>63564</v>
          </cell>
          <cell r="AD1601">
            <v>106086.4262295082</v>
          </cell>
          <cell r="AG1601">
            <v>0</v>
          </cell>
          <cell r="AH1601">
            <v>-106086.4262295082</v>
          </cell>
        </row>
        <row r="1602">
          <cell r="A1602" t="str">
            <v>O.NG.PAW.AFC.FAC.724FC</v>
          </cell>
          <cell r="B1602" t="str">
            <v xml:space="preserve">PAW AFIESERE C/S FACIL CORR. MTC        </v>
          </cell>
          <cell r="C1602" t="str">
            <v>O.NG.PAW.AFC.FAC.724FC</v>
          </cell>
          <cell r="D1602" t="str">
            <v xml:space="preserve">PAW AFIESERE C/S FACIL CORR. MTC        </v>
          </cell>
          <cell r="E1602" t="str">
            <v>IRETI OMOTOSO</v>
          </cell>
          <cell r="F1602" t="str">
            <v>PRODUCTION</v>
          </cell>
          <cell r="G1602">
            <v>413001</v>
          </cell>
          <cell r="H1602">
            <v>4130</v>
          </cell>
          <cell r="I1602" t="str">
            <v>OF-MTCE</v>
          </cell>
          <cell r="J1602" t="str">
            <v>BASE JV</v>
          </cell>
          <cell r="K1602" t="str">
            <v>PRODUCTION</v>
          </cell>
          <cell r="L1602" t="str">
            <v>PRODUCTION</v>
          </cell>
          <cell r="M1602" t="str">
            <v>Asset Manager, Swamp West Hub</v>
          </cell>
          <cell r="N1602" t="str">
            <v>Asset Management Integration Lead</v>
          </cell>
          <cell r="O1602" t="str">
            <v>OLALEYE, OLAYEMI</v>
          </cell>
          <cell r="P1602" t="str">
            <v>NPDC</v>
          </cell>
          <cell r="Q1602" t="str">
            <v>OPEX</v>
          </cell>
          <cell r="R1602" t="str">
            <v>OPEX</v>
          </cell>
          <cell r="S1602" t="str">
            <v>NON SAL</v>
          </cell>
          <cell r="T1602" t="str">
            <v>N/A</v>
          </cell>
          <cell r="U1602" t="str">
            <v>N/A</v>
          </cell>
          <cell r="V1602" t="str">
            <v>N/A</v>
          </cell>
          <cell r="W1602" t="str">
            <v>P233 Facilities Maintenance - Gas</v>
          </cell>
          <cell r="X1602" t="str">
            <v>S7200 Services</v>
          </cell>
          <cell r="Y1602" t="str">
            <v>A2140 Facilities Maintenance</v>
          </cell>
          <cell r="Z1602">
            <v>0.02</v>
          </cell>
          <cell r="AA1602">
            <v>0</v>
          </cell>
          <cell r="AB1602">
            <v>0</v>
          </cell>
          <cell r="AC1602">
            <v>0</v>
          </cell>
          <cell r="AD1602">
            <v>0</v>
          </cell>
          <cell r="AG1602">
            <v>0</v>
          </cell>
          <cell r="AH1602">
            <v>0</v>
          </cell>
        </row>
        <row r="1603">
          <cell r="A1603" t="str">
            <v>O.NG.PAW.AFC.FAC.724FP</v>
          </cell>
          <cell r="B1603" t="str">
            <v xml:space="preserve">PAW AFIESERE C/S FACIL PREV. MTC        </v>
          </cell>
          <cell r="C1603" t="str">
            <v>O.NG.PAW.AFC.FAC.724FP</v>
          </cell>
          <cell r="D1603" t="str">
            <v xml:space="preserve">PAW AFIESERE C/S FACIL PREV. MTC        </v>
          </cell>
          <cell r="E1603" t="str">
            <v>IRETI OMOTOSO</v>
          </cell>
          <cell r="F1603" t="str">
            <v>PRODUCTION</v>
          </cell>
          <cell r="G1603">
            <v>413001</v>
          </cell>
          <cell r="H1603">
            <v>4130</v>
          </cell>
          <cell r="I1603" t="str">
            <v>OF-MTCE</v>
          </cell>
          <cell r="J1603" t="str">
            <v>BASE JV</v>
          </cell>
          <cell r="K1603" t="str">
            <v>PRODUCTION</v>
          </cell>
          <cell r="L1603" t="str">
            <v>PRODUCTION</v>
          </cell>
          <cell r="M1603" t="str">
            <v>Asset Manager, Swamp West Hub</v>
          </cell>
          <cell r="N1603" t="str">
            <v>Asset Management Integration Lead</v>
          </cell>
          <cell r="O1603" t="str">
            <v>OLALEYE, OLAYEMI</v>
          </cell>
          <cell r="P1603" t="str">
            <v>NPDC</v>
          </cell>
          <cell r="Q1603" t="str">
            <v>OPEX</v>
          </cell>
          <cell r="R1603" t="str">
            <v>OPEX</v>
          </cell>
          <cell r="S1603" t="str">
            <v>NON SAL</v>
          </cell>
          <cell r="T1603" t="str">
            <v>N/A</v>
          </cell>
          <cell r="U1603" t="str">
            <v>N/A</v>
          </cell>
          <cell r="V1603" t="str">
            <v>N/A</v>
          </cell>
          <cell r="W1603" t="str">
            <v>P233 Facilities Maintenance - Gas</v>
          </cell>
          <cell r="X1603" t="str">
            <v>S7200 Services</v>
          </cell>
          <cell r="Y1603" t="str">
            <v>A2140 Facilities Maintenance</v>
          </cell>
          <cell r="Z1603">
            <v>0.02</v>
          </cell>
          <cell r="AA1603">
            <v>0</v>
          </cell>
          <cell r="AB1603">
            <v>0</v>
          </cell>
          <cell r="AC1603">
            <v>0</v>
          </cell>
          <cell r="AD1603">
            <v>0</v>
          </cell>
          <cell r="AG1603">
            <v>0</v>
          </cell>
          <cell r="AH1603">
            <v>0</v>
          </cell>
        </row>
        <row r="1604">
          <cell r="A1604" t="str">
            <v>O.NG.PAW.AFF.FAC.71300</v>
          </cell>
          <cell r="B1604" t="str">
            <v>PAW AFIESERE F/S FACIL OPERATIONS</v>
          </cell>
          <cell r="C1604" t="str">
            <v>O.NG.PAW.AFF.FAC.71300</v>
          </cell>
          <cell r="D1604" t="str">
            <v>PAW AFIESERE F/S FACIL OPERATIONS</v>
          </cell>
          <cell r="E1604" t="str">
            <v>IRETI OMOTOSO</v>
          </cell>
          <cell r="F1604" t="str">
            <v>PRODUCTION</v>
          </cell>
          <cell r="G1604">
            <v>413001</v>
          </cell>
          <cell r="H1604">
            <v>4130</v>
          </cell>
          <cell r="I1604" t="str">
            <v>OF-MTCE</v>
          </cell>
          <cell r="J1604" t="str">
            <v>BASE JV</v>
          </cell>
          <cell r="K1604" t="str">
            <v>PRODUCTION</v>
          </cell>
          <cell r="L1604" t="str">
            <v>PRODUCTION</v>
          </cell>
          <cell r="M1604" t="str">
            <v>Asset Manager, Swamp West Hub</v>
          </cell>
          <cell r="N1604" t="str">
            <v>Asset Management Integration Lead</v>
          </cell>
          <cell r="O1604" t="str">
            <v>OLALEYE, OLAYEMI</v>
          </cell>
          <cell r="P1604" t="str">
            <v>NPDC</v>
          </cell>
          <cell r="Q1604" t="str">
            <v>OPEX</v>
          </cell>
          <cell r="R1604" t="str">
            <v>OPEX</v>
          </cell>
          <cell r="S1604" t="str">
            <v>NON SAL</v>
          </cell>
          <cell r="T1604" t="str">
            <v>N/A</v>
          </cell>
          <cell r="U1604" t="str">
            <v>N/A</v>
          </cell>
          <cell r="V1604" t="str">
            <v>N/A</v>
          </cell>
          <cell r="W1604" t="str">
            <v>P231 Production Operations</v>
          </cell>
          <cell r="X1604" t="str">
            <v>S7200 Services</v>
          </cell>
          <cell r="Y1604" t="str">
            <v>A2110 Production Operations</v>
          </cell>
          <cell r="Z1604">
            <v>0</v>
          </cell>
          <cell r="AA1604">
            <v>0</v>
          </cell>
          <cell r="AB1604">
            <v>0</v>
          </cell>
          <cell r="AC1604">
            <v>0</v>
          </cell>
          <cell r="AD1604">
            <v>0</v>
          </cell>
          <cell r="AG1604">
            <v>0</v>
          </cell>
          <cell r="AH1604">
            <v>0</v>
          </cell>
        </row>
        <row r="1605">
          <cell r="A1605" t="str">
            <v>O.NG.PAW.AFF.FAC.724FP</v>
          </cell>
          <cell r="B1605" t="str">
            <v xml:space="preserve">PAW AFIESERE F/S FACIL PREV. MTC        </v>
          </cell>
          <cell r="C1605" t="str">
            <v>O.NG.PAW.AFF.FAC.724FP</v>
          </cell>
          <cell r="D1605" t="str">
            <v xml:space="preserve">PAW AFIESERE F/S FACIL PREV. MTC        </v>
          </cell>
          <cell r="E1605" t="str">
            <v>IRETI OMOTOSO</v>
          </cell>
          <cell r="F1605" t="str">
            <v>PRODUCTION</v>
          </cell>
          <cell r="G1605">
            <v>413001</v>
          </cell>
          <cell r="H1605">
            <v>4130</v>
          </cell>
          <cell r="I1605" t="str">
            <v>OF-MTCE</v>
          </cell>
          <cell r="J1605" t="str">
            <v>BASE JV</v>
          </cell>
          <cell r="K1605" t="str">
            <v>PRODUCTION</v>
          </cell>
          <cell r="L1605" t="str">
            <v>PRODUCTION</v>
          </cell>
          <cell r="M1605" t="str">
            <v>Asset Manager, Swamp West Hub</v>
          </cell>
          <cell r="N1605" t="str">
            <v>Asset Management Integration Lead</v>
          </cell>
          <cell r="O1605" t="str">
            <v>OLALEYE, OLAYEMI</v>
          </cell>
          <cell r="P1605" t="str">
            <v>NPDC</v>
          </cell>
          <cell r="Q1605" t="str">
            <v>OPEX</v>
          </cell>
          <cell r="R1605" t="str">
            <v>OPEX</v>
          </cell>
          <cell r="S1605" t="str">
            <v>NON SAL</v>
          </cell>
          <cell r="T1605" t="str">
            <v>N/A</v>
          </cell>
          <cell r="U1605" t="str">
            <v>N/A</v>
          </cell>
          <cell r="V1605" t="str">
            <v>N/A</v>
          </cell>
          <cell r="W1605" t="str">
            <v>P233 Facilities Maintenance</v>
          </cell>
          <cell r="X1605" t="str">
            <v>S7200 Services</v>
          </cell>
          <cell r="Y1605" t="str">
            <v>A2140 Facilities Maintenance</v>
          </cell>
          <cell r="Z1605">
            <v>0.02</v>
          </cell>
          <cell r="AA1605">
            <v>0</v>
          </cell>
          <cell r="AB1605">
            <v>0</v>
          </cell>
          <cell r="AC1605">
            <v>0</v>
          </cell>
          <cell r="AD1605">
            <v>0</v>
          </cell>
          <cell r="AG1605">
            <v>0</v>
          </cell>
          <cell r="AH1605">
            <v>0</v>
          </cell>
        </row>
        <row r="1606">
          <cell r="A1606" t="str">
            <v>O.NG.PAW.ERC.FAC.724FC</v>
          </cell>
          <cell r="B1606" t="str">
            <v xml:space="preserve">PAW ERIEMU NGC C/S FACIL CORR. MTC      </v>
          </cell>
          <cell r="C1606" t="str">
            <v>O.NG.PAW.ERC.FAC.724FC</v>
          </cell>
          <cell r="D1606" t="str">
            <v xml:space="preserve">PAW ERIEMU NGC C/S FACIL CORR. MTC      </v>
          </cell>
          <cell r="E1606" t="str">
            <v>IRETI OMOTOSO</v>
          </cell>
          <cell r="F1606" t="str">
            <v>PRODUCTION</v>
          </cell>
          <cell r="G1606">
            <v>413003</v>
          </cell>
          <cell r="H1606">
            <v>4130</v>
          </cell>
          <cell r="I1606" t="str">
            <v>GAS</v>
          </cell>
          <cell r="J1606" t="str">
            <v>BASE JV</v>
          </cell>
          <cell r="K1606" t="str">
            <v>PRODUCTION</v>
          </cell>
          <cell r="L1606" t="str">
            <v>PRODUCTION</v>
          </cell>
          <cell r="M1606" t="str">
            <v>Asset Manager, Swamp West Hub</v>
          </cell>
          <cell r="N1606" t="str">
            <v>Asset Management Integration Lead</v>
          </cell>
          <cell r="O1606" t="str">
            <v>OLALEYE, OLAYEMI</v>
          </cell>
          <cell r="P1606" t="str">
            <v>NPDC</v>
          </cell>
          <cell r="Q1606" t="str">
            <v>OPEX</v>
          </cell>
          <cell r="R1606" t="str">
            <v>OPEX</v>
          </cell>
          <cell r="S1606" t="str">
            <v>NON SAL</v>
          </cell>
          <cell r="T1606" t="str">
            <v>N/A</v>
          </cell>
          <cell r="U1606" t="str">
            <v>N/A</v>
          </cell>
          <cell r="V1606" t="str">
            <v>N/A</v>
          </cell>
          <cell r="W1606" t="str">
            <v>P233 Facilities Maintenance - Gas</v>
          </cell>
          <cell r="X1606" t="str">
            <v>S7200 Services</v>
          </cell>
          <cell r="Y1606" t="str">
            <v>A2140 Facilities Maintenance</v>
          </cell>
          <cell r="Z1606">
            <v>0</v>
          </cell>
          <cell r="AA1606">
            <v>0</v>
          </cell>
          <cell r="AB1606">
            <v>0</v>
          </cell>
          <cell r="AC1606">
            <v>0</v>
          </cell>
          <cell r="AD1606">
            <v>0</v>
          </cell>
          <cell r="AG1606">
            <v>0</v>
          </cell>
          <cell r="AH1606">
            <v>0</v>
          </cell>
        </row>
        <row r="1607">
          <cell r="A1607" t="str">
            <v>O.NG.PAW.KOC.FAC.71300</v>
          </cell>
          <cell r="B1607" t="str">
            <v xml:space="preserve">PAW KOKORI C/S FACIL OPERATIONS         </v>
          </cell>
          <cell r="C1607" t="str">
            <v>O.NG.PAW.KOC.FAC.71300</v>
          </cell>
          <cell r="D1607" t="str">
            <v xml:space="preserve">PAW KOKORI C/S FACIL OPERATIONS         </v>
          </cell>
          <cell r="E1607" t="str">
            <v>IRETI OMOTOSO</v>
          </cell>
          <cell r="F1607" t="str">
            <v>PRODUCTION</v>
          </cell>
          <cell r="G1607">
            <v>413001</v>
          </cell>
          <cell r="H1607">
            <v>4130</v>
          </cell>
          <cell r="I1607" t="str">
            <v>OF-MTCE</v>
          </cell>
          <cell r="J1607" t="str">
            <v>BASE JV</v>
          </cell>
          <cell r="K1607" t="str">
            <v>PRODUCTION</v>
          </cell>
          <cell r="L1607" t="str">
            <v>PRODUCTION</v>
          </cell>
          <cell r="M1607" t="str">
            <v>Asset Manager, Swamp West Hub</v>
          </cell>
          <cell r="N1607" t="str">
            <v>Asset Management Integration Lead</v>
          </cell>
          <cell r="O1607" t="str">
            <v>OLALEYE, OLAYEMI</v>
          </cell>
          <cell r="P1607" t="str">
            <v>NPDC</v>
          </cell>
          <cell r="Q1607" t="str">
            <v>OPEX</v>
          </cell>
          <cell r="R1607" t="str">
            <v>OPEX</v>
          </cell>
          <cell r="S1607" t="str">
            <v>NON SAL</v>
          </cell>
          <cell r="T1607" t="str">
            <v>N/A</v>
          </cell>
          <cell r="U1607" t="str">
            <v>N/A</v>
          </cell>
          <cell r="V1607" t="str">
            <v>N/A</v>
          </cell>
          <cell r="W1607" t="str">
            <v>P231 Production Operations - Gas</v>
          </cell>
          <cell r="X1607" t="str">
            <v>S7200 Services</v>
          </cell>
          <cell r="Y1607" t="str">
            <v>A2110 Production Operations</v>
          </cell>
          <cell r="Z1607">
            <v>0</v>
          </cell>
          <cell r="AA1607">
            <v>0</v>
          </cell>
          <cell r="AB1607">
            <v>0</v>
          </cell>
          <cell r="AC1607">
            <v>0</v>
          </cell>
          <cell r="AD1607">
            <v>0</v>
          </cell>
          <cell r="AG1607">
            <v>0</v>
          </cell>
          <cell r="AH1607">
            <v>0</v>
          </cell>
        </row>
        <row r="1608">
          <cell r="A1608" t="str">
            <v>O.NG.PBW.O2F.FAC.71300</v>
          </cell>
          <cell r="B1608" t="str">
            <v>PBW ODIDI 2 F/S FACIL OPERATE</v>
          </cell>
          <cell r="C1608" t="str">
            <v>O.NG.PBW.FAC.71300C</v>
          </cell>
          <cell r="D1608" t="str">
            <v>NORTHERN SWAMP (PWB) OIL FACILITIES OPERATIONS (INDIRECT PRODUCTION &amp; FIELD OVERHEAD – OIL (LOGISTICS/LAND TRANSPORT)</v>
          </cell>
          <cell r="E1608" t="str">
            <v>IRETI OMOTOSO</v>
          </cell>
          <cell r="F1608" t="str">
            <v>PRODUCTION</v>
          </cell>
          <cell r="G1608">
            <v>413001</v>
          </cell>
          <cell r="H1608">
            <v>4130</v>
          </cell>
          <cell r="I1608" t="str">
            <v>OF-MTCE</v>
          </cell>
          <cell r="J1608" t="str">
            <v>BASE JV</v>
          </cell>
          <cell r="K1608" t="str">
            <v>PRODUCTION</v>
          </cell>
          <cell r="L1608" t="str">
            <v>PRODUCTION</v>
          </cell>
          <cell r="M1608" t="str">
            <v>Asset Manager, Swamp West Hub</v>
          </cell>
          <cell r="N1608" t="str">
            <v>Asset Management Integration Lead</v>
          </cell>
          <cell r="O1608" t="str">
            <v>COOKEY, GABRIEL</v>
          </cell>
          <cell r="P1608" t="str">
            <v>RICHARD.ITENE@SHELL.COM</v>
          </cell>
          <cell r="Q1608" t="str">
            <v>OPEX</v>
          </cell>
          <cell r="R1608" t="str">
            <v>OPEX</v>
          </cell>
          <cell r="S1608" t="str">
            <v>NON SAL</v>
          </cell>
          <cell r="T1608" t="str">
            <v>N/A</v>
          </cell>
          <cell r="U1608" t="str">
            <v>N/A</v>
          </cell>
          <cell r="V1608" t="str">
            <v>N/A</v>
          </cell>
          <cell r="W1608" t="str">
            <v>P231 Production Operations</v>
          </cell>
          <cell r="X1608" t="str">
            <v>S7200 Services</v>
          </cell>
          <cell r="Y1608" t="str">
            <v>A2110 Production Operations</v>
          </cell>
          <cell r="Z1608">
            <v>0</v>
          </cell>
          <cell r="AA1608">
            <v>0</v>
          </cell>
          <cell r="AB1608">
            <v>0</v>
          </cell>
          <cell r="AC1608">
            <v>0</v>
          </cell>
          <cell r="AD1608">
            <v>0</v>
          </cell>
          <cell r="AG1608">
            <v>0</v>
          </cell>
          <cell r="AH1608">
            <v>0</v>
          </cell>
        </row>
        <row r="1609">
          <cell r="A1609" t="str">
            <v>O.NG.PAW.KOF.FAC.71300</v>
          </cell>
          <cell r="B1609" t="str">
            <v>PAW KOKORI F/S FACIL OPERATIONS</v>
          </cell>
          <cell r="C1609" t="str">
            <v>O.NG.PAW.KOF.FAC.71300</v>
          </cell>
          <cell r="D1609" t="str">
            <v>PAW KOKORI F/S FACIL OPERATIONS</v>
          </cell>
          <cell r="E1609" t="str">
            <v>IRETI OMOTOSO</v>
          </cell>
          <cell r="F1609" t="str">
            <v>PRODUCTION</v>
          </cell>
          <cell r="G1609">
            <v>413001</v>
          </cell>
          <cell r="H1609">
            <v>4130</v>
          </cell>
          <cell r="I1609" t="str">
            <v>OF-MTCE</v>
          </cell>
          <cell r="J1609" t="str">
            <v>BASE JV</v>
          </cell>
          <cell r="K1609" t="str">
            <v>PRODUCTION</v>
          </cell>
          <cell r="L1609" t="str">
            <v>PRODUCTION</v>
          </cell>
          <cell r="M1609" t="str">
            <v>Asset Manager, Swamp West Hub</v>
          </cell>
          <cell r="N1609" t="str">
            <v>Asset Management Integration Lead</v>
          </cell>
          <cell r="O1609" t="str">
            <v>OLALEYE, OLAYEMI</v>
          </cell>
          <cell r="P1609" t="str">
            <v>NPDC</v>
          </cell>
          <cell r="Q1609" t="str">
            <v>OPEX</v>
          </cell>
          <cell r="R1609" t="str">
            <v>OPEX</v>
          </cell>
          <cell r="S1609" t="str">
            <v>NON SAL</v>
          </cell>
          <cell r="T1609" t="str">
            <v>N/A</v>
          </cell>
          <cell r="U1609" t="str">
            <v>N/A</v>
          </cell>
          <cell r="V1609" t="str">
            <v>N/A</v>
          </cell>
          <cell r="W1609" t="str">
            <v>P231 Production Operations</v>
          </cell>
          <cell r="X1609" t="str">
            <v>S7200 Services</v>
          </cell>
          <cell r="Y1609" t="str">
            <v>A2110 Production Operations</v>
          </cell>
          <cell r="Z1609">
            <v>0</v>
          </cell>
          <cell r="AA1609">
            <v>-0.02</v>
          </cell>
          <cell r="AB1609">
            <v>0</v>
          </cell>
          <cell r="AC1609">
            <v>0</v>
          </cell>
          <cell r="AD1609">
            <v>0</v>
          </cell>
          <cell r="AG1609">
            <v>0</v>
          </cell>
          <cell r="AH1609">
            <v>0</v>
          </cell>
        </row>
        <row r="1610">
          <cell r="A1610" t="str">
            <v>O.NG.PBW.ODA.FAC.71300</v>
          </cell>
          <cell r="B1610" t="str">
            <v>PBW ODIDI CPF FACIL OPERATE</v>
          </cell>
          <cell r="C1610" t="str">
            <v>O.NG.PBW.FAC.71300C</v>
          </cell>
          <cell r="D1610" t="str">
            <v>NORTHERN SWAMP (PWB) OIL FACILITIES OPERATIONS (INDIRECT PRODUCTION &amp; FIELD OVERHEAD – OIL (LOGISTICS/LAND TRANSPORT)</v>
          </cell>
          <cell r="E1610" t="str">
            <v>IRETI OMOTOSO</v>
          </cell>
          <cell r="F1610" t="str">
            <v>PRODUCTION</v>
          </cell>
          <cell r="G1610">
            <v>413001</v>
          </cell>
          <cell r="H1610">
            <v>4130</v>
          </cell>
          <cell r="I1610" t="str">
            <v>OF-MTCE</v>
          </cell>
          <cell r="J1610" t="str">
            <v>BASE JV</v>
          </cell>
          <cell r="K1610" t="str">
            <v>PRODUCTION</v>
          </cell>
          <cell r="L1610" t="str">
            <v>PRODUCTION</v>
          </cell>
          <cell r="M1610" t="str">
            <v>Asset Manager, Swamp West Hub</v>
          </cell>
          <cell r="N1610" t="str">
            <v>Asset Management Integration Lead</v>
          </cell>
          <cell r="O1610" t="str">
            <v>COOKEY, GABRIEL</v>
          </cell>
          <cell r="P1610" t="str">
            <v>RICHARD.ITENE@SHELL.COM</v>
          </cell>
          <cell r="Q1610" t="str">
            <v>OPEX</v>
          </cell>
          <cell r="R1610" t="str">
            <v>OPEX</v>
          </cell>
          <cell r="S1610" t="str">
            <v>NON SAL</v>
          </cell>
          <cell r="T1610" t="str">
            <v>N/A</v>
          </cell>
          <cell r="U1610" t="str">
            <v>N/A</v>
          </cell>
          <cell r="V1610" t="str">
            <v>N/A</v>
          </cell>
          <cell r="W1610" t="str">
            <v>P231 Production Operations - Gas</v>
          </cell>
          <cell r="X1610" t="str">
            <v>S7200 Services</v>
          </cell>
          <cell r="Y1610" t="str">
            <v>A2110 Production Operations</v>
          </cell>
          <cell r="Z1610">
            <v>0</v>
          </cell>
          <cell r="AA1610">
            <v>0</v>
          </cell>
          <cell r="AB1610">
            <v>0</v>
          </cell>
          <cell r="AC1610">
            <v>0</v>
          </cell>
          <cell r="AD1610">
            <v>0</v>
          </cell>
          <cell r="AG1610">
            <v>0</v>
          </cell>
          <cell r="AH1610">
            <v>0</v>
          </cell>
        </row>
        <row r="1611">
          <cell r="A1611" t="str">
            <v>O.NG.PAW.O1C.FAC.71300</v>
          </cell>
          <cell r="B1611" t="str">
            <v xml:space="preserve">PAW OLOMORO C/S1 FACIL OPERATIONS       </v>
          </cell>
          <cell r="C1611" t="str">
            <v>O.NG.PAW.O1C.FAC.71300</v>
          </cell>
          <cell r="D1611" t="str">
            <v xml:space="preserve">PAW OLOMORO C/S1 FACIL OPERATIONS       </v>
          </cell>
          <cell r="E1611" t="str">
            <v>IRETI OMOTOSO</v>
          </cell>
          <cell r="F1611" t="str">
            <v>PRODUCTION</v>
          </cell>
          <cell r="G1611">
            <v>411008</v>
          </cell>
          <cell r="H1611">
            <v>4110</v>
          </cell>
          <cell r="I1611" t="str">
            <v>OF-MTCE</v>
          </cell>
          <cell r="J1611" t="str">
            <v>BASE JV</v>
          </cell>
          <cell r="K1611" t="str">
            <v>PRODUCTION</v>
          </cell>
          <cell r="L1611" t="str">
            <v>PRODUCTION</v>
          </cell>
          <cell r="M1611" t="str">
            <v>Asset Manager, Swamp West Hub</v>
          </cell>
          <cell r="N1611" t="str">
            <v>Asset Management Integration Lead</v>
          </cell>
          <cell r="O1611" t="str">
            <v>OLALEYE, OLAYEMI</v>
          </cell>
          <cell r="P1611" t="str">
            <v>NPDC</v>
          </cell>
          <cell r="Q1611" t="str">
            <v>OPEX</v>
          </cell>
          <cell r="R1611" t="str">
            <v>OPEX</v>
          </cell>
          <cell r="S1611" t="str">
            <v>NON SAL</v>
          </cell>
          <cell r="T1611" t="str">
            <v>N/A</v>
          </cell>
          <cell r="U1611" t="str">
            <v>N/A</v>
          </cell>
          <cell r="V1611" t="str">
            <v>N/A</v>
          </cell>
          <cell r="W1611" t="str">
            <v>P231 Production Operations - Gas</v>
          </cell>
          <cell r="X1611" t="str">
            <v>S7200 Services</v>
          </cell>
          <cell r="Y1611" t="str">
            <v>A2110 Production Operations</v>
          </cell>
          <cell r="Z1611">
            <v>0</v>
          </cell>
          <cell r="AA1611">
            <v>0</v>
          </cell>
          <cell r="AB1611">
            <v>0</v>
          </cell>
          <cell r="AC1611">
            <v>0</v>
          </cell>
          <cell r="AD1611">
            <v>0</v>
          </cell>
          <cell r="AG1611">
            <v>0</v>
          </cell>
          <cell r="AH1611">
            <v>0</v>
          </cell>
        </row>
        <row r="1612">
          <cell r="A1612" t="str">
            <v>O.NG.PAW.O1C.FAC.724FC</v>
          </cell>
          <cell r="B1612" t="str">
            <v xml:space="preserve">PAW OLOMORO C/S1 FACIL CORR. MTC        </v>
          </cell>
          <cell r="C1612" t="str">
            <v>O.NG.PAW.O1C.FAC.724FC</v>
          </cell>
          <cell r="D1612" t="str">
            <v xml:space="preserve">PAW OLOMORO C/S1 FACIL CORR. MTC        </v>
          </cell>
          <cell r="E1612" t="str">
            <v>IRETI OMOTOSO</v>
          </cell>
          <cell r="F1612" t="str">
            <v>PRODUCTION</v>
          </cell>
          <cell r="G1612">
            <v>411008</v>
          </cell>
          <cell r="H1612">
            <v>4110</v>
          </cell>
          <cell r="I1612" t="str">
            <v>OF-MTCE</v>
          </cell>
          <cell r="J1612" t="str">
            <v>BASE JV</v>
          </cell>
          <cell r="K1612" t="str">
            <v>PRODUCTION</v>
          </cell>
          <cell r="L1612" t="str">
            <v>PRODUCTION</v>
          </cell>
          <cell r="M1612" t="str">
            <v>Asset Manager, Swamp West Hub</v>
          </cell>
          <cell r="N1612" t="str">
            <v>Asset Management Integration Lead</v>
          </cell>
          <cell r="O1612" t="str">
            <v>OLALEYE, OLAYEMI</v>
          </cell>
          <cell r="P1612" t="str">
            <v>NPDC</v>
          </cell>
          <cell r="Q1612" t="str">
            <v>OPEX</v>
          </cell>
          <cell r="R1612" t="str">
            <v>OPEX</v>
          </cell>
          <cell r="S1612" t="str">
            <v>NON SAL</v>
          </cell>
          <cell r="T1612" t="str">
            <v>N/A</v>
          </cell>
          <cell r="U1612" t="str">
            <v>N/A</v>
          </cell>
          <cell r="V1612" t="str">
            <v>N/A</v>
          </cell>
          <cell r="W1612" t="str">
            <v>P233 Facilities Maintenance - Gas</v>
          </cell>
          <cell r="X1612" t="str">
            <v>S7200 Services</v>
          </cell>
          <cell r="Y1612" t="str">
            <v>A2140 Facilities Maintenance</v>
          </cell>
          <cell r="Z1612">
            <v>0</v>
          </cell>
          <cell r="AA1612">
            <v>0</v>
          </cell>
          <cell r="AB1612">
            <v>0</v>
          </cell>
          <cell r="AC1612">
            <v>0</v>
          </cell>
          <cell r="AD1612">
            <v>0</v>
          </cell>
          <cell r="AG1612">
            <v>0</v>
          </cell>
          <cell r="AH1612">
            <v>0</v>
          </cell>
        </row>
        <row r="1613">
          <cell r="A1613" t="str">
            <v>O.NG.PAW.O2C.FAC.724FC</v>
          </cell>
          <cell r="B1613" t="str">
            <v xml:space="preserve">PAW OLOMORO C/S2 FACIL CORR. MTC        </v>
          </cell>
          <cell r="C1613" t="str">
            <v>O.NG.PAW.O2C.FAC.724FC</v>
          </cell>
          <cell r="D1613" t="str">
            <v xml:space="preserve">PAW OLOMORO C/S2 FACIL CORR. MTC        </v>
          </cell>
          <cell r="E1613" t="str">
            <v>IRETI OMOTOSO</v>
          </cell>
          <cell r="F1613" t="str">
            <v>PRODUCTION</v>
          </cell>
          <cell r="G1613">
            <v>411008</v>
          </cell>
          <cell r="H1613">
            <v>4110</v>
          </cell>
          <cell r="I1613" t="str">
            <v>OF-MTCE</v>
          </cell>
          <cell r="J1613" t="str">
            <v>BASE JV</v>
          </cell>
          <cell r="K1613" t="str">
            <v>PRODUCTION</v>
          </cell>
          <cell r="L1613" t="str">
            <v>PRODUCTION</v>
          </cell>
          <cell r="M1613" t="str">
            <v>Asset Manager, Swamp West Hub</v>
          </cell>
          <cell r="N1613" t="str">
            <v>Asset Management Integration Lead</v>
          </cell>
          <cell r="O1613" t="str">
            <v>OLALEYE, OLAYEMI</v>
          </cell>
          <cell r="P1613" t="str">
            <v>NPDC</v>
          </cell>
          <cell r="Q1613" t="str">
            <v>OPEX</v>
          </cell>
          <cell r="R1613" t="str">
            <v>OPEX</v>
          </cell>
          <cell r="S1613" t="str">
            <v>NON SAL</v>
          </cell>
          <cell r="T1613" t="str">
            <v>N/A</v>
          </cell>
          <cell r="U1613" t="str">
            <v>N/A</v>
          </cell>
          <cell r="V1613" t="str">
            <v>N/A</v>
          </cell>
          <cell r="W1613" t="str">
            <v>P233 Facilities Maintenance - Gas</v>
          </cell>
          <cell r="X1613" t="str">
            <v>S7200 Services</v>
          </cell>
          <cell r="Y1613" t="str">
            <v>A2140 Facilities Maintenance</v>
          </cell>
          <cell r="Z1613">
            <v>0</v>
          </cell>
          <cell r="AA1613">
            <v>0</v>
          </cell>
          <cell r="AB1613">
            <v>0</v>
          </cell>
          <cell r="AC1613">
            <v>0</v>
          </cell>
          <cell r="AD1613">
            <v>0</v>
          </cell>
          <cell r="AG1613">
            <v>0</v>
          </cell>
          <cell r="AH1613">
            <v>0</v>
          </cell>
        </row>
        <row r="1614">
          <cell r="A1614" t="str">
            <v>O.NG.PAW.O2C.FAC.724FP</v>
          </cell>
          <cell r="B1614" t="str">
            <v xml:space="preserve">PAW OLOMORO C/S2 FACIL PREV. MTC        </v>
          </cell>
          <cell r="C1614" t="str">
            <v>O.NG.PAW.O2C.FAC.724FP</v>
          </cell>
          <cell r="D1614" t="str">
            <v xml:space="preserve">PAW OLOMORO C/S2 FACIL PREV. MTC        </v>
          </cell>
          <cell r="E1614" t="str">
            <v>IRETI OMOTOSO</v>
          </cell>
          <cell r="F1614" t="str">
            <v>PRODUCTION</v>
          </cell>
          <cell r="G1614">
            <v>411008</v>
          </cell>
          <cell r="H1614">
            <v>4110</v>
          </cell>
          <cell r="I1614" t="str">
            <v>OF-MTCE</v>
          </cell>
          <cell r="J1614" t="str">
            <v>BASE JV</v>
          </cell>
          <cell r="K1614" t="str">
            <v>PRODUCTION</v>
          </cell>
          <cell r="L1614" t="str">
            <v>PRODUCTION</v>
          </cell>
          <cell r="M1614" t="str">
            <v>Asset Manager, Swamp West Hub</v>
          </cell>
          <cell r="N1614" t="str">
            <v>Asset Management Integration Lead</v>
          </cell>
          <cell r="O1614" t="str">
            <v>OLALEYE, OLAYEMI</v>
          </cell>
          <cell r="P1614" t="str">
            <v>NPDC</v>
          </cell>
          <cell r="Q1614" t="str">
            <v>OPEX</v>
          </cell>
          <cell r="R1614" t="str">
            <v>OPEX</v>
          </cell>
          <cell r="S1614" t="str">
            <v>NON SAL</v>
          </cell>
          <cell r="T1614" t="str">
            <v>N/A</v>
          </cell>
          <cell r="U1614" t="str">
            <v>N/A</v>
          </cell>
          <cell r="V1614" t="str">
            <v>N/A</v>
          </cell>
          <cell r="W1614" t="str">
            <v>P233 Facilities Maintenance - Gas</v>
          </cell>
          <cell r="X1614" t="str">
            <v>S7200 Services</v>
          </cell>
          <cell r="Y1614" t="str">
            <v>A2140 Facilities Maintenance</v>
          </cell>
          <cell r="Z1614">
            <v>0</v>
          </cell>
          <cell r="AA1614">
            <v>0</v>
          </cell>
          <cell r="AB1614">
            <v>0</v>
          </cell>
          <cell r="AC1614">
            <v>0</v>
          </cell>
          <cell r="AD1614">
            <v>0</v>
          </cell>
          <cell r="AG1614">
            <v>0</v>
          </cell>
          <cell r="AH1614">
            <v>0</v>
          </cell>
        </row>
        <row r="1615">
          <cell r="A1615" t="str">
            <v>O.NG.PBW.OPF.FAC.71300</v>
          </cell>
          <cell r="B1615" t="str">
            <v>PBW OPUAMA F/S FACIL OPERATE</v>
          </cell>
          <cell r="C1615" t="str">
            <v>O.NG.PBW.FAC.71300C</v>
          </cell>
          <cell r="D1615" t="str">
            <v>NORTHERN SWAMP (PWB) OIL FACILITIES OPERATIONS (INDIRECT PRODUCTION &amp; FIELD OVERHEAD – OIL (LOGISTICS/LAND TRANSPORT)</v>
          </cell>
          <cell r="E1615" t="str">
            <v>IRETI OMOTOSO</v>
          </cell>
          <cell r="F1615" t="str">
            <v>PRODUCTION</v>
          </cell>
          <cell r="G1615">
            <v>413001</v>
          </cell>
          <cell r="H1615">
            <v>4130</v>
          </cell>
          <cell r="I1615" t="str">
            <v>OF-MTCE</v>
          </cell>
          <cell r="J1615" t="str">
            <v>BASE JV</v>
          </cell>
          <cell r="K1615" t="str">
            <v>PRODUCTION</v>
          </cell>
          <cell r="L1615" t="str">
            <v>PRODUCTION</v>
          </cell>
          <cell r="M1615" t="str">
            <v>Asset Manager, Swamp West Hub</v>
          </cell>
          <cell r="N1615" t="str">
            <v>Asset Management Integration Lead</v>
          </cell>
          <cell r="O1615" t="str">
            <v>COOKEY, GABRIEL</v>
          </cell>
          <cell r="P1615" t="str">
            <v>RICHARD.ITENE@SHELL.COM</v>
          </cell>
          <cell r="Q1615" t="str">
            <v>OPEX</v>
          </cell>
          <cell r="R1615" t="str">
            <v>OPEX</v>
          </cell>
          <cell r="S1615" t="str">
            <v>NON SAL</v>
          </cell>
          <cell r="T1615" t="str">
            <v>N/A</v>
          </cell>
          <cell r="U1615" t="str">
            <v>N/A</v>
          </cell>
          <cell r="V1615" t="str">
            <v>N/A</v>
          </cell>
          <cell r="W1615" t="str">
            <v>P231 Production Operations</v>
          </cell>
          <cell r="X1615" t="str">
            <v>S7200 Services</v>
          </cell>
          <cell r="Y1615" t="str">
            <v>A2110 Production Operations</v>
          </cell>
          <cell r="Z1615">
            <v>0</v>
          </cell>
          <cell r="AA1615">
            <v>0</v>
          </cell>
          <cell r="AB1615">
            <v>0</v>
          </cell>
          <cell r="AC1615">
            <v>0</v>
          </cell>
          <cell r="AD1615">
            <v>0</v>
          </cell>
          <cell r="AG1615">
            <v>0</v>
          </cell>
          <cell r="AH1615">
            <v>0</v>
          </cell>
        </row>
        <row r="1616">
          <cell r="A1616" t="str">
            <v>O.NG.PAW.OBF.FAC.71300</v>
          </cell>
          <cell r="B1616" t="str">
            <v>PAWOBENF/SFACILOPERATIONS</v>
          </cell>
          <cell r="C1616" t="str">
            <v>O.NG.PAW.OBF.FAC.71300</v>
          </cell>
          <cell r="D1616" t="str">
            <v>PAWOBENF/SFACILOPERATIONS</v>
          </cell>
          <cell r="E1616" t="str">
            <v>IRETI OMOTOSO</v>
          </cell>
          <cell r="F1616" t="str">
            <v>PRODUCTION</v>
          </cell>
          <cell r="G1616">
            <v>413001</v>
          </cell>
          <cell r="H1616">
            <v>4130</v>
          </cell>
          <cell r="I1616" t="str">
            <v>OF-MTCE</v>
          </cell>
          <cell r="J1616" t="str">
            <v>BASE JV</v>
          </cell>
          <cell r="K1616" t="str">
            <v>PRODUCTION</v>
          </cell>
          <cell r="L1616" t="str">
            <v>PRODUCTION</v>
          </cell>
          <cell r="M1616" t="str">
            <v>Asset Manager, Swamp West Hub</v>
          </cell>
          <cell r="N1616" t="str">
            <v>Asset Management Integration Lead</v>
          </cell>
          <cell r="O1616" t="str">
            <v>OLALEYE, OLAYEMI</v>
          </cell>
          <cell r="P1616" t="str">
            <v>NPDC</v>
          </cell>
          <cell r="Q1616" t="str">
            <v>OPEX</v>
          </cell>
          <cell r="R1616" t="str">
            <v>OPEX</v>
          </cell>
          <cell r="S1616" t="str">
            <v>NON SAL</v>
          </cell>
          <cell r="T1616" t="str">
            <v>N/A</v>
          </cell>
          <cell r="U1616" t="str">
            <v>N/A</v>
          </cell>
          <cell r="V1616" t="str">
            <v>N/A</v>
          </cell>
          <cell r="W1616" t="str">
            <v>P231 Production Operations</v>
          </cell>
          <cell r="X1616" t="str">
            <v>S7200 Services</v>
          </cell>
          <cell r="Y1616" t="str">
            <v>A2110 Production Operations</v>
          </cell>
          <cell r="Z1616">
            <v>0</v>
          </cell>
          <cell r="AA1616">
            <v>0</v>
          </cell>
          <cell r="AB1616">
            <v>0</v>
          </cell>
          <cell r="AC1616">
            <v>0</v>
          </cell>
          <cell r="AD1616">
            <v>0</v>
          </cell>
          <cell r="AG1616">
            <v>0</v>
          </cell>
          <cell r="AH1616">
            <v>0</v>
          </cell>
        </row>
        <row r="1617">
          <cell r="A1617" t="str">
            <v>O.NG.PAW.OHF.FAC.71300</v>
          </cell>
          <cell r="B1617" t="str">
            <v xml:space="preserve">PAW OWEH F/S FACIL OPERATIONS           </v>
          </cell>
          <cell r="C1617" t="str">
            <v>O.NG.PAW.OHF.FAC.71300</v>
          </cell>
          <cell r="D1617" t="str">
            <v xml:space="preserve">PAW OWEH F/S FACIL OPERATIONS           </v>
          </cell>
          <cell r="E1617" t="str">
            <v>IRETI OMOTOSO</v>
          </cell>
          <cell r="F1617" t="str">
            <v>PRODUCTION</v>
          </cell>
          <cell r="G1617">
            <v>413001</v>
          </cell>
          <cell r="H1617">
            <v>4130</v>
          </cell>
          <cell r="I1617" t="str">
            <v>OF-MTCE</v>
          </cell>
          <cell r="J1617" t="str">
            <v>BASE JV</v>
          </cell>
          <cell r="K1617" t="str">
            <v>PRODUCTION</v>
          </cell>
          <cell r="L1617" t="str">
            <v>PRODUCTION</v>
          </cell>
          <cell r="M1617" t="str">
            <v>Asset Manager, Swamp West Hub</v>
          </cell>
          <cell r="N1617" t="str">
            <v>Asset Management Integration Lead</v>
          </cell>
          <cell r="O1617" t="str">
            <v>OLALEYE, OLAYEMI</v>
          </cell>
          <cell r="P1617" t="str">
            <v>NPDC</v>
          </cell>
          <cell r="Q1617" t="str">
            <v>OPEX</v>
          </cell>
          <cell r="R1617" t="str">
            <v>OPEX</v>
          </cell>
          <cell r="S1617" t="str">
            <v>NON SAL</v>
          </cell>
          <cell r="T1617" t="str">
            <v>N/A</v>
          </cell>
          <cell r="U1617" t="str">
            <v>N/A</v>
          </cell>
          <cell r="V1617" t="str">
            <v>N/A</v>
          </cell>
          <cell r="W1617" t="str">
            <v>P231 Production Operations</v>
          </cell>
          <cell r="X1617" t="str">
            <v>S7200 Services</v>
          </cell>
          <cell r="Y1617" t="str">
            <v>A2110 Production Operations</v>
          </cell>
          <cell r="Z1617">
            <v>0</v>
          </cell>
          <cell r="AA1617">
            <v>0</v>
          </cell>
          <cell r="AB1617">
            <v>0</v>
          </cell>
          <cell r="AC1617">
            <v>0</v>
          </cell>
          <cell r="AD1617">
            <v>0</v>
          </cell>
          <cell r="AG1617">
            <v>0</v>
          </cell>
          <cell r="AH1617">
            <v>0</v>
          </cell>
        </row>
        <row r="1618">
          <cell r="A1618" t="str">
            <v>O.NG.PBW.OTF.FAC.71300</v>
          </cell>
          <cell r="B1618" t="str">
            <v>PBW OTUMARA F/S FACIL OPERATE</v>
          </cell>
          <cell r="C1618" t="str">
            <v>O.NG.PBW.FAC.71300C</v>
          </cell>
          <cell r="D1618" t="str">
            <v>NORTHERN SWAMP (PWB) OIL FACILITIES OPERATIONS (INDIRECT PRODUCTION &amp; FIELD OVERHEAD – OIL (LOGISTICS/LAND TRANSPORT)</v>
          </cell>
          <cell r="E1618" t="str">
            <v>IRETI OMOTOSO</v>
          </cell>
          <cell r="F1618" t="str">
            <v>PRODUCTION</v>
          </cell>
          <cell r="G1618">
            <v>413001</v>
          </cell>
          <cell r="H1618">
            <v>4130</v>
          </cell>
          <cell r="I1618" t="str">
            <v>OF-MTCE</v>
          </cell>
          <cell r="J1618" t="str">
            <v>BASE JV</v>
          </cell>
          <cell r="K1618" t="str">
            <v>PRODUCTION</v>
          </cell>
          <cell r="L1618" t="str">
            <v>PRODUCTION</v>
          </cell>
          <cell r="M1618" t="str">
            <v>Asset Manager, Swamp West Hub</v>
          </cell>
          <cell r="N1618" t="str">
            <v>Asset Management Integration Lead</v>
          </cell>
          <cell r="O1618" t="str">
            <v>COOKEY, GABRIEL</v>
          </cell>
          <cell r="P1618" t="str">
            <v>RICHARD.ITENE@SHELL.COM</v>
          </cell>
          <cell r="Q1618" t="str">
            <v>OPEX</v>
          </cell>
          <cell r="R1618" t="str">
            <v>OPEX</v>
          </cell>
          <cell r="S1618" t="str">
            <v>NON SAL</v>
          </cell>
          <cell r="T1618" t="str">
            <v>N/A</v>
          </cell>
          <cell r="U1618" t="str">
            <v>N/A</v>
          </cell>
          <cell r="V1618" t="str">
            <v>N_OTUM_WS1_N02</v>
          </cell>
          <cell r="W1618" t="str">
            <v>P231 Production Operations</v>
          </cell>
          <cell r="X1618" t="str">
            <v>S7200 Services</v>
          </cell>
          <cell r="Y1618" t="str">
            <v>A2110 Production Operations</v>
          </cell>
          <cell r="Z1618">
            <v>2751228.9300000011</v>
          </cell>
          <cell r="AA1618">
            <v>2812669.5999999982</v>
          </cell>
          <cell r="AB1618">
            <v>255930870.59840399</v>
          </cell>
          <cell r="AC1618">
            <v>1314806.5279999999</v>
          </cell>
          <cell r="AD1618">
            <v>2153924.1365193576</v>
          </cell>
          <cell r="AG1618">
            <v>0</v>
          </cell>
          <cell r="AH1618">
            <v>-2153924.1365193576</v>
          </cell>
        </row>
        <row r="1619">
          <cell r="A1619" t="str">
            <v>O.NG.PAW.ONC.FAC.71300</v>
          </cell>
          <cell r="B1619" t="str">
            <v>PAW OGINI C/S FACIL OPERATIONS</v>
          </cell>
          <cell r="C1619" t="str">
            <v>O.NG.PAW.ONC.FAC.71300</v>
          </cell>
          <cell r="D1619" t="str">
            <v>PAW OGINI C/S FACIL OPERATIONS</v>
          </cell>
          <cell r="E1619" t="str">
            <v>IRETI OMOTOSO</v>
          </cell>
          <cell r="F1619" t="str">
            <v>PRODUCTION</v>
          </cell>
          <cell r="G1619">
            <v>411008</v>
          </cell>
          <cell r="H1619">
            <v>4110</v>
          </cell>
          <cell r="I1619" t="str">
            <v>OF-MTCE</v>
          </cell>
          <cell r="J1619" t="str">
            <v>BASE JV</v>
          </cell>
          <cell r="K1619" t="str">
            <v>PRODUCTION</v>
          </cell>
          <cell r="L1619" t="str">
            <v>PRODUCTION</v>
          </cell>
          <cell r="M1619" t="str">
            <v>Asset Manager, Swamp West Hub</v>
          </cell>
          <cell r="N1619" t="str">
            <v>Asset Management Integration Lead</v>
          </cell>
          <cell r="O1619" t="str">
            <v>OLALEYE, OLAYEMI</v>
          </cell>
          <cell r="P1619" t="str">
            <v>NPDC</v>
          </cell>
          <cell r="Q1619" t="str">
            <v>OPEX</v>
          </cell>
          <cell r="R1619" t="str">
            <v>OPEX</v>
          </cell>
          <cell r="S1619" t="str">
            <v>NON SAL</v>
          </cell>
          <cell r="T1619" t="str">
            <v>N/A</v>
          </cell>
          <cell r="U1619" t="str">
            <v>N/A</v>
          </cell>
          <cell r="V1619" t="str">
            <v>N/A</v>
          </cell>
          <cell r="W1619" t="str">
            <v>P231 Production Operations - Gas</v>
          </cell>
          <cell r="X1619" t="str">
            <v>S7200 Services</v>
          </cell>
          <cell r="Y1619" t="str">
            <v>A2110 Production Operations</v>
          </cell>
          <cell r="Z1619">
            <v>0</v>
          </cell>
          <cell r="AA1619">
            <v>0</v>
          </cell>
          <cell r="AB1619">
            <v>0</v>
          </cell>
          <cell r="AC1619">
            <v>0</v>
          </cell>
          <cell r="AD1619">
            <v>0</v>
          </cell>
          <cell r="AG1619">
            <v>0</v>
          </cell>
          <cell r="AH1619">
            <v>0</v>
          </cell>
        </row>
        <row r="1620">
          <cell r="A1620" t="str">
            <v>O.NG.PAW.ONC.FAC.724FC</v>
          </cell>
          <cell r="B1620" t="str">
            <v>PAW OGINI C/S FACIL CORR. MTC</v>
          </cell>
          <cell r="C1620" t="str">
            <v>O.NG.PAW.ONC.FAC.724FC</v>
          </cell>
          <cell r="D1620" t="str">
            <v>PAW OGINI C/S FACIL CORR. MTC</v>
          </cell>
          <cell r="E1620" t="str">
            <v>IRETI OMOTOSO</v>
          </cell>
          <cell r="F1620" t="str">
            <v>PRODUCTION</v>
          </cell>
          <cell r="G1620">
            <v>411008</v>
          </cell>
          <cell r="H1620">
            <v>4110</v>
          </cell>
          <cell r="I1620" t="str">
            <v>OF-MTCE</v>
          </cell>
          <cell r="J1620" t="str">
            <v>BASE JV</v>
          </cell>
          <cell r="K1620" t="str">
            <v>PRODUCTION</v>
          </cell>
          <cell r="L1620" t="str">
            <v>PRODUCTION</v>
          </cell>
          <cell r="M1620" t="str">
            <v>Asset Manager, Swamp West Hub</v>
          </cell>
          <cell r="N1620" t="str">
            <v>Asset Management Integration Lead</v>
          </cell>
          <cell r="O1620" t="str">
            <v>OLALEYE, OLAYEMI</v>
          </cell>
          <cell r="P1620" t="str">
            <v>NPDC</v>
          </cell>
          <cell r="Q1620" t="str">
            <v>OPEX</v>
          </cell>
          <cell r="R1620" t="str">
            <v>OPEX</v>
          </cell>
          <cell r="S1620" t="str">
            <v>NON SAL</v>
          </cell>
          <cell r="T1620" t="str">
            <v>N/A</v>
          </cell>
          <cell r="U1620" t="str">
            <v>N/A</v>
          </cell>
          <cell r="V1620" t="str">
            <v>N/A</v>
          </cell>
          <cell r="W1620" t="str">
            <v>P233 Facilities Maintenance - Gas</v>
          </cell>
          <cell r="X1620" t="str">
            <v>S7200 Services</v>
          </cell>
          <cell r="Y1620" t="str">
            <v>A2140 Facilities Maintenance</v>
          </cell>
          <cell r="Z1620">
            <v>0</v>
          </cell>
          <cell r="AA1620">
            <v>0</v>
          </cell>
          <cell r="AB1620">
            <v>0</v>
          </cell>
          <cell r="AC1620">
            <v>0</v>
          </cell>
          <cell r="AD1620">
            <v>0</v>
          </cell>
          <cell r="AG1620">
            <v>0</v>
          </cell>
          <cell r="AH1620">
            <v>0</v>
          </cell>
        </row>
        <row r="1621">
          <cell r="A1621" t="str">
            <v>O.NG.PAW.ONF.FAC.71300</v>
          </cell>
          <cell r="B1621" t="str">
            <v>PAW OGINI F/S FACIL OPERATIONS</v>
          </cell>
          <cell r="C1621" t="str">
            <v>O.NG.PAW.ONF.FAC.71300</v>
          </cell>
          <cell r="D1621" t="str">
            <v>PAW OGINI F/S FACIL OPERATIONS</v>
          </cell>
          <cell r="E1621" t="str">
            <v>IRETI OMOTOSO</v>
          </cell>
          <cell r="F1621" t="str">
            <v>PRODUCTION</v>
          </cell>
          <cell r="G1621">
            <v>413001</v>
          </cell>
          <cell r="H1621">
            <v>4130</v>
          </cell>
          <cell r="I1621" t="str">
            <v>OF-MTCE</v>
          </cell>
          <cell r="J1621" t="str">
            <v>BASE JV</v>
          </cell>
          <cell r="K1621" t="str">
            <v>PRODUCTION</v>
          </cell>
          <cell r="L1621" t="str">
            <v>PRODUCTION</v>
          </cell>
          <cell r="M1621" t="str">
            <v>Asset Manager, Swamp West Hub</v>
          </cell>
          <cell r="N1621" t="str">
            <v>Asset Management Integration Lead</v>
          </cell>
          <cell r="O1621" t="str">
            <v>OLALEYE, OLAYEMI</v>
          </cell>
          <cell r="P1621" t="str">
            <v>NPDC</v>
          </cell>
          <cell r="Q1621" t="str">
            <v>OPEX</v>
          </cell>
          <cell r="R1621" t="str">
            <v>OPEX</v>
          </cell>
          <cell r="S1621" t="str">
            <v>NON SAL</v>
          </cell>
          <cell r="T1621" t="str">
            <v>N/A</v>
          </cell>
          <cell r="U1621" t="str">
            <v>N/A</v>
          </cell>
          <cell r="V1621" t="str">
            <v>N/A</v>
          </cell>
          <cell r="W1621" t="str">
            <v>P231 Production Operations</v>
          </cell>
          <cell r="X1621" t="str">
            <v>S7200 Services</v>
          </cell>
          <cell r="Y1621" t="str">
            <v>A2110 Production Operations</v>
          </cell>
          <cell r="Z1621">
            <v>0</v>
          </cell>
          <cell r="AA1621">
            <v>0</v>
          </cell>
          <cell r="AB1621">
            <v>0</v>
          </cell>
          <cell r="AC1621">
            <v>0</v>
          </cell>
          <cell r="AD1621">
            <v>0</v>
          </cell>
          <cell r="AG1621">
            <v>0</v>
          </cell>
          <cell r="AH1621">
            <v>0</v>
          </cell>
        </row>
        <row r="1622">
          <cell r="A1622" t="str">
            <v>O.NG.PAW.ONF.FAC.724FC</v>
          </cell>
          <cell r="B1622" t="str">
            <v>PAW OGINI F/S FACIL CORR. MTC</v>
          </cell>
          <cell r="C1622" t="str">
            <v>O.NG.PAW.ONF.FAC.724FC</v>
          </cell>
          <cell r="D1622" t="str">
            <v>PAW OGINI F/S FACIL CORR. MTC</v>
          </cell>
          <cell r="E1622" t="str">
            <v>IRETI OMOTOSO</v>
          </cell>
          <cell r="F1622" t="str">
            <v>PRODUCTION</v>
          </cell>
          <cell r="G1622">
            <v>413001</v>
          </cell>
          <cell r="H1622">
            <v>4130</v>
          </cell>
          <cell r="I1622" t="str">
            <v>OF-MTCE</v>
          </cell>
          <cell r="J1622" t="str">
            <v>BASE JV</v>
          </cell>
          <cell r="K1622" t="str">
            <v>PRODUCTION</v>
          </cell>
          <cell r="L1622" t="str">
            <v>PRODUCTION</v>
          </cell>
          <cell r="M1622" t="str">
            <v>Asset Manager, Swamp West Hub</v>
          </cell>
          <cell r="N1622" t="str">
            <v>Asset Management Integration Lead</v>
          </cell>
          <cell r="O1622" t="str">
            <v>OLALEYE, OLAYEMI</v>
          </cell>
          <cell r="P1622" t="str">
            <v>NPDC</v>
          </cell>
          <cell r="Q1622" t="str">
            <v>OPEX</v>
          </cell>
          <cell r="R1622" t="str">
            <v>OPEX</v>
          </cell>
          <cell r="S1622" t="str">
            <v>NON SAL</v>
          </cell>
          <cell r="T1622" t="str">
            <v>N/A</v>
          </cell>
          <cell r="U1622" t="str">
            <v>N/A</v>
          </cell>
          <cell r="V1622" t="str">
            <v>N/A</v>
          </cell>
          <cell r="W1622" t="str">
            <v>P233 Facilities Maintenance</v>
          </cell>
          <cell r="X1622" t="str">
            <v>S7200 Services</v>
          </cell>
          <cell r="Y1622" t="str">
            <v>A2140 Facilities Maintenance</v>
          </cell>
          <cell r="Z1622">
            <v>0.02</v>
          </cell>
          <cell r="AA1622">
            <v>0</v>
          </cell>
          <cell r="AB1622">
            <v>0</v>
          </cell>
          <cell r="AC1622">
            <v>0</v>
          </cell>
          <cell r="AD1622">
            <v>0</v>
          </cell>
          <cell r="AG1622">
            <v>0</v>
          </cell>
          <cell r="AH1622">
            <v>0</v>
          </cell>
        </row>
        <row r="1623">
          <cell r="A1623" t="str">
            <v>O.NG.PAW.OOF.FAC.724FC</v>
          </cell>
          <cell r="B1623" t="str">
            <v xml:space="preserve">PAW OLOMORO F/S FACIL CORR. MTC         </v>
          </cell>
          <cell r="C1623" t="str">
            <v>O.NG.PAW.OOF.FAC.724FC</v>
          </cell>
          <cell r="D1623" t="str">
            <v xml:space="preserve">PAW OLOMORO F/S FACIL CORR. MTC         </v>
          </cell>
          <cell r="E1623" t="str">
            <v>IRETI OMOTOSO</v>
          </cell>
          <cell r="F1623" t="str">
            <v>PRODUCTION</v>
          </cell>
          <cell r="G1623">
            <v>413001</v>
          </cell>
          <cell r="H1623">
            <v>4130</v>
          </cell>
          <cell r="I1623" t="str">
            <v>OF-MTCE</v>
          </cell>
          <cell r="J1623" t="str">
            <v>BASE JV</v>
          </cell>
          <cell r="K1623" t="str">
            <v>PRODUCTION</v>
          </cell>
          <cell r="L1623" t="str">
            <v>PRODUCTION</v>
          </cell>
          <cell r="M1623" t="str">
            <v>Asset Manager, Swamp West Hub</v>
          </cell>
          <cell r="N1623" t="str">
            <v>Asset Management Integration Lead</v>
          </cell>
          <cell r="O1623" t="str">
            <v>OLALEYE, OLAYEMI</v>
          </cell>
          <cell r="P1623" t="str">
            <v>NPDC</v>
          </cell>
          <cell r="Q1623" t="str">
            <v>OPEX</v>
          </cell>
          <cell r="R1623" t="str">
            <v>OPEX</v>
          </cell>
          <cell r="S1623" t="str">
            <v>NON SAL</v>
          </cell>
          <cell r="T1623" t="str">
            <v>N/A</v>
          </cell>
          <cell r="U1623" t="str">
            <v>N/A</v>
          </cell>
          <cell r="V1623" t="str">
            <v>N/A</v>
          </cell>
          <cell r="W1623" t="str">
            <v>P233 Facilities Maintenance</v>
          </cell>
          <cell r="X1623" t="str">
            <v>S7200 Services</v>
          </cell>
          <cell r="Y1623" t="str">
            <v>A2140 Facilities Maintenance</v>
          </cell>
          <cell r="Z1623">
            <v>0</v>
          </cell>
          <cell r="AA1623">
            <v>0</v>
          </cell>
          <cell r="AB1623">
            <v>0</v>
          </cell>
          <cell r="AC1623">
            <v>0</v>
          </cell>
          <cell r="AD1623">
            <v>0</v>
          </cell>
          <cell r="AG1623">
            <v>0</v>
          </cell>
          <cell r="AH1623">
            <v>0</v>
          </cell>
        </row>
        <row r="1624">
          <cell r="A1624" t="str">
            <v>O.NG.PAW.OOF.FAC.724FP</v>
          </cell>
          <cell r="B1624" t="str">
            <v xml:space="preserve">PAW OLOMORO F/S FACIL PREV. MTC         </v>
          </cell>
          <cell r="C1624" t="str">
            <v>O.NG.PAW.OOF.FAC.724FP</v>
          </cell>
          <cell r="D1624" t="str">
            <v xml:space="preserve">PAW OLOMORO F/S FACIL PREV. MTC         </v>
          </cell>
          <cell r="E1624" t="str">
            <v>IRETI OMOTOSO</v>
          </cell>
          <cell r="F1624" t="str">
            <v>PRODUCTION</v>
          </cell>
          <cell r="G1624">
            <v>413001</v>
          </cell>
          <cell r="H1624">
            <v>4130</v>
          </cell>
          <cell r="I1624" t="str">
            <v>OF-MTCE</v>
          </cell>
          <cell r="J1624" t="str">
            <v>BASE JV</v>
          </cell>
          <cell r="K1624" t="str">
            <v>PRODUCTION</v>
          </cell>
          <cell r="L1624" t="str">
            <v>PRODUCTION</v>
          </cell>
          <cell r="M1624" t="str">
            <v>Asset Manager, Swamp West Hub</v>
          </cell>
          <cell r="N1624" t="str">
            <v>Asset Management Integration Lead</v>
          </cell>
          <cell r="O1624" t="str">
            <v>OLALEYE, OLAYEMI</v>
          </cell>
          <cell r="P1624" t="str">
            <v>NPDC</v>
          </cell>
          <cell r="Q1624" t="str">
            <v>OPEX</v>
          </cell>
          <cell r="R1624" t="str">
            <v>OPEX</v>
          </cell>
          <cell r="S1624" t="str">
            <v>NON SAL</v>
          </cell>
          <cell r="T1624" t="str">
            <v>N/A</v>
          </cell>
          <cell r="U1624" t="str">
            <v>N/A</v>
          </cell>
          <cell r="V1624" t="str">
            <v>N/A</v>
          </cell>
          <cell r="W1624" t="str">
            <v>P233 Facilities Maintenance</v>
          </cell>
          <cell r="X1624" t="str">
            <v>S7200 Services</v>
          </cell>
          <cell r="Y1624" t="str">
            <v>A2140 Facilities Maintenance</v>
          </cell>
          <cell r="Z1624">
            <v>0</v>
          </cell>
          <cell r="AA1624">
            <v>0</v>
          </cell>
          <cell r="AB1624">
            <v>0</v>
          </cell>
          <cell r="AC1624">
            <v>0</v>
          </cell>
          <cell r="AD1624">
            <v>0</v>
          </cell>
          <cell r="AG1624">
            <v>0</v>
          </cell>
          <cell r="AH1624">
            <v>0</v>
          </cell>
        </row>
        <row r="1625">
          <cell r="A1625" t="str">
            <v>O.NG.PAW.ORF.FAC.71300</v>
          </cell>
          <cell r="B1625" t="str">
            <v>PAW ORONI F/S FACIL OPERATIONS</v>
          </cell>
          <cell r="C1625" t="str">
            <v>O.NG.PAW.ORF.FAC.71300</v>
          </cell>
          <cell r="D1625" t="str">
            <v>PAW ORONI F/S FACIL OPERATIONS</v>
          </cell>
          <cell r="E1625" t="str">
            <v>IRETI OMOTOSO</v>
          </cell>
          <cell r="F1625" t="str">
            <v>PRODUCTION</v>
          </cell>
          <cell r="G1625">
            <v>413001</v>
          </cell>
          <cell r="H1625">
            <v>4130</v>
          </cell>
          <cell r="I1625" t="str">
            <v>OF-MTCE</v>
          </cell>
          <cell r="J1625" t="str">
            <v>BASE JV</v>
          </cell>
          <cell r="K1625" t="str">
            <v>PRODUCTION</v>
          </cell>
          <cell r="L1625" t="str">
            <v>PRODUCTION</v>
          </cell>
          <cell r="M1625" t="str">
            <v>Asset Manager, Swamp West Hub</v>
          </cell>
          <cell r="N1625" t="str">
            <v>Asset Management Integration Lead</v>
          </cell>
          <cell r="O1625" t="str">
            <v>OLALEYE, OLAYEMI</v>
          </cell>
          <cell r="P1625" t="str">
            <v>NPDC</v>
          </cell>
          <cell r="Q1625" t="str">
            <v>OPEX</v>
          </cell>
          <cell r="R1625" t="str">
            <v>OPEX</v>
          </cell>
          <cell r="S1625" t="str">
            <v>NON SAL</v>
          </cell>
          <cell r="T1625" t="str">
            <v>N/A</v>
          </cell>
          <cell r="U1625" t="str">
            <v>N/A</v>
          </cell>
          <cell r="V1625" t="str">
            <v>N/A</v>
          </cell>
          <cell r="W1625" t="str">
            <v>P231 Production Operations</v>
          </cell>
          <cell r="X1625" t="str">
            <v>S7200 Services</v>
          </cell>
          <cell r="Y1625" t="str">
            <v>A2110 Production Operations</v>
          </cell>
          <cell r="Z1625">
            <v>0</v>
          </cell>
          <cell r="AA1625">
            <v>0</v>
          </cell>
          <cell r="AB1625">
            <v>0</v>
          </cell>
          <cell r="AC1625">
            <v>0</v>
          </cell>
          <cell r="AD1625">
            <v>0</v>
          </cell>
          <cell r="AG1625">
            <v>0</v>
          </cell>
          <cell r="AH1625">
            <v>0</v>
          </cell>
        </row>
        <row r="1626">
          <cell r="A1626" t="str">
            <v>O.NG.PAW.ORF.FAC.724FP</v>
          </cell>
          <cell r="B1626" t="str">
            <v xml:space="preserve">PAW ORONI F/S FACIL PREV. MTC           </v>
          </cell>
          <cell r="C1626" t="str">
            <v>O.NG.PAW.ORF.FAC.724FP</v>
          </cell>
          <cell r="D1626" t="str">
            <v xml:space="preserve">PAW ORONI F/S FACIL PREV. MTC           </v>
          </cell>
          <cell r="E1626" t="str">
            <v>IRETI OMOTOSO</v>
          </cell>
          <cell r="F1626" t="str">
            <v>PRODUCTION</v>
          </cell>
          <cell r="G1626">
            <v>413001</v>
          </cell>
          <cell r="H1626">
            <v>4130</v>
          </cell>
          <cell r="I1626" t="str">
            <v>OF-MTCE</v>
          </cell>
          <cell r="J1626" t="str">
            <v>BASE JV</v>
          </cell>
          <cell r="K1626" t="str">
            <v>PRODUCTION</v>
          </cell>
          <cell r="L1626" t="str">
            <v>PRODUCTION</v>
          </cell>
          <cell r="M1626" t="str">
            <v>Asset Manager, Swamp West Hub</v>
          </cell>
          <cell r="N1626" t="str">
            <v>Asset Management Integration Lead</v>
          </cell>
          <cell r="O1626" t="str">
            <v>OLALEYE, OLAYEMI</v>
          </cell>
          <cell r="P1626" t="str">
            <v>NPDC</v>
          </cell>
          <cell r="Q1626" t="str">
            <v>OPEX</v>
          </cell>
          <cell r="R1626" t="str">
            <v>OPEX</v>
          </cell>
          <cell r="S1626" t="str">
            <v>NON SAL</v>
          </cell>
          <cell r="T1626" t="str">
            <v>N/A</v>
          </cell>
          <cell r="U1626" t="str">
            <v>N/A</v>
          </cell>
          <cell r="V1626" t="str">
            <v>N/A</v>
          </cell>
          <cell r="W1626" t="str">
            <v>P233 Facilities Maintenance</v>
          </cell>
          <cell r="X1626" t="str">
            <v>S7200 Services</v>
          </cell>
          <cell r="Y1626" t="str">
            <v>A2140 Facilities Maintenance</v>
          </cell>
          <cell r="Z1626">
            <v>0</v>
          </cell>
          <cell r="AA1626">
            <v>0</v>
          </cell>
          <cell r="AB1626">
            <v>0</v>
          </cell>
          <cell r="AC1626">
            <v>0</v>
          </cell>
          <cell r="AD1626">
            <v>0</v>
          </cell>
          <cell r="AG1626">
            <v>0</v>
          </cell>
          <cell r="AH1626">
            <v>0</v>
          </cell>
        </row>
        <row r="1627">
          <cell r="A1627" t="str">
            <v>O.NG.PBW.OTF.FLO.71300</v>
          </cell>
          <cell r="B1627" t="str">
            <v xml:space="preserve">PBW OTUMARA F/S FLOWL OPERATE           </v>
          </cell>
          <cell r="C1627" t="str">
            <v>O.NG.PBW.FAC.71300C</v>
          </cell>
          <cell r="D1627" t="str">
            <v>NORTHERN SWAMP (PWB) OIL FACILITIES OPERATIONS (INDIRECT PRODUCTION &amp; FIELD OVERHEAD – OIL (LOGISTICS/LAND TRANSPORT)</v>
          </cell>
          <cell r="E1627" t="str">
            <v>IRETI OMOTOSO</v>
          </cell>
          <cell r="F1627" t="str">
            <v>PRODUCTION</v>
          </cell>
          <cell r="G1627">
            <v>413001</v>
          </cell>
          <cell r="H1627">
            <v>4130</v>
          </cell>
          <cell r="I1627" t="str">
            <v>OF-MTCE</v>
          </cell>
          <cell r="J1627" t="str">
            <v>BASE JV</v>
          </cell>
          <cell r="K1627" t="str">
            <v>PRODUCTION</v>
          </cell>
          <cell r="L1627" t="str">
            <v>PRODUCTION</v>
          </cell>
          <cell r="M1627" t="str">
            <v>Asset Manager, Swamp West Hub</v>
          </cell>
          <cell r="N1627" t="str">
            <v>Asset Management Integration Lead</v>
          </cell>
          <cell r="O1627" t="str">
            <v>COOKEY, GABRIEL</v>
          </cell>
          <cell r="P1627" t="str">
            <v>RICHARD.ITENE@SHELL.COM</v>
          </cell>
          <cell r="Q1627" t="str">
            <v>OPEX</v>
          </cell>
          <cell r="R1627" t="str">
            <v>OPEX</v>
          </cell>
          <cell r="S1627" t="str">
            <v>NON SAL</v>
          </cell>
          <cell r="T1627" t="str">
            <v>N/A</v>
          </cell>
          <cell r="U1627" t="str">
            <v>N/A</v>
          </cell>
          <cell r="V1627" t="str">
            <v>N_OTUM_WS1_N02</v>
          </cell>
          <cell r="W1627" t="str">
            <v>P231 Production Operations</v>
          </cell>
          <cell r="X1627" t="str">
            <v>S7200 Services</v>
          </cell>
          <cell r="Y1627" t="str">
            <v>A2110 Production Operations</v>
          </cell>
          <cell r="Z1627">
            <v>0</v>
          </cell>
          <cell r="AA1627">
            <v>84135.97</v>
          </cell>
          <cell r="AB1627">
            <v>34320000</v>
          </cell>
          <cell r="AC1627">
            <v>149179.19999999998</v>
          </cell>
          <cell r="AD1627">
            <v>261703.79016393441</v>
          </cell>
          <cell r="AG1627">
            <v>0</v>
          </cell>
          <cell r="AH1627">
            <v>-261703.79016393441</v>
          </cell>
        </row>
        <row r="1628">
          <cell r="A1628" t="str">
            <v>O.NG.PBW.WRF.FAC.71300</v>
          </cell>
          <cell r="B1628" t="str">
            <v>PBW WARRI RIVER F/S FACIL OPERATE</v>
          </cell>
          <cell r="C1628" t="str">
            <v>O.NG.PBW.FAC.71300C</v>
          </cell>
          <cell r="D1628" t="str">
            <v>NORTHERN SWAMP (PWB) OIL FACILITIES OPERATIONS (INDIRECT PRODUCTION &amp; FIELD OVERHEAD – OIL (LOGISTICS/LAND TRANSPORT)</v>
          </cell>
          <cell r="E1628" t="str">
            <v>IRETI OMOTOSO</v>
          </cell>
          <cell r="F1628" t="str">
            <v>PRODUCTION</v>
          </cell>
          <cell r="G1628">
            <v>413001</v>
          </cell>
          <cell r="H1628">
            <v>4130</v>
          </cell>
          <cell r="I1628" t="str">
            <v>OF-MTCE</v>
          </cell>
          <cell r="J1628" t="str">
            <v>BASE JV</v>
          </cell>
          <cell r="K1628" t="str">
            <v>PRODUCTION</v>
          </cell>
          <cell r="L1628" t="str">
            <v>PRODUCTION</v>
          </cell>
          <cell r="M1628" t="str">
            <v>Asset Manager, Swamp West Hub</v>
          </cell>
          <cell r="N1628" t="str">
            <v>Asset Management Integration Lead</v>
          </cell>
          <cell r="O1628" t="str">
            <v>COOKEY, GABRIEL</v>
          </cell>
          <cell r="P1628" t="str">
            <v>RICHARD.ITENE@SHELL.COM</v>
          </cell>
          <cell r="Q1628" t="str">
            <v>OPEX</v>
          </cell>
          <cell r="R1628" t="str">
            <v>OPEX</v>
          </cell>
          <cell r="S1628" t="str">
            <v>NON SAL</v>
          </cell>
          <cell r="T1628" t="str">
            <v>N/A</v>
          </cell>
          <cell r="U1628" t="str">
            <v>N/A</v>
          </cell>
          <cell r="V1628" t="str">
            <v>N/A</v>
          </cell>
          <cell r="W1628" t="str">
            <v>P231 Production Operations</v>
          </cell>
          <cell r="X1628" t="str">
            <v>S7200 Services</v>
          </cell>
          <cell r="Y1628" t="str">
            <v>A2110 Production Operations</v>
          </cell>
          <cell r="Z1628">
            <v>0</v>
          </cell>
          <cell r="AA1628">
            <v>0</v>
          </cell>
          <cell r="AB1628">
            <v>0</v>
          </cell>
          <cell r="AC1628">
            <v>0</v>
          </cell>
          <cell r="AD1628">
            <v>0</v>
          </cell>
          <cell r="AG1628">
            <v>0</v>
          </cell>
          <cell r="AH1628">
            <v>0</v>
          </cell>
        </row>
        <row r="1629">
          <cell r="A1629" t="str">
            <v>O.NG.PAW.UGS.FAC.71300</v>
          </cell>
          <cell r="B1629" t="str">
            <v xml:space="preserve">PAW UPS FACIL OPERATIONS                </v>
          </cell>
          <cell r="C1629" t="str">
            <v>O.NG.PAW.UGS.FAC.71300</v>
          </cell>
          <cell r="D1629" t="str">
            <v xml:space="preserve">PAW UPS FACIL OPERATIONS                </v>
          </cell>
          <cell r="E1629" t="str">
            <v>IRETI OMOTOSO</v>
          </cell>
          <cell r="F1629" t="str">
            <v>PRODUCTION</v>
          </cell>
          <cell r="G1629">
            <v>413001</v>
          </cell>
          <cell r="H1629">
            <v>4130</v>
          </cell>
          <cell r="I1629" t="str">
            <v>OF-MTCE</v>
          </cell>
          <cell r="J1629" t="str">
            <v>BASE JV</v>
          </cell>
          <cell r="K1629" t="str">
            <v>PRODUCTION</v>
          </cell>
          <cell r="L1629" t="str">
            <v>PRODUCTION</v>
          </cell>
          <cell r="M1629" t="str">
            <v>Asset Manager, Swamp West Hub</v>
          </cell>
          <cell r="N1629" t="str">
            <v>Asset Management Integration Lead</v>
          </cell>
          <cell r="O1629" t="str">
            <v>OLALEYE, OLAYEMI</v>
          </cell>
          <cell r="P1629" t="str">
            <v>NPDC</v>
          </cell>
          <cell r="Q1629" t="str">
            <v>OPEX</v>
          </cell>
          <cell r="R1629" t="str">
            <v>OPEX</v>
          </cell>
          <cell r="S1629" t="str">
            <v>NON SAL</v>
          </cell>
          <cell r="T1629" t="str">
            <v>N/A</v>
          </cell>
          <cell r="U1629" t="str">
            <v>N/A</v>
          </cell>
          <cell r="V1629" t="str">
            <v>N/A</v>
          </cell>
          <cell r="W1629" t="str">
            <v>P231 Production Operations</v>
          </cell>
          <cell r="X1629" t="str">
            <v>S7200 Services</v>
          </cell>
          <cell r="Y1629" t="str">
            <v>A2110 Production Operations</v>
          </cell>
          <cell r="Z1629">
            <v>0</v>
          </cell>
          <cell r="AA1629">
            <v>0</v>
          </cell>
          <cell r="AB1629">
            <v>0</v>
          </cell>
          <cell r="AC1629">
            <v>0</v>
          </cell>
          <cell r="AD1629">
            <v>0</v>
          </cell>
          <cell r="AG1629">
            <v>0</v>
          </cell>
          <cell r="AH1629">
            <v>0</v>
          </cell>
        </row>
        <row r="1630">
          <cell r="A1630" t="str">
            <v>O.NG.PAW.UGS.FAC.724FC</v>
          </cell>
          <cell r="B1630" t="str">
            <v xml:space="preserve">PAW UPS FACIL CORR. MTC                 </v>
          </cell>
          <cell r="C1630" t="str">
            <v>O.NG.PAW.UGS.FAC.724FC</v>
          </cell>
          <cell r="D1630" t="str">
            <v xml:space="preserve">PAW UPS FACIL CORR. MTC                 </v>
          </cell>
          <cell r="E1630" t="str">
            <v>IRETI OMOTOSO</v>
          </cell>
          <cell r="F1630" t="str">
            <v>PRODUCTION</v>
          </cell>
          <cell r="G1630">
            <v>413001</v>
          </cell>
          <cell r="H1630">
            <v>4130</v>
          </cell>
          <cell r="I1630" t="str">
            <v>OF-MTCE</v>
          </cell>
          <cell r="J1630" t="str">
            <v>BASE JV</v>
          </cell>
          <cell r="K1630" t="str">
            <v>PRODUCTION</v>
          </cell>
          <cell r="L1630" t="str">
            <v>PRODUCTION</v>
          </cell>
          <cell r="M1630" t="str">
            <v>Asset Manager, Swamp West Hub</v>
          </cell>
          <cell r="N1630" t="str">
            <v>Asset Management Integration Lead</v>
          </cell>
          <cell r="O1630" t="str">
            <v>OLALEYE, OLAYEMI</v>
          </cell>
          <cell r="P1630" t="str">
            <v>NPDC</v>
          </cell>
          <cell r="Q1630" t="str">
            <v>OPEX</v>
          </cell>
          <cell r="R1630" t="str">
            <v>OPEX</v>
          </cell>
          <cell r="S1630" t="str">
            <v>NON SAL</v>
          </cell>
          <cell r="T1630" t="str">
            <v>N/A</v>
          </cell>
          <cell r="U1630" t="str">
            <v>N/A</v>
          </cell>
          <cell r="V1630" t="str">
            <v>N/A</v>
          </cell>
          <cell r="W1630" t="str">
            <v>P233 Facilities Maintenance</v>
          </cell>
          <cell r="X1630" t="str">
            <v>S7200 Services</v>
          </cell>
          <cell r="Y1630" t="str">
            <v>A2140 Facilities Maintenance</v>
          </cell>
          <cell r="Z1630">
            <v>0</v>
          </cell>
          <cell r="AA1630">
            <v>0</v>
          </cell>
          <cell r="AB1630">
            <v>0</v>
          </cell>
          <cell r="AC1630">
            <v>0</v>
          </cell>
          <cell r="AD1630">
            <v>0</v>
          </cell>
          <cell r="AG1630">
            <v>0</v>
          </cell>
          <cell r="AH1630">
            <v>0</v>
          </cell>
        </row>
        <row r="1631">
          <cell r="A1631" t="str">
            <v>O.NG.PAW.UTF.FAC.71300</v>
          </cell>
          <cell r="B1631" t="str">
            <v>PAW UTOROGU F/S FACIL OPERATIONS</v>
          </cell>
          <cell r="C1631" t="str">
            <v>O.NG.PAW.UTF.FAC.71300</v>
          </cell>
          <cell r="D1631" t="str">
            <v>PAW UTOROGU F/S FACIL OPERATIONS</v>
          </cell>
          <cell r="E1631" t="str">
            <v>IRETI OMOTOSO</v>
          </cell>
          <cell r="F1631" t="str">
            <v>PRODUCTION</v>
          </cell>
          <cell r="G1631">
            <v>413001</v>
          </cell>
          <cell r="H1631">
            <v>4130</v>
          </cell>
          <cell r="I1631" t="str">
            <v>OF-MTCE</v>
          </cell>
          <cell r="J1631" t="str">
            <v>BASE JV</v>
          </cell>
          <cell r="K1631" t="str">
            <v>PRODUCTION</v>
          </cell>
          <cell r="L1631" t="str">
            <v>PRODUCTION</v>
          </cell>
          <cell r="M1631" t="str">
            <v>Asset Manager, Swamp West Hub</v>
          </cell>
          <cell r="N1631" t="str">
            <v>Asset Management Integration Lead</v>
          </cell>
          <cell r="O1631" t="str">
            <v>OLALEYE, OLAYEMI</v>
          </cell>
          <cell r="P1631" t="str">
            <v>NPDC</v>
          </cell>
          <cell r="Q1631" t="str">
            <v>OPEX</v>
          </cell>
          <cell r="R1631" t="str">
            <v>OPEX</v>
          </cell>
          <cell r="S1631" t="str">
            <v>NON SAL</v>
          </cell>
          <cell r="T1631" t="str">
            <v>N/A</v>
          </cell>
          <cell r="U1631" t="str">
            <v>N/A</v>
          </cell>
          <cell r="V1631" t="str">
            <v>N/A</v>
          </cell>
          <cell r="W1631" t="str">
            <v>P231 Production Operations</v>
          </cell>
          <cell r="X1631" t="str">
            <v>S7200 Services</v>
          </cell>
          <cell r="Y1631" t="str">
            <v>A2110 Production Operations</v>
          </cell>
          <cell r="Z1631">
            <v>0</v>
          </cell>
          <cell r="AA1631">
            <v>0</v>
          </cell>
          <cell r="AB1631">
            <v>0</v>
          </cell>
          <cell r="AC1631">
            <v>0</v>
          </cell>
          <cell r="AD1631">
            <v>0</v>
          </cell>
          <cell r="AG1631">
            <v>0</v>
          </cell>
          <cell r="AH1631">
            <v>0</v>
          </cell>
        </row>
        <row r="1632">
          <cell r="A1632" t="str">
            <v>O.NG.PAW.UTF.FAC.724FC</v>
          </cell>
          <cell r="B1632" t="str">
            <v xml:space="preserve">PAW UTOROGU F/S FACIL CORR. MTC         </v>
          </cell>
          <cell r="C1632" t="str">
            <v>O.NG.PAW.UTF.FAC.724FC</v>
          </cell>
          <cell r="D1632" t="str">
            <v xml:space="preserve">PAW UTOROGU F/S FACIL CORR. MTC         </v>
          </cell>
          <cell r="E1632" t="str">
            <v>IRETI OMOTOSO</v>
          </cell>
          <cell r="F1632" t="str">
            <v>PRODUCTION</v>
          </cell>
          <cell r="G1632">
            <v>413001</v>
          </cell>
          <cell r="H1632">
            <v>4130</v>
          </cell>
          <cell r="I1632" t="str">
            <v>OF-MTCE</v>
          </cell>
          <cell r="J1632" t="str">
            <v>BASE JV</v>
          </cell>
          <cell r="K1632" t="str">
            <v>PRODUCTION</v>
          </cell>
          <cell r="L1632" t="str">
            <v>PRODUCTION</v>
          </cell>
          <cell r="M1632" t="str">
            <v>Asset Manager, Swamp West Hub</v>
          </cell>
          <cell r="N1632" t="str">
            <v>Asset Management Integration Lead</v>
          </cell>
          <cell r="O1632" t="str">
            <v>OLALEYE, OLAYEMI</v>
          </cell>
          <cell r="P1632" t="str">
            <v>NPDC</v>
          </cell>
          <cell r="Q1632" t="str">
            <v>OPEX</v>
          </cell>
          <cell r="R1632" t="str">
            <v>OPEX</v>
          </cell>
          <cell r="S1632" t="str">
            <v>NON SAL</v>
          </cell>
          <cell r="T1632" t="str">
            <v>N/A</v>
          </cell>
          <cell r="U1632" t="str">
            <v>N/A</v>
          </cell>
          <cell r="V1632" t="str">
            <v>N/A</v>
          </cell>
          <cell r="W1632" t="str">
            <v>P233 Facilities Maintenance</v>
          </cell>
          <cell r="X1632" t="str">
            <v>S7200 Services</v>
          </cell>
          <cell r="Y1632" t="str">
            <v>A2140 Facilities Maintenance</v>
          </cell>
          <cell r="Z1632">
            <v>0</v>
          </cell>
          <cell r="AA1632">
            <v>0</v>
          </cell>
          <cell r="AB1632">
            <v>0</v>
          </cell>
          <cell r="AC1632">
            <v>0</v>
          </cell>
          <cell r="AD1632">
            <v>0</v>
          </cell>
          <cell r="AG1632">
            <v>0</v>
          </cell>
          <cell r="AH1632">
            <v>0</v>
          </cell>
        </row>
        <row r="1633">
          <cell r="A1633" t="str">
            <v>O.NG.PAW.UTG.FAC.71300</v>
          </cell>
          <cell r="B1633" t="str">
            <v xml:space="preserve">PAW UTOROGU G/P FACIL OPERATIONS        </v>
          </cell>
          <cell r="C1633" t="str">
            <v>O.NG.PAW.UTG.FAC.71300</v>
          </cell>
          <cell r="D1633" t="str">
            <v xml:space="preserve">PAW UTOROGU G/P FACIL OPERATIONS        </v>
          </cell>
          <cell r="E1633" t="str">
            <v>IRETI OMOTOSO</v>
          </cell>
          <cell r="F1633" t="str">
            <v>PRODUCTION</v>
          </cell>
          <cell r="G1633">
            <v>413003</v>
          </cell>
          <cell r="H1633">
            <v>4130</v>
          </cell>
          <cell r="I1633" t="str">
            <v>GAS</v>
          </cell>
          <cell r="J1633" t="str">
            <v>BASE JV</v>
          </cell>
          <cell r="K1633" t="str">
            <v>PRODUCTION</v>
          </cell>
          <cell r="L1633" t="str">
            <v>PRODUCTION</v>
          </cell>
          <cell r="M1633" t="str">
            <v>Asset Manager, Swamp West Hub</v>
          </cell>
          <cell r="N1633" t="str">
            <v>Asset Management Integration Lead</v>
          </cell>
          <cell r="O1633" t="str">
            <v>OLALEYE, OLAYEMI</v>
          </cell>
          <cell r="P1633" t="str">
            <v>NPDC</v>
          </cell>
          <cell r="Q1633" t="str">
            <v>OPEX</v>
          </cell>
          <cell r="R1633" t="str">
            <v>OPEX</v>
          </cell>
          <cell r="S1633" t="str">
            <v>NON SAL</v>
          </cell>
          <cell r="T1633" t="str">
            <v>N/A</v>
          </cell>
          <cell r="U1633" t="str">
            <v>N/A</v>
          </cell>
          <cell r="V1633" t="str">
            <v>N/A</v>
          </cell>
          <cell r="W1633" t="str">
            <v>P231 Production Operations - Gas</v>
          </cell>
          <cell r="X1633" t="str">
            <v>S7200 Services</v>
          </cell>
          <cell r="Y1633" t="str">
            <v>A2110 Production Operations</v>
          </cell>
          <cell r="Z1633">
            <v>0.02</v>
          </cell>
          <cell r="AA1633">
            <v>0</v>
          </cell>
          <cell r="AB1633">
            <v>0</v>
          </cell>
          <cell r="AC1633">
            <v>0</v>
          </cell>
          <cell r="AD1633">
            <v>0</v>
          </cell>
          <cell r="AG1633">
            <v>0</v>
          </cell>
          <cell r="AH1633">
            <v>0</v>
          </cell>
        </row>
        <row r="1634">
          <cell r="A1634" t="str">
            <v>O.NG.PAW.UTG.FAC.724FC</v>
          </cell>
          <cell r="B1634" t="str">
            <v xml:space="preserve">PAW UTOROGU G/P FACIL CORR. MTC         </v>
          </cell>
          <cell r="C1634" t="str">
            <v>O.NG.PAW.UTG.FAC.724FC</v>
          </cell>
          <cell r="D1634" t="str">
            <v xml:space="preserve">PAW UTOROGU G/P FACIL CORR. MTC         </v>
          </cell>
          <cell r="E1634" t="str">
            <v>IRETI OMOTOSO</v>
          </cell>
          <cell r="F1634" t="str">
            <v>PRODUCTION</v>
          </cell>
          <cell r="G1634">
            <v>413003</v>
          </cell>
          <cell r="H1634">
            <v>4130</v>
          </cell>
          <cell r="I1634" t="str">
            <v>GAS</v>
          </cell>
          <cell r="J1634" t="str">
            <v>BASE JV</v>
          </cell>
          <cell r="K1634" t="str">
            <v>PRODUCTION</v>
          </cell>
          <cell r="L1634" t="str">
            <v>PRODUCTION</v>
          </cell>
          <cell r="M1634" t="str">
            <v>Asset Manager, Swamp West Hub</v>
          </cell>
          <cell r="N1634" t="str">
            <v>Asset Management Integration Lead</v>
          </cell>
          <cell r="O1634" t="str">
            <v>OLALEYE, OLAYEMI</v>
          </cell>
          <cell r="P1634" t="str">
            <v>NPDC</v>
          </cell>
          <cell r="Q1634" t="str">
            <v>OPEX</v>
          </cell>
          <cell r="R1634" t="str">
            <v>OPEX</v>
          </cell>
          <cell r="S1634" t="str">
            <v>NON SAL</v>
          </cell>
          <cell r="T1634" t="str">
            <v>N/A</v>
          </cell>
          <cell r="U1634" t="str">
            <v>N/A</v>
          </cell>
          <cell r="V1634" t="str">
            <v>N/A</v>
          </cell>
          <cell r="W1634" t="str">
            <v>P233 Facilities Maintenance - Gas</v>
          </cell>
          <cell r="X1634" t="str">
            <v>S7200 Services</v>
          </cell>
          <cell r="Y1634" t="str">
            <v>A2140 Facilities Maintenance</v>
          </cell>
          <cell r="Z1634">
            <v>0.02</v>
          </cell>
          <cell r="AA1634">
            <v>0</v>
          </cell>
          <cell r="AB1634">
            <v>0</v>
          </cell>
          <cell r="AC1634">
            <v>0</v>
          </cell>
          <cell r="AD1634">
            <v>0</v>
          </cell>
          <cell r="AG1634">
            <v>0</v>
          </cell>
          <cell r="AH1634">
            <v>0</v>
          </cell>
        </row>
        <row r="1635">
          <cell r="A1635" t="str">
            <v>O.NG.PAW.UTG.FAC.724FP</v>
          </cell>
          <cell r="B1635" t="str">
            <v xml:space="preserve">PAW UTOROGU G/P FACIL PREV. MTC         </v>
          </cell>
          <cell r="C1635" t="str">
            <v>O.NG.PAW.UTG.FAC.724FP</v>
          </cell>
          <cell r="D1635" t="str">
            <v xml:space="preserve">PAW UTOROGU G/P FACIL PREV. MTC         </v>
          </cell>
          <cell r="E1635" t="str">
            <v>IRETI OMOTOSO</v>
          </cell>
          <cell r="F1635" t="str">
            <v>PRODUCTION</v>
          </cell>
          <cell r="G1635">
            <v>413003</v>
          </cell>
          <cell r="H1635">
            <v>4130</v>
          </cell>
          <cell r="I1635" t="str">
            <v>GAS</v>
          </cell>
          <cell r="J1635" t="str">
            <v>BASE JV</v>
          </cell>
          <cell r="K1635" t="str">
            <v>PRODUCTION</v>
          </cell>
          <cell r="L1635" t="str">
            <v>PRODUCTION</v>
          </cell>
          <cell r="M1635" t="str">
            <v>Asset Manager, Swamp West Hub</v>
          </cell>
          <cell r="N1635" t="str">
            <v>Asset Management Integration Lead</v>
          </cell>
          <cell r="O1635" t="str">
            <v>OLALEYE, OLAYEMI</v>
          </cell>
          <cell r="P1635" t="str">
            <v>NPDC</v>
          </cell>
          <cell r="Q1635" t="str">
            <v>OPEX</v>
          </cell>
          <cell r="R1635" t="str">
            <v>OPEX</v>
          </cell>
          <cell r="S1635" t="str">
            <v>NON SAL</v>
          </cell>
          <cell r="T1635" t="str">
            <v>N/A</v>
          </cell>
          <cell r="U1635" t="str">
            <v>N/A</v>
          </cell>
          <cell r="V1635" t="str">
            <v>N/A</v>
          </cell>
          <cell r="W1635" t="str">
            <v>P233 Facilities Maintenance - Gas</v>
          </cell>
          <cell r="X1635" t="str">
            <v>S7200 Services</v>
          </cell>
          <cell r="Y1635" t="str">
            <v>A2140 Facilities Maintenance</v>
          </cell>
          <cell r="Z1635">
            <v>0.02</v>
          </cell>
          <cell r="AA1635">
            <v>0</v>
          </cell>
          <cell r="AB1635">
            <v>0</v>
          </cell>
          <cell r="AC1635">
            <v>0</v>
          </cell>
          <cell r="AD1635">
            <v>0</v>
          </cell>
          <cell r="AG1635">
            <v>0</v>
          </cell>
          <cell r="AH1635">
            <v>0</v>
          </cell>
        </row>
        <row r="1636">
          <cell r="A1636" t="str">
            <v>O.NG.PAW.UWF.FAC.71300</v>
          </cell>
          <cell r="B1636" t="str">
            <v xml:space="preserve">PAW UGHW F/S FACIL OPERATIONS           </v>
          </cell>
          <cell r="C1636" t="str">
            <v>O.NG.PAW.UWF.FAC.71300</v>
          </cell>
          <cell r="D1636" t="str">
            <v xml:space="preserve">PAW UGHW F/S FACIL OPERATIONS           </v>
          </cell>
          <cell r="E1636" t="str">
            <v>IRETI OMOTOSO</v>
          </cell>
          <cell r="F1636" t="str">
            <v>PRODUCTION</v>
          </cell>
          <cell r="G1636">
            <v>413001</v>
          </cell>
          <cell r="H1636">
            <v>4130</v>
          </cell>
          <cell r="I1636" t="str">
            <v>OF-MTCE</v>
          </cell>
          <cell r="J1636" t="str">
            <v>BASE JV</v>
          </cell>
          <cell r="K1636" t="str">
            <v>PRODUCTION</v>
          </cell>
          <cell r="L1636" t="str">
            <v>PRODUCTION</v>
          </cell>
          <cell r="M1636" t="str">
            <v>Asset Manager, Swamp West Hub</v>
          </cell>
          <cell r="N1636" t="str">
            <v>Asset Management Integration Lead</v>
          </cell>
          <cell r="O1636" t="str">
            <v>OLALEYE, OLAYEMI</v>
          </cell>
          <cell r="P1636" t="str">
            <v>NPDC</v>
          </cell>
          <cell r="Q1636" t="str">
            <v>OPEX</v>
          </cell>
          <cell r="R1636" t="str">
            <v>OPEX</v>
          </cell>
          <cell r="S1636" t="str">
            <v>NON SAL</v>
          </cell>
          <cell r="T1636" t="str">
            <v>N/A</v>
          </cell>
          <cell r="U1636" t="str">
            <v>N/A</v>
          </cell>
          <cell r="V1636" t="str">
            <v>N/A</v>
          </cell>
          <cell r="W1636" t="str">
            <v>P231 Production Operations</v>
          </cell>
          <cell r="X1636" t="str">
            <v>S7200 Services</v>
          </cell>
          <cell r="Y1636" t="str">
            <v>A2110 Production Operations</v>
          </cell>
          <cell r="Z1636">
            <v>0</v>
          </cell>
          <cell r="AA1636">
            <v>0</v>
          </cell>
          <cell r="AB1636">
            <v>0</v>
          </cell>
          <cell r="AC1636">
            <v>0</v>
          </cell>
          <cell r="AD1636">
            <v>0</v>
          </cell>
          <cell r="AG1636">
            <v>0</v>
          </cell>
          <cell r="AH1636">
            <v>0</v>
          </cell>
        </row>
        <row r="1637">
          <cell r="A1637" t="str">
            <v>O.NG.PAW.UWF.FAC.724FP</v>
          </cell>
          <cell r="B1637" t="str">
            <v xml:space="preserve">PAW UGHW F/S FACIL PREV. MTC            </v>
          </cell>
          <cell r="C1637" t="str">
            <v>O.NG.PAW.UWF.FAC.724FP</v>
          </cell>
          <cell r="D1637" t="str">
            <v xml:space="preserve">PAW UGHW F/S FACIL PREV. MTC            </v>
          </cell>
          <cell r="E1637" t="str">
            <v>IRETI OMOTOSO</v>
          </cell>
          <cell r="F1637" t="str">
            <v>PRODUCTION</v>
          </cell>
          <cell r="G1637">
            <v>413001</v>
          </cell>
          <cell r="H1637">
            <v>4130</v>
          </cell>
          <cell r="I1637" t="str">
            <v>OF-MTCE</v>
          </cell>
          <cell r="J1637" t="str">
            <v>BASE JV</v>
          </cell>
          <cell r="K1637" t="str">
            <v>PRODUCTION</v>
          </cell>
          <cell r="L1637" t="str">
            <v>PRODUCTION</v>
          </cell>
          <cell r="M1637" t="str">
            <v>Asset Manager, Swamp West Hub</v>
          </cell>
          <cell r="N1637" t="str">
            <v>Asset Management Integration Lead</v>
          </cell>
          <cell r="O1637" t="str">
            <v>OLALEYE, OLAYEMI</v>
          </cell>
          <cell r="P1637" t="str">
            <v>NPDC</v>
          </cell>
          <cell r="Q1637" t="str">
            <v>OPEX</v>
          </cell>
          <cell r="R1637" t="str">
            <v>OPEX</v>
          </cell>
          <cell r="S1637" t="str">
            <v>NON SAL</v>
          </cell>
          <cell r="T1637" t="str">
            <v>N/A</v>
          </cell>
          <cell r="U1637" t="str">
            <v>N/A</v>
          </cell>
          <cell r="V1637" t="str">
            <v>N/A</v>
          </cell>
          <cell r="W1637" t="str">
            <v>P233 Facilities Maintenance</v>
          </cell>
          <cell r="X1637" t="str">
            <v>S7200 Services</v>
          </cell>
          <cell r="Y1637" t="str">
            <v>A2140 Facilities Maintenance</v>
          </cell>
          <cell r="Z1637">
            <v>0.02</v>
          </cell>
          <cell r="AA1637">
            <v>0</v>
          </cell>
          <cell r="AB1637">
            <v>0</v>
          </cell>
          <cell r="AC1637">
            <v>0</v>
          </cell>
          <cell r="AD1637">
            <v>0</v>
          </cell>
          <cell r="AG1637">
            <v>0</v>
          </cell>
          <cell r="AH1637">
            <v>0</v>
          </cell>
        </row>
        <row r="1638">
          <cell r="A1638" t="str">
            <v>O.NG.PAW.UZC.FAC.724FC</v>
          </cell>
          <cell r="B1638" t="str">
            <v xml:space="preserve">PAW UZERE C/S FACIL CORR. MTC           </v>
          </cell>
          <cell r="C1638" t="str">
            <v>O.NG.PAW.UZC.FAC.724FC</v>
          </cell>
          <cell r="D1638" t="str">
            <v xml:space="preserve">PAW UZERE C/S FACIL CORR. MTC           </v>
          </cell>
          <cell r="E1638" t="str">
            <v>IRETI OMOTOSO</v>
          </cell>
          <cell r="F1638" t="str">
            <v>PRODUCTION</v>
          </cell>
          <cell r="G1638">
            <v>413001</v>
          </cell>
          <cell r="H1638">
            <v>4130</v>
          </cell>
          <cell r="I1638" t="str">
            <v>OF-MTCE</v>
          </cell>
          <cell r="J1638" t="str">
            <v>BASE JV</v>
          </cell>
          <cell r="K1638" t="str">
            <v>PRODUCTION</v>
          </cell>
          <cell r="L1638" t="str">
            <v>PRODUCTION</v>
          </cell>
          <cell r="M1638" t="str">
            <v>Asset Manager, Swamp West Hub</v>
          </cell>
          <cell r="N1638" t="str">
            <v>Asset Management Integration Lead</v>
          </cell>
          <cell r="O1638" t="str">
            <v>OLALEYE, OLAYEMI</v>
          </cell>
          <cell r="P1638" t="str">
            <v>NPDC</v>
          </cell>
          <cell r="Q1638" t="str">
            <v>OPEX</v>
          </cell>
          <cell r="R1638" t="str">
            <v>OPEX</v>
          </cell>
          <cell r="S1638" t="str">
            <v>NON SAL</v>
          </cell>
          <cell r="T1638" t="str">
            <v>N/A</v>
          </cell>
          <cell r="U1638" t="str">
            <v>N/A</v>
          </cell>
          <cell r="V1638" t="str">
            <v>N/A</v>
          </cell>
          <cell r="W1638" t="str">
            <v>P233 Facilities Maintenance</v>
          </cell>
          <cell r="X1638" t="str">
            <v>S7200 Services</v>
          </cell>
          <cell r="Y1638" t="str">
            <v>A2140 Facilities Maintenance</v>
          </cell>
          <cell r="Z1638">
            <v>0</v>
          </cell>
          <cell r="AA1638">
            <v>0</v>
          </cell>
          <cell r="AB1638">
            <v>0</v>
          </cell>
          <cell r="AC1638">
            <v>0</v>
          </cell>
          <cell r="AD1638">
            <v>0</v>
          </cell>
          <cell r="AG1638">
            <v>0</v>
          </cell>
          <cell r="AH1638">
            <v>0</v>
          </cell>
        </row>
        <row r="1639">
          <cell r="A1639" t="str">
            <v>O.NG.PAW.UZF.FAC.71300</v>
          </cell>
          <cell r="B1639" t="str">
            <v>PAW UZERE F/S FACIL OPERATIONS</v>
          </cell>
          <cell r="C1639" t="str">
            <v>O.NG.PAW.UZF.FAC.71300</v>
          </cell>
          <cell r="D1639" t="str">
            <v>PAW UZERE F/S FACIL OPERATIONS</v>
          </cell>
          <cell r="E1639" t="str">
            <v>IRETI OMOTOSO</v>
          </cell>
          <cell r="F1639" t="str">
            <v>PRODUCTION</v>
          </cell>
          <cell r="G1639">
            <v>413001</v>
          </cell>
          <cell r="H1639">
            <v>4130</v>
          </cell>
          <cell r="I1639" t="str">
            <v>OF-MTCE</v>
          </cell>
          <cell r="J1639" t="str">
            <v>BASE JV</v>
          </cell>
          <cell r="K1639" t="str">
            <v>PRODUCTION</v>
          </cell>
          <cell r="L1639" t="str">
            <v>PRODUCTION</v>
          </cell>
          <cell r="M1639" t="str">
            <v>Asset Manager, Swamp West Hub</v>
          </cell>
          <cell r="N1639" t="str">
            <v>Asset Management Integration Lead</v>
          </cell>
          <cell r="O1639" t="str">
            <v>OLALEYE, OLAYEMI</v>
          </cell>
          <cell r="P1639" t="str">
            <v>NPDC</v>
          </cell>
          <cell r="Q1639" t="str">
            <v>OPEX</v>
          </cell>
          <cell r="R1639" t="str">
            <v>OPEX</v>
          </cell>
          <cell r="S1639" t="str">
            <v>NON SAL</v>
          </cell>
          <cell r="T1639" t="str">
            <v>N/A</v>
          </cell>
          <cell r="U1639" t="str">
            <v>N/A</v>
          </cell>
          <cell r="V1639" t="str">
            <v>N/A</v>
          </cell>
          <cell r="W1639" t="str">
            <v>P231 Production Operations</v>
          </cell>
          <cell r="X1639" t="str">
            <v>S7200 Services</v>
          </cell>
          <cell r="Y1639" t="str">
            <v>A2110 Production Operations</v>
          </cell>
          <cell r="Z1639">
            <v>0</v>
          </cell>
          <cell r="AA1639">
            <v>0</v>
          </cell>
          <cell r="AB1639">
            <v>0</v>
          </cell>
          <cell r="AC1639">
            <v>0</v>
          </cell>
          <cell r="AD1639">
            <v>0</v>
          </cell>
          <cell r="AG1639">
            <v>0</v>
          </cell>
          <cell r="AH1639">
            <v>0</v>
          </cell>
        </row>
        <row r="1640">
          <cell r="A1640" t="str">
            <v>O.NG.PAW.VWF.FAC.71300</v>
          </cell>
          <cell r="B1640" t="str">
            <v>PAW EVWRENI F/S FACIL OPERATIONS</v>
          </cell>
          <cell r="C1640" t="str">
            <v>O.NG.PAW.VWF.FAC.71300</v>
          </cell>
          <cell r="D1640" t="str">
            <v>PAW EVWRENI F/S FACIL OPERATIONS</v>
          </cell>
          <cell r="E1640" t="str">
            <v>IRETI OMOTOSO</v>
          </cell>
          <cell r="F1640" t="str">
            <v>PRODUCTION</v>
          </cell>
          <cell r="G1640">
            <v>413001</v>
          </cell>
          <cell r="H1640">
            <v>4130</v>
          </cell>
          <cell r="I1640" t="str">
            <v>OF-MTCE</v>
          </cell>
          <cell r="J1640" t="str">
            <v>BASE JV</v>
          </cell>
          <cell r="K1640" t="str">
            <v>PRODUCTION</v>
          </cell>
          <cell r="L1640" t="str">
            <v>PRODUCTION</v>
          </cell>
          <cell r="M1640" t="str">
            <v>Asset Manager, Swamp West Hub</v>
          </cell>
          <cell r="N1640" t="str">
            <v>Asset Management Integration Lead</v>
          </cell>
          <cell r="O1640" t="str">
            <v>OLALEYE, OLAYEMI</v>
          </cell>
          <cell r="P1640" t="str">
            <v>NPDC</v>
          </cell>
          <cell r="Q1640" t="str">
            <v>OPEX</v>
          </cell>
          <cell r="R1640" t="str">
            <v>OPEX</v>
          </cell>
          <cell r="S1640" t="str">
            <v>NON SAL</v>
          </cell>
          <cell r="T1640" t="str">
            <v>N/A</v>
          </cell>
          <cell r="U1640" t="str">
            <v>N/A</v>
          </cell>
          <cell r="V1640" t="str">
            <v>N/A</v>
          </cell>
          <cell r="W1640" t="str">
            <v>P231 Production Operations</v>
          </cell>
          <cell r="X1640" t="str">
            <v>S7200 Services</v>
          </cell>
          <cell r="Y1640" t="str">
            <v>A2110 Production Operations</v>
          </cell>
          <cell r="Z1640">
            <v>0</v>
          </cell>
          <cell r="AA1640">
            <v>0</v>
          </cell>
          <cell r="AB1640">
            <v>0</v>
          </cell>
          <cell r="AC1640">
            <v>0</v>
          </cell>
          <cell r="AD1640">
            <v>0</v>
          </cell>
          <cell r="AG1640">
            <v>0</v>
          </cell>
          <cell r="AH1640">
            <v>0</v>
          </cell>
        </row>
        <row r="1641">
          <cell r="A1641" t="str">
            <v>O.NG.PCW.ETF.FAC.71300</v>
          </cell>
          <cell r="B1641" t="str">
            <v>PCW ESTUARY F/S FACIL OPERATIONS</v>
          </cell>
          <cell r="C1641" t="str">
            <v>O.NG.PBW.FAC.71300C</v>
          </cell>
          <cell r="D1641" t="str">
            <v>NORTHERN SWAMP (PWB) OIL FACILITIES OPERATIONS (INDIRECT PRODUCTION &amp; FIELD OVERHEAD – OIL (LOGISTICS/LAND TRANSPORT)</v>
          </cell>
          <cell r="E1641" t="str">
            <v>IRETI OMOTOSO</v>
          </cell>
          <cell r="F1641" t="str">
            <v>PRODUCTION</v>
          </cell>
          <cell r="G1641">
            <v>413001</v>
          </cell>
          <cell r="H1641">
            <v>4130</v>
          </cell>
          <cell r="I1641" t="str">
            <v>OF-MTCE</v>
          </cell>
          <cell r="J1641" t="str">
            <v>BASE JV</v>
          </cell>
          <cell r="K1641" t="str">
            <v>PRODUCTION</v>
          </cell>
          <cell r="L1641" t="str">
            <v>PRODUCTION</v>
          </cell>
          <cell r="M1641" t="str">
            <v>Asset Manager, Swamp West Hub</v>
          </cell>
          <cell r="N1641" t="str">
            <v>Asset Management Integration Lead</v>
          </cell>
          <cell r="O1641" t="str">
            <v>COOKEY, GABRIEL</v>
          </cell>
          <cell r="P1641" t="str">
            <v>RICHARD.ITENE@SHELL.COM</v>
          </cell>
          <cell r="Q1641" t="str">
            <v>OPEX</v>
          </cell>
          <cell r="R1641" t="str">
            <v>OPEX</v>
          </cell>
          <cell r="S1641" t="str">
            <v>NON SAL</v>
          </cell>
          <cell r="T1641" t="str">
            <v>N/A</v>
          </cell>
          <cell r="U1641" t="str">
            <v>N/A</v>
          </cell>
          <cell r="V1641" t="str">
            <v>N_FORC_WS1_G01</v>
          </cell>
          <cell r="W1641" t="str">
            <v>P231 Production Operations</v>
          </cell>
          <cell r="X1641" t="str">
            <v>S7200 Services</v>
          </cell>
          <cell r="Y1641" t="str">
            <v>A2110 Production Operations</v>
          </cell>
          <cell r="Z1641">
            <v>1819045.5599999998</v>
          </cell>
          <cell r="AA1641">
            <v>1469340.8599999999</v>
          </cell>
          <cell r="AB1641">
            <v>159417224.479408</v>
          </cell>
          <cell r="AC1641">
            <v>1715297.8959999999</v>
          </cell>
          <cell r="AD1641">
            <v>2237977.3205226492</v>
          </cell>
          <cell r="AG1641">
            <v>0</v>
          </cell>
          <cell r="AH1641">
            <v>-2237977.3205226492</v>
          </cell>
        </row>
        <row r="1642">
          <cell r="A1642" t="str">
            <v>O.NG.PCW.YOC.FAC.71300</v>
          </cell>
          <cell r="B1642" t="str">
            <v>PCW YOKRI COMPRESSOR OPERATIONS</v>
          </cell>
          <cell r="C1642" t="str">
            <v>O.NG.PBW.FAC.71300C</v>
          </cell>
          <cell r="D1642" t="str">
            <v>NORTHERN SWAMP (PWB) OIL FACILITIES OPERATIONS (INDIRECT PRODUCTION &amp; FIELD OVERHEAD – OIL (LOGISTICS/LAND TRANSPORT)</v>
          </cell>
          <cell r="E1642" t="str">
            <v>IRETI OMOTOSO</v>
          </cell>
          <cell r="F1642" t="str">
            <v>PRODUCTION</v>
          </cell>
          <cell r="G1642">
            <v>413001</v>
          </cell>
          <cell r="H1642">
            <v>4130</v>
          </cell>
          <cell r="I1642" t="str">
            <v>OF-MTCE</v>
          </cell>
          <cell r="J1642" t="str">
            <v>BASE JV</v>
          </cell>
          <cell r="K1642" t="str">
            <v>PRODUCTION</v>
          </cell>
          <cell r="L1642" t="str">
            <v>PRODUCTION</v>
          </cell>
          <cell r="M1642" t="str">
            <v>Asset Manager, Swamp West Hub</v>
          </cell>
          <cell r="N1642" t="str">
            <v>Asset Management Integration Lead</v>
          </cell>
          <cell r="O1642" t="str">
            <v>COOKEY, GABRIEL</v>
          </cell>
          <cell r="P1642" t="str">
            <v>RICHARD.ITENE@SHELL.COM</v>
          </cell>
          <cell r="Q1642" t="str">
            <v>OPEX</v>
          </cell>
          <cell r="R1642" t="str">
            <v>OPEX</v>
          </cell>
          <cell r="S1642" t="str">
            <v>NON SAL</v>
          </cell>
          <cell r="T1642" t="str">
            <v>N/A</v>
          </cell>
          <cell r="U1642" t="str">
            <v>N/A</v>
          </cell>
          <cell r="V1642" t="str">
            <v>N_FORC_WS1_G01</v>
          </cell>
          <cell r="W1642" t="str">
            <v>P231 Production Operations</v>
          </cell>
          <cell r="X1642" t="str">
            <v>S7200 Services</v>
          </cell>
          <cell r="Y1642" t="str">
            <v>A2110 Production Operations</v>
          </cell>
          <cell r="Z1642">
            <v>105594.7</v>
          </cell>
          <cell r="AA1642">
            <v>79387.48</v>
          </cell>
          <cell r="AB1642">
            <v>41430583.519999996</v>
          </cell>
          <cell r="AC1642">
            <v>236222</v>
          </cell>
          <cell r="AD1642">
            <v>372059.97875409835</v>
          </cell>
          <cell r="AG1642">
            <v>0</v>
          </cell>
          <cell r="AH1642">
            <v>-372059.97875409835</v>
          </cell>
        </row>
        <row r="1643">
          <cell r="A1643" t="str">
            <v>O.NG.PBW.ECF.FAC.724FC</v>
          </cell>
          <cell r="B1643" t="str">
            <v>PBW ESCRAVOS BEACH F/S FACIL CORR. MTC</v>
          </cell>
          <cell r="C1643" t="str">
            <v>O.NG.PBW.FAC.724EFC</v>
          </cell>
          <cell r="D1643" t="str">
            <v>PBW ESCRAVOS BEACH F/S FACIL CORR. MTC (PRODUCTION MAINTENANCE – OIL (ONSHORE))</v>
          </cell>
          <cell r="E1643" t="str">
            <v>IRETI OMOTOSO</v>
          </cell>
          <cell r="F1643" t="str">
            <v>PRODUCTION</v>
          </cell>
          <cell r="G1643">
            <v>413001</v>
          </cell>
          <cell r="H1643">
            <v>4130</v>
          </cell>
          <cell r="I1643" t="str">
            <v>OF-MTCE</v>
          </cell>
          <cell r="J1643" t="str">
            <v>BASE JV</v>
          </cell>
          <cell r="K1643" t="str">
            <v>PRODUCTION</v>
          </cell>
          <cell r="L1643" t="str">
            <v>PRODUCTION</v>
          </cell>
          <cell r="M1643" t="str">
            <v>Asset Manager, Swamp West Hub</v>
          </cell>
          <cell r="N1643" t="str">
            <v>Asset Management Integration Lead</v>
          </cell>
          <cell r="O1643" t="str">
            <v>COOKEY, GABRIEL</v>
          </cell>
          <cell r="P1643" t="str">
            <v>RICHARD.ITENE@SHELL.COM</v>
          </cell>
          <cell r="Q1643" t="str">
            <v>OPEX</v>
          </cell>
          <cell r="R1643" t="str">
            <v>OPEX</v>
          </cell>
          <cell r="S1643" t="str">
            <v>NON SAL</v>
          </cell>
          <cell r="T1643" t="str">
            <v>N/A</v>
          </cell>
          <cell r="U1643" t="str">
            <v>N/A</v>
          </cell>
          <cell r="V1643" t="str">
            <v>N_ESCB_WS1_N02</v>
          </cell>
          <cell r="W1643" t="str">
            <v>P233 Facilities Maintenance</v>
          </cell>
          <cell r="X1643" t="str">
            <v>S7200 Services</v>
          </cell>
          <cell r="Y1643" t="str">
            <v>A2140 Facilities Maintenance</v>
          </cell>
          <cell r="Z1643">
            <v>18609.899999999998</v>
          </cell>
          <cell r="AA1643">
            <v>19162.38</v>
          </cell>
          <cell r="AB1643">
            <v>8639881.2153855823</v>
          </cell>
          <cell r="AC1643">
            <v>73791.562090000007</v>
          </cell>
          <cell r="AD1643">
            <v>102119.04148470683</v>
          </cell>
          <cell r="AG1643">
            <v>0</v>
          </cell>
          <cell r="AH1643">
            <v>-102119.04148470683</v>
          </cell>
        </row>
        <row r="1644">
          <cell r="A1644" t="str">
            <v>O.NG.PAE.OUF.FAC.71301_1</v>
          </cell>
          <cell r="B1644" t="str">
            <v>CRUDE OIL THEFT MONITORING (NCTL)</v>
          </cell>
          <cell r="C1644">
            <v>108967</v>
          </cell>
          <cell r="D1644" t="str">
            <v xml:space="preserve">CRUDE OIL THEFT MONITORING              </v>
          </cell>
          <cell r="E1644" t="str">
            <v>IRETI OMOTOSO</v>
          </cell>
          <cell r="F1644" t="str">
            <v>PRODUCTION</v>
          </cell>
          <cell r="G1644">
            <v>412002</v>
          </cell>
          <cell r="H1644">
            <v>4120</v>
          </cell>
          <cell r="I1644" t="str">
            <v>OF-MTCE</v>
          </cell>
          <cell r="J1644" t="str">
            <v>BASE JV</v>
          </cell>
          <cell r="K1644" t="str">
            <v>PRODUCTION</v>
          </cell>
          <cell r="L1644" t="str">
            <v>PRODUCTION</v>
          </cell>
          <cell r="M1644" t="str">
            <v>Pipeline Asset Manager</v>
          </cell>
          <cell r="N1644" t="str">
            <v xml:space="preserve">	Head, Right of Way Management </v>
          </cell>
          <cell r="O1644" t="str">
            <v>AGUEGBOH, OBIORA</v>
          </cell>
          <cell r="P1644" t="str">
            <v>CYPRIANA.WILKEY@SHELL.COM</v>
          </cell>
          <cell r="Q1644" t="str">
            <v>OPEX</v>
          </cell>
          <cell r="R1644" t="str">
            <v>OPEX</v>
          </cell>
          <cell r="S1644" t="str">
            <v>NON SAL</v>
          </cell>
          <cell r="T1644" t="str">
            <v>N/A</v>
          </cell>
          <cell r="U1644" t="str">
            <v>N/A</v>
          </cell>
          <cell r="V1644" t="str">
            <v>N/A</v>
          </cell>
          <cell r="W1644" t="str">
            <v>P231 Production Operations</v>
          </cell>
          <cell r="X1644" t="str">
            <v>S7200 Services</v>
          </cell>
          <cell r="Y1644" t="str">
            <v>A2340 Overhead</v>
          </cell>
          <cell r="Z1644">
            <v>0</v>
          </cell>
          <cell r="AA1644">
            <v>0</v>
          </cell>
          <cell r="AB1644">
            <v>178118460.22508964</v>
          </cell>
          <cell r="AC1644">
            <v>1660930.2899999998</v>
          </cell>
          <cell r="AD1644">
            <v>2244925.2415576708</v>
          </cell>
          <cell r="AG1644">
            <v>0</v>
          </cell>
          <cell r="AH1644">
            <v>-2244925.2415576708</v>
          </cell>
        </row>
        <row r="1645">
          <cell r="A1645" t="str">
            <v>O.NG.PBW.ECF.FAC.724FP</v>
          </cell>
          <cell r="B1645" t="str">
            <v>PBW ESCRAVOS BEACH F/S FACIL PREV. MTC</v>
          </cell>
          <cell r="C1645" t="str">
            <v>O.NG.PBW.FAC.724EFP</v>
          </cell>
          <cell r="D1645" t="str">
            <v>PBW ESCRAVOS BEACH F/S FACIL PREV. MTC (PRODUCTION MAINTENANCE – OIL (ONSHORE))</v>
          </cell>
          <cell r="E1645" t="str">
            <v>IRETI OMOTOSO</v>
          </cell>
          <cell r="F1645" t="str">
            <v>PRODUCTION</v>
          </cell>
          <cell r="G1645">
            <v>413001</v>
          </cell>
          <cell r="H1645">
            <v>4130</v>
          </cell>
          <cell r="I1645" t="str">
            <v>OF-MTCE</v>
          </cell>
          <cell r="J1645" t="str">
            <v>BASE JV</v>
          </cell>
          <cell r="K1645" t="str">
            <v>PRODUCTION</v>
          </cell>
          <cell r="L1645" t="str">
            <v>PRODUCTION</v>
          </cell>
          <cell r="M1645" t="str">
            <v>Asset Manager, Swamp West Hub</v>
          </cell>
          <cell r="N1645" t="str">
            <v>Asset Management Integration Lead</v>
          </cell>
          <cell r="O1645" t="str">
            <v>COOKEY, GABRIEL</v>
          </cell>
          <cell r="P1645" t="str">
            <v>RACHEAL.ORUEKPETI@SHELL.COM</v>
          </cell>
          <cell r="Q1645" t="str">
            <v>OPEX</v>
          </cell>
          <cell r="R1645" t="str">
            <v>OPEX</v>
          </cell>
          <cell r="S1645" t="str">
            <v>NON SAL</v>
          </cell>
          <cell r="T1645" t="str">
            <v>N/A</v>
          </cell>
          <cell r="U1645" t="str">
            <v>N/A</v>
          </cell>
          <cell r="V1645" t="str">
            <v>N_ESCB_WS1_N02</v>
          </cell>
          <cell r="W1645" t="str">
            <v>P233 Facilities Maintenance</v>
          </cell>
          <cell r="X1645" t="str">
            <v>S7200 Services</v>
          </cell>
          <cell r="Y1645" t="str">
            <v>A2140 Facilities Maintenance</v>
          </cell>
          <cell r="Z1645">
            <v>116759.77999999998</v>
          </cell>
          <cell r="AA1645">
            <v>109882.98</v>
          </cell>
          <cell r="AB1645">
            <v>1800000</v>
          </cell>
          <cell r="AC1645">
            <v>312829.48</v>
          </cell>
          <cell r="AD1645">
            <v>318731.11934426229</v>
          </cell>
          <cell r="AG1645">
            <v>0</v>
          </cell>
          <cell r="AH1645">
            <v>-318731.11934426229</v>
          </cell>
        </row>
        <row r="1646">
          <cell r="A1646" t="str">
            <v>O.NG.PAE.OUF.FAC.71301</v>
          </cell>
          <cell r="B1646" t="str">
            <v>PAE OGUTA F/S FACILITIES OPERATIONS</v>
          </cell>
          <cell r="C1646" t="str">
            <v>O.NG.PAE.OUF.FAC.71301</v>
          </cell>
          <cell r="D1646" t="str">
            <v>PAE OGUTA F/S FACILITIES OPERATIONS</v>
          </cell>
          <cell r="E1646" t="str">
            <v>IRETI OMOTOSO</v>
          </cell>
          <cell r="F1646" t="str">
            <v>PRODUCTION</v>
          </cell>
          <cell r="G1646">
            <v>412001</v>
          </cell>
          <cell r="H1646">
            <v>4120</v>
          </cell>
          <cell r="I1646" t="str">
            <v>OF-MTCE</v>
          </cell>
          <cell r="J1646" t="str">
            <v>BASE JV</v>
          </cell>
          <cell r="K1646" t="str">
            <v>PRODUCTION</v>
          </cell>
          <cell r="L1646" t="str">
            <v>PRODUCTION</v>
          </cell>
          <cell r="M1646" t="str">
            <v>Asset Manager, Land East Hub</v>
          </cell>
          <cell r="N1646" t="str">
            <v>Asset Management Integration Lead</v>
          </cell>
          <cell r="O1646" t="str">
            <v>ADEDIRAN, ADEWALE</v>
          </cell>
          <cell r="P1646" t="str">
            <v>EFE.IGWE@SHELL.COM</v>
          </cell>
          <cell r="Q1646" t="str">
            <v>OPEX</v>
          </cell>
          <cell r="R1646" t="str">
            <v>OPEX</v>
          </cell>
          <cell r="S1646" t="str">
            <v>NON SAL</v>
          </cell>
          <cell r="T1646" t="str">
            <v>N/A</v>
          </cell>
          <cell r="U1646" t="str">
            <v>N/A</v>
          </cell>
          <cell r="V1646" t="str">
            <v>N_OGUT_ENV_N01</v>
          </cell>
          <cell r="W1646" t="str">
            <v>P231 Production Operations</v>
          </cell>
          <cell r="X1646" t="str">
            <v>S7200 Services</v>
          </cell>
          <cell r="Y1646" t="str">
            <v>A2110 Production Operations</v>
          </cell>
          <cell r="Z1646">
            <v>0</v>
          </cell>
          <cell r="AA1646">
            <v>0</v>
          </cell>
          <cell r="AB1646">
            <v>2400000</v>
          </cell>
          <cell r="AC1646">
            <v>0</v>
          </cell>
          <cell r="AD1646">
            <v>7868.8524590163934</v>
          </cell>
          <cell r="AG1646">
            <v>0</v>
          </cell>
          <cell r="AH1646">
            <v>-7868.8524590163934</v>
          </cell>
        </row>
        <row r="1647">
          <cell r="A1647" t="str">
            <v>O.NG.PBW.OTF.FAC.724FC</v>
          </cell>
          <cell r="B1647" t="str">
            <v>PBW OTUMARA F/S FACIL CORR. MTC</v>
          </cell>
          <cell r="C1647" t="str">
            <v>O.NG.PBW.FAC.724OTFC</v>
          </cell>
          <cell r="D1647" t="str">
            <v>PBW OTUMARA F/S FACIL CORR. MTC (PRODUCTION MAINTENANCE – OIL (ONSHORE))</v>
          </cell>
          <cell r="E1647" t="str">
            <v>IRETI OMOTOSO</v>
          </cell>
          <cell r="F1647" t="str">
            <v>PRODUCTION</v>
          </cell>
          <cell r="G1647">
            <v>413001</v>
          </cell>
          <cell r="H1647">
            <v>4130</v>
          </cell>
          <cell r="I1647" t="str">
            <v>OF-MTCE</v>
          </cell>
          <cell r="J1647" t="str">
            <v>BASE JV</v>
          </cell>
          <cell r="K1647" t="str">
            <v>PRODUCTION</v>
          </cell>
          <cell r="L1647" t="str">
            <v>PRODUCTION</v>
          </cell>
          <cell r="M1647" t="str">
            <v>Asset Manager, Swamp West Hub</v>
          </cell>
          <cell r="N1647" t="str">
            <v>Asset Management Integration Lead</v>
          </cell>
          <cell r="O1647" t="str">
            <v>COOKEY, GABRIEL</v>
          </cell>
          <cell r="P1647" t="str">
            <v>RACHEAL.ORUEKPETI@SHELL.COM</v>
          </cell>
          <cell r="Q1647" t="str">
            <v>OPEX</v>
          </cell>
          <cell r="R1647" t="str">
            <v>OPEX</v>
          </cell>
          <cell r="S1647" t="str">
            <v>NON SAL</v>
          </cell>
          <cell r="T1647" t="str">
            <v>N/A</v>
          </cell>
          <cell r="U1647" t="str">
            <v>N/A</v>
          </cell>
          <cell r="V1647" t="str">
            <v>N_OTUM_WS1_N02</v>
          </cell>
          <cell r="W1647" t="str">
            <v>P233 Facilities Maintenance</v>
          </cell>
          <cell r="X1647" t="str">
            <v>S7200 Services</v>
          </cell>
          <cell r="Y1647" t="str">
            <v>A2140 Facilities Maintenance</v>
          </cell>
          <cell r="Z1647">
            <v>37277.049999999996</v>
          </cell>
          <cell r="AA1647">
            <v>136105.99000000002</v>
          </cell>
          <cell r="AB1647">
            <v>25275706.49796075</v>
          </cell>
          <cell r="AC1647">
            <v>92248.521354264012</v>
          </cell>
          <cell r="AD1647">
            <v>175119.69020003697</v>
          </cell>
          <cell r="AG1647">
            <v>0</v>
          </cell>
          <cell r="AH1647">
            <v>-175119.69020003697</v>
          </cell>
        </row>
        <row r="1648">
          <cell r="A1648" t="str">
            <v>O.NG.PBW.OTF.FAC.724FP</v>
          </cell>
          <cell r="B1648" t="str">
            <v>PBW OTUMARA F/S FACIL PREV. MTC</v>
          </cell>
          <cell r="C1648" t="str">
            <v>O.NG.PBW.FAC.724OTFP</v>
          </cell>
          <cell r="D1648" t="str">
            <v>PBW OTUMARA F/S FACIL PREV. MTC (PRODUCTION MAINTENANCE – OIL (ONSHORE))</v>
          </cell>
          <cell r="E1648" t="str">
            <v>IRETI OMOTOSO</v>
          </cell>
          <cell r="F1648" t="str">
            <v>PRODUCTION</v>
          </cell>
          <cell r="G1648">
            <v>413001</v>
          </cell>
          <cell r="H1648">
            <v>4130</v>
          </cell>
          <cell r="I1648" t="str">
            <v>OF-MTCE</v>
          </cell>
          <cell r="J1648" t="str">
            <v>BASE JV</v>
          </cell>
          <cell r="K1648" t="str">
            <v>PRODUCTION</v>
          </cell>
          <cell r="L1648" t="str">
            <v>PRODUCTION</v>
          </cell>
          <cell r="M1648" t="str">
            <v>Asset Manager, Swamp West Hub</v>
          </cell>
          <cell r="N1648" t="str">
            <v>Asset Management Integration Lead</v>
          </cell>
          <cell r="O1648" t="str">
            <v>COOKEY, GABRIEL</v>
          </cell>
          <cell r="P1648" t="str">
            <v>RACHEAL.ORUEKPETI@SHELL.COM</v>
          </cell>
          <cell r="Q1648" t="str">
            <v>OPEX</v>
          </cell>
          <cell r="R1648" t="str">
            <v>OPEX</v>
          </cell>
          <cell r="S1648" t="str">
            <v>NON SAL</v>
          </cell>
          <cell r="T1648" t="str">
            <v>N/A</v>
          </cell>
          <cell r="U1648" t="str">
            <v>N/A</v>
          </cell>
          <cell r="V1648" t="str">
            <v>N_OTUM_WS1_N02</v>
          </cell>
          <cell r="W1648" t="str">
            <v>P233 Facilities Maintenance</v>
          </cell>
          <cell r="X1648" t="str">
            <v>S7200 Services</v>
          </cell>
          <cell r="Y1648" t="str">
            <v>A2140 Facilities Maintenance</v>
          </cell>
          <cell r="Z1648">
            <v>180502.41</v>
          </cell>
          <cell r="AA1648">
            <v>216461.56000000003</v>
          </cell>
          <cell r="AB1648">
            <v>16612460</v>
          </cell>
          <cell r="AC1648">
            <v>423275.45</v>
          </cell>
          <cell r="AD1648">
            <v>477742.53196721314</v>
          </cell>
          <cell r="AG1648">
            <v>0</v>
          </cell>
          <cell r="AH1648">
            <v>-477742.53196721314</v>
          </cell>
        </row>
        <row r="1649">
          <cell r="A1649" t="str">
            <v>O.NG.PBW.OTF.FLO.724FP</v>
          </cell>
          <cell r="B1649" t="str">
            <v>PBW OTUMARA F/S FLOWL PREV. MTC</v>
          </cell>
          <cell r="C1649" t="str">
            <v>O.NG.PBW.FAC.724OTFP</v>
          </cell>
          <cell r="D1649" t="str">
            <v>PBW OTUMARA F/S FACIL PREV. MTC (PRODUCTION MAINTENANCE – OIL (ONSHORE))</v>
          </cell>
          <cell r="E1649" t="str">
            <v>IRETI OMOTOSO</v>
          </cell>
          <cell r="F1649" t="str">
            <v>PRODUCTION</v>
          </cell>
          <cell r="G1649">
            <v>413001</v>
          </cell>
          <cell r="H1649">
            <v>4130</v>
          </cell>
          <cell r="I1649" t="str">
            <v>OF-MTCE</v>
          </cell>
          <cell r="J1649" t="str">
            <v>BASE JV</v>
          </cell>
          <cell r="K1649" t="str">
            <v>PRODUCTION</v>
          </cell>
          <cell r="L1649" t="str">
            <v>PRODUCTION</v>
          </cell>
          <cell r="M1649" t="str">
            <v>Asset Manager, Swamp West Hub</v>
          </cell>
          <cell r="N1649" t="str">
            <v>Asset Management Integration Lead</v>
          </cell>
          <cell r="O1649" t="str">
            <v>COOKEY, GABRIEL</v>
          </cell>
          <cell r="P1649" t="str">
            <v>RACHEAL.ORUEKPETI@SHELL.COM</v>
          </cell>
          <cell r="Q1649" t="str">
            <v>OPEX</v>
          </cell>
          <cell r="R1649" t="str">
            <v>OPEX</v>
          </cell>
          <cell r="S1649" t="str">
            <v>NON SAL</v>
          </cell>
          <cell r="T1649" t="str">
            <v>N/A</v>
          </cell>
          <cell r="U1649" t="str">
            <v>N/A</v>
          </cell>
          <cell r="V1649" t="str">
            <v>N/A</v>
          </cell>
          <cell r="W1649" t="str">
            <v>P233 Facilities Maintenance</v>
          </cell>
          <cell r="X1649" t="str">
            <v>S7200 Services</v>
          </cell>
          <cell r="Y1649" t="str">
            <v>A2140 Facilities Maintenance</v>
          </cell>
          <cell r="Z1649">
            <v>36758.910000000003</v>
          </cell>
          <cell r="AA1649">
            <v>524.97</v>
          </cell>
          <cell r="AB1649">
            <v>0</v>
          </cell>
          <cell r="AC1649">
            <v>0</v>
          </cell>
          <cell r="AD1649">
            <v>0</v>
          </cell>
          <cell r="AG1649">
            <v>0</v>
          </cell>
          <cell r="AH1649">
            <v>0</v>
          </cell>
        </row>
        <row r="1650">
          <cell r="A1650" t="str">
            <v>O.NG.PBW.SHF.FAC.724FP</v>
          </cell>
          <cell r="B1650" t="str">
            <v>PBW SAGHARA F/S FACIL PREV. MTC</v>
          </cell>
          <cell r="C1650" t="str">
            <v>O.NG.PBW.FAC.724SGFP</v>
          </cell>
          <cell r="D1650" t="str">
            <v>PBW SAGHARA F/S FACIL PREV. MTC (PRODUCTION MAINTENANCE – OIL (ONSHORE))</v>
          </cell>
          <cell r="E1650" t="str">
            <v>IRETI OMOTOSO</v>
          </cell>
          <cell r="F1650" t="str">
            <v>PRODUCTION</v>
          </cell>
          <cell r="G1650">
            <v>413001</v>
          </cell>
          <cell r="H1650">
            <v>4130</v>
          </cell>
          <cell r="I1650" t="str">
            <v>OF-MTCE</v>
          </cell>
          <cell r="J1650" t="str">
            <v>BASE JV</v>
          </cell>
          <cell r="K1650" t="str">
            <v>PRODUCTION</v>
          </cell>
          <cell r="L1650" t="str">
            <v>PRODUCTION</v>
          </cell>
          <cell r="M1650" t="str">
            <v>Asset Manager, Swamp West Hub</v>
          </cell>
          <cell r="N1650" t="str">
            <v>Asset Management Integration Lead</v>
          </cell>
          <cell r="O1650" t="str">
            <v>COOKEY, GABRIEL</v>
          </cell>
          <cell r="P1650" t="str">
            <v>RACHEAL.ORUEKPETI@SHELL.COM</v>
          </cell>
          <cell r="Q1650" t="str">
            <v>OPEX</v>
          </cell>
          <cell r="R1650" t="str">
            <v>OPEX</v>
          </cell>
          <cell r="S1650" t="str">
            <v>NON SAL</v>
          </cell>
          <cell r="T1650" t="str">
            <v>N/A</v>
          </cell>
          <cell r="U1650" t="str">
            <v>N/A</v>
          </cell>
          <cell r="V1650" t="str">
            <v>N_SAGR_WS1_N02</v>
          </cell>
          <cell r="W1650" t="str">
            <v>P233 Facilities Maintenance</v>
          </cell>
          <cell r="X1650" t="str">
            <v>S7200 Services</v>
          </cell>
          <cell r="Y1650" t="str">
            <v>A2140 Facilities Maintenance</v>
          </cell>
          <cell r="Z1650">
            <v>2016.140000000001</v>
          </cell>
          <cell r="AA1650">
            <v>2757.06</v>
          </cell>
          <cell r="AB1650">
            <v>0</v>
          </cell>
          <cell r="AC1650">
            <v>31500</v>
          </cell>
          <cell r="AD1650">
            <v>31500</v>
          </cell>
          <cell r="AG1650">
            <v>0</v>
          </cell>
          <cell r="AH1650">
            <v>-31500</v>
          </cell>
        </row>
        <row r="1651">
          <cell r="A1651" t="str">
            <v>O.NG.PBW.SHF.FLO.724FP</v>
          </cell>
          <cell r="B1651" t="str">
            <v>PBW SAGHARA F/S FLOWL PREV. MTC</v>
          </cell>
          <cell r="C1651" t="str">
            <v>O.NG.PBW.FAC.724SGFP</v>
          </cell>
          <cell r="D1651" t="str">
            <v>PBW SAGHARA F/S FACIL PREV. MTC (PRODUCTION MAINTENANCE – OIL (ONSHORE))</v>
          </cell>
          <cell r="E1651" t="str">
            <v>IRETI OMOTOSO</v>
          </cell>
          <cell r="F1651" t="str">
            <v>PRODUCTION</v>
          </cell>
          <cell r="G1651">
            <v>413001</v>
          </cell>
          <cell r="H1651">
            <v>4130</v>
          </cell>
          <cell r="I1651" t="str">
            <v>OF-MTCE</v>
          </cell>
          <cell r="J1651" t="str">
            <v>BASE JV</v>
          </cell>
          <cell r="K1651" t="str">
            <v>PRODUCTION</v>
          </cell>
          <cell r="L1651" t="str">
            <v>PRODUCTION</v>
          </cell>
          <cell r="M1651" t="str">
            <v>Asset Manager, Swamp West Hub</v>
          </cell>
          <cell r="N1651" t="str">
            <v>Asset Management Integration Lead</v>
          </cell>
          <cell r="O1651" t="str">
            <v>COOKEY, GABRIEL</v>
          </cell>
          <cell r="P1651" t="str">
            <v>RACHEAL.ORUEKPETI@SHELL.COM</v>
          </cell>
          <cell r="Q1651" t="str">
            <v>OPEX</v>
          </cell>
          <cell r="R1651" t="str">
            <v>OPEX</v>
          </cell>
          <cell r="S1651" t="str">
            <v>NON SAL</v>
          </cell>
          <cell r="T1651" t="str">
            <v>N/A</v>
          </cell>
          <cell r="U1651" t="str">
            <v>N/A</v>
          </cell>
          <cell r="V1651" t="str">
            <v>N/A</v>
          </cell>
          <cell r="W1651" t="str">
            <v>P233 Facilities Maintenance</v>
          </cell>
          <cell r="X1651" t="str">
            <v>S7200 Services</v>
          </cell>
          <cell r="Y1651" t="str">
            <v>A2140 Facilities Maintenance</v>
          </cell>
          <cell r="Z1651">
            <v>-0.01</v>
          </cell>
          <cell r="AA1651">
            <v>0</v>
          </cell>
          <cell r="AB1651">
            <v>0</v>
          </cell>
          <cell r="AC1651">
            <v>0</v>
          </cell>
          <cell r="AD1651">
            <v>0</v>
          </cell>
          <cell r="AG1651">
            <v>0</v>
          </cell>
          <cell r="AH1651">
            <v>0</v>
          </cell>
        </row>
        <row r="1652">
          <cell r="A1652" t="str">
            <v>O.NG.PBE.SKF.FAC.71300</v>
          </cell>
          <cell r="B1652" t="str">
            <v>PBE SOKU F/S FACIL OPERATIONS</v>
          </cell>
          <cell r="C1652" t="str">
            <v>O.NG.PCE.FAC.71300</v>
          </cell>
          <cell r="D1652" t="str">
            <v xml:space="preserve">EASTERN SWAMP (PEC) OIL FACILITIES OPERATIONS </v>
          </cell>
          <cell r="E1652" t="str">
            <v>IRETI OMOTOSO</v>
          </cell>
          <cell r="F1652" t="str">
            <v>PRODUCTION</v>
          </cell>
          <cell r="G1652">
            <v>413001</v>
          </cell>
          <cell r="H1652">
            <v>4130</v>
          </cell>
          <cell r="I1652" t="str">
            <v>OF-MTCE</v>
          </cell>
          <cell r="J1652" t="str">
            <v>BASE JV</v>
          </cell>
          <cell r="K1652" t="str">
            <v>PRODUCTION</v>
          </cell>
          <cell r="L1652" t="str">
            <v>PRODUCTION</v>
          </cell>
          <cell r="M1652" t="str">
            <v>Asset Manager, Swamp East Hub</v>
          </cell>
          <cell r="N1652" t="str">
            <v>Asset Management Integration Lead</v>
          </cell>
          <cell r="O1652" t="str">
            <v>AZUBUIKE, JOHN</v>
          </cell>
          <cell r="P1652" t="str">
            <v>A.MEGBUWE@SHELL.COM</v>
          </cell>
          <cell r="Q1652" t="str">
            <v>OPEX</v>
          </cell>
          <cell r="R1652" t="str">
            <v>OPEX</v>
          </cell>
          <cell r="S1652" t="str">
            <v>NON SAL</v>
          </cell>
          <cell r="T1652" t="str">
            <v>N/A</v>
          </cell>
          <cell r="U1652" t="str">
            <v>N/A</v>
          </cell>
          <cell r="V1652" t="str">
            <v>N_SOKU_ES1_G01</v>
          </cell>
          <cell r="W1652" t="str">
            <v>P231 Production Operations</v>
          </cell>
          <cell r="X1652" t="str">
            <v>S7200 Services</v>
          </cell>
          <cell r="Y1652" t="str">
            <v>A2110 Production Operations</v>
          </cell>
          <cell r="Z1652">
            <v>431229.73</v>
          </cell>
          <cell r="AA1652">
            <v>450179.44</v>
          </cell>
          <cell r="AB1652">
            <v>142380000</v>
          </cell>
          <cell r="AC1652">
            <v>363705.2</v>
          </cell>
          <cell r="AD1652">
            <v>830524.87213114754</v>
          </cell>
          <cell r="AG1652">
            <v>0</v>
          </cell>
          <cell r="AH1652">
            <v>-830524.87213114754</v>
          </cell>
        </row>
        <row r="1653">
          <cell r="A1653" t="str">
            <v>O.NG.PBE.SUU.HEL.71300</v>
          </cell>
          <cell r="B1653" t="str">
            <v>PBE.SUPPORT HELIPAD OPERATIONS</v>
          </cell>
          <cell r="C1653" t="str">
            <v>O.NG.PCE.FAC.71300</v>
          </cell>
          <cell r="D1653" t="str">
            <v xml:space="preserve">EASTERN SWAMP (PEC) OIL FACILITIES OPERATIONS </v>
          </cell>
          <cell r="E1653" t="str">
            <v>IRETI OMOTOSO</v>
          </cell>
          <cell r="F1653" t="str">
            <v>PRODUCTION</v>
          </cell>
          <cell r="G1653">
            <v>413001</v>
          </cell>
          <cell r="H1653">
            <v>4130</v>
          </cell>
          <cell r="I1653" t="str">
            <v>OF-MTCE</v>
          </cell>
          <cell r="J1653" t="str">
            <v>BASE JV</v>
          </cell>
          <cell r="K1653" t="str">
            <v>PRODUCTION</v>
          </cell>
          <cell r="L1653" t="str">
            <v>PRODUCTION</v>
          </cell>
          <cell r="M1653" t="str">
            <v>Asset Manager, Swamp East Hub</v>
          </cell>
          <cell r="N1653" t="str">
            <v>Asset Management Integration Lead</v>
          </cell>
          <cell r="O1653" t="str">
            <v>AZUBUIKE, JOHN</v>
          </cell>
          <cell r="P1653" t="str">
            <v>A.MEGBUWE@SHELL.COM</v>
          </cell>
          <cell r="Q1653" t="str">
            <v>OPEX</v>
          </cell>
          <cell r="R1653" t="str">
            <v>OPEX</v>
          </cell>
          <cell r="S1653" t="str">
            <v>NON SAL</v>
          </cell>
          <cell r="T1653" t="str">
            <v>N/A</v>
          </cell>
          <cell r="U1653" t="str">
            <v>N/A</v>
          </cell>
          <cell r="V1653" t="str">
            <v>N/A</v>
          </cell>
          <cell r="W1653" t="str">
            <v>P231 Production Operations</v>
          </cell>
          <cell r="X1653" t="str">
            <v>S7200 Services</v>
          </cell>
          <cell r="Y1653" t="str">
            <v>A2110 Production Operations</v>
          </cell>
          <cell r="Z1653">
            <v>0.01</v>
          </cell>
          <cell r="AA1653">
            <v>0</v>
          </cell>
          <cell r="AB1653">
            <v>0</v>
          </cell>
          <cell r="AC1653">
            <v>0</v>
          </cell>
          <cell r="AD1653">
            <v>0</v>
          </cell>
          <cell r="AG1653">
            <v>0</v>
          </cell>
          <cell r="AH1653">
            <v>0</v>
          </cell>
        </row>
        <row r="1654">
          <cell r="A1654" t="str">
            <v>O.NG.PCE.ALF.FAC.71300</v>
          </cell>
          <cell r="B1654" t="str">
            <v>PCE ALAKIRI F/S FACIL OPERATIONS</v>
          </cell>
          <cell r="C1654" t="str">
            <v>O.NG.PCE.FAC.71300</v>
          </cell>
          <cell r="D1654" t="str">
            <v xml:space="preserve">EASTERN SWAMP (PEC) OIL FACILITIES OPERATIONS </v>
          </cell>
          <cell r="E1654" t="str">
            <v>IRETI OMOTOSO</v>
          </cell>
          <cell r="F1654" t="str">
            <v>PRODUCTION</v>
          </cell>
          <cell r="G1654">
            <v>413001</v>
          </cell>
          <cell r="H1654">
            <v>4130</v>
          </cell>
          <cell r="I1654" t="str">
            <v>OF-MTCE</v>
          </cell>
          <cell r="J1654" t="str">
            <v>BASE JV</v>
          </cell>
          <cell r="K1654" t="str">
            <v>PRODUCTION</v>
          </cell>
          <cell r="L1654" t="str">
            <v>PRODUCTION</v>
          </cell>
          <cell r="M1654" t="str">
            <v>Asset Manager, Swamp East Hub</v>
          </cell>
          <cell r="N1654" t="str">
            <v>Asset Management Integration Lead</v>
          </cell>
          <cell r="O1654" t="str">
            <v>AZUBUIKE, JOHN</v>
          </cell>
          <cell r="P1654" t="str">
            <v>A.MEGBUWE@SHELL.COM</v>
          </cell>
          <cell r="Q1654" t="str">
            <v>OPEX</v>
          </cell>
          <cell r="R1654" t="str">
            <v>OPEX</v>
          </cell>
          <cell r="S1654" t="str">
            <v>NON SAL</v>
          </cell>
          <cell r="T1654" t="str">
            <v>N/A</v>
          </cell>
          <cell r="U1654" t="str">
            <v>N/A</v>
          </cell>
          <cell r="V1654" t="str">
            <v>N/A</v>
          </cell>
          <cell r="W1654" t="str">
            <v>P231 Production Operations</v>
          </cell>
          <cell r="X1654" t="str">
            <v>S7200 Services</v>
          </cell>
          <cell r="Y1654" t="str">
            <v>A2110 Production Operations</v>
          </cell>
          <cell r="Z1654">
            <v>0</v>
          </cell>
          <cell r="AA1654">
            <v>0</v>
          </cell>
          <cell r="AB1654">
            <v>0</v>
          </cell>
          <cell r="AC1654">
            <v>0</v>
          </cell>
          <cell r="AD1654">
            <v>0</v>
          </cell>
          <cell r="AG1654">
            <v>0</v>
          </cell>
          <cell r="AH1654">
            <v>0</v>
          </cell>
        </row>
        <row r="1655">
          <cell r="A1655" t="str">
            <v>O.NG.PCE.AOF.FAC.71300</v>
          </cell>
          <cell r="B1655" t="str">
            <v>PCE AWOBA F/S FACIL OPERATIONS</v>
          </cell>
          <cell r="C1655" t="str">
            <v>O.NG.PCE.FAC.71300</v>
          </cell>
          <cell r="D1655" t="str">
            <v xml:space="preserve">EASTERN SWAMP (PEC) OIL FACILITIES OPERATIONS </v>
          </cell>
          <cell r="E1655" t="str">
            <v>IRETI OMOTOSO</v>
          </cell>
          <cell r="F1655" t="str">
            <v>PRODUCTION</v>
          </cell>
          <cell r="G1655">
            <v>413001</v>
          </cell>
          <cell r="H1655">
            <v>4130</v>
          </cell>
          <cell r="I1655" t="str">
            <v>OF-MTCE</v>
          </cell>
          <cell r="J1655" t="str">
            <v>BASE JV</v>
          </cell>
          <cell r="K1655" t="str">
            <v>PRODUCTION</v>
          </cell>
          <cell r="L1655" t="str">
            <v>PRODUCTION</v>
          </cell>
          <cell r="M1655" t="str">
            <v>Asset Manager, Swamp East Hub</v>
          </cell>
          <cell r="N1655" t="str">
            <v>Asset Management Integration Lead</v>
          </cell>
          <cell r="O1655" t="str">
            <v>AZUBUIKE, JOHN</v>
          </cell>
          <cell r="P1655" t="str">
            <v>A.MEGBUWE@SHELL.COM</v>
          </cell>
          <cell r="Q1655" t="str">
            <v>OPEX</v>
          </cell>
          <cell r="R1655" t="str">
            <v>OPEX</v>
          </cell>
          <cell r="S1655" t="str">
            <v>NON SAL</v>
          </cell>
          <cell r="T1655" t="str">
            <v>N/A</v>
          </cell>
          <cell r="U1655" t="str">
            <v>N/A</v>
          </cell>
          <cell r="V1655" t="str">
            <v>N/A</v>
          </cell>
          <cell r="W1655" t="str">
            <v>P231 Production Operations</v>
          </cell>
          <cell r="X1655" t="str">
            <v>S7200 Services</v>
          </cell>
          <cell r="Y1655" t="str">
            <v>A2110 Production Operations</v>
          </cell>
          <cell r="Z1655">
            <v>0</v>
          </cell>
          <cell r="AA1655">
            <v>0</v>
          </cell>
          <cell r="AB1655">
            <v>0</v>
          </cell>
          <cell r="AC1655">
            <v>0</v>
          </cell>
          <cell r="AD1655">
            <v>0</v>
          </cell>
          <cell r="AG1655">
            <v>0</v>
          </cell>
          <cell r="AH1655">
            <v>0</v>
          </cell>
        </row>
        <row r="1656">
          <cell r="A1656" t="str">
            <v>O.NG.PCE.BGF.FAC.71300</v>
          </cell>
          <cell r="B1656" t="str">
            <v>PCE BUGUMA F/S FACILITIES OPERATIONS</v>
          </cell>
          <cell r="C1656" t="str">
            <v>O.NG.PCE.FAC.71300</v>
          </cell>
          <cell r="D1656" t="str">
            <v xml:space="preserve">EASTERN SWAMP (PEC) OIL FACILITIES OPERATIONS </v>
          </cell>
          <cell r="E1656" t="str">
            <v>IRETI OMOTOSO</v>
          </cell>
          <cell r="F1656" t="str">
            <v>PRODUCTION</v>
          </cell>
          <cell r="G1656">
            <v>413001</v>
          </cell>
          <cell r="H1656">
            <v>4130</v>
          </cell>
          <cell r="I1656" t="str">
            <v>OF-MTCE</v>
          </cell>
          <cell r="J1656" t="str">
            <v>BASE JV</v>
          </cell>
          <cell r="K1656" t="str">
            <v>PRODUCTION</v>
          </cell>
          <cell r="L1656" t="str">
            <v>PRODUCTION</v>
          </cell>
          <cell r="M1656" t="str">
            <v>Asset Manager, Swamp East Hub</v>
          </cell>
          <cell r="N1656" t="str">
            <v>Asset Management Integration Lead</v>
          </cell>
          <cell r="O1656" t="str">
            <v>AZUBUIKE, JOHN</v>
          </cell>
          <cell r="P1656" t="str">
            <v>A.MEGBUWE@SHELL.COM</v>
          </cell>
          <cell r="Q1656" t="str">
            <v>OPEX</v>
          </cell>
          <cell r="R1656" t="str">
            <v>OPEX</v>
          </cell>
          <cell r="S1656" t="str">
            <v>NON SAL</v>
          </cell>
          <cell r="T1656" t="str">
            <v>N/A</v>
          </cell>
          <cell r="U1656" t="str">
            <v>N/A</v>
          </cell>
          <cell r="V1656" t="str">
            <v>N/A</v>
          </cell>
          <cell r="W1656" t="str">
            <v>P231 Production Operations</v>
          </cell>
          <cell r="X1656" t="str">
            <v>S7200 Services</v>
          </cell>
          <cell r="Y1656" t="str">
            <v>A2110 Production Operations</v>
          </cell>
          <cell r="Z1656">
            <v>0</v>
          </cell>
          <cell r="AA1656">
            <v>6719.73</v>
          </cell>
          <cell r="AB1656">
            <v>0</v>
          </cell>
          <cell r="AC1656">
            <v>0</v>
          </cell>
          <cell r="AD1656">
            <v>0</v>
          </cell>
          <cell r="AG1656">
            <v>0</v>
          </cell>
          <cell r="AH1656">
            <v>0</v>
          </cell>
        </row>
        <row r="1657">
          <cell r="A1657" t="str">
            <v>O.NG.PCE.BNF.FAC.71300</v>
          </cell>
          <cell r="B1657" t="str">
            <v>PCE BONNY F/S FACILITIES OPERATIONS</v>
          </cell>
          <cell r="C1657" t="str">
            <v>O.NG.PCE.FAC.71300</v>
          </cell>
          <cell r="D1657" t="str">
            <v xml:space="preserve">EASTERN SWAMP (PEC) OIL FACILITIES OPERATIONS </v>
          </cell>
          <cell r="E1657" t="str">
            <v>IRETI OMOTOSO</v>
          </cell>
          <cell r="F1657" t="str">
            <v>PRODUCTION</v>
          </cell>
          <cell r="G1657">
            <v>413001</v>
          </cell>
          <cell r="H1657">
            <v>4130</v>
          </cell>
          <cell r="I1657" t="str">
            <v>OF-MTCE</v>
          </cell>
          <cell r="J1657" t="str">
            <v>BASE JV</v>
          </cell>
          <cell r="K1657" t="str">
            <v>PRODUCTION</v>
          </cell>
          <cell r="L1657" t="str">
            <v>PRODUCTION</v>
          </cell>
          <cell r="M1657" t="str">
            <v>Asset Manager, Swamp East Hub</v>
          </cell>
          <cell r="N1657" t="str">
            <v>Asset Management Integration Lead</v>
          </cell>
          <cell r="O1657" t="str">
            <v>AZUBUIKE, JOHN</v>
          </cell>
          <cell r="P1657" t="str">
            <v>A.MEGBUWE@SHELL.COM</v>
          </cell>
          <cell r="Q1657" t="str">
            <v>OPEX</v>
          </cell>
          <cell r="R1657" t="str">
            <v>OPEX</v>
          </cell>
          <cell r="S1657" t="str">
            <v>NON SAL</v>
          </cell>
          <cell r="T1657" t="str">
            <v>N/A</v>
          </cell>
          <cell r="U1657" t="str">
            <v>N/A</v>
          </cell>
          <cell r="V1657" t="str">
            <v>N_BONN_ES1_G01</v>
          </cell>
          <cell r="W1657" t="str">
            <v>P231 Production Operations</v>
          </cell>
          <cell r="X1657" t="str">
            <v>S7200 Services</v>
          </cell>
          <cell r="Y1657" t="str">
            <v>A2110 Production Operations</v>
          </cell>
          <cell r="Z1657">
            <v>824410.96000000008</v>
          </cell>
          <cell r="AA1657">
            <v>198992.46000000005</v>
          </cell>
          <cell r="AB1657">
            <v>59707088.5</v>
          </cell>
          <cell r="AC1657">
            <v>59508</v>
          </cell>
          <cell r="AD1657">
            <v>255268.94590163935</v>
          </cell>
          <cell r="AG1657">
            <v>0</v>
          </cell>
          <cell r="AH1657">
            <v>-255268.94590163935</v>
          </cell>
        </row>
        <row r="1658">
          <cell r="A1658" t="str">
            <v>O.NG.PCE.C1F.FAC.71300</v>
          </cell>
          <cell r="B1658" t="str">
            <v>PCE CAW. CHANNEL 1 F/S FACIL OPERATIONS</v>
          </cell>
          <cell r="C1658" t="str">
            <v>O.NG.PCE.FAC.71300</v>
          </cell>
          <cell r="D1658" t="str">
            <v xml:space="preserve">EASTERN SWAMP (PEC) OIL FACILITIES OPERATIONS </v>
          </cell>
          <cell r="E1658" t="str">
            <v>IRETI OMOTOSO</v>
          </cell>
          <cell r="F1658" t="str">
            <v>PRODUCTION</v>
          </cell>
          <cell r="G1658">
            <v>413001</v>
          </cell>
          <cell r="H1658">
            <v>4130</v>
          </cell>
          <cell r="I1658" t="str">
            <v>OF-MTCE</v>
          </cell>
          <cell r="J1658" t="str">
            <v>BASE JV</v>
          </cell>
          <cell r="K1658" t="str">
            <v>PRODUCTION</v>
          </cell>
          <cell r="L1658" t="str">
            <v>PRODUCTION</v>
          </cell>
          <cell r="M1658" t="str">
            <v>Asset Manager, Swamp East Hub</v>
          </cell>
          <cell r="N1658" t="str">
            <v>Asset Management Integration Lead</v>
          </cell>
          <cell r="O1658" t="str">
            <v>AZUBUIKE, JOHN</v>
          </cell>
          <cell r="P1658" t="str">
            <v>A.MEGBUWE@SHELL.COM</v>
          </cell>
          <cell r="Q1658" t="str">
            <v>OPEX</v>
          </cell>
          <cell r="R1658" t="str">
            <v>OPEX</v>
          </cell>
          <cell r="S1658" t="str">
            <v>NON SAL</v>
          </cell>
          <cell r="T1658" t="str">
            <v>N/A</v>
          </cell>
          <cell r="U1658" t="str">
            <v>N/A</v>
          </cell>
          <cell r="V1658" t="str">
            <v>N/A</v>
          </cell>
          <cell r="W1658" t="str">
            <v>P231 Production Operations</v>
          </cell>
          <cell r="X1658" t="str">
            <v>S7200 Services</v>
          </cell>
          <cell r="Y1658" t="str">
            <v>A2110 Production Operations</v>
          </cell>
          <cell r="Z1658">
            <v>-7436.66</v>
          </cell>
          <cell r="AA1658">
            <v>0</v>
          </cell>
          <cell r="AB1658">
            <v>0</v>
          </cell>
          <cell r="AC1658">
            <v>0</v>
          </cell>
          <cell r="AD1658">
            <v>0</v>
          </cell>
          <cell r="AG1658">
            <v>0</v>
          </cell>
          <cell r="AH1658">
            <v>0</v>
          </cell>
        </row>
        <row r="1659">
          <cell r="A1659" t="str">
            <v>O.NG.PCE.C2F.FAC.71300</v>
          </cell>
          <cell r="B1659" t="str">
            <v>PCE CAW. CHANNEL 2 F/S FACIL OPERATIONS</v>
          </cell>
          <cell r="C1659" t="str">
            <v>O.NG.PCE.FAC.71300</v>
          </cell>
          <cell r="D1659" t="str">
            <v xml:space="preserve">EASTERN SWAMP (PEC) OIL FACILITIES OPERATIONS </v>
          </cell>
          <cell r="E1659" t="str">
            <v>IRETI OMOTOSO</v>
          </cell>
          <cell r="F1659" t="str">
            <v>PRODUCTION</v>
          </cell>
          <cell r="G1659">
            <v>413001</v>
          </cell>
          <cell r="H1659">
            <v>4130</v>
          </cell>
          <cell r="I1659" t="str">
            <v>OF-MTCE</v>
          </cell>
          <cell r="J1659" t="str">
            <v>BASE JV</v>
          </cell>
          <cell r="K1659" t="str">
            <v>PRODUCTION</v>
          </cell>
          <cell r="L1659" t="str">
            <v>PRODUCTION</v>
          </cell>
          <cell r="M1659" t="str">
            <v>Asset Manager, Swamp East Hub</v>
          </cell>
          <cell r="N1659" t="str">
            <v>Asset Management Integration Lead</v>
          </cell>
          <cell r="O1659" t="str">
            <v>AZUBUIKE, JOHN</v>
          </cell>
          <cell r="P1659" t="str">
            <v>A.MEGBUWE@SHELL.COM</v>
          </cell>
          <cell r="Q1659" t="str">
            <v>OPEX</v>
          </cell>
          <cell r="R1659" t="str">
            <v>OPEX</v>
          </cell>
          <cell r="S1659" t="str">
            <v>NON SAL</v>
          </cell>
          <cell r="T1659" t="str">
            <v>N/A</v>
          </cell>
          <cell r="U1659" t="str">
            <v>N/A</v>
          </cell>
          <cell r="V1659" t="str">
            <v>N/A</v>
          </cell>
          <cell r="W1659" t="str">
            <v>P231 Production Operations</v>
          </cell>
          <cell r="X1659" t="str">
            <v>S7200 Services</v>
          </cell>
          <cell r="Y1659" t="str">
            <v>A2110 Production Operations</v>
          </cell>
          <cell r="Z1659">
            <v>-17.88</v>
          </cell>
          <cell r="AA1659">
            <v>12065.71</v>
          </cell>
          <cell r="AB1659">
            <v>0</v>
          </cell>
          <cell r="AC1659">
            <v>0</v>
          </cell>
          <cell r="AD1659">
            <v>0</v>
          </cell>
          <cell r="AG1659">
            <v>0</v>
          </cell>
          <cell r="AH1659">
            <v>0</v>
          </cell>
        </row>
        <row r="1660">
          <cell r="A1660" t="str">
            <v>O.NG.PCE.C3F.FAC.71300</v>
          </cell>
          <cell r="B1660" t="str">
            <v>PCE CAW. CHANNEL 3 F/S FACIL OPERATIONS</v>
          </cell>
          <cell r="C1660" t="str">
            <v>O.NG.PCE.FAC.71300</v>
          </cell>
          <cell r="D1660" t="str">
            <v xml:space="preserve">EASTERN SWAMP (PEC) OIL FACILITIES OPERATIONS </v>
          </cell>
          <cell r="E1660" t="str">
            <v>IRETI OMOTOSO</v>
          </cell>
          <cell r="F1660" t="str">
            <v>PRODUCTION</v>
          </cell>
          <cell r="G1660">
            <v>413001</v>
          </cell>
          <cell r="H1660">
            <v>4130</v>
          </cell>
          <cell r="I1660" t="str">
            <v>OF-MTCE</v>
          </cell>
          <cell r="J1660" t="str">
            <v>BASE JV</v>
          </cell>
          <cell r="K1660" t="str">
            <v>PRODUCTION</v>
          </cell>
          <cell r="L1660" t="str">
            <v>PRODUCTION</v>
          </cell>
          <cell r="M1660" t="str">
            <v>Asset Manager, Swamp East Hub</v>
          </cell>
          <cell r="N1660" t="str">
            <v>Asset Management Integration Lead</v>
          </cell>
          <cell r="O1660" t="str">
            <v>AZUBUIKE, JOHN</v>
          </cell>
          <cell r="P1660" t="str">
            <v>A.MEGBUWE@SHELL.COM</v>
          </cell>
          <cell r="Q1660" t="str">
            <v>OPEX</v>
          </cell>
          <cell r="R1660" t="str">
            <v>OPEX</v>
          </cell>
          <cell r="S1660" t="str">
            <v>NON SAL</v>
          </cell>
          <cell r="T1660" t="str">
            <v>N/A</v>
          </cell>
          <cell r="U1660" t="str">
            <v>N/A</v>
          </cell>
          <cell r="V1660" t="str">
            <v>N/A</v>
          </cell>
          <cell r="W1660" t="str">
            <v>P231 Production Operations</v>
          </cell>
          <cell r="X1660" t="str">
            <v>S7200 Services</v>
          </cell>
          <cell r="Y1660" t="str">
            <v>A2110 Production Operations</v>
          </cell>
          <cell r="Z1660">
            <v>215.6</v>
          </cell>
          <cell r="AA1660">
            <v>0</v>
          </cell>
          <cell r="AB1660">
            <v>0</v>
          </cell>
          <cell r="AC1660">
            <v>0</v>
          </cell>
          <cell r="AD1660">
            <v>0</v>
          </cell>
          <cell r="AG1660">
            <v>0</v>
          </cell>
          <cell r="AH1660">
            <v>0</v>
          </cell>
        </row>
        <row r="1661">
          <cell r="A1661" t="str">
            <v>O.NG.PCE.KRF.FAC.71300</v>
          </cell>
          <cell r="B1661" t="str">
            <v>PCE KRAKRAMA F/S FACIL OPERATIONS</v>
          </cell>
          <cell r="C1661" t="str">
            <v>O.NG.PCE.FAC.71300</v>
          </cell>
          <cell r="D1661" t="str">
            <v xml:space="preserve">EASTERN SWAMP (PEC) OIL FACILITIES OPERATIONS </v>
          </cell>
          <cell r="E1661" t="str">
            <v>IRETI OMOTOSO</v>
          </cell>
          <cell r="F1661" t="str">
            <v>PRODUCTION</v>
          </cell>
          <cell r="G1661">
            <v>413001</v>
          </cell>
          <cell r="H1661">
            <v>4130</v>
          </cell>
          <cell r="I1661" t="str">
            <v>OF-MTCE</v>
          </cell>
          <cell r="J1661" t="str">
            <v>BASE JV</v>
          </cell>
          <cell r="K1661" t="str">
            <v>PRODUCTION</v>
          </cell>
          <cell r="L1661" t="str">
            <v>PRODUCTION</v>
          </cell>
          <cell r="M1661" t="str">
            <v>Asset Manager, Swamp East Hub</v>
          </cell>
          <cell r="N1661" t="str">
            <v>Asset Management Integration Lead</v>
          </cell>
          <cell r="O1661" t="str">
            <v>AZUBUIKE, JOHN</v>
          </cell>
          <cell r="P1661" t="str">
            <v>A.MEGBUWE@SHELL.COM</v>
          </cell>
          <cell r="Q1661" t="str">
            <v>OPEX</v>
          </cell>
          <cell r="R1661" t="str">
            <v>OPEX</v>
          </cell>
          <cell r="S1661" t="str">
            <v>NON SAL</v>
          </cell>
          <cell r="T1661" t="str">
            <v>N/A</v>
          </cell>
          <cell r="U1661" t="str">
            <v>N/A</v>
          </cell>
          <cell r="V1661" t="str">
            <v>N/A</v>
          </cell>
          <cell r="W1661" t="str">
            <v>P231 Production Operations</v>
          </cell>
          <cell r="X1661" t="str">
            <v>S7200 Services</v>
          </cell>
          <cell r="Y1661" t="str">
            <v>A2110 Production Operations</v>
          </cell>
          <cell r="Z1661">
            <v>0</v>
          </cell>
          <cell r="AA1661">
            <v>0</v>
          </cell>
          <cell r="AB1661">
            <v>0</v>
          </cell>
          <cell r="AC1661">
            <v>0</v>
          </cell>
          <cell r="AD1661">
            <v>0</v>
          </cell>
          <cell r="AG1661">
            <v>0</v>
          </cell>
          <cell r="AH1661">
            <v>0</v>
          </cell>
        </row>
        <row r="1662">
          <cell r="A1662" t="str">
            <v>O.NG.PCE.SUU.HEL.724FP</v>
          </cell>
          <cell r="B1662" t="str">
            <v>PCE.SUPPORT HELIPAD PREV. MTC</v>
          </cell>
          <cell r="C1662" t="str">
            <v>O.NG.PCE.FAC.71300</v>
          </cell>
          <cell r="D1662" t="str">
            <v xml:space="preserve">EASTERN SWAMP (PEC) OIL FACILITIES OPERATIONS </v>
          </cell>
          <cell r="E1662" t="str">
            <v>IRETI OMOTOSO</v>
          </cell>
          <cell r="F1662" t="str">
            <v>PRODUCTION</v>
          </cell>
          <cell r="G1662">
            <v>413001</v>
          </cell>
          <cell r="H1662">
            <v>4130</v>
          </cell>
          <cell r="I1662" t="str">
            <v>OF-MTCE</v>
          </cell>
          <cell r="J1662" t="str">
            <v>BASE JV</v>
          </cell>
          <cell r="K1662" t="str">
            <v>PRODUCTION</v>
          </cell>
          <cell r="L1662" t="str">
            <v>PRODUCTION</v>
          </cell>
          <cell r="M1662" t="str">
            <v>Asset Manager, Swamp East Hub</v>
          </cell>
          <cell r="N1662" t="str">
            <v>Asset Management Integration Lead</v>
          </cell>
          <cell r="O1662" t="str">
            <v>AZUBUIKE, JOHN</v>
          </cell>
          <cell r="P1662" t="str">
            <v>A.MEGBUWE@SHELL.COM</v>
          </cell>
          <cell r="Q1662" t="str">
            <v>OPEX</v>
          </cell>
          <cell r="R1662" t="str">
            <v>OPEX</v>
          </cell>
          <cell r="S1662" t="str">
            <v>NON SAL</v>
          </cell>
          <cell r="T1662" t="str">
            <v>N/A</v>
          </cell>
          <cell r="U1662" t="str">
            <v>N/A</v>
          </cell>
          <cell r="V1662" t="str">
            <v>N/A</v>
          </cell>
          <cell r="W1662" t="str">
            <v>P233 Facilities Maintenance</v>
          </cell>
          <cell r="X1662" t="str">
            <v>S7200 Services</v>
          </cell>
          <cell r="Y1662" t="str">
            <v>A2140 Facilities Maintenance</v>
          </cell>
          <cell r="Z1662">
            <v>0</v>
          </cell>
          <cell r="AA1662">
            <v>0</v>
          </cell>
          <cell r="AB1662">
            <v>0</v>
          </cell>
          <cell r="AC1662">
            <v>0</v>
          </cell>
          <cell r="AD1662">
            <v>0</v>
          </cell>
          <cell r="AG1662">
            <v>0</v>
          </cell>
          <cell r="AH1662">
            <v>0</v>
          </cell>
        </row>
        <row r="1663">
          <cell r="A1663" t="str">
            <v>O.NG.PBE.SKA.FAC.724FC</v>
          </cell>
          <cell r="B1663" t="str">
            <v xml:space="preserve">PBE SOKU AGG CORR. MTC                  </v>
          </cell>
          <cell r="C1663" t="str">
            <v>O.NG.PCE.FAC.724FC</v>
          </cell>
          <cell r="D1663" t="str">
            <v>EASTERN SWAMP (PEC) OIL FACILITIES CORRECTIVE MAINTENANCE (PRODUCTION MAINTENANCE – OIL (ONSHORE))</v>
          </cell>
          <cell r="E1663" t="str">
            <v>IRETI OMOTOSO</v>
          </cell>
          <cell r="F1663" t="str">
            <v>PRODUCTION</v>
          </cell>
          <cell r="G1663">
            <v>413003</v>
          </cell>
          <cell r="H1663">
            <v>4130</v>
          </cell>
          <cell r="I1663" t="str">
            <v>OF-MTCE</v>
          </cell>
          <cell r="J1663" t="str">
            <v>BASE JV</v>
          </cell>
          <cell r="K1663" t="str">
            <v>PRODUCTION</v>
          </cell>
          <cell r="L1663" t="str">
            <v>PRODUCTION</v>
          </cell>
          <cell r="M1663" t="str">
            <v>Asset Manager, Swamp East Hub</v>
          </cell>
          <cell r="N1663" t="str">
            <v>Asset Management Integration Lead</v>
          </cell>
          <cell r="O1663" t="str">
            <v>AZUBUIKE, JOHN</v>
          </cell>
          <cell r="P1663" t="str">
            <v>CHIBUIKE.ATU@SHELL.COM</v>
          </cell>
          <cell r="Q1663" t="str">
            <v>OPEX</v>
          </cell>
          <cell r="R1663" t="str">
            <v>OPEX</v>
          </cell>
          <cell r="S1663" t="str">
            <v>NON SAL</v>
          </cell>
          <cell r="T1663" t="str">
            <v>N/A</v>
          </cell>
          <cell r="U1663" t="str">
            <v>N/A</v>
          </cell>
          <cell r="V1663" t="str">
            <v>N/A</v>
          </cell>
          <cell r="W1663" t="str">
            <v>P233 Facilities Maintenance - Gas</v>
          </cell>
          <cell r="X1663" t="str">
            <v>S7200 Services</v>
          </cell>
          <cell r="Y1663" t="str">
            <v>A2140 Facilities Maintenance</v>
          </cell>
          <cell r="Z1663">
            <v>0.01</v>
          </cell>
          <cell r="AA1663">
            <v>0</v>
          </cell>
          <cell r="AB1663">
            <v>0</v>
          </cell>
          <cell r="AC1663">
            <v>0</v>
          </cell>
          <cell r="AD1663">
            <v>0</v>
          </cell>
          <cell r="AG1663">
            <v>0</v>
          </cell>
          <cell r="AH1663">
            <v>0</v>
          </cell>
        </row>
        <row r="1664">
          <cell r="A1664" t="str">
            <v>O.NG.PBE.SKF.FAC.724FC</v>
          </cell>
          <cell r="B1664" t="str">
            <v>PBESOKUF/SFACILCORR.MTC</v>
          </cell>
          <cell r="C1664" t="str">
            <v>O.NG.PCE.FAC.724FC</v>
          </cell>
          <cell r="D1664" t="str">
            <v>EASTERN SWAMP (PEC) OIL FACILITIES CORRECTIVE MAINTENANCE (PRODUCTION MAINTENANCE – OIL (ONSHORE))</v>
          </cell>
          <cell r="E1664" t="str">
            <v>IRETI OMOTOSO</v>
          </cell>
          <cell r="F1664" t="str">
            <v>PRODUCTION</v>
          </cell>
          <cell r="G1664">
            <v>413001</v>
          </cell>
          <cell r="H1664">
            <v>4130</v>
          </cell>
          <cell r="I1664" t="str">
            <v>OF-MTCE</v>
          </cell>
          <cell r="J1664" t="str">
            <v>BASE JV</v>
          </cell>
          <cell r="K1664" t="str">
            <v>PRODUCTION</v>
          </cell>
          <cell r="L1664" t="str">
            <v>PRODUCTION</v>
          </cell>
          <cell r="M1664" t="str">
            <v>Asset Manager, Swamp East Hub</v>
          </cell>
          <cell r="N1664" t="str">
            <v>Asset Management Integration Lead</v>
          </cell>
          <cell r="O1664" t="str">
            <v>AZUBUIKE, JOHN</v>
          </cell>
          <cell r="P1664" t="str">
            <v>CHIBUIKE.ATU@SHELL.COM</v>
          </cell>
          <cell r="Q1664" t="str">
            <v>OPEX</v>
          </cell>
          <cell r="R1664" t="str">
            <v>OPEX</v>
          </cell>
          <cell r="S1664" t="str">
            <v>NON SAL</v>
          </cell>
          <cell r="T1664" t="str">
            <v>N/A</v>
          </cell>
          <cell r="U1664" t="str">
            <v>N/A</v>
          </cell>
          <cell r="V1664" t="str">
            <v>N_SOKU_ES1_G01</v>
          </cell>
          <cell r="W1664" t="str">
            <v>P233 Facilities Maintenance</v>
          </cell>
          <cell r="X1664" t="str">
            <v>S7200 Services</v>
          </cell>
          <cell r="Y1664" t="str">
            <v>A2140 Facilities Maintenance</v>
          </cell>
          <cell r="Z1664">
            <v>21161.05</v>
          </cell>
          <cell r="AA1664">
            <v>76984.5</v>
          </cell>
          <cell r="AB1664">
            <v>12888000</v>
          </cell>
          <cell r="AC1664">
            <v>101900</v>
          </cell>
          <cell r="AD1664">
            <v>144155.73770491802</v>
          </cell>
          <cell r="AG1664">
            <v>0</v>
          </cell>
          <cell r="AH1664">
            <v>-144155.73770491802</v>
          </cell>
        </row>
        <row r="1665">
          <cell r="A1665" t="str">
            <v>O.NG.PBE.SKF.FLO.724FC</v>
          </cell>
          <cell r="B1665" t="str">
            <v xml:space="preserve">PBE SOKU F/S FLOWL CORR. MTC            </v>
          </cell>
          <cell r="C1665" t="str">
            <v>O.NG.PCE.FAC.724FC</v>
          </cell>
          <cell r="D1665" t="str">
            <v>EASTERN SWAMP (PEC) OIL FACILITIES CORRECTIVE MAINTENANCE (PRODUCTION MAINTENANCE – OIL (ONSHORE))</v>
          </cell>
          <cell r="E1665" t="str">
            <v>IRETI OMOTOSO</v>
          </cell>
          <cell r="F1665" t="str">
            <v>PRODUCTION</v>
          </cell>
          <cell r="G1665">
            <v>413003</v>
          </cell>
          <cell r="H1665">
            <v>4130</v>
          </cell>
          <cell r="I1665" t="str">
            <v>OF-MTCE</v>
          </cell>
          <cell r="J1665" t="str">
            <v>BASE JV</v>
          </cell>
          <cell r="K1665" t="str">
            <v>PRODUCTION</v>
          </cell>
          <cell r="L1665" t="str">
            <v>PRODUCTION</v>
          </cell>
          <cell r="M1665" t="str">
            <v>Asset Manager, Swamp East Hub</v>
          </cell>
          <cell r="N1665" t="str">
            <v>Asset Management Integration Lead</v>
          </cell>
          <cell r="O1665" t="str">
            <v>AZUBUIKE, JOHN</v>
          </cell>
          <cell r="P1665" t="str">
            <v>CHIBUIKE.ATU@SHELL.COM</v>
          </cell>
          <cell r="Q1665" t="str">
            <v>OPEX</v>
          </cell>
          <cell r="R1665" t="str">
            <v>OPEX</v>
          </cell>
          <cell r="S1665" t="str">
            <v>NON SAL</v>
          </cell>
          <cell r="T1665" t="str">
            <v>N/A</v>
          </cell>
          <cell r="U1665" t="str">
            <v>N/A</v>
          </cell>
          <cell r="V1665" t="str">
            <v>N/A</v>
          </cell>
          <cell r="W1665" t="str">
            <v>P233 Facilities Maintenance</v>
          </cell>
          <cell r="X1665" t="str">
            <v>S7200 Services</v>
          </cell>
          <cell r="Y1665" t="str">
            <v>A2140 Facilities Maintenance</v>
          </cell>
          <cell r="Z1665">
            <v>0</v>
          </cell>
          <cell r="AA1665">
            <v>0</v>
          </cell>
          <cell r="AB1665">
            <v>0</v>
          </cell>
          <cell r="AC1665">
            <v>0</v>
          </cell>
          <cell r="AD1665">
            <v>0</v>
          </cell>
          <cell r="AG1665">
            <v>0</v>
          </cell>
          <cell r="AH1665">
            <v>0</v>
          </cell>
        </row>
        <row r="1666">
          <cell r="A1666" t="str">
            <v>O.NG.PBE.SKF.FLO.724FP</v>
          </cell>
          <cell r="B1666" t="str">
            <v>PBE SOKU F/S FLOWL PREV. MTC</v>
          </cell>
          <cell r="C1666" t="str">
            <v>O.NG.PCE.FAC.724FC</v>
          </cell>
          <cell r="D1666" t="str">
            <v>EASTERN SWAMP (PEC) OIL FACILITIES CORRECTIVE MAINTENANCE (PRODUCTION MAINTENANCE – OIL (ONSHORE))</v>
          </cell>
          <cell r="E1666" t="str">
            <v>IRETI OMOTOSO</v>
          </cell>
          <cell r="F1666" t="str">
            <v>PRODUCTION</v>
          </cell>
          <cell r="G1666">
            <v>413003</v>
          </cell>
          <cell r="H1666">
            <v>4130</v>
          </cell>
          <cell r="I1666" t="str">
            <v>OF-MTCE</v>
          </cell>
          <cell r="J1666" t="str">
            <v>BASE JV</v>
          </cell>
          <cell r="K1666" t="str">
            <v>PRODUCTION</v>
          </cell>
          <cell r="L1666" t="str">
            <v>PRODUCTION</v>
          </cell>
          <cell r="M1666" t="str">
            <v>Asset Manager, Swamp East Hub</v>
          </cell>
          <cell r="N1666" t="str">
            <v>Asset Management Integration Lead</v>
          </cell>
          <cell r="O1666" t="str">
            <v>AZUBUIKE, JOHN</v>
          </cell>
          <cell r="P1666" t="str">
            <v>CHIBUIKE.ATU@SHELL.COM</v>
          </cell>
          <cell r="Q1666" t="str">
            <v>OPEX</v>
          </cell>
          <cell r="R1666" t="str">
            <v>OPEX</v>
          </cell>
          <cell r="S1666" t="str">
            <v>NON SAL</v>
          </cell>
          <cell r="T1666" t="str">
            <v>N/A</v>
          </cell>
          <cell r="U1666" t="str">
            <v>N/A</v>
          </cell>
          <cell r="V1666" t="str">
            <v>N/A</v>
          </cell>
          <cell r="W1666" t="str">
            <v>P233 Facilities Maintenance</v>
          </cell>
          <cell r="X1666" t="str">
            <v>S7200 Services</v>
          </cell>
          <cell r="Y1666" t="str">
            <v>A2140 Facilities Maintenance</v>
          </cell>
          <cell r="Z1666">
            <v>0</v>
          </cell>
          <cell r="AA1666">
            <v>3447.81</v>
          </cell>
          <cell r="AB1666">
            <v>0</v>
          </cell>
          <cell r="AC1666">
            <v>0</v>
          </cell>
          <cell r="AD1666">
            <v>0</v>
          </cell>
          <cell r="AG1666">
            <v>0</v>
          </cell>
          <cell r="AH1666">
            <v>0</v>
          </cell>
        </row>
        <row r="1667">
          <cell r="A1667" t="str">
            <v>O.NG.PBE.SKG.FLO.724FP</v>
          </cell>
          <cell r="B1667" t="str">
            <v>PBE SOKU G/P FLOWL PREV. MTC</v>
          </cell>
          <cell r="C1667" t="str">
            <v>O.NG.PCE.FAC.724FC</v>
          </cell>
          <cell r="D1667" t="str">
            <v>EASTERN SWAMP (PEC) OIL FACILITIES CORRECTIVE MAINTENANCE (PRODUCTION MAINTENANCE – OIL (ONSHORE))</v>
          </cell>
          <cell r="E1667" t="str">
            <v>IRETI OMOTOSO</v>
          </cell>
          <cell r="F1667" t="str">
            <v>PRODUCTION</v>
          </cell>
          <cell r="G1667">
            <v>413003</v>
          </cell>
          <cell r="H1667">
            <v>4130</v>
          </cell>
          <cell r="I1667" t="str">
            <v>OF-MTCE</v>
          </cell>
          <cell r="J1667" t="str">
            <v>BASE JV</v>
          </cell>
          <cell r="K1667" t="str">
            <v>PRODUCTION</v>
          </cell>
          <cell r="L1667" t="str">
            <v>PRODUCTION</v>
          </cell>
          <cell r="M1667" t="str">
            <v>Asset Manager, Swamp East Hub</v>
          </cell>
          <cell r="N1667" t="str">
            <v>Asset Management Integration Lead</v>
          </cell>
          <cell r="O1667" t="str">
            <v>AZUBUIKE, JOHN</v>
          </cell>
          <cell r="P1667" t="str">
            <v>CHIBUIKE.ATU@SHELL.COM</v>
          </cell>
          <cell r="Q1667" t="str">
            <v>OPEX</v>
          </cell>
          <cell r="R1667" t="str">
            <v>OPEX</v>
          </cell>
          <cell r="S1667" t="str">
            <v>NON SAL</v>
          </cell>
          <cell r="T1667" t="str">
            <v>N/A</v>
          </cell>
          <cell r="U1667" t="str">
            <v>N/A</v>
          </cell>
          <cell r="V1667" t="str">
            <v>N/A</v>
          </cell>
          <cell r="W1667" t="str">
            <v>P233 Facilities Maintenance</v>
          </cell>
          <cell r="X1667" t="str">
            <v>S7200 Services</v>
          </cell>
          <cell r="Y1667" t="str">
            <v>A2140 Facilities Maintenance</v>
          </cell>
          <cell r="Z1667">
            <v>0.01</v>
          </cell>
          <cell r="AA1667">
            <v>12793.03</v>
          </cell>
          <cell r="AB1667">
            <v>0</v>
          </cell>
          <cell r="AC1667">
            <v>0</v>
          </cell>
          <cell r="AD1667">
            <v>0</v>
          </cell>
          <cell r="AG1667">
            <v>0</v>
          </cell>
          <cell r="AH1667">
            <v>0</v>
          </cell>
        </row>
        <row r="1668">
          <cell r="A1668" t="str">
            <v>O.NG.PCE.AOF.FAC.724FC</v>
          </cell>
          <cell r="B1668" t="str">
            <v>PCE AWOBA F/S FACIL CORR. MTC</v>
          </cell>
          <cell r="C1668" t="str">
            <v>O.NG.PCE.FAC.724FC</v>
          </cell>
          <cell r="D1668" t="str">
            <v>EASTERN SWAMP (PEC) OIL FACILITIES CORRECTIVE MAINTENANCE (PRODUCTION MAINTENANCE – OIL (ONSHORE))</v>
          </cell>
          <cell r="E1668" t="str">
            <v>IRETI OMOTOSO</v>
          </cell>
          <cell r="F1668" t="str">
            <v>PRODUCTION</v>
          </cell>
          <cell r="G1668">
            <v>413003</v>
          </cell>
          <cell r="H1668">
            <v>4130</v>
          </cell>
          <cell r="I1668" t="str">
            <v>OF-MTCE</v>
          </cell>
          <cell r="J1668" t="str">
            <v>BASE JV</v>
          </cell>
          <cell r="K1668" t="str">
            <v>PRODUCTION</v>
          </cell>
          <cell r="L1668" t="str">
            <v>PRODUCTION</v>
          </cell>
          <cell r="M1668" t="str">
            <v>Asset Manager, Swamp East Hub</v>
          </cell>
          <cell r="N1668" t="str">
            <v>Asset Management Integration Lead</v>
          </cell>
          <cell r="O1668" t="str">
            <v>AZUBUIKE, JOHN</v>
          </cell>
          <cell r="P1668" t="str">
            <v>CHIBUIKE.ATU@SHELL.COM</v>
          </cell>
          <cell r="Q1668" t="str">
            <v>OPEX</v>
          </cell>
          <cell r="R1668" t="str">
            <v>OPEX</v>
          </cell>
          <cell r="S1668" t="str">
            <v>NON SAL</v>
          </cell>
          <cell r="T1668" t="str">
            <v>N/A</v>
          </cell>
          <cell r="U1668" t="str">
            <v>N/A</v>
          </cell>
          <cell r="V1668" t="str">
            <v>N/A</v>
          </cell>
          <cell r="W1668" t="str">
            <v>P233 Facilities Maintenance</v>
          </cell>
          <cell r="X1668" t="str">
            <v>S7200 Services</v>
          </cell>
          <cell r="Y1668" t="str">
            <v>A2140 Facilities Maintenance</v>
          </cell>
          <cell r="Z1668">
            <v>-0.01</v>
          </cell>
          <cell r="AA1668">
            <v>0</v>
          </cell>
          <cell r="AB1668">
            <v>0</v>
          </cell>
          <cell r="AC1668">
            <v>0</v>
          </cell>
          <cell r="AD1668">
            <v>0</v>
          </cell>
          <cell r="AG1668">
            <v>0</v>
          </cell>
          <cell r="AH1668">
            <v>0</v>
          </cell>
        </row>
        <row r="1669">
          <cell r="A1669" t="str">
            <v>O.NG.PCE.BNF.FAC.724FC</v>
          </cell>
          <cell r="B1669" t="str">
            <v>PCE BONNY F/S FACILITIES CORR. MTC</v>
          </cell>
          <cell r="C1669" t="str">
            <v>O.NG.PCE.FAC.724FC</v>
          </cell>
          <cell r="D1669" t="str">
            <v>EASTERN SWAMP (PEC) OIL FACILITIES CORRECTIVE MAINTENANCE (PRODUCTION MAINTENANCE – OIL (ONSHORE))</v>
          </cell>
          <cell r="E1669" t="str">
            <v>IRETI OMOTOSO</v>
          </cell>
          <cell r="F1669" t="str">
            <v>PRODUCTION</v>
          </cell>
          <cell r="G1669">
            <v>413001</v>
          </cell>
          <cell r="H1669">
            <v>4130</v>
          </cell>
          <cell r="I1669" t="str">
            <v>OF-MTCE</v>
          </cell>
          <cell r="J1669" t="str">
            <v>BASE JV</v>
          </cell>
          <cell r="K1669" t="str">
            <v>PRODUCTION</v>
          </cell>
          <cell r="L1669" t="str">
            <v>PRODUCTION</v>
          </cell>
          <cell r="M1669" t="str">
            <v>Asset Manager, Swamp East Hub</v>
          </cell>
          <cell r="N1669" t="str">
            <v>Asset Management Integration Lead</v>
          </cell>
          <cell r="O1669" t="str">
            <v>AZUBUIKE, JOHN</v>
          </cell>
          <cell r="P1669" t="str">
            <v>CHIBUIKE.ATU@SHELL.COM</v>
          </cell>
          <cell r="Q1669" t="str">
            <v>OPEX</v>
          </cell>
          <cell r="R1669" t="str">
            <v>OPEX</v>
          </cell>
          <cell r="S1669" t="str">
            <v>NON SAL</v>
          </cell>
          <cell r="T1669" t="str">
            <v>N/A</v>
          </cell>
          <cell r="U1669" t="str">
            <v>N/A</v>
          </cell>
          <cell r="V1669" t="str">
            <v>N_BONN_ES1_G01</v>
          </cell>
          <cell r="W1669" t="str">
            <v>P233 Facilities Maintenance</v>
          </cell>
          <cell r="X1669" t="str">
            <v>S7200 Services</v>
          </cell>
          <cell r="Y1669" t="str">
            <v>A2140 Facilities Maintenance</v>
          </cell>
          <cell r="Z1669">
            <v>60070.48</v>
          </cell>
          <cell r="AA1669">
            <v>45617.399999999994</v>
          </cell>
          <cell r="AB1669">
            <v>31277456</v>
          </cell>
          <cell r="AC1669">
            <v>175750</v>
          </cell>
          <cell r="AD1669">
            <v>278299.0360655738</v>
          </cell>
          <cell r="AG1669">
            <v>0</v>
          </cell>
          <cell r="AH1669">
            <v>-278299.0360655738</v>
          </cell>
        </row>
        <row r="1670">
          <cell r="A1670" t="str">
            <v>O.NG.PCE.C1F.FAC.724FC</v>
          </cell>
          <cell r="B1670" t="str">
            <v>PCE CAW. CHANNEL 1 F/S FACIL CORR. MTC</v>
          </cell>
          <cell r="C1670" t="str">
            <v>O.NG.PCE.FAC.724FC</v>
          </cell>
          <cell r="D1670" t="str">
            <v>EASTERN SWAMP (PEC) OIL FACILITIES CORRECTIVE MAINTENANCE (PRODUCTION MAINTENANCE – OIL (ONSHORE))</v>
          </cell>
          <cell r="E1670" t="str">
            <v>IRETI OMOTOSO</v>
          </cell>
          <cell r="F1670" t="str">
            <v>PRODUCTION</v>
          </cell>
          <cell r="G1670">
            <v>413003</v>
          </cell>
          <cell r="H1670">
            <v>4130</v>
          </cell>
          <cell r="I1670" t="str">
            <v>OF-MTCE</v>
          </cell>
          <cell r="J1670" t="str">
            <v>BASE JV</v>
          </cell>
          <cell r="K1670" t="str">
            <v>PRODUCTION</v>
          </cell>
          <cell r="L1670" t="str">
            <v>PRODUCTION</v>
          </cell>
          <cell r="M1670" t="str">
            <v>Asset Manager, Swamp East Hub</v>
          </cell>
          <cell r="N1670" t="str">
            <v>Asset Management Integration Lead</v>
          </cell>
          <cell r="O1670" t="str">
            <v>AZUBUIKE, JOHN</v>
          </cell>
          <cell r="P1670" t="str">
            <v>CHIBUIKE.ATU@SHELL.COM</v>
          </cell>
          <cell r="Q1670" t="str">
            <v>OPEX</v>
          </cell>
          <cell r="R1670" t="str">
            <v>OPEX</v>
          </cell>
          <cell r="S1670" t="str">
            <v>NON SAL</v>
          </cell>
          <cell r="T1670" t="str">
            <v>N/A</v>
          </cell>
          <cell r="U1670" t="str">
            <v>N/A</v>
          </cell>
          <cell r="V1670" t="str">
            <v>N/A</v>
          </cell>
          <cell r="W1670" t="str">
            <v>P233 Facilities Maintenance</v>
          </cell>
          <cell r="X1670" t="str">
            <v>S7200 Services</v>
          </cell>
          <cell r="Y1670" t="str">
            <v>A2140 Facilities Maintenance</v>
          </cell>
          <cell r="Z1670">
            <v>0.01</v>
          </cell>
          <cell r="AA1670">
            <v>0</v>
          </cell>
          <cell r="AB1670">
            <v>0</v>
          </cell>
          <cell r="AC1670">
            <v>0</v>
          </cell>
          <cell r="AD1670">
            <v>0</v>
          </cell>
          <cell r="AG1670">
            <v>0</v>
          </cell>
          <cell r="AH1670">
            <v>0</v>
          </cell>
        </row>
        <row r="1671">
          <cell r="A1671" t="str">
            <v>O.NG.PCE.C2F.FAC.724FC</v>
          </cell>
          <cell r="B1671" t="str">
            <v>PCE CAW. CHANNEL 2 F/S FACIL CORR. MTC</v>
          </cell>
          <cell r="C1671" t="str">
            <v>O.NG.PCE.FAC.724FC</v>
          </cell>
          <cell r="D1671" t="str">
            <v>EASTERN SWAMP (PEC) OIL FACILITIES CORRECTIVE MAINTENANCE (PRODUCTION MAINTENANCE – OIL (ONSHORE))</v>
          </cell>
          <cell r="E1671" t="str">
            <v>IRETI OMOTOSO</v>
          </cell>
          <cell r="F1671" t="str">
            <v>PRODUCTION</v>
          </cell>
          <cell r="G1671">
            <v>413003</v>
          </cell>
          <cell r="H1671">
            <v>4130</v>
          </cell>
          <cell r="I1671" t="str">
            <v>OF-MTCE</v>
          </cell>
          <cell r="J1671" t="str">
            <v>BASE JV</v>
          </cell>
          <cell r="K1671" t="str">
            <v>PRODUCTION</v>
          </cell>
          <cell r="L1671" t="str">
            <v>PRODUCTION</v>
          </cell>
          <cell r="M1671" t="str">
            <v>Asset Manager, Swamp East Hub</v>
          </cell>
          <cell r="N1671" t="str">
            <v>Asset Management Integration Lead</v>
          </cell>
          <cell r="O1671" t="str">
            <v>AZUBUIKE, JOHN</v>
          </cell>
          <cell r="P1671" t="str">
            <v>CHIBUIKE.ATU@SHELL.COM</v>
          </cell>
          <cell r="Q1671" t="str">
            <v>OPEX</v>
          </cell>
          <cell r="R1671" t="str">
            <v>OPEX</v>
          </cell>
          <cell r="S1671" t="str">
            <v>NON SAL</v>
          </cell>
          <cell r="T1671" t="str">
            <v>N/A</v>
          </cell>
          <cell r="U1671" t="str">
            <v>N/A</v>
          </cell>
          <cell r="V1671" t="str">
            <v>N/A</v>
          </cell>
          <cell r="W1671" t="str">
            <v>P233 Facilities Maintenance</v>
          </cell>
          <cell r="X1671" t="str">
            <v>S7200 Services</v>
          </cell>
          <cell r="Y1671" t="str">
            <v>A2140 Facilities Maintenance</v>
          </cell>
          <cell r="Z1671">
            <v>-0.01</v>
          </cell>
          <cell r="AA1671">
            <v>0</v>
          </cell>
          <cell r="AB1671">
            <v>0</v>
          </cell>
          <cell r="AC1671">
            <v>0</v>
          </cell>
          <cell r="AD1671">
            <v>0</v>
          </cell>
          <cell r="AG1671">
            <v>0</v>
          </cell>
          <cell r="AH1671">
            <v>0</v>
          </cell>
        </row>
        <row r="1672">
          <cell r="A1672" t="str">
            <v>O.NG.PCE.C3F.FAC.724FC</v>
          </cell>
          <cell r="B1672" t="str">
            <v>PCE CAW. CHANNEL 3 F/S FACIL CORR. MTC</v>
          </cell>
          <cell r="C1672" t="str">
            <v>O.NG.PCE.FAC.724FC</v>
          </cell>
          <cell r="D1672" t="str">
            <v>EASTERN SWAMP (PEC) OIL FACILITIES CORRECTIVE MAINTENANCE (PRODUCTION MAINTENANCE – OIL (ONSHORE))</v>
          </cell>
          <cell r="E1672" t="str">
            <v>IRETI OMOTOSO</v>
          </cell>
          <cell r="F1672" t="str">
            <v>PRODUCTION</v>
          </cell>
          <cell r="G1672">
            <v>413003</v>
          </cell>
          <cell r="H1672">
            <v>4130</v>
          </cell>
          <cell r="I1672" t="str">
            <v>OF-MTCE</v>
          </cell>
          <cell r="J1672" t="str">
            <v>BASE JV</v>
          </cell>
          <cell r="K1672" t="str">
            <v>PRODUCTION</v>
          </cell>
          <cell r="L1672" t="str">
            <v>PRODUCTION</v>
          </cell>
          <cell r="M1672" t="str">
            <v>Asset Manager, Swamp East Hub</v>
          </cell>
          <cell r="N1672" t="str">
            <v>Asset Management Integration Lead</v>
          </cell>
          <cell r="O1672" t="str">
            <v>AZUBUIKE, JOHN</v>
          </cell>
          <cell r="P1672" t="str">
            <v>CHIBUIKE.ATU@SHELL.COM</v>
          </cell>
          <cell r="Q1672" t="str">
            <v>OPEX</v>
          </cell>
          <cell r="R1672" t="str">
            <v>OPEX</v>
          </cell>
          <cell r="S1672" t="str">
            <v>NON SAL</v>
          </cell>
          <cell r="T1672" t="str">
            <v>N/A</v>
          </cell>
          <cell r="U1672" t="str">
            <v>N/A</v>
          </cell>
          <cell r="V1672" t="str">
            <v>N/A</v>
          </cell>
          <cell r="W1672" t="str">
            <v>P233 Facilities Maintenance</v>
          </cell>
          <cell r="X1672" t="str">
            <v>S7200 Services</v>
          </cell>
          <cell r="Y1672" t="str">
            <v>A2140 Facilities Maintenance</v>
          </cell>
          <cell r="Z1672">
            <v>0.02</v>
          </cell>
          <cell r="AA1672">
            <v>0</v>
          </cell>
          <cell r="AB1672">
            <v>0</v>
          </cell>
          <cell r="AC1672">
            <v>0</v>
          </cell>
          <cell r="AD1672">
            <v>0</v>
          </cell>
          <cell r="AG1672">
            <v>0</v>
          </cell>
          <cell r="AH1672">
            <v>0</v>
          </cell>
        </row>
        <row r="1673">
          <cell r="A1673" t="str">
            <v>O.NG.PCE.C3F.FLO.724FC</v>
          </cell>
          <cell r="B1673" t="str">
            <v>PCE CAW. CHANNEL 3 F/S FLOWL CORR. MTC</v>
          </cell>
          <cell r="C1673" t="str">
            <v>O.NG.PCE.FAC.724FC</v>
          </cell>
          <cell r="D1673" t="str">
            <v>EASTERN SWAMP (PEC) OIL FACILITIES CORRECTIVE MAINTENANCE (PRODUCTION MAINTENANCE – OIL (ONSHORE))</v>
          </cell>
          <cell r="E1673" t="str">
            <v>IRETI OMOTOSO</v>
          </cell>
          <cell r="F1673" t="str">
            <v>PRODUCTION</v>
          </cell>
          <cell r="G1673">
            <v>413003</v>
          </cell>
          <cell r="H1673">
            <v>4130</v>
          </cell>
          <cell r="I1673" t="str">
            <v>OF-MTCE</v>
          </cell>
          <cell r="J1673" t="str">
            <v>BASE JV</v>
          </cell>
          <cell r="K1673" t="str">
            <v>PRODUCTION</v>
          </cell>
          <cell r="L1673" t="str">
            <v>PRODUCTION</v>
          </cell>
          <cell r="M1673" t="str">
            <v>Asset Manager, Swamp East Hub</v>
          </cell>
          <cell r="N1673" t="str">
            <v>Asset Management Integration Lead</v>
          </cell>
          <cell r="O1673" t="str">
            <v>AZUBUIKE, JOHN</v>
          </cell>
          <cell r="P1673" t="str">
            <v>CHIBUIKE.ATU@SHELL.COM</v>
          </cell>
          <cell r="Q1673" t="str">
            <v>OPEX</v>
          </cell>
          <cell r="R1673" t="str">
            <v>OPEX</v>
          </cell>
          <cell r="S1673" t="str">
            <v>NON SAL</v>
          </cell>
          <cell r="T1673" t="str">
            <v>N/A</v>
          </cell>
          <cell r="U1673" t="str">
            <v>N/A</v>
          </cell>
          <cell r="V1673" t="str">
            <v>N/A</v>
          </cell>
          <cell r="W1673" t="str">
            <v>P233 Facilities Maintenance</v>
          </cell>
          <cell r="X1673" t="str">
            <v>S7200 Services</v>
          </cell>
          <cell r="Y1673" t="str">
            <v>A2140 Facilities Maintenance</v>
          </cell>
          <cell r="Z1673">
            <v>0</v>
          </cell>
          <cell r="AA1673">
            <v>0</v>
          </cell>
          <cell r="AB1673">
            <v>0</v>
          </cell>
          <cell r="AC1673">
            <v>0</v>
          </cell>
          <cell r="AD1673">
            <v>0</v>
          </cell>
          <cell r="AG1673">
            <v>0</v>
          </cell>
          <cell r="AH1673">
            <v>0</v>
          </cell>
        </row>
        <row r="1674">
          <cell r="A1674" t="str">
            <v>O.NG.PCE.SUU.ACC.724FC</v>
          </cell>
          <cell r="B1674" t="str">
            <v>PCE.SUPPORTACCOMMODATIONCORR.</v>
          </cell>
          <cell r="C1674" t="str">
            <v>O.NG.PCE.FAC.724FC</v>
          </cell>
          <cell r="D1674" t="str">
            <v>EASTERN SWAMP (PEC) OIL FACILITIES CORRECTIVE MAINTENANCE (PRODUCTION MAINTENANCE – OIL (ONSHORE))</v>
          </cell>
          <cell r="E1674" t="str">
            <v>IRETI OMOTOSO</v>
          </cell>
          <cell r="F1674" t="str">
            <v>PRODUCTION</v>
          </cell>
          <cell r="G1674">
            <v>413003</v>
          </cell>
          <cell r="H1674">
            <v>4130</v>
          </cell>
          <cell r="I1674" t="str">
            <v>OF-MTCE</v>
          </cell>
          <cell r="J1674" t="str">
            <v>BASE JV</v>
          </cell>
          <cell r="K1674" t="str">
            <v>PRODUCTION</v>
          </cell>
          <cell r="L1674" t="str">
            <v>PRODUCTION</v>
          </cell>
          <cell r="M1674" t="str">
            <v>Asset Manager, Swamp East Hub</v>
          </cell>
          <cell r="N1674" t="str">
            <v>Asset Management Integration Lead</v>
          </cell>
          <cell r="O1674" t="str">
            <v>AZUBUIKE, JOHN</v>
          </cell>
          <cell r="P1674" t="str">
            <v>CHIBUIKE.ATU@SHELL.COM</v>
          </cell>
          <cell r="Q1674" t="str">
            <v>OPEX</v>
          </cell>
          <cell r="R1674" t="str">
            <v>OPEX</v>
          </cell>
          <cell r="S1674" t="str">
            <v>NON SAL</v>
          </cell>
          <cell r="T1674" t="str">
            <v>N/A</v>
          </cell>
          <cell r="U1674" t="str">
            <v>N/A</v>
          </cell>
          <cell r="V1674" t="str">
            <v>N/A</v>
          </cell>
          <cell r="W1674" t="str">
            <v>P233 Facilities Maintenance</v>
          </cell>
          <cell r="X1674" t="str">
            <v>S7200 Services</v>
          </cell>
          <cell r="Y1674" t="str">
            <v>A2140 Facilities Maintenance</v>
          </cell>
          <cell r="Z1674">
            <v>0</v>
          </cell>
          <cell r="AA1674">
            <v>0</v>
          </cell>
          <cell r="AB1674">
            <v>0</v>
          </cell>
          <cell r="AC1674">
            <v>0</v>
          </cell>
          <cell r="AD1674">
            <v>0</v>
          </cell>
          <cell r="AG1674">
            <v>0</v>
          </cell>
          <cell r="AH1674">
            <v>0</v>
          </cell>
        </row>
        <row r="1675">
          <cell r="A1675" t="str">
            <v>O.NG.PCE.SUU.HEL.724FC</v>
          </cell>
          <cell r="B1675" t="str">
            <v>PCE.SUPPORT HELIPAD CORR. MTC</v>
          </cell>
          <cell r="C1675" t="str">
            <v>O.NG.PCE.FAC.724FC</v>
          </cell>
          <cell r="D1675" t="str">
            <v>EASTERN SWAMP (PEC) OIL FACILITIES CORRECTIVE MAINTENANCE (PRODUCTION MAINTENANCE – OIL (ONSHORE))</v>
          </cell>
          <cell r="E1675" t="str">
            <v>IRETI OMOTOSO</v>
          </cell>
          <cell r="F1675" t="str">
            <v>PRODUCTION</v>
          </cell>
          <cell r="G1675">
            <v>413003</v>
          </cell>
          <cell r="H1675">
            <v>4130</v>
          </cell>
          <cell r="I1675" t="str">
            <v>OF-MTCE</v>
          </cell>
          <cell r="J1675" t="str">
            <v>BASE JV</v>
          </cell>
          <cell r="K1675" t="str">
            <v>PRODUCTION</v>
          </cell>
          <cell r="L1675" t="str">
            <v>PRODUCTION</v>
          </cell>
          <cell r="M1675" t="str">
            <v>Asset Manager, Swamp East Hub</v>
          </cell>
          <cell r="N1675" t="str">
            <v>Asset Management Integration Lead</v>
          </cell>
          <cell r="O1675" t="str">
            <v>AZUBUIKE, JOHN</v>
          </cell>
          <cell r="P1675" t="str">
            <v>CHIBUIKE.ATU@SHELL.COM</v>
          </cell>
          <cell r="Q1675" t="str">
            <v>OPEX</v>
          </cell>
          <cell r="R1675" t="str">
            <v>OPEX</v>
          </cell>
          <cell r="S1675" t="str">
            <v>NON SAL</v>
          </cell>
          <cell r="T1675" t="str">
            <v>N/A</v>
          </cell>
          <cell r="U1675" t="str">
            <v>N/A</v>
          </cell>
          <cell r="V1675" t="str">
            <v>N/A</v>
          </cell>
          <cell r="W1675" t="str">
            <v>P233 Facilities Maintenance</v>
          </cell>
          <cell r="X1675" t="str">
            <v>S7200 Services</v>
          </cell>
          <cell r="Y1675" t="str">
            <v>A2140 Facilities Maintenance</v>
          </cell>
          <cell r="Z1675">
            <v>0</v>
          </cell>
          <cell r="AA1675">
            <v>0</v>
          </cell>
          <cell r="AB1675">
            <v>0</v>
          </cell>
          <cell r="AC1675">
            <v>0</v>
          </cell>
          <cell r="AD1675">
            <v>0</v>
          </cell>
          <cell r="AG1675">
            <v>0</v>
          </cell>
          <cell r="AH1675">
            <v>0</v>
          </cell>
        </row>
        <row r="1676">
          <cell r="A1676" t="str">
            <v>O.NG.PBE.SKA.FAC.724FP</v>
          </cell>
          <cell r="B1676" t="str">
            <v xml:space="preserve">PBE SOKU AGG PREV. MTC                  </v>
          </cell>
          <cell r="C1676" t="str">
            <v>O.NG.PCE.FAC.724FP</v>
          </cell>
          <cell r="D1676" t="str">
            <v>EASTERN SWAMP (PEC) OIL FACILITIES PREVENTIVE MAINTENANCE (PRODUCTION MAINTENANCE – OIL (ONSHORE))</v>
          </cell>
          <cell r="E1676" t="str">
            <v>IRETI OMOTOSO</v>
          </cell>
          <cell r="F1676" t="str">
            <v>PRODUCTION</v>
          </cell>
          <cell r="G1676">
            <v>413001</v>
          </cell>
          <cell r="H1676">
            <v>4130</v>
          </cell>
          <cell r="I1676" t="str">
            <v>OF-MTCE</v>
          </cell>
          <cell r="J1676" t="str">
            <v>BASE JV</v>
          </cell>
          <cell r="K1676" t="str">
            <v>PRODUCTION</v>
          </cell>
          <cell r="L1676" t="str">
            <v>PRODUCTION</v>
          </cell>
          <cell r="M1676" t="str">
            <v>Asset Manager, Swamp East Hub</v>
          </cell>
          <cell r="N1676" t="str">
            <v>Asset Management Integration Lead</v>
          </cell>
          <cell r="O1676" t="str">
            <v>AZUBUIKE, JOHN</v>
          </cell>
          <cell r="P1676" t="str">
            <v>CHIBUIKE.ATU@SHELL.COM</v>
          </cell>
          <cell r="Q1676" t="str">
            <v>OPEX</v>
          </cell>
          <cell r="R1676" t="str">
            <v>OPEX</v>
          </cell>
          <cell r="S1676" t="str">
            <v>NON SAL</v>
          </cell>
          <cell r="T1676" t="str">
            <v>N/A</v>
          </cell>
          <cell r="U1676" t="str">
            <v>N/A</v>
          </cell>
          <cell r="V1676" t="str">
            <v>N/A</v>
          </cell>
          <cell r="W1676" t="str">
            <v>P233 Facilities Maintenance - Gas</v>
          </cell>
          <cell r="X1676" t="str">
            <v>S7200 Services</v>
          </cell>
          <cell r="Y1676" t="str">
            <v>A2140 Facilities Maintenance</v>
          </cell>
          <cell r="Z1676">
            <v>56914.11</v>
          </cell>
          <cell r="AA1676">
            <v>57698.559999999998</v>
          </cell>
          <cell r="AB1676">
            <v>0</v>
          </cell>
          <cell r="AC1676">
            <v>0</v>
          </cell>
          <cell r="AD1676">
            <v>0</v>
          </cell>
          <cell r="AG1676">
            <v>0</v>
          </cell>
          <cell r="AH1676">
            <v>0</v>
          </cell>
        </row>
        <row r="1677">
          <cell r="A1677" t="str">
            <v>O.NG.PBE.SKF.FAC.724FP</v>
          </cell>
          <cell r="B1677" t="str">
            <v>PBE SOKU F/S FACIL PREV. MTC</v>
          </cell>
          <cell r="C1677" t="str">
            <v>O.NG.PCE.FAC.724FP</v>
          </cell>
          <cell r="D1677" t="str">
            <v>EASTERN SWAMP (PEC) OIL FACILITIES PREVENTIVE MAINTENANCE (PRODUCTION MAINTENANCE – OIL (ONSHORE))</v>
          </cell>
          <cell r="E1677" t="str">
            <v>IRETI OMOTOSO</v>
          </cell>
          <cell r="F1677" t="str">
            <v>PRODUCTION</v>
          </cell>
          <cell r="G1677">
            <v>413001</v>
          </cell>
          <cell r="H1677">
            <v>4130</v>
          </cell>
          <cell r="I1677" t="str">
            <v>OF-MTCE</v>
          </cell>
          <cell r="J1677" t="str">
            <v>BASE JV</v>
          </cell>
          <cell r="K1677" t="str">
            <v>PRODUCTION</v>
          </cell>
          <cell r="L1677" t="str">
            <v>PRODUCTION</v>
          </cell>
          <cell r="M1677" t="str">
            <v>Asset Manager, Swamp East Hub</v>
          </cell>
          <cell r="N1677" t="str">
            <v>Asset Management Integration Lead</v>
          </cell>
          <cell r="O1677" t="str">
            <v>AZUBUIKE, JOHN</v>
          </cell>
          <cell r="P1677" t="str">
            <v>CHIBUIKE.ATU@SHELL.COM</v>
          </cell>
          <cell r="Q1677" t="str">
            <v>OPEX</v>
          </cell>
          <cell r="R1677" t="str">
            <v>OPEX</v>
          </cell>
          <cell r="S1677" t="str">
            <v>NON SAL</v>
          </cell>
          <cell r="T1677" t="str">
            <v>N/A</v>
          </cell>
          <cell r="U1677" t="str">
            <v>N/A</v>
          </cell>
          <cell r="V1677" t="str">
            <v>N_SOKU_ES1_G01</v>
          </cell>
          <cell r="W1677" t="str">
            <v>P233 Facilities Maintenance</v>
          </cell>
          <cell r="X1677" t="str">
            <v>S7200 Services</v>
          </cell>
          <cell r="Y1677" t="str">
            <v>A2140 Facilities Maintenance</v>
          </cell>
          <cell r="Z1677">
            <v>152589.26000000004</v>
          </cell>
          <cell r="AA1677">
            <v>295618.3000000001</v>
          </cell>
          <cell r="AB1677">
            <v>62759331.200000003</v>
          </cell>
          <cell r="AC1677">
            <v>162450</v>
          </cell>
          <cell r="AD1677">
            <v>368218.29901639349</v>
          </cell>
          <cell r="AG1677">
            <v>0</v>
          </cell>
          <cell r="AH1677">
            <v>-368218.29901639349</v>
          </cell>
        </row>
        <row r="1678">
          <cell r="A1678" t="str">
            <v>O.NG.PCE.AOF.FAC.724FP</v>
          </cell>
          <cell r="B1678" t="str">
            <v>PCE AWOBA F/S FACIL PREV. MTC</v>
          </cell>
          <cell r="C1678" t="str">
            <v>O.NG.PCE.FAC.724FP</v>
          </cell>
          <cell r="D1678" t="str">
            <v>EASTERN SWAMP (PEC) OIL FACILITIES PREVENTIVE MAINTENANCE (PRODUCTION MAINTENANCE – OIL (ONSHORE))</v>
          </cell>
          <cell r="E1678" t="str">
            <v>IRETI OMOTOSO</v>
          </cell>
          <cell r="F1678" t="str">
            <v>PRODUCTION</v>
          </cell>
          <cell r="G1678">
            <v>413001</v>
          </cell>
          <cell r="H1678">
            <v>4130</v>
          </cell>
          <cell r="I1678" t="str">
            <v>OF-MTCE</v>
          </cell>
          <cell r="J1678" t="str">
            <v>BASE JV</v>
          </cell>
          <cell r="K1678" t="str">
            <v>PRODUCTION</v>
          </cell>
          <cell r="L1678" t="str">
            <v>PRODUCTION</v>
          </cell>
          <cell r="M1678" t="str">
            <v>Asset Manager, Swamp East Hub</v>
          </cell>
          <cell r="N1678" t="str">
            <v>Asset Management Integration Lead</v>
          </cell>
          <cell r="O1678" t="str">
            <v>AZUBUIKE, JOHN</v>
          </cell>
          <cell r="P1678" t="str">
            <v>CHIBUIKE.ATU@SHELL.COM</v>
          </cell>
          <cell r="Q1678" t="str">
            <v>OPEX</v>
          </cell>
          <cell r="R1678" t="str">
            <v>OPEX</v>
          </cell>
          <cell r="S1678" t="str">
            <v>NON SAL</v>
          </cell>
          <cell r="T1678" t="str">
            <v>N/A</v>
          </cell>
          <cell r="U1678" t="str">
            <v>N/A</v>
          </cell>
          <cell r="V1678" t="str">
            <v>N/A</v>
          </cell>
          <cell r="W1678" t="str">
            <v>P233 Facilities Maintenance</v>
          </cell>
          <cell r="X1678" t="str">
            <v>S7200 Services</v>
          </cell>
          <cell r="Y1678" t="str">
            <v>A2140 Facilities Maintenance</v>
          </cell>
          <cell r="Z1678">
            <v>0</v>
          </cell>
          <cell r="AA1678">
            <v>0</v>
          </cell>
          <cell r="AB1678">
            <v>0</v>
          </cell>
          <cell r="AC1678">
            <v>0</v>
          </cell>
          <cell r="AD1678">
            <v>0</v>
          </cell>
          <cell r="AG1678">
            <v>0</v>
          </cell>
          <cell r="AH1678">
            <v>0</v>
          </cell>
        </row>
        <row r="1679">
          <cell r="A1679" t="str">
            <v>O.NG.PCE.BNF.FAC.724FP</v>
          </cell>
          <cell r="B1679" t="str">
            <v>PCW  NTA FACILITY OPERATIONS_x000D_
PCE BONNY F/S FACILITIES PREV. MTC</v>
          </cell>
          <cell r="C1679" t="str">
            <v>O.NG.PCE.FAC.724FP</v>
          </cell>
          <cell r="D1679" t="str">
            <v>EASTERN SWAMP (PEC) OIL FACILITIES PREVENTIVE MAINTENANCE (PRODUCTION MAINTENANCE – OIL (ONSHORE))</v>
          </cell>
          <cell r="E1679" t="str">
            <v>IRETI OMOTOSO</v>
          </cell>
          <cell r="F1679" t="str">
            <v>PRODUCTION</v>
          </cell>
          <cell r="G1679">
            <v>413001</v>
          </cell>
          <cell r="H1679">
            <v>4130</v>
          </cell>
          <cell r="I1679" t="str">
            <v>OF-MTCE</v>
          </cell>
          <cell r="J1679" t="str">
            <v>BASE JV</v>
          </cell>
          <cell r="K1679" t="str">
            <v>PRODUCTION</v>
          </cell>
          <cell r="L1679" t="str">
            <v>PRODUCTION</v>
          </cell>
          <cell r="M1679" t="str">
            <v>Asset Manager, Swamp East Hub</v>
          </cell>
          <cell r="N1679" t="str">
            <v>Asset Management Integration Lead</v>
          </cell>
          <cell r="O1679" t="str">
            <v>AZUBUIKE, JOHN</v>
          </cell>
          <cell r="P1679" t="str">
            <v>CHIBUIKE.ATU@SHELL.COM</v>
          </cell>
          <cell r="Q1679" t="str">
            <v>OPEX</v>
          </cell>
          <cell r="R1679" t="str">
            <v>OPEX</v>
          </cell>
          <cell r="S1679" t="str">
            <v>NON SAL</v>
          </cell>
          <cell r="T1679" t="str">
            <v>N/A</v>
          </cell>
          <cell r="U1679" t="str">
            <v>N/A</v>
          </cell>
          <cell r="V1679" t="str">
            <v>N_BONN_ES1_G01</v>
          </cell>
          <cell r="W1679" t="str">
            <v>P233 Facilities Maintenance</v>
          </cell>
          <cell r="X1679" t="str">
            <v>S7200 Services</v>
          </cell>
          <cell r="Y1679" t="str">
            <v>A2140 Facilities Maintenance</v>
          </cell>
          <cell r="Z1679">
            <v>367051.11999999988</v>
          </cell>
          <cell r="AA1679">
            <v>138468.38</v>
          </cell>
          <cell r="AB1679">
            <v>53646132.200000003</v>
          </cell>
          <cell r="AC1679">
            <v>137050</v>
          </cell>
          <cell r="AD1679">
            <v>312938.9580327869</v>
          </cell>
          <cell r="AG1679">
            <v>0</v>
          </cell>
          <cell r="AH1679">
            <v>-312938.9580327869</v>
          </cell>
        </row>
        <row r="1680">
          <cell r="A1680" t="str">
            <v>O.NG.PCE.BNF.FLO.724FC</v>
          </cell>
          <cell r="B1680" t="str">
            <v>PCE BONNY F/S FLOWLINES CORR. MTC</v>
          </cell>
          <cell r="C1680" t="str">
            <v>O.NG.PCE.FAC.724FP</v>
          </cell>
          <cell r="D1680" t="str">
            <v>EASTERN SWAMP (PEC) OIL FACILITIES PREVENTIVE MAINTENANCE (PRODUCTION MAINTENANCE – OIL (ONSHORE))</v>
          </cell>
          <cell r="E1680" t="str">
            <v>IRETI OMOTOSO</v>
          </cell>
          <cell r="F1680" t="str">
            <v>PRODUCTION</v>
          </cell>
          <cell r="G1680">
            <v>413001</v>
          </cell>
          <cell r="H1680">
            <v>4130</v>
          </cell>
          <cell r="I1680" t="str">
            <v>OF-MTCE</v>
          </cell>
          <cell r="J1680" t="str">
            <v>BASE JV</v>
          </cell>
          <cell r="K1680" t="str">
            <v>PRODUCTION</v>
          </cell>
          <cell r="L1680" t="str">
            <v>PRODUCTION</v>
          </cell>
          <cell r="M1680" t="str">
            <v>Asset Manager, Swamp East Hub</v>
          </cell>
          <cell r="N1680" t="str">
            <v>Asset Management Integration Lead</v>
          </cell>
          <cell r="O1680" t="str">
            <v>AZUBUIKE, JOHN</v>
          </cell>
          <cell r="P1680" t="str">
            <v>CHIBUIKE.ATU@SHELL.COM</v>
          </cell>
          <cell r="Q1680" t="str">
            <v>OPEX</v>
          </cell>
          <cell r="R1680" t="str">
            <v>OPEX</v>
          </cell>
          <cell r="S1680" t="str">
            <v>NON SAL</v>
          </cell>
          <cell r="T1680" t="str">
            <v>N/A</v>
          </cell>
          <cell r="U1680" t="str">
            <v>N/A</v>
          </cell>
          <cell r="V1680" t="str">
            <v>N/A</v>
          </cell>
          <cell r="W1680" t="str">
            <v>P233 Facilities Maintenance</v>
          </cell>
          <cell r="X1680" t="str">
            <v>S7200 Services</v>
          </cell>
          <cell r="Y1680" t="str">
            <v>A2140 Facilities Maintenance</v>
          </cell>
          <cell r="Z1680">
            <v>12837.39</v>
          </cell>
          <cell r="AA1680">
            <v>-964.39999999999986</v>
          </cell>
          <cell r="AB1680">
            <v>0</v>
          </cell>
          <cell r="AC1680">
            <v>0</v>
          </cell>
          <cell r="AD1680">
            <v>0</v>
          </cell>
          <cell r="AG1680">
            <v>0</v>
          </cell>
          <cell r="AH1680">
            <v>0</v>
          </cell>
        </row>
        <row r="1681">
          <cell r="A1681" t="str">
            <v>O.NG.PCE.BNF.FLO.724FP</v>
          </cell>
          <cell r="B1681" t="str">
            <v>PCE BONNY F/S FLOWLINES PREV. MTC</v>
          </cell>
          <cell r="C1681" t="str">
            <v>O.NG.PCE.FAC.724FP</v>
          </cell>
          <cell r="D1681" t="str">
            <v>EASTERN SWAMP (PEC) OIL FACILITIES PREVENTIVE MAINTENANCE (PRODUCTION MAINTENANCE – OIL (ONSHORE))</v>
          </cell>
          <cell r="E1681" t="str">
            <v>IRETI OMOTOSO</v>
          </cell>
          <cell r="F1681" t="str">
            <v>PRODUCTION</v>
          </cell>
          <cell r="G1681">
            <v>413001</v>
          </cell>
          <cell r="H1681">
            <v>4130</v>
          </cell>
          <cell r="I1681" t="str">
            <v>OF-MTCE</v>
          </cell>
          <cell r="J1681" t="str">
            <v>BASE JV</v>
          </cell>
          <cell r="K1681" t="str">
            <v>PRODUCTION</v>
          </cell>
          <cell r="L1681" t="str">
            <v>PRODUCTION</v>
          </cell>
          <cell r="M1681" t="str">
            <v>Asset Manager, Swamp East Hub</v>
          </cell>
          <cell r="N1681" t="str">
            <v>Asset Management Integration Lead</v>
          </cell>
          <cell r="O1681" t="str">
            <v>AZUBUIKE, JOHN</v>
          </cell>
          <cell r="P1681" t="str">
            <v>CHIBUIKE.ATU@SHELL.COM</v>
          </cell>
          <cell r="Q1681" t="str">
            <v>OPEX</v>
          </cell>
          <cell r="R1681" t="str">
            <v>OPEX</v>
          </cell>
          <cell r="S1681" t="str">
            <v>NON SAL</v>
          </cell>
          <cell r="T1681" t="str">
            <v>N/A</v>
          </cell>
          <cell r="U1681" t="str">
            <v>N/A</v>
          </cell>
          <cell r="V1681" t="str">
            <v>N/A</v>
          </cell>
          <cell r="W1681" t="str">
            <v>P233 Facilities Maintenance</v>
          </cell>
          <cell r="X1681" t="str">
            <v>S7200 Services</v>
          </cell>
          <cell r="Y1681" t="str">
            <v>A2140 Facilities Maintenance</v>
          </cell>
          <cell r="Z1681">
            <v>20372.920000000002</v>
          </cell>
          <cell r="AA1681">
            <v>20470.52</v>
          </cell>
          <cell r="AB1681">
            <v>0</v>
          </cell>
          <cell r="AC1681">
            <v>0</v>
          </cell>
          <cell r="AD1681">
            <v>0</v>
          </cell>
          <cell r="AG1681">
            <v>0</v>
          </cell>
          <cell r="AH1681">
            <v>0</v>
          </cell>
        </row>
        <row r="1682">
          <cell r="A1682" t="str">
            <v>O.NG.PCE.C1F.FAC.724FP</v>
          </cell>
          <cell r="B1682" t="str">
            <v>PCE CAW. CHANNEL 1 F/S FACIL PREV. MTC</v>
          </cell>
          <cell r="C1682" t="str">
            <v>O.NG.PCE.FAC.724FP</v>
          </cell>
          <cell r="D1682" t="str">
            <v>EASTERN SWAMP (PEC) OIL FACILITIES PREVENTIVE MAINTENANCE (PRODUCTION MAINTENANCE – OIL (ONSHORE))</v>
          </cell>
          <cell r="E1682" t="str">
            <v>IRETI OMOTOSO</v>
          </cell>
          <cell r="F1682" t="str">
            <v>PRODUCTION</v>
          </cell>
          <cell r="G1682">
            <v>413001</v>
          </cell>
          <cell r="H1682">
            <v>4130</v>
          </cell>
          <cell r="I1682" t="str">
            <v>OF-MTCE</v>
          </cell>
          <cell r="J1682" t="str">
            <v>BASE JV</v>
          </cell>
          <cell r="K1682" t="str">
            <v>PRODUCTION</v>
          </cell>
          <cell r="L1682" t="str">
            <v>PRODUCTION</v>
          </cell>
          <cell r="M1682" t="str">
            <v>Asset Manager, Swamp East Hub</v>
          </cell>
          <cell r="N1682" t="str">
            <v>Asset Management Integration Lead</v>
          </cell>
          <cell r="O1682" t="str">
            <v>AZUBUIKE, JOHN</v>
          </cell>
          <cell r="P1682" t="str">
            <v>CHIBUIKE.ATU@SHELL.COM</v>
          </cell>
          <cell r="Q1682" t="str">
            <v>OPEX</v>
          </cell>
          <cell r="R1682" t="str">
            <v>OPEX</v>
          </cell>
          <cell r="S1682" t="str">
            <v>NON SAL</v>
          </cell>
          <cell r="T1682" t="str">
            <v>N/A</v>
          </cell>
          <cell r="U1682" t="str">
            <v>N/A</v>
          </cell>
          <cell r="V1682" t="str">
            <v>N/A</v>
          </cell>
          <cell r="W1682" t="str">
            <v>P233 Facilities Maintenance</v>
          </cell>
          <cell r="X1682" t="str">
            <v>S7200 Services</v>
          </cell>
          <cell r="Y1682" t="str">
            <v>A2140 Facilities Maintenance</v>
          </cell>
          <cell r="Z1682">
            <v>0.01</v>
          </cell>
          <cell r="AA1682">
            <v>0</v>
          </cell>
          <cell r="AB1682">
            <v>0</v>
          </cell>
          <cell r="AC1682">
            <v>0</v>
          </cell>
          <cell r="AD1682">
            <v>0</v>
          </cell>
          <cell r="AG1682">
            <v>0</v>
          </cell>
          <cell r="AH1682">
            <v>0</v>
          </cell>
        </row>
        <row r="1683">
          <cell r="A1683" t="str">
            <v>O.NG.PCE.C2F.FAC.724FP</v>
          </cell>
          <cell r="B1683" t="str">
            <v>PCE CAW. CHANNEL 2 F/S FACIL PREV. MTC</v>
          </cell>
          <cell r="C1683" t="str">
            <v>O.NG.PCE.FAC.724FP</v>
          </cell>
          <cell r="D1683" t="str">
            <v>EASTERN SWAMP (PEC) OIL FACILITIES PREVENTIVE MAINTENANCE (PRODUCTION MAINTENANCE – OIL (ONSHORE))</v>
          </cell>
          <cell r="E1683" t="str">
            <v>IRETI OMOTOSO</v>
          </cell>
          <cell r="F1683" t="str">
            <v>PRODUCTION</v>
          </cell>
          <cell r="G1683">
            <v>413001</v>
          </cell>
          <cell r="H1683">
            <v>4130</v>
          </cell>
          <cell r="I1683" t="str">
            <v>OF-MTCE</v>
          </cell>
          <cell r="J1683" t="str">
            <v>BASE JV</v>
          </cell>
          <cell r="K1683" t="str">
            <v>PRODUCTION</v>
          </cell>
          <cell r="L1683" t="str">
            <v>PRODUCTION</v>
          </cell>
          <cell r="M1683" t="str">
            <v>Asset Manager, Swamp East Hub</v>
          </cell>
          <cell r="N1683" t="str">
            <v>Asset Management Integration Lead</v>
          </cell>
          <cell r="O1683" t="str">
            <v>AZUBUIKE, JOHN</v>
          </cell>
          <cell r="P1683" t="str">
            <v>CHIBUIKE.ATU@SHELL.COM</v>
          </cell>
          <cell r="Q1683" t="str">
            <v>OPEX</v>
          </cell>
          <cell r="R1683" t="str">
            <v>OPEX</v>
          </cell>
          <cell r="S1683" t="str">
            <v>NON SAL</v>
          </cell>
          <cell r="T1683" t="str">
            <v>N/A</v>
          </cell>
          <cell r="U1683" t="str">
            <v>N/A</v>
          </cell>
          <cell r="V1683" t="str">
            <v>N/A</v>
          </cell>
          <cell r="W1683" t="str">
            <v>P233 Facilities Maintenance</v>
          </cell>
          <cell r="X1683" t="str">
            <v>S7200 Services</v>
          </cell>
          <cell r="Y1683" t="str">
            <v>A2140 Facilities Maintenance</v>
          </cell>
          <cell r="Z1683">
            <v>0.01</v>
          </cell>
          <cell r="AA1683">
            <v>0</v>
          </cell>
          <cell r="AB1683">
            <v>0</v>
          </cell>
          <cell r="AC1683">
            <v>0</v>
          </cell>
          <cell r="AD1683">
            <v>0</v>
          </cell>
          <cell r="AG1683">
            <v>0</v>
          </cell>
          <cell r="AH1683">
            <v>0</v>
          </cell>
        </row>
        <row r="1684">
          <cell r="A1684" t="str">
            <v>O.NG.PCE.C3F.FAC.724FP</v>
          </cell>
          <cell r="B1684" t="str">
            <v>PCE CAW. CHANNEL 3 F/S FACIL PREV. MTC</v>
          </cell>
          <cell r="C1684" t="str">
            <v>O.NG.PCE.FAC.724FP</v>
          </cell>
          <cell r="D1684" t="str">
            <v>EASTERN SWAMP (PEC) OIL FACILITIES PREVENTIVE MAINTENANCE (PRODUCTION MAINTENANCE – OIL (ONSHORE))</v>
          </cell>
          <cell r="E1684" t="str">
            <v>IRETI OMOTOSO</v>
          </cell>
          <cell r="F1684" t="str">
            <v>PRODUCTION</v>
          </cell>
          <cell r="G1684">
            <v>413001</v>
          </cell>
          <cell r="H1684">
            <v>4130</v>
          </cell>
          <cell r="I1684" t="str">
            <v>OF-MTCE</v>
          </cell>
          <cell r="J1684" t="str">
            <v>BASE JV</v>
          </cell>
          <cell r="K1684" t="str">
            <v>PRODUCTION</v>
          </cell>
          <cell r="L1684" t="str">
            <v>PRODUCTION</v>
          </cell>
          <cell r="M1684" t="str">
            <v>Asset Manager, Swamp East Hub</v>
          </cell>
          <cell r="N1684" t="str">
            <v>Asset Management Integration Lead</v>
          </cell>
          <cell r="O1684" t="str">
            <v>AZUBUIKE, JOHN</v>
          </cell>
          <cell r="P1684" t="str">
            <v>CHIBUIKE.ATU@SHELL.COM</v>
          </cell>
          <cell r="Q1684" t="str">
            <v>OPEX</v>
          </cell>
          <cell r="R1684" t="str">
            <v>OPEX</v>
          </cell>
          <cell r="S1684" t="str">
            <v>NON SAL</v>
          </cell>
          <cell r="T1684" t="str">
            <v>N/A</v>
          </cell>
          <cell r="U1684" t="str">
            <v>N/A</v>
          </cell>
          <cell r="V1684" t="str">
            <v>N/A</v>
          </cell>
          <cell r="W1684" t="str">
            <v>P233 Facilities Maintenance</v>
          </cell>
          <cell r="X1684" t="str">
            <v>S7200 Services</v>
          </cell>
          <cell r="Y1684" t="str">
            <v>A2140 Facilities Maintenance</v>
          </cell>
          <cell r="Z1684">
            <v>0</v>
          </cell>
          <cell r="AA1684">
            <v>0</v>
          </cell>
          <cell r="AB1684">
            <v>0</v>
          </cell>
          <cell r="AC1684">
            <v>0</v>
          </cell>
          <cell r="AD1684">
            <v>0</v>
          </cell>
          <cell r="AG1684">
            <v>0</v>
          </cell>
          <cell r="AH1684">
            <v>0</v>
          </cell>
        </row>
        <row r="1685">
          <cell r="A1685" t="str">
            <v>O.NG.PCE.SUU.ACC.724FP</v>
          </cell>
          <cell r="B1685" t="str">
            <v>PCE.SUPPORTACCOMMODATIONPREV.</v>
          </cell>
          <cell r="C1685" t="str">
            <v>O.NG.PCE.FAC.724FP</v>
          </cell>
          <cell r="D1685" t="str">
            <v>EASTERN SWAMP (PEC) OIL FACILITIES PREVENTIVE MAINTENANCE (PRODUCTION MAINTENANCE – OIL (ONSHORE))</v>
          </cell>
          <cell r="E1685" t="str">
            <v>IRETI OMOTOSO</v>
          </cell>
          <cell r="F1685" t="str">
            <v>PRODUCTION</v>
          </cell>
          <cell r="G1685">
            <v>413001</v>
          </cell>
          <cell r="H1685">
            <v>4130</v>
          </cell>
          <cell r="I1685" t="str">
            <v>OF-MTCE</v>
          </cell>
          <cell r="J1685" t="str">
            <v>BASE JV</v>
          </cell>
          <cell r="K1685" t="str">
            <v>PRODUCTION</v>
          </cell>
          <cell r="L1685" t="str">
            <v>PRODUCTION</v>
          </cell>
          <cell r="M1685" t="str">
            <v>Asset Manager, Swamp East Hub</v>
          </cell>
          <cell r="N1685" t="str">
            <v>Asset Management Integration Lead</v>
          </cell>
          <cell r="O1685" t="str">
            <v>AZUBUIKE, JOHN</v>
          </cell>
          <cell r="P1685" t="str">
            <v>CHIBUIKE.ATU@SHELL.COM</v>
          </cell>
          <cell r="Q1685" t="str">
            <v>OPEX</v>
          </cell>
          <cell r="R1685" t="str">
            <v>OPEX</v>
          </cell>
          <cell r="S1685" t="str">
            <v>NON SAL</v>
          </cell>
          <cell r="T1685" t="str">
            <v>N/A</v>
          </cell>
          <cell r="U1685" t="str">
            <v>N/A</v>
          </cell>
          <cell r="V1685" t="str">
            <v>N/A</v>
          </cell>
          <cell r="W1685" t="str">
            <v>P231 Production Operations</v>
          </cell>
          <cell r="X1685" t="str">
            <v>S7200 Services</v>
          </cell>
          <cell r="Y1685" t="str">
            <v>A2110 Production Operations</v>
          </cell>
          <cell r="Z1685">
            <v>1773.7</v>
          </cell>
          <cell r="AA1685">
            <v>0</v>
          </cell>
          <cell r="AB1685">
            <v>0</v>
          </cell>
          <cell r="AC1685">
            <v>0</v>
          </cell>
          <cell r="AD1685">
            <v>0</v>
          </cell>
          <cell r="AG1685">
            <v>0</v>
          </cell>
          <cell r="AH1685">
            <v>0</v>
          </cell>
        </row>
        <row r="1686">
          <cell r="A1686" t="str">
            <v>O.NG.PBE.SKG.FAC.724FP</v>
          </cell>
          <cell r="B1686" t="str">
            <v>PBE SOKU G/P FACIL PREV. MTC</v>
          </cell>
          <cell r="C1686" t="str">
            <v>O.NG.PCE.GAS.724FP</v>
          </cell>
          <cell r="D1686" t="str">
            <v>EASTERN SWAMP (PEC) GAS PREVENTIVE MAINTENANCE (PRODUCTION MAINTENANCE – GAS (ONSHORE))</v>
          </cell>
          <cell r="E1686" t="str">
            <v>IRETI OMOTOSO</v>
          </cell>
          <cell r="F1686" t="str">
            <v>PRODUCTION</v>
          </cell>
          <cell r="G1686">
            <v>413003</v>
          </cell>
          <cell r="H1686">
            <v>4130</v>
          </cell>
          <cell r="I1686" t="str">
            <v>GAS</v>
          </cell>
          <cell r="J1686" t="str">
            <v>BASE JV</v>
          </cell>
          <cell r="K1686" t="str">
            <v>PRODUCTION</v>
          </cell>
          <cell r="L1686" t="str">
            <v>PRODUCTION</v>
          </cell>
          <cell r="M1686" t="str">
            <v>Asset Manager, Swamp East Hub</v>
          </cell>
          <cell r="N1686" t="str">
            <v>Asset Management Integration Lead</v>
          </cell>
          <cell r="O1686" t="str">
            <v>AZUBUIKE, JOHN</v>
          </cell>
          <cell r="P1686" t="str">
            <v>TAIRU.YISA@SHELL.COM</v>
          </cell>
          <cell r="Q1686" t="str">
            <v>OPEX</v>
          </cell>
          <cell r="R1686" t="str">
            <v>OPEX</v>
          </cell>
          <cell r="S1686" t="str">
            <v>NON SAL</v>
          </cell>
          <cell r="T1686" t="str">
            <v>N/A</v>
          </cell>
          <cell r="U1686" t="str">
            <v>N/A</v>
          </cell>
          <cell r="V1686" t="str">
            <v>N_SOKU_ES1_G01</v>
          </cell>
          <cell r="W1686" t="str">
            <v>P233 Facilities Maintenance - Gas</v>
          </cell>
          <cell r="X1686" t="str">
            <v>S7200 Services</v>
          </cell>
          <cell r="Y1686" t="str">
            <v>A2140 Facilities Maintenance</v>
          </cell>
          <cell r="Z1686">
            <v>884863.07000000007</v>
          </cell>
          <cell r="AA1686">
            <v>967377.81000000017</v>
          </cell>
          <cell r="AB1686">
            <v>157862309</v>
          </cell>
          <cell r="AC1686">
            <v>1438801</v>
          </cell>
          <cell r="AD1686">
            <v>1956382.3409836066</v>
          </cell>
          <cell r="AG1686">
            <v>0</v>
          </cell>
          <cell r="AH1686">
            <v>-1956382.3409836066</v>
          </cell>
        </row>
        <row r="1687">
          <cell r="A1687" t="str">
            <v>O.NG.PCE.AWG.FAC.724FP</v>
          </cell>
          <cell r="B1687" t="str">
            <v>PCE AWOBA AGG FACIL PREV. MTC</v>
          </cell>
          <cell r="C1687" t="str">
            <v>O.NG.PCE.GAS.724FP</v>
          </cell>
          <cell r="D1687" t="str">
            <v>EASTERN SWAMP (PEC) GAS PREVENTIVE MAINTENANCE (PRODUCTION MAINTENANCE – GAS (ONSHORE))</v>
          </cell>
          <cell r="E1687" t="str">
            <v>IRETI OMOTOSO</v>
          </cell>
          <cell r="F1687" t="str">
            <v>PRODUCTION</v>
          </cell>
          <cell r="G1687">
            <v>413003</v>
          </cell>
          <cell r="H1687">
            <v>4130</v>
          </cell>
          <cell r="I1687" t="str">
            <v>GAS</v>
          </cell>
          <cell r="J1687" t="str">
            <v>BASE JV</v>
          </cell>
          <cell r="K1687" t="str">
            <v>PRODUCTION</v>
          </cell>
          <cell r="L1687" t="str">
            <v>PRODUCTION</v>
          </cell>
          <cell r="M1687" t="str">
            <v>Asset Manager, Swamp East Hub</v>
          </cell>
          <cell r="N1687" t="str">
            <v>Asset Management Integration Lead</v>
          </cell>
          <cell r="O1687" t="str">
            <v>AZUBUIKE, JOHN</v>
          </cell>
          <cell r="P1687" t="str">
            <v>TAIRU.YISA@SHELL.COM</v>
          </cell>
          <cell r="Q1687" t="str">
            <v>OPEX</v>
          </cell>
          <cell r="R1687" t="str">
            <v>OPEX</v>
          </cell>
          <cell r="S1687" t="str">
            <v>NON SAL</v>
          </cell>
          <cell r="T1687" t="str">
            <v>N/A</v>
          </cell>
          <cell r="U1687" t="str">
            <v>N/A</v>
          </cell>
          <cell r="V1687" t="str">
            <v>N/A</v>
          </cell>
          <cell r="W1687" t="str">
            <v>P233 Facilities Maintenance</v>
          </cell>
          <cell r="X1687" t="str">
            <v>S7200 Services</v>
          </cell>
          <cell r="Y1687" t="str">
            <v>A2140 Facilities Maintenance</v>
          </cell>
          <cell r="Z1687">
            <v>0</v>
          </cell>
          <cell r="AA1687">
            <v>0</v>
          </cell>
          <cell r="AB1687">
            <v>0</v>
          </cell>
          <cell r="AC1687">
            <v>0</v>
          </cell>
          <cell r="AD1687">
            <v>0</v>
          </cell>
          <cell r="AG1687">
            <v>0</v>
          </cell>
          <cell r="AH1687">
            <v>0</v>
          </cell>
        </row>
        <row r="1688">
          <cell r="A1688" t="str">
            <v>O.NG.PCE.BNG.FAC.724FP</v>
          </cell>
          <cell r="B1688" t="str">
            <v>PCE BONNY NAG FACIL PREVENT MAINT</v>
          </cell>
          <cell r="C1688" t="str">
            <v>O.NG.PCE.GAS.724FP</v>
          </cell>
          <cell r="D1688" t="str">
            <v>EASTERN SWAMP (PEC) GAS PREVENTIVE MAINTENANCE (PRODUCTION MAINTENANCE – GAS (ONSHORE))</v>
          </cell>
          <cell r="E1688" t="str">
            <v>IRETI OMOTOSO</v>
          </cell>
          <cell r="F1688" t="str">
            <v>PRODUCTION</v>
          </cell>
          <cell r="G1688">
            <v>413003</v>
          </cell>
          <cell r="H1688">
            <v>4130</v>
          </cell>
          <cell r="I1688" t="str">
            <v>GAS</v>
          </cell>
          <cell r="J1688" t="str">
            <v>BASE JV</v>
          </cell>
          <cell r="K1688" t="str">
            <v>PRODUCTION</v>
          </cell>
          <cell r="L1688" t="str">
            <v>PRODUCTION</v>
          </cell>
          <cell r="M1688" t="str">
            <v>Asset Manager, Swamp East Hub</v>
          </cell>
          <cell r="N1688" t="str">
            <v>Asset Management Integration Lead</v>
          </cell>
          <cell r="O1688" t="str">
            <v>AZUBUIKE, JOHN</v>
          </cell>
          <cell r="P1688" t="str">
            <v>TAIRU.YISA@SHELL.COM</v>
          </cell>
          <cell r="Q1688" t="str">
            <v>OPEX</v>
          </cell>
          <cell r="R1688" t="str">
            <v>OPEX</v>
          </cell>
          <cell r="S1688" t="str">
            <v>NON SAL</v>
          </cell>
          <cell r="T1688" t="str">
            <v>N/A</v>
          </cell>
          <cell r="U1688" t="str">
            <v>N/A</v>
          </cell>
          <cell r="V1688" t="str">
            <v>N_BONN_ES1_G01</v>
          </cell>
          <cell r="W1688" t="str">
            <v>P233 Facilities Maintenance</v>
          </cell>
          <cell r="X1688" t="str">
            <v>S7200 Services</v>
          </cell>
          <cell r="Y1688" t="str">
            <v>A2140 Facilities Maintenance</v>
          </cell>
          <cell r="Z1688">
            <v>123004.45000000001</v>
          </cell>
          <cell r="AA1688">
            <v>7529.7499999999991</v>
          </cell>
          <cell r="AB1688">
            <v>0</v>
          </cell>
          <cell r="AC1688">
            <v>0</v>
          </cell>
          <cell r="AD1688">
            <v>0</v>
          </cell>
          <cell r="AG1688">
            <v>0</v>
          </cell>
          <cell r="AH1688">
            <v>0</v>
          </cell>
        </row>
        <row r="1689">
          <cell r="A1689" t="str">
            <v>O.NG.PCE.C2G.FAC.724FP</v>
          </cell>
          <cell r="B1689" t="str">
            <v>CAW. CHANNEL 2 AGG FACIL PREV. MTC</v>
          </cell>
          <cell r="C1689" t="str">
            <v>O.NG.PCE.GAS.724FP</v>
          </cell>
          <cell r="D1689" t="str">
            <v>EASTERN SWAMP (PEC) GAS PREVENTIVE MAINTENANCE (PRODUCTION MAINTENANCE – GAS (ONSHORE))</v>
          </cell>
          <cell r="E1689" t="str">
            <v>IRETI OMOTOSO</v>
          </cell>
          <cell r="F1689" t="str">
            <v>PRODUCTION</v>
          </cell>
          <cell r="G1689">
            <v>413003</v>
          </cell>
          <cell r="H1689">
            <v>4130</v>
          </cell>
          <cell r="I1689" t="str">
            <v>GAS</v>
          </cell>
          <cell r="J1689" t="str">
            <v>BASE JV</v>
          </cell>
          <cell r="K1689" t="str">
            <v>PRODUCTION</v>
          </cell>
          <cell r="L1689" t="str">
            <v>PRODUCTION</v>
          </cell>
          <cell r="M1689" t="str">
            <v>Asset Manager, Swamp East Hub</v>
          </cell>
          <cell r="N1689" t="str">
            <v>Asset Management Integration Lead</v>
          </cell>
          <cell r="O1689" t="str">
            <v>AZUBUIKE, JOHN</v>
          </cell>
          <cell r="P1689" t="str">
            <v>TAIRU.YISA@SHELL.COM</v>
          </cell>
          <cell r="Q1689" t="str">
            <v>OPEX</v>
          </cell>
          <cell r="R1689" t="str">
            <v>OPEX</v>
          </cell>
          <cell r="S1689" t="str">
            <v>NON SAL</v>
          </cell>
          <cell r="T1689" t="str">
            <v>N/A</v>
          </cell>
          <cell r="U1689" t="str">
            <v>N/A</v>
          </cell>
          <cell r="V1689" t="str">
            <v>N/A</v>
          </cell>
          <cell r="W1689" t="str">
            <v>P233 Facilities Maintenance - Gas</v>
          </cell>
          <cell r="X1689" t="str">
            <v>S7200 Services</v>
          </cell>
          <cell r="Y1689" t="str">
            <v>A2140 Facilities Maintenance</v>
          </cell>
          <cell r="Z1689">
            <v>-1590.86</v>
          </cell>
          <cell r="AA1689">
            <v>77.53</v>
          </cell>
          <cell r="AB1689">
            <v>0</v>
          </cell>
          <cell r="AC1689">
            <v>0</v>
          </cell>
          <cell r="AD1689">
            <v>0</v>
          </cell>
          <cell r="AG1689">
            <v>0</v>
          </cell>
          <cell r="AH1689">
            <v>0</v>
          </cell>
        </row>
        <row r="1690">
          <cell r="A1690" t="str">
            <v>O.NG.PCW.OKF.FAC.71300</v>
          </cell>
          <cell r="B1690" t="str">
            <v>PCW OPUKUSHI F/S FACIL OPERATIONS</v>
          </cell>
          <cell r="C1690" t="str">
            <v>O.NG.PCW.FAC.71300D</v>
          </cell>
          <cell r="D1690" t="str">
            <v>SOUTHERN SWAMP (PWC) OIL FACILITIES OPERATIONS (FUEL &amp; DIESEL)</v>
          </cell>
          <cell r="E1690" t="str">
            <v>IRETI OMOTOSO</v>
          </cell>
          <cell r="F1690" t="str">
            <v>PRODUCTION</v>
          </cell>
          <cell r="G1690">
            <v>413001</v>
          </cell>
          <cell r="H1690">
            <v>4130</v>
          </cell>
          <cell r="I1690" t="str">
            <v>OF-MTCE</v>
          </cell>
          <cell r="J1690" t="str">
            <v>BASE JV</v>
          </cell>
          <cell r="K1690" t="str">
            <v>PRODUCTION</v>
          </cell>
          <cell r="L1690" t="str">
            <v>PRODUCTION</v>
          </cell>
          <cell r="M1690" t="str">
            <v>Asset Manager, Swamp West Hub</v>
          </cell>
          <cell r="N1690" t="str">
            <v>Asset Management Integration Lead</v>
          </cell>
          <cell r="O1690" t="str">
            <v>COOKEY, GABRIEL</v>
          </cell>
          <cell r="P1690" t="str">
            <v>RICHARD.ITENE@SHELL.COM</v>
          </cell>
          <cell r="Q1690" t="str">
            <v>OPEX</v>
          </cell>
          <cell r="R1690" t="str">
            <v>OPEX</v>
          </cell>
          <cell r="S1690" t="str">
            <v>NON SAL</v>
          </cell>
          <cell r="T1690" t="str">
            <v>N/A</v>
          </cell>
          <cell r="U1690" t="str">
            <v>N/A</v>
          </cell>
          <cell r="V1690" t="str">
            <v>N_OPUK_WS2_N02</v>
          </cell>
          <cell r="W1690" t="str">
            <v>P231 Production Operations</v>
          </cell>
          <cell r="X1690" t="str">
            <v>S7200 Services</v>
          </cell>
          <cell r="Y1690" t="str">
            <v>A2110 Production Operations</v>
          </cell>
          <cell r="Z1690">
            <v>1055860.81</v>
          </cell>
          <cell r="AA1690">
            <v>1431672.54</v>
          </cell>
          <cell r="AB1690">
            <v>323880296.97337598</v>
          </cell>
          <cell r="AC1690">
            <v>583043.83000000007</v>
          </cell>
          <cell r="AD1690">
            <v>1644946.4430274623</v>
          </cell>
          <cell r="AG1690">
            <v>0</v>
          </cell>
          <cell r="AH1690">
            <v>-1644946.4430274623</v>
          </cell>
        </row>
        <row r="1691">
          <cell r="A1691" t="str">
            <v>O.NG.PCW.TNF.FAC.71300</v>
          </cell>
          <cell r="B1691" t="str">
            <v>PCW TUNU F/S FACIL OPERATIONS</v>
          </cell>
          <cell r="C1691" t="str">
            <v>O.NG.PCW.FAC.71300D</v>
          </cell>
          <cell r="D1691" t="str">
            <v>SOUTHERN SWAMP (PWC) OIL FACILITIES OPERATIONS (FUEL &amp; DIESEL)</v>
          </cell>
          <cell r="E1691" t="str">
            <v>IRETI OMOTOSO</v>
          </cell>
          <cell r="F1691" t="str">
            <v>PRODUCTION</v>
          </cell>
          <cell r="G1691">
            <v>413001</v>
          </cell>
          <cell r="H1691">
            <v>4130</v>
          </cell>
          <cell r="I1691" t="str">
            <v>OF-MTCE</v>
          </cell>
          <cell r="J1691" t="str">
            <v>BASE JV</v>
          </cell>
          <cell r="K1691" t="str">
            <v>PRODUCTION</v>
          </cell>
          <cell r="L1691" t="str">
            <v>PRODUCTION</v>
          </cell>
          <cell r="M1691" t="str">
            <v>Asset Manager, Swamp West Hub</v>
          </cell>
          <cell r="N1691" t="str">
            <v>Asset Management Integration Lead</v>
          </cell>
          <cell r="O1691" t="str">
            <v>COOKEY, GABRIEL</v>
          </cell>
          <cell r="P1691" t="str">
            <v>RICHARD.ITENE@SHELL.COM</v>
          </cell>
          <cell r="Q1691" t="str">
            <v>OPEX</v>
          </cell>
          <cell r="R1691" t="str">
            <v>OPEX</v>
          </cell>
          <cell r="S1691" t="str">
            <v>NON SAL</v>
          </cell>
          <cell r="T1691" t="str">
            <v>N/A</v>
          </cell>
          <cell r="U1691" t="str">
            <v>N/A</v>
          </cell>
          <cell r="V1691" t="str">
            <v>N_TUNU_WS2_N02</v>
          </cell>
          <cell r="W1691" t="str">
            <v>P231 Production Operations</v>
          </cell>
          <cell r="X1691" t="str">
            <v>S7200 Services</v>
          </cell>
          <cell r="Y1691" t="str">
            <v>A2110 Production Operations</v>
          </cell>
          <cell r="Z1691">
            <v>1694600.7500000002</v>
          </cell>
          <cell r="AA1691">
            <v>1686054.9999999998</v>
          </cell>
          <cell r="AB1691">
            <v>314335851.51251996</v>
          </cell>
          <cell r="AC1691">
            <v>464668.73</v>
          </cell>
          <cell r="AD1691">
            <v>1495278.0792213769</v>
          </cell>
          <cell r="AG1691">
            <v>0</v>
          </cell>
          <cell r="AH1691">
            <v>-1495278.0792213769</v>
          </cell>
        </row>
        <row r="1692">
          <cell r="A1692" t="str">
            <v>O.NG.PCW.ARF.FAC.724FP</v>
          </cell>
          <cell r="B1692" t="str">
            <v>PCW AFREMO F/S FACIL PREV. MTC</v>
          </cell>
          <cell r="C1692" t="str">
            <v>O.NG.PCW.FAC.724AFP</v>
          </cell>
          <cell r="D1692" t="str">
            <v>PCW AFREMO F/S FACIL PREV. MTC (PRODUCTION MAINTENANCE – OIL (ONSHORE))</v>
          </cell>
          <cell r="E1692" t="str">
            <v>IRETI OMOTOSO</v>
          </cell>
          <cell r="F1692" t="str">
            <v>PRODUCTION</v>
          </cell>
          <cell r="G1692">
            <v>413001</v>
          </cell>
          <cell r="H1692">
            <v>4130</v>
          </cell>
          <cell r="I1692" t="str">
            <v>OF-MTCE</v>
          </cell>
          <cell r="J1692" t="str">
            <v>BASE JV</v>
          </cell>
          <cell r="K1692" t="str">
            <v>PRODUCTION</v>
          </cell>
          <cell r="L1692" t="str">
            <v>PRODUCTION</v>
          </cell>
          <cell r="M1692" t="str">
            <v>Asset Manager, Swamp West Hub</v>
          </cell>
          <cell r="N1692" t="str">
            <v>Asset Management Integration Lead</v>
          </cell>
          <cell r="O1692" t="str">
            <v>COOKEY, GABRIEL</v>
          </cell>
          <cell r="P1692" t="str">
            <v>RACHEAL.ORUEKPETI@SHELL.COM</v>
          </cell>
          <cell r="Q1692" t="str">
            <v>OPEX</v>
          </cell>
          <cell r="R1692" t="str">
            <v>OPEX</v>
          </cell>
          <cell r="S1692" t="str">
            <v>NON SAL</v>
          </cell>
          <cell r="T1692" t="str">
            <v>N/A</v>
          </cell>
          <cell r="U1692" t="str">
            <v>N/A</v>
          </cell>
          <cell r="V1692" t="str">
            <v>N_AFRE_WS1_N02</v>
          </cell>
          <cell r="W1692" t="str">
            <v>P233 Facilities Maintenance</v>
          </cell>
          <cell r="X1692" t="str">
            <v>S7200 Services</v>
          </cell>
          <cell r="Y1692" t="str">
            <v>A2140 Facilities Maintenance</v>
          </cell>
          <cell r="Z1692">
            <v>249704.77</v>
          </cell>
          <cell r="AA1692">
            <v>1008.5300000000001</v>
          </cell>
          <cell r="AB1692">
            <v>751198.15922202123</v>
          </cell>
          <cell r="AC1692">
            <v>24409.927311686166</v>
          </cell>
          <cell r="AD1692">
            <v>26872.872096020663</v>
          </cell>
          <cell r="AG1692">
            <v>0</v>
          </cell>
          <cell r="AH1692">
            <v>-26872.872096020663</v>
          </cell>
        </row>
        <row r="1693">
          <cell r="A1693" t="str">
            <v>O.NG.PCW.ARF.FLO.724FP</v>
          </cell>
          <cell r="B1693" t="str">
            <v xml:space="preserve">PCW AFREMO F/S FLOWL PREV. MTC          </v>
          </cell>
          <cell r="C1693" t="str">
            <v>O.NG.PCW.FAC.724AFP</v>
          </cell>
          <cell r="D1693" t="str">
            <v>PCW AFREMO F/S FACIL PREV. MTC (PRODUCTION MAINTENANCE – OIL (ONSHORE))</v>
          </cell>
          <cell r="E1693" t="str">
            <v>IRETI OMOTOSO</v>
          </cell>
          <cell r="F1693" t="str">
            <v>PRODUCTION</v>
          </cell>
          <cell r="G1693">
            <v>413001</v>
          </cell>
          <cell r="H1693">
            <v>4130</v>
          </cell>
          <cell r="I1693" t="str">
            <v>OF-MTCE</v>
          </cell>
          <cell r="J1693" t="str">
            <v>BASE JV</v>
          </cell>
          <cell r="K1693" t="str">
            <v>PRODUCTION</v>
          </cell>
          <cell r="L1693" t="str">
            <v>PRODUCTION</v>
          </cell>
          <cell r="M1693" t="str">
            <v>Asset Manager, Swamp West Hub</v>
          </cell>
          <cell r="N1693" t="str">
            <v>Asset Management Integration Lead</v>
          </cell>
          <cell r="O1693" t="str">
            <v>COOKEY, GABRIEL</v>
          </cell>
          <cell r="P1693" t="str">
            <v>RACHEAL.ORUEKPETI@SHELL.COM</v>
          </cell>
          <cell r="Q1693" t="str">
            <v>OPEX</v>
          </cell>
          <cell r="R1693" t="str">
            <v>OPEX</v>
          </cell>
          <cell r="S1693" t="str">
            <v>NON SAL</v>
          </cell>
          <cell r="T1693" t="str">
            <v>N/A</v>
          </cell>
          <cell r="U1693" t="str">
            <v>N/A</v>
          </cell>
          <cell r="V1693" t="str">
            <v>N/A</v>
          </cell>
          <cell r="W1693" t="str">
            <v>P233 Facilities Maintenance</v>
          </cell>
          <cell r="X1693" t="str">
            <v>S7200 Services</v>
          </cell>
          <cell r="Y1693" t="str">
            <v>A2140 Facilities Maintenance</v>
          </cell>
          <cell r="Z1693">
            <v>65962.640000000014</v>
          </cell>
          <cell r="AA1693">
            <v>0</v>
          </cell>
          <cell r="AB1693">
            <v>0</v>
          </cell>
          <cell r="AC1693">
            <v>0</v>
          </cell>
          <cell r="AD1693">
            <v>0</v>
          </cell>
          <cell r="AG1693">
            <v>0</v>
          </cell>
          <cell r="AH1693">
            <v>0</v>
          </cell>
        </row>
        <row r="1694">
          <cell r="A1694" t="str">
            <v>O.NG.PCW.ARW.WEL.724WP</v>
          </cell>
          <cell r="B1694" t="str">
            <v xml:space="preserve">PCW Afremo Wells Prev. Mtc              </v>
          </cell>
          <cell r="C1694" t="str">
            <v>O.NG.PCW.FAC.724AFP</v>
          </cell>
          <cell r="D1694" t="str">
            <v>PCW AFREMO F/S FACIL PREV. MTC (PRODUCTION MAINTENANCE – OIL (ONSHORE))</v>
          </cell>
          <cell r="E1694" t="str">
            <v>IRETI OMOTOSO</v>
          </cell>
          <cell r="F1694" t="str">
            <v>PRODUCTION</v>
          </cell>
          <cell r="G1694">
            <v>413001</v>
          </cell>
          <cell r="H1694">
            <v>4130</v>
          </cell>
          <cell r="I1694" t="str">
            <v>OF-MTCE</v>
          </cell>
          <cell r="J1694" t="str">
            <v>BASE JV</v>
          </cell>
          <cell r="K1694" t="str">
            <v>PRODUCTION</v>
          </cell>
          <cell r="L1694" t="str">
            <v>PRODUCTION</v>
          </cell>
          <cell r="M1694" t="str">
            <v>Asset Manager, Swamp West Hub</v>
          </cell>
          <cell r="N1694" t="str">
            <v>Asset Management Integration Lead</v>
          </cell>
          <cell r="O1694" t="str">
            <v>COOKEY, GABRIEL</v>
          </cell>
          <cell r="P1694" t="str">
            <v>RACHEAL.ORUEKPETI@SHELL.COM</v>
          </cell>
          <cell r="Q1694" t="str">
            <v>OPEX</v>
          </cell>
          <cell r="R1694" t="str">
            <v>OPEX</v>
          </cell>
          <cell r="S1694" t="str">
            <v>NON SAL</v>
          </cell>
          <cell r="T1694" t="str">
            <v>N/A</v>
          </cell>
          <cell r="U1694" t="str">
            <v>N/A</v>
          </cell>
          <cell r="V1694" t="str">
            <v>N/A</v>
          </cell>
          <cell r="W1694" t="str">
            <v>P233 Facilities Maintenance</v>
          </cell>
          <cell r="X1694" t="str">
            <v>S7200 Services</v>
          </cell>
          <cell r="Y1694" t="str">
            <v>A2140 Facilities Maintenance</v>
          </cell>
          <cell r="Z1694">
            <v>0</v>
          </cell>
          <cell r="AA1694">
            <v>0</v>
          </cell>
          <cell r="AB1694">
            <v>0</v>
          </cell>
          <cell r="AC1694">
            <v>0</v>
          </cell>
          <cell r="AD1694">
            <v>0</v>
          </cell>
          <cell r="AG1694">
            <v>0</v>
          </cell>
          <cell r="AH1694">
            <v>0</v>
          </cell>
        </row>
        <row r="1695">
          <cell r="A1695" t="str">
            <v>O.NG.PCW.BSF.FAC.724FC</v>
          </cell>
          <cell r="B1695" t="str">
            <v>PCW BENISEDE F/S FACIL CORR. MTC</v>
          </cell>
          <cell r="C1695" t="str">
            <v>O.NG.PCW.FAC.724BFC</v>
          </cell>
          <cell r="D1695" t="str">
            <v>PCW BENISEDE F/S FACIL CORR. MTC (PRODUCTION MAINTENANCE – OIL (ONSHORE))</v>
          </cell>
          <cell r="E1695" t="str">
            <v>IRETI OMOTOSO</v>
          </cell>
          <cell r="F1695" t="str">
            <v>PRODUCTION</v>
          </cell>
          <cell r="G1695">
            <v>413001</v>
          </cell>
          <cell r="H1695">
            <v>4130</v>
          </cell>
          <cell r="I1695" t="str">
            <v>OF-MTCE</v>
          </cell>
          <cell r="J1695" t="str">
            <v>BASE JV</v>
          </cell>
          <cell r="K1695" t="str">
            <v>PRODUCTION</v>
          </cell>
          <cell r="L1695" t="str">
            <v>PRODUCTION</v>
          </cell>
          <cell r="M1695" t="str">
            <v>Asset Manager, Swamp West Hub</v>
          </cell>
          <cell r="N1695" t="str">
            <v>Asset Management Integration Lead</v>
          </cell>
          <cell r="O1695" t="str">
            <v>COOKEY, GABRIEL</v>
          </cell>
          <cell r="P1695" t="str">
            <v>SAMUEL.AKPORHUARHO@SHELL.COM</v>
          </cell>
          <cell r="Q1695" t="str">
            <v>OPEX</v>
          </cell>
          <cell r="R1695" t="str">
            <v>OPEX</v>
          </cell>
          <cell r="S1695" t="str">
            <v>NON SAL</v>
          </cell>
          <cell r="T1695" t="str">
            <v>N/A</v>
          </cell>
          <cell r="U1695" t="str">
            <v>N/A</v>
          </cell>
          <cell r="V1695" t="str">
            <v>N_BENS_WS2_N02</v>
          </cell>
          <cell r="W1695" t="str">
            <v>P233 Facilities Maintenance</v>
          </cell>
          <cell r="X1695" t="str">
            <v>S7200 Services</v>
          </cell>
          <cell r="Y1695" t="str">
            <v>A2140 Facilities Maintenance</v>
          </cell>
          <cell r="Z1695">
            <v>26083.149999999998</v>
          </cell>
          <cell r="AA1695">
            <v>52759.259999999995</v>
          </cell>
          <cell r="AB1695">
            <v>9631000</v>
          </cell>
          <cell r="AC1695">
            <v>173000.3</v>
          </cell>
          <cell r="AD1695">
            <v>204577.34918032784</v>
          </cell>
          <cell r="AG1695">
            <v>0</v>
          </cell>
          <cell r="AH1695">
            <v>-204577.34918032784</v>
          </cell>
        </row>
        <row r="1696">
          <cell r="A1696" t="str">
            <v>O.NG.PCW.BSF.FLO.724FP</v>
          </cell>
          <cell r="B1696" t="str">
            <v>PCW BENISEDE F/S FLOWL PREV. MTC</v>
          </cell>
          <cell r="C1696" t="str">
            <v>O.NG.PCW.FAC.724BFC</v>
          </cell>
          <cell r="D1696" t="str">
            <v>PCW BENISEDE F/S FACIL CORR. MTC (PRODUCTION MAINTENANCE – OIL (ONSHORE))</v>
          </cell>
          <cell r="E1696" t="str">
            <v>IRETI OMOTOSO</v>
          </cell>
          <cell r="F1696" t="str">
            <v>PRODUCTION</v>
          </cell>
          <cell r="G1696">
            <v>413001</v>
          </cell>
          <cell r="H1696">
            <v>4130</v>
          </cell>
          <cell r="I1696" t="str">
            <v>OF-MTCE</v>
          </cell>
          <cell r="J1696" t="str">
            <v>BASE JV</v>
          </cell>
          <cell r="K1696" t="str">
            <v>PRODUCTION</v>
          </cell>
          <cell r="L1696" t="str">
            <v>PRODUCTION</v>
          </cell>
          <cell r="M1696" t="str">
            <v>Asset Manager, Swamp West Hub</v>
          </cell>
          <cell r="N1696" t="str">
            <v>Asset Management Integration Lead</v>
          </cell>
          <cell r="O1696" t="str">
            <v>COOKEY, GABRIEL</v>
          </cell>
          <cell r="P1696" t="str">
            <v>SAMUEL.AKPORHUARHO@SHELL.COM</v>
          </cell>
          <cell r="Q1696" t="str">
            <v>OPEX</v>
          </cell>
          <cell r="R1696" t="str">
            <v>OPEX</v>
          </cell>
          <cell r="S1696" t="str">
            <v>NON SAL</v>
          </cell>
          <cell r="T1696" t="str">
            <v>N/A</v>
          </cell>
          <cell r="U1696" t="str">
            <v>N/A</v>
          </cell>
          <cell r="V1696" t="str">
            <v>N/A</v>
          </cell>
          <cell r="W1696" t="str">
            <v>P233 Facilities Maintenance</v>
          </cell>
          <cell r="X1696" t="str">
            <v>S7200 Services</v>
          </cell>
          <cell r="Y1696" t="str">
            <v>A2140 Facilities Maintenance</v>
          </cell>
          <cell r="Z1696">
            <v>11007.45</v>
          </cell>
          <cell r="AA1696">
            <v>350.61000000000013</v>
          </cell>
          <cell r="AB1696">
            <v>0</v>
          </cell>
          <cell r="AC1696">
            <v>0</v>
          </cell>
          <cell r="AD1696">
            <v>0</v>
          </cell>
          <cell r="AG1696">
            <v>0</v>
          </cell>
          <cell r="AH1696">
            <v>0</v>
          </cell>
        </row>
        <row r="1697">
          <cell r="A1697" t="str">
            <v>O.NG.PCW.ETF.FAC.724FC</v>
          </cell>
          <cell r="B1697" t="str">
            <v>PCW ESTUARY F/S FACIL CORR. MTC</v>
          </cell>
          <cell r="C1697" t="str">
            <v>O.NG.PCW.FAC.724EFC</v>
          </cell>
          <cell r="D1697" t="str">
            <v>PCW ESTUARY F/S FACIL CORR. MTC (PRODUCTION MAINTENANCE – OIL (ONSHORE))</v>
          </cell>
          <cell r="E1697" t="str">
            <v>IRETI OMOTOSO</v>
          </cell>
          <cell r="F1697" t="str">
            <v>PRODUCTION</v>
          </cell>
          <cell r="G1697">
            <v>413001</v>
          </cell>
          <cell r="H1697">
            <v>4130</v>
          </cell>
          <cell r="I1697" t="str">
            <v>OF-MTCE</v>
          </cell>
          <cell r="J1697" t="str">
            <v>BASE JV</v>
          </cell>
          <cell r="K1697" t="str">
            <v>PRODUCTION</v>
          </cell>
          <cell r="L1697" t="str">
            <v>PRODUCTION</v>
          </cell>
          <cell r="M1697" t="str">
            <v>Asset Manager, Swamp West Hub</v>
          </cell>
          <cell r="N1697" t="str">
            <v>Asset Management Integration Lead</v>
          </cell>
          <cell r="O1697" t="str">
            <v>COOKEY, GABRIEL</v>
          </cell>
          <cell r="P1697" t="str">
            <v>RACHEAL.ORUEKPETI@SHELL.COM</v>
          </cell>
          <cell r="Q1697" t="str">
            <v>OPEX</v>
          </cell>
          <cell r="R1697" t="str">
            <v>OPEX</v>
          </cell>
          <cell r="S1697" t="str">
            <v>NON SAL</v>
          </cell>
          <cell r="T1697" t="str">
            <v>N/A</v>
          </cell>
          <cell r="U1697" t="str">
            <v>N/A</v>
          </cell>
          <cell r="V1697" t="str">
            <v>N_FORC_WS1_G01</v>
          </cell>
          <cell r="W1697" t="str">
            <v>P233 Facilities Maintenance</v>
          </cell>
          <cell r="X1697" t="str">
            <v>S7200 Services</v>
          </cell>
          <cell r="Y1697" t="str">
            <v>A2140 Facilities Maintenance</v>
          </cell>
          <cell r="Z1697">
            <v>42128.94</v>
          </cell>
          <cell r="AA1697">
            <v>1552.32</v>
          </cell>
          <cell r="AB1697">
            <v>5544492.3071466601</v>
          </cell>
          <cell r="AC1697">
            <v>45513.405391026812</v>
          </cell>
          <cell r="AD1697">
            <v>63692.068693147012</v>
          </cell>
          <cell r="AG1697">
            <v>0</v>
          </cell>
          <cell r="AH1697">
            <v>-63692.068693147012</v>
          </cell>
        </row>
        <row r="1698">
          <cell r="A1698" t="str">
            <v>O.NG.PCW.ETF.FLO.71300</v>
          </cell>
          <cell r="B1698" t="str">
            <v>PCW Estuary F/S Flowl Operations</v>
          </cell>
          <cell r="C1698" t="str">
            <v>O.NG.PCW.FAC.724EFC</v>
          </cell>
          <cell r="D1698" t="str">
            <v>PCW ESTUARY F/S FACIL CORR. MTC (PRODUCTION MAINTENANCE – OIL (ONSHORE))</v>
          </cell>
          <cell r="E1698" t="str">
            <v>IRETI OMOTOSO</v>
          </cell>
          <cell r="F1698" t="str">
            <v>PRODUCTION</v>
          </cell>
          <cell r="G1698">
            <v>413001</v>
          </cell>
          <cell r="H1698">
            <v>4130</v>
          </cell>
          <cell r="I1698" t="str">
            <v>OF-MTCE</v>
          </cell>
          <cell r="J1698" t="str">
            <v>BASE JV</v>
          </cell>
          <cell r="K1698" t="str">
            <v>PRODUCTION</v>
          </cell>
          <cell r="L1698" t="str">
            <v>PRODUCTION</v>
          </cell>
          <cell r="M1698" t="str">
            <v>Asset Manager, Swamp West Hub</v>
          </cell>
          <cell r="N1698" t="str">
            <v>Asset Management Integration Lead</v>
          </cell>
          <cell r="O1698" t="str">
            <v>COOKEY, GABRIEL</v>
          </cell>
          <cell r="P1698" t="str">
            <v>RACHEAL.ORUEKPETI@SHELL.COM</v>
          </cell>
          <cell r="Q1698" t="str">
            <v>OPEX</v>
          </cell>
          <cell r="R1698" t="str">
            <v>OPEX</v>
          </cell>
          <cell r="S1698" t="str">
            <v>NON SAL</v>
          </cell>
          <cell r="T1698" t="str">
            <v>N/A</v>
          </cell>
          <cell r="U1698" t="str">
            <v>N/A</v>
          </cell>
          <cell r="V1698" t="str">
            <v>N_FORC_WS1_G01</v>
          </cell>
          <cell r="W1698" t="str">
            <v>P233 Facilities Maintenance</v>
          </cell>
          <cell r="X1698" t="str">
            <v>S7200 Services</v>
          </cell>
          <cell r="Y1698" t="str">
            <v>A2140 Facilities Maintenance</v>
          </cell>
          <cell r="Z1698">
            <v>0</v>
          </cell>
          <cell r="AA1698">
            <v>868.36999999999989</v>
          </cell>
          <cell r="AB1698">
            <v>0</v>
          </cell>
          <cell r="AC1698">
            <v>0</v>
          </cell>
          <cell r="AD1698">
            <v>0</v>
          </cell>
          <cell r="AG1698">
            <v>0</v>
          </cell>
          <cell r="AH1698">
            <v>0</v>
          </cell>
        </row>
        <row r="1699">
          <cell r="A1699" t="str">
            <v>O.NG.PCW.NTF.FAC.724FP</v>
          </cell>
          <cell r="B1699" t="str">
            <v>PCW NORTH BANK F/S FACIL PREV. MTC</v>
          </cell>
          <cell r="C1699" t="str">
            <v>O.NG.PCW.FAC.724NFP</v>
          </cell>
          <cell r="D1699" t="str">
            <v>PCW NORTH BANK F/S FACIL PREV. MTC (PRODUCTION MAINTENANCE – OIL (ONSHORE))</v>
          </cell>
          <cell r="E1699" t="str">
            <v>IRETI OMOTOSO</v>
          </cell>
          <cell r="F1699" t="str">
            <v>PRODUCTION</v>
          </cell>
          <cell r="G1699">
            <v>413001</v>
          </cell>
          <cell r="H1699">
            <v>4130</v>
          </cell>
          <cell r="I1699" t="str">
            <v>OF-MTCE</v>
          </cell>
          <cell r="J1699" t="str">
            <v>BASE JV</v>
          </cell>
          <cell r="K1699" t="str">
            <v>PRODUCTION</v>
          </cell>
          <cell r="L1699" t="str">
            <v>PRODUCTION</v>
          </cell>
          <cell r="M1699" t="str">
            <v>Asset Manager, Swamp West Hub</v>
          </cell>
          <cell r="N1699" t="str">
            <v>Asset Management Integration Lead</v>
          </cell>
          <cell r="O1699" t="str">
            <v>COOKEY, GABRIEL</v>
          </cell>
          <cell r="P1699" t="str">
            <v>RACHEAL.ORUEKPETI@SHELL.COM</v>
          </cell>
          <cell r="Q1699" t="str">
            <v>OPEX</v>
          </cell>
          <cell r="R1699" t="str">
            <v>OPEX</v>
          </cell>
          <cell r="S1699" t="str">
            <v>NON SAL</v>
          </cell>
          <cell r="T1699" t="str">
            <v>N/A</v>
          </cell>
          <cell r="U1699" t="str">
            <v>N/A</v>
          </cell>
          <cell r="V1699" t="str">
            <v>N_FORC_WS1_G01</v>
          </cell>
          <cell r="W1699" t="str">
            <v>P233 Facilities Maintenance</v>
          </cell>
          <cell r="X1699" t="str">
            <v>S7200 Services</v>
          </cell>
          <cell r="Y1699" t="str">
            <v>A2140 Facilities Maintenance</v>
          </cell>
          <cell r="Z1699">
            <v>46770.419999999991</v>
          </cell>
          <cell r="AA1699">
            <v>77154.880000000005</v>
          </cell>
          <cell r="AB1699">
            <v>2500000</v>
          </cell>
          <cell r="AC1699">
            <v>279335.49</v>
          </cell>
          <cell r="AD1699">
            <v>287532.21131147537</v>
          </cell>
          <cell r="AG1699">
            <v>0</v>
          </cell>
          <cell r="AH1699">
            <v>-287532.21131147537</v>
          </cell>
        </row>
        <row r="1700">
          <cell r="A1700" t="str">
            <v>O.NG.PCW.NTF.FLO.724FP</v>
          </cell>
          <cell r="B1700" t="str">
            <v>PCW NORTH BANK F/S FLOWL PREV. MTC</v>
          </cell>
          <cell r="C1700" t="str">
            <v>O.NG.PCW.FAC.724NFP</v>
          </cell>
          <cell r="D1700" t="str">
            <v>PCW NORTH BANK F/S FACIL PREV. MTC (PRODUCTION MAINTENANCE – OIL (ONSHORE))</v>
          </cell>
          <cell r="E1700" t="str">
            <v>IRETI OMOTOSO</v>
          </cell>
          <cell r="F1700" t="str">
            <v>PRODUCTION</v>
          </cell>
          <cell r="G1700">
            <v>413001</v>
          </cell>
          <cell r="H1700">
            <v>4130</v>
          </cell>
          <cell r="I1700" t="str">
            <v>OF-MTCE</v>
          </cell>
          <cell r="J1700" t="str">
            <v>BASE JV</v>
          </cell>
          <cell r="K1700" t="str">
            <v>PRODUCTION</v>
          </cell>
          <cell r="L1700" t="str">
            <v>PRODUCTION</v>
          </cell>
          <cell r="M1700" t="str">
            <v>Asset Manager, Swamp West Hub</v>
          </cell>
          <cell r="N1700" t="str">
            <v>Asset Management Integration Lead</v>
          </cell>
          <cell r="O1700" t="str">
            <v>COOKEY, GABRIEL</v>
          </cell>
          <cell r="P1700" t="str">
            <v>RACHEAL.ORUEKPETI@SHELL.COM</v>
          </cell>
          <cell r="Q1700" t="str">
            <v>OPEX</v>
          </cell>
          <cell r="R1700" t="str">
            <v>OPEX</v>
          </cell>
          <cell r="S1700" t="str">
            <v>NON SAL</v>
          </cell>
          <cell r="T1700" t="str">
            <v>N/A</v>
          </cell>
          <cell r="U1700" t="str">
            <v>N/A</v>
          </cell>
          <cell r="V1700" t="str">
            <v>N/A</v>
          </cell>
          <cell r="W1700" t="str">
            <v>P233 Facilities Maintenance</v>
          </cell>
          <cell r="X1700" t="str">
            <v>S7200 Services</v>
          </cell>
          <cell r="Y1700" t="str">
            <v>A2140 Facilities Maintenance</v>
          </cell>
          <cell r="Z1700">
            <v>9809.84</v>
          </cell>
          <cell r="AA1700">
            <v>0</v>
          </cell>
          <cell r="AB1700">
            <v>0</v>
          </cell>
          <cell r="AC1700">
            <v>0</v>
          </cell>
          <cell r="AD1700">
            <v>0</v>
          </cell>
          <cell r="AG1700">
            <v>0</v>
          </cell>
          <cell r="AH1700">
            <v>0</v>
          </cell>
        </row>
        <row r="1701">
          <cell r="A1701" t="str">
            <v>O.NG.PCW.SBF.FAC.724FP</v>
          </cell>
          <cell r="B1701" t="str">
            <v>PCW SOUTH BANK F/S FACIL PREV. MTC</v>
          </cell>
          <cell r="C1701" t="str">
            <v>O.NG.PCW.FAC.724SBFP</v>
          </cell>
          <cell r="D1701" t="str">
            <v>PCW SOUTH BANK F/S FACIL PREV. MTC (PRODUCTION MAINTENANCE – OIL (ONSHORE))</v>
          </cell>
          <cell r="E1701" t="str">
            <v>IRETI OMOTOSO</v>
          </cell>
          <cell r="F1701" t="str">
            <v>PRODUCTION</v>
          </cell>
          <cell r="G1701">
            <v>413001</v>
          </cell>
          <cell r="H1701">
            <v>4130</v>
          </cell>
          <cell r="I1701" t="str">
            <v>OF-MTCE</v>
          </cell>
          <cell r="J1701" t="str">
            <v>BASE JV</v>
          </cell>
          <cell r="K1701" t="str">
            <v>PRODUCTION</v>
          </cell>
          <cell r="L1701" t="str">
            <v>PRODUCTION</v>
          </cell>
          <cell r="M1701" t="str">
            <v>Asset Manager, Swamp West Hub</v>
          </cell>
          <cell r="N1701" t="str">
            <v>Asset Management Integration Lead</v>
          </cell>
          <cell r="O1701" t="str">
            <v>COOKEY, GABRIEL</v>
          </cell>
          <cell r="P1701" t="str">
            <v>RACHEAL.ORUEKPETI@SHELL.COM</v>
          </cell>
          <cell r="Q1701" t="str">
            <v>OPEX</v>
          </cell>
          <cell r="R1701" t="str">
            <v>OPEX</v>
          </cell>
          <cell r="S1701" t="str">
            <v>NON SAL</v>
          </cell>
          <cell r="T1701" t="str">
            <v>N/A</v>
          </cell>
          <cell r="U1701" t="str">
            <v>N/A</v>
          </cell>
          <cell r="V1701" t="str">
            <v>N_FORC_WS1_G01</v>
          </cell>
          <cell r="W1701" t="str">
            <v>P233 Facilities Maintenance</v>
          </cell>
          <cell r="X1701" t="str">
            <v>S7200 Services</v>
          </cell>
          <cell r="Y1701" t="str">
            <v>A2140 Facilities Maintenance</v>
          </cell>
          <cell r="Z1701">
            <v>113237.76999999999</v>
          </cell>
          <cell r="AA1701">
            <v>75600.850000000006</v>
          </cell>
          <cell r="AB1701">
            <v>9902460</v>
          </cell>
          <cell r="AC1701">
            <v>320557.21000000002</v>
          </cell>
          <cell r="AD1701">
            <v>353024.29196721315</v>
          </cell>
          <cell r="AG1701">
            <v>0</v>
          </cell>
          <cell r="AH1701">
            <v>-353024.29196721315</v>
          </cell>
        </row>
        <row r="1702">
          <cell r="A1702" t="str">
            <v>O.NG.PCW.SBF.FLO.724FP</v>
          </cell>
          <cell r="B1702" t="str">
            <v xml:space="preserve">PCW SOUTH BANK F/S FLOWL PREV. MTC      </v>
          </cell>
          <cell r="C1702" t="str">
            <v>O.NG.PCW.FAC.724SBFP</v>
          </cell>
          <cell r="D1702" t="str">
            <v>PCW SOUTH BANK F/S FACIL PREV. MTC (PRODUCTION MAINTENANCE – OIL (ONSHORE))</v>
          </cell>
          <cell r="E1702" t="str">
            <v>IRETI OMOTOSO</v>
          </cell>
          <cell r="F1702" t="str">
            <v>PRODUCTION</v>
          </cell>
          <cell r="G1702">
            <v>413001</v>
          </cell>
          <cell r="H1702">
            <v>4130</v>
          </cell>
          <cell r="I1702" t="str">
            <v>OF-MTCE</v>
          </cell>
          <cell r="J1702" t="str">
            <v>BASE JV</v>
          </cell>
          <cell r="K1702" t="str">
            <v>PRODUCTION</v>
          </cell>
          <cell r="L1702" t="str">
            <v>PRODUCTION</v>
          </cell>
          <cell r="M1702" t="str">
            <v>Asset Manager, Swamp West Hub</v>
          </cell>
          <cell r="N1702" t="str">
            <v>Asset Management Integration Lead</v>
          </cell>
          <cell r="O1702" t="str">
            <v>COOKEY, GABRIEL</v>
          </cell>
          <cell r="P1702" t="str">
            <v>RACHEAL.ORUEKPETI@SHELL.COM</v>
          </cell>
          <cell r="Q1702" t="str">
            <v>OPEX</v>
          </cell>
          <cell r="R1702" t="str">
            <v>OPEX</v>
          </cell>
          <cell r="S1702" t="str">
            <v>NON SAL</v>
          </cell>
          <cell r="T1702" t="str">
            <v>N/A</v>
          </cell>
          <cell r="U1702" t="str">
            <v>N/A</v>
          </cell>
          <cell r="V1702" t="str">
            <v>N/A</v>
          </cell>
          <cell r="W1702" t="str">
            <v>P233 Facilities Maintenance</v>
          </cell>
          <cell r="X1702" t="str">
            <v>S7200 Services</v>
          </cell>
          <cell r="Y1702" t="str">
            <v>A2140 Facilities Maintenance</v>
          </cell>
          <cell r="Z1702">
            <v>2505.13</v>
          </cell>
          <cell r="AA1702">
            <v>0</v>
          </cell>
          <cell r="AB1702">
            <v>2477120.0699999998</v>
          </cell>
          <cell r="AC1702">
            <v>280945.62</v>
          </cell>
          <cell r="AD1702">
            <v>289067.32514754101</v>
          </cell>
          <cell r="AG1702">
            <v>0</v>
          </cell>
          <cell r="AH1702">
            <v>-289067.32514754101</v>
          </cell>
        </row>
        <row r="1703">
          <cell r="A1703" t="str">
            <v>O.NG.PCW.SBW.WEL.71300</v>
          </cell>
          <cell r="B1703" t="str">
            <v>PCW SOUTH BANK F/S FLOWL OPERATIONS</v>
          </cell>
          <cell r="C1703" t="str">
            <v>O.NG.PCW.FAC.724SBFP</v>
          </cell>
          <cell r="D1703" t="str">
            <v>PCW SOUTH BANK F/S FACIL PREV. MTC (PRODUCTION MAINTENANCE – OIL (ONSHORE))</v>
          </cell>
          <cell r="E1703" t="str">
            <v>IRETI OMOTOSO</v>
          </cell>
          <cell r="F1703" t="str">
            <v>PRODUCTION</v>
          </cell>
          <cell r="G1703">
            <v>413001</v>
          </cell>
          <cell r="H1703">
            <v>4130</v>
          </cell>
          <cell r="I1703" t="str">
            <v>OF-MTCE</v>
          </cell>
          <cell r="J1703" t="str">
            <v>BASE JV</v>
          </cell>
          <cell r="K1703" t="str">
            <v>PRODUCTION</v>
          </cell>
          <cell r="L1703" t="str">
            <v>PRODUCTION</v>
          </cell>
          <cell r="M1703" t="str">
            <v>Asset Manager, Swamp West Hub</v>
          </cell>
          <cell r="N1703" t="str">
            <v>Asset Management Integration Lead</v>
          </cell>
          <cell r="O1703" t="str">
            <v>COOKEY, GABRIEL</v>
          </cell>
          <cell r="P1703" t="str">
            <v>RACHEAL.ORUEKPETI@SHELL.COM</v>
          </cell>
          <cell r="Q1703" t="str">
            <v>OPEX</v>
          </cell>
          <cell r="R1703" t="str">
            <v>OPEX</v>
          </cell>
          <cell r="S1703" t="str">
            <v>NON SAL</v>
          </cell>
          <cell r="T1703" t="str">
            <v>N/A</v>
          </cell>
          <cell r="U1703" t="str">
            <v>N/A</v>
          </cell>
          <cell r="V1703" t="str">
            <v>N/A</v>
          </cell>
          <cell r="W1703" t="str">
            <v>P231 Production Operations</v>
          </cell>
          <cell r="X1703" t="str">
            <v>S7200 Services</v>
          </cell>
          <cell r="Y1703" t="str">
            <v>A2130 Well/Mine Maintenance</v>
          </cell>
          <cell r="Z1703">
            <v>0</v>
          </cell>
          <cell r="AA1703">
            <v>0</v>
          </cell>
          <cell r="AB1703">
            <v>0</v>
          </cell>
          <cell r="AC1703">
            <v>0</v>
          </cell>
          <cell r="AD1703">
            <v>0</v>
          </cell>
          <cell r="AG1703">
            <v>0</v>
          </cell>
          <cell r="AH1703">
            <v>0</v>
          </cell>
        </row>
        <row r="1704">
          <cell r="A1704" t="str">
            <v>O.NG.PBE.NUF.FLO.724FP</v>
          </cell>
          <cell r="B1704" t="str">
            <v xml:space="preserve">PBE NUN RIVER F/S FLOWL PREV. MTC       </v>
          </cell>
          <cell r="C1704" t="str">
            <v>O.NG.PBE.NUF.FLO.724FC</v>
          </cell>
          <cell r="D1704" t="str">
            <v xml:space="preserve">PBE NUN RIVER F/S FLOWL CORR. MTC       </v>
          </cell>
          <cell r="E1704" t="str">
            <v>IRETI OMOTOSO</v>
          </cell>
          <cell r="F1704" t="str">
            <v>PRODUCTION</v>
          </cell>
          <cell r="G1704">
            <v>413001</v>
          </cell>
          <cell r="H1704">
            <v>4130</v>
          </cell>
          <cell r="I1704" t="str">
            <v>OF-MTCE</v>
          </cell>
          <cell r="J1704" t="str">
            <v>BASE JV</v>
          </cell>
          <cell r="K1704" t="str">
            <v>PRODUCTION</v>
          </cell>
          <cell r="L1704" t="str">
            <v>PRODUCTION</v>
          </cell>
          <cell r="M1704" t="str">
            <v>Asset Manager, Central Hub</v>
          </cell>
          <cell r="N1704" t="str">
            <v>Asset Management Integration Lead</v>
          </cell>
          <cell r="O1704" t="str">
            <v>ADEDIRAN, ADEWALE</v>
          </cell>
          <cell r="P1704" t="str">
            <v>MUSTAPHA.ODIOH@SHELL.COM</v>
          </cell>
          <cell r="Q1704" t="str">
            <v>OPEX</v>
          </cell>
          <cell r="R1704" t="str">
            <v>OPEX</v>
          </cell>
          <cell r="S1704" t="str">
            <v>NON SAL</v>
          </cell>
          <cell r="T1704" t="str">
            <v>N/A</v>
          </cell>
          <cell r="U1704" t="str">
            <v>N/A</v>
          </cell>
          <cell r="V1704" t="str">
            <v>N/A</v>
          </cell>
          <cell r="W1704" t="str">
            <v>P233 Facilities Maintenance</v>
          </cell>
          <cell r="X1704" t="str">
            <v>S7200 Services</v>
          </cell>
          <cell r="Y1704" t="str">
            <v>A2140 Facilities Maintenance</v>
          </cell>
          <cell r="Z1704">
            <v>10422.98</v>
          </cell>
          <cell r="AA1704">
            <v>0</v>
          </cell>
          <cell r="AB1704">
            <v>0</v>
          </cell>
          <cell r="AC1704">
            <v>0</v>
          </cell>
          <cell r="AD1704">
            <v>0</v>
          </cell>
          <cell r="AG1704">
            <v>0</v>
          </cell>
          <cell r="AH1704">
            <v>0</v>
          </cell>
        </row>
        <row r="1705">
          <cell r="A1705" t="str">
            <v>O.NG.PCW.TNF.FAC.724FC</v>
          </cell>
          <cell r="B1705" t="str">
            <v>PCW TUNU F/S FACIL CORR. MTC</v>
          </cell>
          <cell r="C1705" t="str">
            <v>O.NG.PCW.FAC.724TFC</v>
          </cell>
          <cell r="D1705" t="str">
            <v>PCW TUNU F/S FACIL CORR. MTC (PRODUCTION MAINTENANCE – OIL (ONSHORE))</v>
          </cell>
          <cell r="E1705" t="str">
            <v>IRETI OMOTOSO</v>
          </cell>
          <cell r="F1705" t="str">
            <v>PRODUCTION</v>
          </cell>
          <cell r="G1705">
            <v>413001</v>
          </cell>
          <cell r="H1705">
            <v>4130</v>
          </cell>
          <cell r="I1705" t="str">
            <v>OF-MTCE</v>
          </cell>
          <cell r="J1705" t="str">
            <v>BASE JV</v>
          </cell>
          <cell r="K1705" t="str">
            <v>PRODUCTION</v>
          </cell>
          <cell r="L1705" t="str">
            <v>PRODUCTION</v>
          </cell>
          <cell r="M1705" t="str">
            <v>Asset Manager, Swamp West Hub</v>
          </cell>
          <cell r="N1705" t="str">
            <v>Asset Management Integration Lead</v>
          </cell>
          <cell r="O1705" t="str">
            <v>COOKEY, GABRIEL</v>
          </cell>
          <cell r="P1705" t="str">
            <v>SAMUEL.AKPORHUARHO@SHELL.COM</v>
          </cell>
          <cell r="Q1705" t="str">
            <v>OPEX</v>
          </cell>
          <cell r="R1705" t="str">
            <v>OPEX</v>
          </cell>
          <cell r="S1705" t="str">
            <v>NON SAL</v>
          </cell>
          <cell r="T1705" t="str">
            <v>N/A</v>
          </cell>
          <cell r="U1705" t="str">
            <v>N/A</v>
          </cell>
          <cell r="V1705" t="str">
            <v>N_TUNU_WS2_N02</v>
          </cell>
          <cell r="W1705" t="str">
            <v>P233 Facilities Maintenance</v>
          </cell>
          <cell r="X1705" t="str">
            <v>S7200 Services</v>
          </cell>
          <cell r="Y1705" t="str">
            <v>A2140 Facilities Maintenance</v>
          </cell>
          <cell r="Z1705">
            <v>75079.710000000006</v>
          </cell>
          <cell r="AA1705">
            <v>86221.84</v>
          </cell>
          <cell r="AB1705">
            <v>12196320</v>
          </cell>
          <cell r="AC1705">
            <v>216072</v>
          </cell>
          <cell r="AD1705">
            <v>256059.93442622951</v>
          </cell>
          <cell r="AG1705">
            <v>0</v>
          </cell>
          <cell r="AH1705">
            <v>-256059.93442622951</v>
          </cell>
        </row>
        <row r="1706">
          <cell r="A1706" t="str">
            <v>O.NG.PCW.TNF.FLO.724FC</v>
          </cell>
          <cell r="B1706" t="str">
            <v>PCW TUNU F/S FLOWL CORR. MTC</v>
          </cell>
          <cell r="C1706" t="str">
            <v>O.NG.PCW.FAC.724TFC</v>
          </cell>
          <cell r="D1706" t="str">
            <v>PCW TUNU F/S FACIL CORR. MTC (PRODUCTION MAINTENANCE – OIL (ONSHORE))</v>
          </cell>
          <cell r="E1706" t="str">
            <v>IRETI OMOTOSO</v>
          </cell>
          <cell r="F1706" t="str">
            <v>PRODUCTION</v>
          </cell>
          <cell r="G1706">
            <v>413001</v>
          </cell>
          <cell r="H1706">
            <v>4130</v>
          </cell>
          <cell r="I1706" t="str">
            <v>OF-MTCE</v>
          </cell>
          <cell r="J1706" t="str">
            <v>BASE JV</v>
          </cell>
          <cell r="K1706" t="str">
            <v>PRODUCTION</v>
          </cell>
          <cell r="L1706" t="str">
            <v>PRODUCTION</v>
          </cell>
          <cell r="M1706" t="str">
            <v>Asset Manager, Swamp West Hub</v>
          </cell>
          <cell r="N1706" t="str">
            <v>Asset Management Integration Lead</v>
          </cell>
          <cell r="O1706" t="str">
            <v>COOKEY, GABRIEL</v>
          </cell>
          <cell r="P1706" t="str">
            <v>SAMUEL.AKPORHUARHO@SHELL.COM</v>
          </cell>
          <cell r="Q1706" t="str">
            <v>OPEX</v>
          </cell>
          <cell r="R1706" t="str">
            <v>OPEX</v>
          </cell>
          <cell r="S1706" t="str">
            <v>NON SAL</v>
          </cell>
          <cell r="T1706" t="str">
            <v>N/A</v>
          </cell>
          <cell r="U1706" t="str">
            <v>N/A</v>
          </cell>
          <cell r="V1706" t="str">
            <v>N/A</v>
          </cell>
          <cell r="W1706" t="str">
            <v>P233 Facilities Maintenance</v>
          </cell>
          <cell r="X1706" t="str">
            <v>S7200 Services</v>
          </cell>
          <cell r="Y1706" t="str">
            <v>A2140 Facilities Maintenance</v>
          </cell>
          <cell r="Z1706">
            <v>0</v>
          </cell>
          <cell r="AA1706">
            <v>2550.3999999999996</v>
          </cell>
          <cell r="AB1706">
            <v>0</v>
          </cell>
          <cell r="AC1706">
            <v>0</v>
          </cell>
          <cell r="AD1706">
            <v>0</v>
          </cell>
          <cell r="AG1706">
            <v>0</v>
          </cell>
          <cell r="AH1706">
            <v>0</v>
          </cell>
        </row>
        <row r="1707">
          <cell r="A1707" t="str">
            <v>O.NG.PCW.TNF.FAC.724FP</v>
          </cell>
          <cell r="B1707" t="str">
            <v>PCW TUNU F/S FACIL PREV. MTC</v>
          </cell>
          <cell r="C1707" t="str">
            <v>O.NG.PCW.FAC.724TFP</v>
          </cell>
          <cell r="D1707" t="str">
            <v>PCW TUNU F/S FACIL PREV. MTC (PRODUCTION MAINTENANCE – OIL (ONSHORE))</v>
          </cell>
          <cell r="E1707" t="str">
            <v>IRETI OMOTOSO</v>
          </cell>
          <cell r="F1707" t="str">
            <v>PRODUCTION</v>
          </cell>
          <cell r="G1707">
            <v>413001</v>
          </cell>
          <cell r="H1707">
            <v>4130</v>
          </cell>
          <cell r="I1707" t="str">
            <v>OF-MTCE</v>
          </cell>
          <cell r="J1707" t="str">
            <v>BASE JV</v>
          </cell>
          <cell r="K1707" t="str">
            <v>PRODUCTION</v>
          </cell>
          <cell r="L1707" t="str">
            <v>PRODUCTION</v>
          </cell>
          <cell r="M1707" t="str">
            <v>Asset Manager, Swamp West Hub</v>
          </cell>
          <cell r="N1707" t="str">
            <v>Asset Management Integration Lead</v>
          </cell>
          <cell r="O1707" t="str">
            <v>COOKEY, GABRIEL</v>
          </cell>
          <cell r="P1707" t="str">
            <v>SAMUEL.AKPORHUARHO@SHELL.COM</v>
          </cell>
          <cell r="Q1707" t="str">
            <v>OPEX</v>
          </cell>
          <cell r="R1707" t="str">
            <v>OPEX</v>
          </cell>
          <cell r="S1707" t="str">
            <v>NON SAL</v>
          </cell>
          <cell r="T1707" t="str">
            <v>N/A</v>
          </cell>
          <cell r="U1707" t="str">
            <v>N/A</v>
          </cell>
          <cell r="V1707" t="str">
            <v>N_TUNU_WS2_N02</v>
          </cell>
          <cell r="W1707" t="str">
            <v>P233 Facilities Maintenance</v>
          </cell>
          <cell r="X1707" t="str">
            <v>S7200 Services</v>
          </cell>
          <cell r="Y1707" t="str">
            <v>A2140 Facilities Maintenance</v>
          </cell>
          <cell r="Z1707">
            <v>17447.540000000005</v>
          </cell>
          <cell r="AA1707">
            <v>184956.51</v>
          </cell>
          <cell r="AB1707">
            <v>3668280</v>
          </cell>
          <cell r="AC1707">
            <v>318065.76999999996</v>
          </cell>
          <cell r="AD1707">
            <v>330092.91754098359</v>
          </cell>
          <cell r="AG1707">
            <v>0</v>
          </cell>
          <cell r="AH1707">
            <v>-330092.91754098359</v>
          </cell>
        </row>
        <row r="1708">
          <cell r="A1708" t="str">
            <v>O.NG.PCW.TNF.FLO.724FP</v>
          </cell>
          <cell r="B1708" t="str">
            <v>PCW TUNU F/S FLOWL PREV. MTC</v>
          </cell>
          <cell r="C1708" t="str">
            <v>O.NG.PCW.FAC.724TFP</v>
          </cell>
          <cell r="D1708" t="str">
            <v>PCW TUNU F/S FACIL PREV. MTC (PRODUCTION MAINTENANCE – OIL (ONSHORE))</v>
          </cell>
          <cell r="E1708" t="str">
            <v>IRETI OMOTOSO</v>
          </cell>
          <cell r="F1708" t="str">
            <v>PRODUCTION</v>
          </cell>
          <cell r="G1708">
            <v>413001</v>
          </cell>
          <cell r="H1708">
            <v>4130</v>
          </cell>
          <cell r="I1708" t="str">
            <v>OF-MTCE</v>
          </cell>
          <cell r="J1708" t="str">
            <v>BASE JV</v>
          </cell>
          <cell r="K1708" t="str">
            <v>PRODUCTION</v>
          </cell>
          <cell r="L1708" t="str">
            <v>PRODUCTION</v>
          </cell>
          <cell r="M1708" t="str">
            <v>Asset Manager, Swamp West Hub</v>
          </cell>
          <cell r="N1708" t="str">
            <v>Asset Management Integration Lead</v>
          </cell>
          <cell r="O1708" t="str">
            <v>COOKEY, GABRIEL</v>
          </cell>
          <cell r="P1708" t="str">
            <v>SAMUEL.AKPORHUARHO@SHELL.COM</v>
          </cell>
          <cell r="Q1708" t="str">
            <v>OPEX</v>
          </cell>
          <cell r="R1708" t="str">
            <v>OPEX</v>
          </cell>
          <cell r="S1708" t="str">
            <v>NON SAL</v>
          </cell>
          <cell r="T1708" t="str">
            <v>N/A</v>
          </cell>
          <cell r="U1708" t="str">
            <v>N/A</v>
          </cell>
          <cell r="V1708" t="str">
            <v>N/A</v>
          </cell>
          <cell r="W1708" t="str">
            <v>P233 Facilities Maintenance</v>
          </cell>
          <cell r="X1708" t="str">
            <v>S7200 Services</v>
          </cell>
          <cell r="Y1708" t="str">
            <v>A2140 Facilities Maintenance</v>
          </cell>
          <cell r="Z1708">
            <v>11299.400000000001</v>
          </cell>
          <cell r="AA1708">
            <v>0</v>
          </cell>
          <cell r="AB1708">
            <v>0</v>
          </cell>
          <cell r="AC1708">
            <v>0</v>
          </cell>
          <cell r="AD1708">
            <v>0</v>
          </cell>
          <cell r="AG1708">
            <v>0</v>
          </cell>
          <cell r="AH1708">
            <v>0</v>
          </cell>
        </row>
        <row r="1709">
          <cell r="A1709" t="str">
            <v>O.NG.PCW.YKF.FAC.724FC</v>
          </cell>
          <cell r="B1709" t="str">
            <v>PCW YOKRI F/S FACIL CORR. MTC</v>
          </cell>
          <cell r="C1709" t="str">
            <v>O.NG.PCW.FAC.724YKFC</v>
          </cell>
          <cell r="D1709" t="str">
            <v>PCW YOKRI F/S FACIL CORR. MTC (PRODUCTION MAINTENANCE – OIL (ONSHORE))</v>
          </cell>
          <cell r="E1709" t="str">
            <v>IRETI OMOTOSO</v>
          </cell>
          <cell r="F1709" t="str">
            <v>PRODUCTION</v>
          </cell>
          <cell r="G1709">
            <v>413001</v>
          </cell>
          <cell r="H1709">
            <v>4130</v>
          </cell>
          <cell r="I1709" t="str">
            <v>OF-MTCE</v>
          </cell>
          <cell r="J1709" t="str">
            <v>BASE JV</v>
          </cell>
          <cell r="K1709" t="str">
            <v>PRODUCTION</v>
          </cell>
          <cell r="L1709" t="str">
            <v>PRODUCTION</v>
          </cell>
          <cell r="M1709" t="str">
            <v>Asset Manager, Swamp West Hub</v>
          </cell>
          <cell r="N1709" t="str">
            <v>Asset Management Integration Lead</v>
          </cell>
          <cell r="O1709" t="str">
            <v>COOKEY, GABRIEL</v>
          </cell>
          <cell r="P1709" t="str">
            <v>RACHEAL.ORUEKPETI@SHELL.COM</v>
          </cell>
          <cell r="Q1709" t="str">
            <v>OPEX</v>
          </cell>
          <cell r="R1709" t="str">
            <v>OPEX</v>
          </cell>
          <cell r="S1709" t="str">
            <v>NON SAL</v>
          </cell>
          <cell r="T1709" t="str">
            <v>N/A</v>
          </cell>
          <cell r="U1709" t="str">
            <v>N/A</v>
          </cell>
          <cell r="V1709" t="str">
            <v>N_FORC_WS1_G01</v>
          </cell>
          <cell r="W1709" t="str">
            <v>P233 Facilities Maintenance</v>
          </cell>
          <cell r="X1709" t="str">
            <v>S7200 Services</v>
          </cell>
          <cell r="Y1709" t="str">
            <v>A2140 Facilities Maintenance</v>
          </cell>
          <cell r="Z1709">
            <v>26611.689999999995</v>
          </cell>
          <cell r="AA1709">
            <v>102424.93</v>
          </cell>
          <cell r="AB1709">
            <v>6749010.5673512025</v>
          </cell>
          <cell r="AC1709">
            <v>80885.035154890415</v>
          </cell>
          <cell r="AD1709">
            <v>103012.93865440256</v>
          </cell>
          <cell r="AG1709">
            <v>0</v>
          </cell>
          <cell r="AH1709">
            <v>-103012.93865440256</v>
          </cell>
        </row>
        <row r="1710">
          <cell r="A1710" t="str">
            <v>O.NG.PCW.YKF.FLO.724FC</v>
          </cell>
          <cell r="B1710" t="str">
            <v xml:space="preserve">PCW YOKRI F/S FLOWL CORR. MTC           </v>
          </cell>
          <cell r="C1710" t="str">
            <v>O.NG.PCW.FAC.724YKFC</v>
          </cell>
          <cell r="D1710" t="str">
            <v>PCW YOKRI F/S FACIL CORR. MTC (PRODUCTION MAINTENANCE – OIL (ONSHORE))</v>
          </cell>
          <cell r="E1710" t="str">
            <v>IRETI OMOTOSO</v>
          </cell>
          <cell r="F1710" t="str">
            <v>PRODUCTION</v>
          </cell>
          <cell r="G1710">
            <v>413001</v>
          </cell>
          <cell r="H1710">
            <v>4130</v>
          </cell>
          <cell r="I1710" t="str">
            <v>OF-MTCE</v>
          </cell>
          <cell r="J1710" t="str">
            <v>BASE JV</v>
          </cell>
          <cell r="K1710" t="str">
            <v>PRODUCTION</v>
          </cell>
          <cell r="L1710" t="str">
            <v>PRODUCTION</v>
          </cell>
          <cell r="M1710" t="str">
            <v>Asset Manager, Swamp West Hub</v>
          </cell>
          <cell r="N1710" t="str">
            <v>Asset Management Integration Lead</v>
          </cell>
          <cell r="O1710" t="str">
            <v>COOKEY, GABRIEL</v>
          </cell>
          <cell r="P1710" t="str">
            <v>RACHEAL.ORUEKPETI@SHELL.COM</v>
          </cell>
          <cell r="Q1710" t="str">
            <v>OPEX</v>
          </cell>
          <cell r="R1710" t="str">
            <v>OPEX</v>
          </cell>
          <cell r="S1710" t="str">
            <v>NON SAL</v>
          </cell>
          <cell r="T1710" t="str">
            <v>N/A</v>
          </cell>
          <cell r="U1710" t="str">
            <v>N/A</v>
          </cell>
          <cell r="V1710" t="str">
            <v>N/A</v>
          </cell>
          <cell r="W1710" t="str">
            <v>P233 Facilities Maintenance</v>
          </cell>
          <cell r="X1710" t="str">
            <v>S7200 Services</v>
          </cell>
          <cell r="Y1710" t="str">
            <v>A2140 Facilities Maintenance</v>
          </cell>
          <cell r="Z1710">
            <v>-0.01</v>
          </cell>
          <cell r="AA1710">
            <v>0</v>
          </cell>
          <cell r="AB1710">
            <v>0</v>
          </cell>
          <cell r="AC1710">
            <v>0</v>
          </cell>
          <cell r="AD1710">
            <v>0</v>
          </cell>
          <cell r="AG1710">
            <v>0</v>
          </cell>
          <cell r="AH1710">
            <v>0</v>
          </cell>
        </row>
        <row r="1711">
          <cell r="A1711" t="str">
            <v>O.NG.PCW.YKF.FLO.724FP</v>
          </cell>
          <cell r="B1711" t="str">
            <v>PCW YOKRI F/S FLOWL PREV. MTC</v>
          </cell>
          <cell r="C1711" t="str">
            <v>O.NG.PCW.FAC.724YKFC</v>
          </cell>
          <cell r="D1711" t="str">
            <v>PCW YOKRI F/S FACIL CORR. MTC (PRODUCTION MAINTENANCE – OIL (ONSHORE))</v>
          </cell>
          <cell r="E1711" t="str">
            <v>IRETI OMOTOSO</v>
          </cell>
          <cell r="F1711" t="str">
            <v>PRODUCTION</v>
          </cell>
          <cell r="G1711">
            <v>413001</v>
          </cell>
          <cell r="H1711">
            <v>4130</v>
          </cell>
          <cell r="I1711" t="str">
            <v>OF-MTCE</v>
          </cell>
          <cell r="J1711" t="str">
            <v>BASE JV</v>
          </cell>
          <cell r="K1711" t="str">
            <v>PRODUCTION</v>
          </cell>
          <cell r="L1711" t="str">
            <v>PRODUCTION</v>
          </cell>
          <cell r="M1711" t="str">
            <v>Asset Manager, Swamp West Hub</v>
          </cell>
          <cell r="N1711" t="str">
            <v>Asset Management Integration Lead</v>
          </cell>
          <cell r="O1711" t="str">
            <v>COOKEY, GABRIEL</v>
          </cell>
          <cell r="P1711" t="str">
            <v>RACHEAL.ORUEKPETI@SHELL.COM</v>
          </cell>
          <cell r="Q1711" t="str">
            <v>OPEX</v>
          </cell>
          <cell r="R1711" t="str">
            <v>OPEX</v>
          </cell>
          <cell r="S1711" t="str">
            <v>NON SAL</v>
          </cell>
          <cell r="T1711" t="str">
            <v>N/A</v>
          </cell>
          <cell r="U1711" t="str">
            <v>N/A</v>
          </cell>
          <cell r="V1711" t="str">
            <v>N/A</v>
          </cell>
          <cell r="W1711" t="str">
            <v>P233 Facilities Maintenance</v>
          </cell>
          <cell r="X1711" t="str">
            <v>S7200 Services</v>
          </cell>
          <cell r="Y1711" t="str">
            <v>A2140 Facilities Maintenance</v>
          </cell>
          <cell r="Z1711">
            <v>34334.450000000004</v>
          </cell>
          <cell r="AA1711">
            <v>0</v>
          </cell>
          <cell r="AB1711">
            <v>0</v>
          </cell>
          <cell r="AC1711">
            <v>0</v>
          </cell>
          <cell r="AD1711">
            <v>0</v>
          </cell>
          <cell r="AG1711">
            <v>0</v>
          </cell>
          <cell r="AH1711">
            <v>0</v>
          </cell>
        </row>
        <row r="1712">
          <cell r="A1712" t="str">
            <v>O.NG.PCW.OKF.FLO.724FC</v>
          </cell>
          <cell r="B1712" t="str">
            <v>PCWOPUKUSHIF/SFLOWLCORR.MTC</v>
          </cell>
          <cell r="C1712" t="str">
            <v>O.NG.PCW.OKF.FLO.724FC</v>
          </cell>
          <cell r="D1712" t="str">
            <v>PCWOPUKUSHIF/SFLOWLCORR.MTC</v>
          </cell>
          <cell r="E1712" t="str">
            <v>IRETI OMOTOSO</v>
          </cell>
          <cell r="F1712" t="str">
            <v>PRODUCTION</v>
          </cell>
          <cell r="G1712">
            <v>413001</v>
          </cell>
          <cell r="H1712">
            <v>4130</v>
          </cell>
          <cell r="I1712" t="str">
            <v>OF-MTCE</v>
          </cell>
          <cell r="J1712" t="str">
            <v>BASE JV</v>
          </cell>
          <cell r="K1712" t="str">
            <v>PRODUCTION</v>
          </cell>
          <cell r="L1712" t="str">
            <v>PRODUCTION</v>
          </cell>
          <cell r="M1712" t="str">
            <v>Asset Manager, Swamp West Hub</v>
          </cell>
          <cell r="N1712" t="str">
            <v>Asset Management Integration Lead</v>
          </cell>
          <cell r="O1712" t="str">
            <v>COOKEY, GABRIEL</v>
          </cell>
          <cell r="P1712" t="str">
            <v>RICHARD.ITENE@SHELL.COM</v>
          </cell>
          <cell r="Q1712" t="str">
            <v>OPEX</v>
          </cell>
          <cell r="R1712" t="str">
            <v>OPEX</v>
          </cell>
          <cell r="S1712" t="str">
            <v>NON SAL</v>
          </cell>
          <cell r="T1712" t="str">
            <v>N/A</v>
          </cell>
          <cell r="U1712" t="str">
            <v>N/A</v>
          </cell>
          <cell r="V1712" t="str">
            <v>N_OPUK_WS2_N02</v>
          </cell>
          <cell r="W1712" t="str">
            <v>P233 Facilities Maintenance</v>
          </cell>
          <cell r="X1712" t="str">
            <v>S7200 Services</v>
          </cell>
          <cell r="Y1712" t="str">
            <v>A2140 Facilities Maintenance</v>
          </cell>
          <cell r="Z1712">
            <v>27370.52</v>
          </cell>
          <cell r="AA1712">
            <v>215482.34999999998</v>
          </cell>
          <cell r="AB1712">
            <v>13728000</v>
          </cell>
          <cell r="AC1712">
            <v>155385.60000000001</v>
          </cell>
          <cell r="AD1712">
            <v>200395.43606557377</v>
          </cell>
          <cell r="AG1712">
            <v>0</v>
          </cell>
          <cell r="AH1712">
            <v>-200395.43606557377</v>
          </cell>
        </row>
        <row r="1713">
          <cell r="A1713" t="str">
            <v>O.NG.PCW.OKF.FLO.724FP</v>
          </cell>
          <cell r="B1713" t="str">
            <v>PCW OPUKUSHI F/S FLOWL PREV. MTC</v>
          </cell>
          <cell r="C1713" t="str">
            <v>O.NG.PCW.OKF.FLO.724FC</v>
          </cell>
          <cell r="D1713" t="str">
            <v>PCWOPUKUSHIF/SFLOWLCORR.MTC</v>
          </cell>
          <cell r="E1713" t="str">
            <v>IRETI OMOTOSO</v>
          </cell>
          <cell r="F1713" t="str">
            <v>PRODUCTION</v>
          </cell>
          <cell r="G1713">
            <v>413001</v>
          </cell>
          <cell r="H1713">
            <v>4130</v>
          </cell>
          <cell r="I1713" t="str">
            <v>OF-MTCE</v>
          </cell>
          <cell r="J1713" t="str">
            <v>BASE JV</v>
          </cell>
          <cell r="K1713" t="str">
            <v>PRODUCTION</v>
          </cell>
          <cell r="L1713" t="str">
            <v>PRODUCTION</v>
          </cell>
          <cell r="M1713" t="str">
            <v>Asset Manager, Swamp West Hub</v>
          </cell>
          <cell r="N1713" t="str">
            <v>Asset Management Integration Lead</v>
          </cell>
          <cell r="O1713" t="str">
            <v>COOKEY, GABRIEL</v>
          </cell>
          <cell r="P1713" t="str">
            <v>RICHARD.ITENE@SHELL.COM</v>
          </cell>
          <cell r="Q1713" t="str">
            <v>OPEX</v>
          </cell>
          <cell r="R1713" t="str">
            <v>OPEX</v>
          </cell>
          <cell r="S1713" t="str">
            <v>NON SAL</v>
          </cell>
          <cell r="T1713" t="str">
            <v>N/A</v>
          </cell>
          <cell r="U1713" t="str">
            <v>N/A</v>
          </cell>
          <cell r="V1713" t="str">
            <v>N/A</v>
          </cell>
          <cell r="W1713" t="str">
            <v>P233 Facilities Maintenance</v>
          </cell>
          <cell r="X1713" t="str">
            <v>S7200 Services</v>
          </cell>
          <cell r="Y1713" t="str">
            <v>A2140 Facilities Maintenance</v>
          </cell>
          <cell r="Z1713">
            <v>11144.150000000001</v>
          </cell>
          <cell r="AA1713">
            <v>0</v>
          </cell>
          <cell r="AB1713">
            <v>0</v>
          </cell>
          <cell r="AC1713">
            <v>0</v>
          </cell>
          <cell r="AD1713">
            <v>0</v>
          </cell>
          <cell r="AG1713">
            <v>0</v>
          </cell>
          <cell r="AH1713">
            <v>0</v>
          </cell>
        </row>
        <row r="1714">
          <cell r="A1714" t="str">
            <v>O.NG.PCW.SUU.ACC.724FP</v>
          </cell>
          <cell r="B1714" t="str">
            <v xml:space="preserve">PCW.SUPPORT ACCOMMODATION PREV.         </v>
          </cell>
          <cell r="C1714" t="str">
            <v>O.NG.PCW.SUU.INF.71300</v>
          </cell>
          <cell r="D1714" t="str">
            <v>PCW.SUPPORT IT INFRASTRUCTURE OPERATE</v>
          </cell>
          <cell r="E1714" t="str">
            <v>IRETI OMOTOSO</v>
          </cell>
          <cell r="F1714" t="str">
            <v>PRODUCTION</v>
          </cell>
          <cell r="G1714">
            <v>414001</v>
          </cell>
          <cell r="H1714">
            <v>4140</v>
          </cell>
          <cell r="I1714" t="str">
            <v>OF-MTCE</v>
          </cell>
          <cell r="J1714" t="str">
            <v>BASE JV</v>
          </cell>
          <cell r="K1714" t="str">
            <v>PRODUCTION</v>
          </cell>
          <cell r="L1714" t="str">
            <v>PRODUCTION</v>
          </cell>
          <cell r="M1714" t="str">
            <v>Asset Manager, Swamp West Hub</v>
          </cell>
          <cell r="N1714" t="str">
            <v>Asset Management Integration Lead</v>
          </cell>
          <cell r="O1714" t="str">
            <v>COOKEY, GABRIEL</v>
          </cell>
          <cell r="P1714" t="str">
            <v>RICHARD.ITENE@SHELL.COM</v>
          </cell>
          <cell r="Q1714" t="str">
            <v>OPEX</v>
          </cell>
          <cell r="R1714" t="str">
            <v>OPEX</v>
          </cell>
          <cell r="S1714" t="str">
            <v>NON SAL</v>
          </cell>
          <cell r="T1714" t="str">
            <v>N/A</v>
          </cell>
          <cell r="U1714" t="str">
            <v>N/A</v>
          </cell>
          <cell r="V1714" t="str">
            <v>N/A</v>
          </cell>
          <cell r="W1714" t="str">
            <v>P233 Facilities Maintenance</v>
          </cell>
          <cell r="X1714" t="str">
            <v>S7200 Services</v>
          </cell>
          <cell r="Y1714" t="str">
            <v>A2140 Facilities Maintenance</v>
          </cell>
          <cell r="Z1714">
            <v>1217.9100000000001</v>
          </cell>
          <cell r="AA1714">
            <v>0</v>
          </cell>
          <cell r="AB1714">
            <v>0</v>
          </cell>
          <cell r="AC1714">
            <v>0</v>
          </cell>
          <cell r="AD1714">
            <v>0</v>
          </cell>
          <cell r="AG1714">
            <v>0</v>
          </cell>
          <cell r="AH1714">
            <v>0</v>
          </cell>
        </row>
        <row r="1715">
          <cell r="A1715" t="str">
            <v>O.NG.PCW.SUU.HEL.724FC</v>
          </cell>
          <cell r="B1715" t="str">
            <v>PCW.SUPPORT HELIPAD CORR. MTC</v>
          </cell>
          <cell r="C1715" t="str">
            <v>O.NG.PCW.SUU.INF.71300</v>
          </cell>
          <cell r="D1715" t="str">
            <v>PCW.SUPPORT IT INFRASTRUCTURE OPERATE</v>
          </cell>
          <cell r="E1715" t="str">
            <v>IRETI OMOTOSO</v>
          </cell>
          <cell r="F1715" t="str">
            <v>PRODUCTION</v>
          </cell>
          <cell r="G1715">
            <v>414001</v>
          </cell>
          <cell r="H1715">
            <v>4140</v>
          </cell>
          <cell r="I1715" t="str">
            <v>OF-MTCE</v>
          </cell>
          <cell r="J1715" t="str">
            <v>BASE JV</v>
          </cell>
          <cell r="K1715" t="str">
            <v>PRODUCTION</v>
          </cell>
          <cell r="L1715" t="str">
            <v>PRODUCTION</v>
          </cell>
          <cell r="M1715" t="str">
            <v>Asset Manager, Swamp West Hub</v>
          </cell>
          <cell r="N1715" t="str">
            <v>Asset Management Integration Lead</v>
          </cell>
          <cell r="O1715" t="str">
            <v>COOKEY, GABRIEL</v>
          </cell>
          <cell r="P1715" t="str">
            <v>RICHARD.ITENE@SHELL.COM</v>
          </cell>
          <cell r="Q1715" t="str">
            <v>OPEX</v>
          </cell>
          <cell r="R1715" t="str">
            <v>OPEX</v>
          </cell>
          <cell r="S1715" t="str">
            <v>NON SAL</v>
          </cell>
          <cell r="T1715" t="str">
            <v>N/A</v>
          </cell>
          <cell r="U1715" t="str">
            <v>N/A</v>
          </cell>
          <cell r="V1715" t="str">
            <v>N/A</v>
          </cell>
          <cell r="W1715" t="str">
            <v>P233 Facilities Maintenance</v>
          </cell>
          <cell r="X1715" t="str">
            <v>S7200 Services</v>
          </cell>
          <cell r="Y1715" t="str">
            <v>A2140 Facilities Maintenance</v>
          </cell>
          <cell r="Z1715">
            <v>0</v>
          </cell>
          <cell r="AA1715">
            <v>0</v>
          </cell>
          <cell r="AB1715">
            <v>0</v>
          </cell>
          <cell r="AC1715">
            <v>0</v>
          </cell>
          <cell r="AD1715">
            <v>0</v>
          </cell>
          <cell r="AG1715">
            <v>0</v>
          </cell>
          <cell r="AH1715">
            <v>0</v>
          </cell>
        </row>
        <row r="1716">
          <cell r="A1716" t="str">
            <v>O.NG.PCW.SUU.HEL.724FP</v>
          </cell>
          <cell r="B1716" t="str">
            <v xml:space="preserve">PCW.SUPPORT HELIPAD PREV. MTC           </v>
          </cell>
          <cell r="C1716" t="str">
            <v>O.NG.PCW.SUU.INF.71300</v>
          </cell>
          <cell r="D1716" t="str">
            <v>PCW.SUPPORT IT INFRASTRUCTURE OPERATE</v>
          </cell>
          <cell r="E1716" t="str">
            <v>IRETI OMOTOSO</v>
          </cell>
          <cell r="F1716" t="str">
            <v>PRODUCTION</v>
          </cell>
          <cell r="G1716">
            <v>414001</v>
          </cell>
          <cell r="H1716">
            <v>4140</v>
          </cell>
          <cell r="I1716" t="str">
            <v>OF-MTCE</v>
          </cell>
          <cell r="J1716" t="str">
            <v>BASE JV</v>
          </cell>
          <cell r="K1716" t="str">
            <v>PRODUCTION</v>
          </cell>
          <cell r="L1716" t="str">
            <v>PRODUCTION</v>
          </cell>
          <cell r="M1716" t="str">
            <v>Asset Manager, Swamp West Hub</v>
          </cell>
          <cell r="N1716" t="str">
            <v>Asset Management Integration Lead</v>
          </cell>
          <cell r="O1716" t="str">
            <v>COOKEY, GABRIEL</v>
          </cell>
          <cell r="P1716" t="str">
            <v>RICHARD.ITENE@SHELL.COM</v>
          </cell>
          <cell r="Q1716" t="str">
            <v>OPEX</v>
          </cell>
          <cell r="R1716" t="str">
            <v>OPEX</v>
          </cell>
          <cell r="S1716" t="str">
            <v>NON SAL</v>
          </cell>
          <cell r="T1716" t="str">
            <v>N/A</v>
          </cell>
          <cell r="U1716" t="str">
            <v>N/A</v>
          </cell>
          <cell r="V1716" t="str">
            <v>N/A</v>
          </cell>
          <cell r="W1716" t="str">
            <v>P233 Facilities Maintenance</v>
          </cell>
          <cell r="X1716" t="str">
            <v>S7200 Services</v>
          </cell>
          <cell r="Y1716" t="str">
            <v>A2140 Facilities Maintenance</v>
          </cell>
          <cell r="Z1716">
            <v>3572.47</v>
          </cell>
          <cell r="AA1716">
            <v>0</v>
          </cell>
          <cell r="AB1716">
            <v>0</v>
          </cell>
          <cell r="AC1716">
            <v>0</v>
          </cell>
          <cell r="AD1716">
            <v>0</v>
          </cell>
          <cell r="AG1716">
            <v>0</v>
          </cell>
          <cell r="AH1716">
            <v>0</v>
          </cell>
        </row>
        <row r="1717">
          <cell r="A1717" t="str">
            <v>O.NG.PCW.SUU.INF.71300</v>
          </cell>
          <cell r="B1717" t="str">
            <v>PCW.SUPPORT IT INFRASTRUCTURE OPERATE</v>
          </cell>
          <cell r="C1717" t="str">
            <v>O.NG.PCW.SUU.INF.71300</v>
          </cell>
          <cell r="D1717" t="str">
            <v>PCW.SUPPORT IT INFRASTRUCTURE OPERATE</v>
          </cell>
          <cell r="E1717" t="str">
            <v>IRETI OMOTOSO</v>
          </cell>
          <cell r="F1717" t="str">
            <v>PRODUCTION</v>
          </cell>
          <cell r="G1717">
            <v>414001</v>
          </cell>
          <cell r="H1717">
            <v>4140</v>
          </cell>
          <cell r="I1717" t="str">
            <v>OF-MTCE</v>
          </cell>
          <cell r="J1717" t="str">
            <v>BASE JV</v>
          </cell>
          <cell r="K1717" t="str">
            <v>PRODUCTION</v>
          </cell>
          <cell r="L1717" t="str">
            <v>PRODUCTION</v>
          </cell>
          <cell r="M1717" t="str">
            <v>Asset Manager, Swamp West Hub</v>
          </cell>
          <cell r="N1717" t="str">
            <v>Asset Management Integration Lead</v>
          </cell>
          <cell r="O1717" t="str">
            <v>COOKEY, GABRIEL</v>
          </cell>
          <cell r="P1717" t="str">
            <v>RICHARD.ITENE@SHELL.COM</v>
          </cell>
          <cell r="Q1717" t="str">
            <v>OPEX</v>
          </cell>
          <cell r="R1717" t="str">
            <v>OPEX</v>
          </cell>
          <cell r="S1717" t="str">
            <v>NON SAL</v>
          </cell>
          <cell r="T1717" t="str">
            <v>N/A</v>
          </cell>
          <cell r="U1717" t="str">
            <v>N/A</v>
          </cell>
          <cell r="V1717" t="str">
            <v>C_OPSE_OIL_Z11</v>
          </cell>
          <cell r="W1717" t="str">
            <v>P231 Production Operations</v>
          </cell>
          <cell r="X1717" t="str">
            <v>S7200 Services</v>
          </cell>
          <cell r="Y1717" t="str">
            <v>A2110 Production Operations</v>
          </cell>
          <cell r="Z1717">
            <v>6341.23</v>
          </cell>
          <cell r="AA1717">
            <v>33205.93</v>
          </cell>
          <cell r="AB1717">
            <v>13500000</v>
          </cell>
          <cell r="AC1717">
            <v>0</v>
          </cell>
          <cell r="AD1717">
            <v>44262.295081967211</v>
          </cell>
          <cell r="AG1717">
            <v>0</v>
          </cell>
          <cell r="AH1717">
            <v>-44262.295081967211</v>
          </cell>
        </row>
        <row r="1718">
          <cell r="A1718" t="str">
            <v>O.NG.PCW.SUU.JET.724FC</v>
          </cell>
          <cell r="B1718" t="str">
            <v>PCW.SUPPORT - JETTY CORR. MTC</v>
          </cell>
          <cell r="C1718" t="str">
            <v>O.NG.PCW.SUU.INF.71300</v>
          </cell>
          <cell r="D1718" t="str">
            <v>PCW.SUPPORT IT INFRASTRUCTURE OPERATE</v>
          </cell>
          <cell r="E1718" t="str">
            <v>IRETI OMOTOSO</v>
          </cell>
          <cell r="F1718" t="str">
            <v>PRODUCTION</v>
          </cell>
          <cell r="G1718">
            <v>414001</v>
          </cell>
          <cell r="H1718">
            <v>4140</v>
          </cell>
          <cell r="I1718" t="str">
            <v>OF-MTCE</v>
          </cell>
          <cell r="J1718" t="str">
            <v>BASE JV</v>
          </cell>
          <cell r="K1718" t="str">
            <v>PRODUCTION</v>
          </cell>
          <cell r="L1718" t="str">
            <v>PRODUCTION</v>
          </cell>
          <cell r="M1718" t="str">
            <v>Asset Manager, Swamp West Hub</v>
          </cell>
          <cell r="N1718" t="str">
            <v>Asset Management Integration Lead</v>
          </cell>
          <cell r="O1718" t="str">
            <v>COOKEY, GABRIEL</v>
          </cell>
          <cell r="P1718" t="str">
            <v>RICHARD.ITENE@SHELL.COM</v>
          </cell>
          <cell r="Q1718" t="str">
            <v>OPEX</v>
          </cell>
          <cell r="R1718" t="str">
            <v>OPEX</v>
          </cell>
          <cell r="S1718" t="str">
            <v>NON SAL</v>
          </cell>
          <cell r="T1718" t="str">
            <v>N/A</v>
          </cell>
          <cell r="U1718" t="str">
            <v>N/A</v>
          </cell>
          <cell r="V1718" t="str">
            <v>N/A</v>
          </cell>
          <cell r="W1718" t="str">
            <v>P233 Facilities Maintenance</v>
          </cell>
          <cell r="X1718" t="str">
            <v>S7200 Services</v>
          </cell>
          <cell r="Y1718" t="str">
            <v>A2140 Facilities Maintenance</v>
          </cell>
          <cell r="Z1718">
            <v>0</v>
          </cell>
          <cell r="AA1718">
            <v>0</v>
          </cell>
          <cell r="AB1718">
            <v>0</v>
          </cell>
          <cell r="AC1718">
            <v>0</v>
          </cell>
          <cell r="AD1718">
            <v>0</v>
          </cell>
          <cell r="AG1718">
            <v>0</v>
          </cell>
          <cell r="AH1718">
            <v>0</v>
          </cell>
        </row>
        <row r="1719">
          <cell r="A1719" t="str">
            <v>O.NG.PCW.SUU.JET.724FP</v>
          </cell>
          <cell r="B1719" t="str">
            <v xml:space="preserve">PCW.SUPPORT - JETTY PREV. MTC           </v>
          </cell>
          <cell r="C1719" t="str">
            <v>O.NG.PCW.SUU.INF.71300</v>
          </cell>
          <cell r="D1719" t="str">
            <v>PCW.SUPPORT IT INFRASTRUCTURE OPERATE</v>
          </cell>
          <cell r="E1719" t="str">
            <v>IRETI OMOTOSO</v>
          </cell>
          <cell r="F1719" t="str">
            <v>PRODUCTION</v>
          </cell>
          <cell r="G1719">
            <v>414001</v>
          </cell>
          <cell r="H1719">
            <v>4140</v>
          </cell>
          <cell r="I1719" t="str">
            <v>OF-MTCE</v>
          </cell>
          <cell r="J1719" t="str">
            <v>BASE JV</v>
          </cell>
          <cell r="K1719" t="str">
            <v>PRODUCTION</v>
          </cell>
          <cell r="L1719" t="str">
            <v>PRODUCTION</v>
          </cell>
          <cell r="M1719" t="str">
            <v>Asset Manager, Swamp West Hub</v>
          </cell>
          <cell r="N1719" t="str">
            <v>Asset Management Integration Lead</v>
          </cell>
          <cell r="O1719" t="str">
            <v>COOKEY, GABRIEL</v>
          </cell>
          <cell r="P1719" t="str">
            <v>RICHARD.ITENE@SHELL.COM</v>
          </cell>
          <cell r="Q1719" t="str">
            <v>OPEX</v>
          </cell>
          <cell r="R1719" t="str">
            <v>OPEX</v>
          </cell>
          <cell r="S1719" t="str">
            <v>NON SAL</v>
          </cell>
          <cell r="T1719" t="str">
            <v>N/A</v>
          </cell>
          <cell r="U1719" t="str">
            <v>N/A</v>
          </cell>
          <cell r="V1719" t="str">
            <v>N/A</v>
          </cell>
          <cell r="W1719" t="str">
            <v>P233 Facilities Maintenance</v>
          </cell>
          <cell r="X1719" t="str">
            <v>S7200 Services</v>
          </cell>
          <cell r="Y1719" t="str">
            <v>A2140 Facilities Maintenance</v>
          </cell>
          <cell r="Z1719">
            <v>1773.7</v>
          </cell>
          <cell r="AA1719">
            <v>0</v>
          </cell>
          <cell r="AB1719">
            <v>0</v>
          </cell>
          <cell r="AC1719">
            <v>0</v>
          </cell>
          <cell r="AD1719">
            <v>0</v>
          </cell>
          <cell r="AG1719">
            <v>0</v>
          </cell>
          <cell r="AH1719">
            <v>0</v>
          </cell>
        </row>
        <row r="1720">
          <cell r="A1720" t="str">
            <v>O.NG.PBE.SKA.FAC.71300</v>
          </cell>
          <cell r="B1720" t="str">
            <v>PBE SOKU AGG OPERATIONS</v>
          </cell>
          <cell r="C1720" t="str">
            <v>O.NG.PEC.GAS.71300</v>
          </cell>
          <cell r="D1720" t="str">
            <v xml:space="preserve">EASTERN SWAMP (PEC) GAS FACILITIES OPERATIONS </v>
          </cell>
          <cell r="E1720" t="str">
            <v>IRETI OMOTOSO</v>
          </cell>
          <cell r="F1720" t="str">
            <v>PRODUCTION</v>
          </cell>
          <cell r="G1720">
            <v>413003</v>
          </cell>
          <cell r="H1720">
            <v>4130</v>
          </cell>
          <cell r="I1720" t="str">
            <v>GAS</v>
          </cell>
          <cell r="J1720" t="str">
            <v>BASE JV</v>
          </cell>
          <cell r="K1720" t="str">
            <v>PRODUCTION</v>
          </cell>
          <cell r="L1720" t="str">
            <v>PRODUCTION</v>
          </cell>
          <cell r="M1720" t="str">
            <v>Asset Manager, Swamp East Hub</v>
          </cell>
          <cell r="N1720" t="str">
            <v>Asset Management Integration Lead</v>
          </cell>
          <cell r="O1720" t="str">
            <v>AZUBUIKE, JOHN</v>
          </cell>
          <cell r="P1720" t="str">
            <v>GOODI.EMOGHWARE@SHELL.COM</v>
          </cell>
          <cell r="Q1720" t="str">
            <v>OPEX</v>
          </cell>
          <cell r="R1720" t="str">
            <v>OPEX</v>
          </cell>
          <cell r="S1720" t="str">
            <v>NON SAL</v>
          </cell>
          <cell r="T1720" t="str">
            <v>N/A</v>
          </cell>
          <cell r="U1720" t="str">
            <v>N/A</v>
          </cell>
          <cell r="V1720" t="str">
            <v>N/A</v>
          </cell>
          <cell r="W1720" t="str">
            <v>P231 Production Operations - Gas</v>
          </cell>
          <cell r="X1720" t="str">
            <v>S7200 Services</v>
          </cell>
          <cell r="Y1720" t="str">
            <v>A2110 Production Operations</v>
          </cell>
          <cell r="Z1720">
            <v>2240.14</v>
          </cell>
          <cell r="AA1720">
            <v>-2240.14</v>
          </cell>
          <cell r="AB1720">
            <v>0</v>
          </cell>
          <cell r="AC1720">
            <v>0</v>
          </cell>
          <cell r="AD1720">
            <v>0</v>
          </cell>
          <cell r="AG1720">
            <v>0</v>
          </cell>
          <cell r="AH1720">
            <v>0</v>
          </cell>
        </row>
        <row r="1721">
          <cell r="A1721" t="str">
            <v>O.NG.PBE.SKG.FAC.71300</v>
          </cell>
          <cell r="B1721" t="str">
            <v>PBE SOKU G/P FACIL OPERATIONS</v>
          </cell>
          <cell r="C1721" t="str">
            <v>O.NG.PEC.GAS.71300</v>
          </cell>
          <cell r="D1721" t="str">
            <v xml:space="preserve">EASTERN SWAMP (PEC) GAS FACILITIES OPERATIONS </v>
          </cell>
          <cell r="E1721" t="str">
            <v>IRETI OMOTOSO</v>
          </cell>
          <cell r="F1721" t="str">
            <v>PRODUCTION</v>
          </cell>
          <cell r="G1721">
            <v>413003</v>
          </cell>
          <cell r="H1721">
            <v>4130</v>
          </cell>
          <cell r="I1721" t="str">
            <v>GAS</v>
          </cell>
          <cell r="J1721" t="str">
            <v>BASE JV</v>
          </cell>
          <cell r="K1721" t="str">
            <v>PRODUCTION</v>
          </cell>
          <cell r="L1721" t="str">
            <v>PRODUCTION</v>
          </cell>
          <cell r="M1721" t="str">
            <v>Asset Manager, Swamp East Hub</v>
          </cell>
          <cell r="N1721" t="str">
            <v>Asset Management Integration Lead</v>
          </cell>
          <cell r="O1721" t="str">
            <v>AZUBUIKE, JOHN</v>
          </cell>
          <cell r="P1721" t="str">
            <v>GOODI.EMOGHWARE@SHELL.COM</v>
          </cell>
          <cell r="Q1721" t="str">
            <v>OPEX</v>
          </cell>
          <cell r="R1721" t="str">
            <v>OPEX</v>
          </cell>
          <cell r="S1721" t="str">
            <v>NON SAL</v>
          </cell>
          <cell r="T1721" t="str">
            <v>N/A</v>
          </cell>
          <cell r="U1721" t="str">
            <v>N/A</v>
          </cell>
          <cell r="V1721" t="str">
            <v>N_SOKU_ES1_G01</v>
          </cell>
          <cell r="W1721" t="str">
            <v>P231 Production Operations - Gas</v>
          </cell>
          <cell r="X1721" t="str">
            <v>S7200 Services</v>
          </cell>
          <cell r="Y1721" t="str">
            <v>A2110 Production Operations</v>
          </cell>
          <cell r="Z1721">
            <v>3248275.6500000004</v>
          </cell>
          <cell r="AA1721">
            <v>5505424.9100000011</v>
          </cell>
          <cell r="AB1721">
            <v>280847049</v>
          </cell>
          <cell r="AC1721">
            <v>936416</v>
          </cell>
          <cell r="AD1721">
            <v>1857225.9967213115</v>
          </cell>
          <cell r="AG1721">
            <v>0</v>
          </cell>
          <cell r="AH1721">
            <v>-1857225.9967213115</v>
          </cell>
        </row>
        <row r="1722">
          <cell r="A1722" t="str">
            <v>O.NG.PCE.AWG.FAC.71300</v>
          </cell>
          <cell r="B1722" t="str">
            <v>PCE AWOBA AGG FACIL OPERATIONS</v>
          </cell>
          <cell r="C1722" t="str">
            <v>O.NG.PEC.GAS.71300</v>
          </cell>
          <cell r="D1722" t="str">
            <v xml:space="preserve">EASTERN SWAMP (PEC) GAS FACILITIES OPERATIONS </v>
          </cell>
          <cell r="E1722" t="str">
            <v>IRETI OMOTOSO</v>
          </cell>
          <cell r="F1722" t="str">
            <v>PRODUCTION</v>
          </cell>
          <cell r="G1722">
            <v>413003</v>
          </cell>
          <cell r="H1722">
            <v>4130</v>
          </cell>
          <cell r="I1722" t="str">
            <v>GAS</v>
          </cell>
          <cell r="J1722" t="str">
            <v>BASE JV</v>
          </cell>
          <cell r="K1722" t="str">
            <v>PRODUCTION</v>
          </cell>
          <cell r="L1722" t="str">
            <v>PRODUCTION</v>
          </cell>
          <cell r="M1722" t="str">
            <v>Asset Manager, Swamp East Hub</v>
          </cell>
          <cell r="N1722" t="str">
            <v>Asset Management Integration Lead</v>
          </cell>
          <cell r="O1722" t="str">
            <v>AZUBUIKE, JOHN</v>
          </cell>
          <cell r="P1722" t="str">
            <v>GOODI.EMOGHWARE@SHELL.COM</v>
          </cell>
          <cell r="Q1722" t="str">
            <v>OPEX</v>
          </cell>
          <cell r="R1722" t="str">
            <v>OPEX</v>
          </cell>
          <cell r="S1722" t="str">
            <v>NON SAL</v>
          </cell>
          <cell r="T1722" t="str">
            <v>N/A</v>
          </cell>
          <cell r="U1722" t="str">
            <v>N/A</v>
          </cell>
          <cell r="V1722" t="str">
            <v>N/A</v>
          </cell>
          <cell r="W1722" t="str">
            <v>P231 Production Operations - Gas</v>
          </cell>
          <cell r="X1722" t="str">
            <v>S7200 Services</v>
          </cell>
          <cell r="Y1722" t="str">
            <v>A2110 Production Operations</v>
          </cell>
          <cell r="Z1722">
            <v>0</v>
          </cell>
          <cell r="AA1722">
            <v>0</v>
          </cell>
          <cell r="AB1722">
            <v>0</v>
          </cell>
          <cell r="AC1722">
            <v>0</v>
          </cell>
          <cell r="AD1722">
            <v>0</v>
          </cell>
          <cell r="AG1722">
            <v>0</v>
          </cell>
          <cell r="AH1722">
            <v>0</v>
          </cell>
        </row>
        <row r="1723">
          <cell r="A1723" t="str">
            <v>O.NG.PCE.BHC.FAC.71300</v>
          </cell>
          <cell r="B1723" t="str">
            <v>PCE BONNY HEATER CHOKE FACIL OPERATIONS</v>
          </cell>
          <cell r="C1723" t="str">
            <v>O.NG.PEC.GAS.71300</v>
          </cell>
          <cell r="D1723" t="str">
            <v xml:space="preserve">EASTERN SWAMP (PEC) GAS FACILITIES OPERATIONS </v>
          </cell>
          <cell r="E1723" t="str">
            <v>IRETI OMOTOSO</v>
          </cell>
          <cell r="F1723" t="str">
            <v>PRODUCTION</v>
          </cell>
          <cell r="G1723">
            <v>413003</v>
          </cell>
          <cell r="H1723">
            <v>4130</v>
          </cell>
          <cell r="I1723" t="str">
            <v>GAS</v>
          </cell>
          <cell r="J1723" t="str">
            <v>BASE JV</v>
          </cell>
          <cell r="K1723" t="str">
            <v>PRODUCTION</v>
          </cell>
          <cell r="L1723" t="str">
            <v>PRODUCTION</v>
          </cell>
          <cell r="M1723" t="str">
            <v>Asset Manager, Swamp East Hub</v>
          </cell>
          <cell r="N1723" t="str">
            <v>Asset Management Integration Lead</v>
          </cell>
          <cell r="O1723" t="str">
            <v>AZUBUIKE, JOHN</v>
          </cell>
          <cell r="P1723" t="str">
            <v>GOODI.EMOGHWARE@SHELL.COM</v>
          </cell>
          <cell r="Q1723" t="str">
            <v>OPEX</v>
          </cell>
          <cell r="R1723" t="str">
            <v>OPEX</v>
          </cell>
          <cell r="S1723" t="str">
            <v>NON SAL</v>
          </cell>
          <cell r="T1723" t="str">
            <v>N/A</v>
          </cell>
          <cell r="U1723" t="str">
            <v>N/A</v>
          </cell>
          <cell r="V1723" t="str">
            <v>N_BONN_ES1_G01</v>
          </cell>
          <cell r="W1723" t="str">
            <v>P231 Production Operations</v>
          </cell>
          <cell r="X1723" t="str">
            <v>S7200 Services</v>
          </cell>
          <cell r="Y1723" t="str">
            <v>A2110 Production Operations</v>
          </cell>
          <cell r="Z1723">
            <v>99738.540000000008</v>
          </cell>
          <cell r="AA1723">
            <v>0</v>
          </cell>
          <cell r="AB1723">
            <v>0</v>
          </cell>
          <cell r="AC1723">
            <v>0</v>
          </cell>
          <cell r="AD1723">
            <v>0</v>
          </cell>
          <cell r="AG1723">
            <v>0</v>
          </cell>
          <cell r="AH1723">
            <v>0</v>
          </cell>
        </row>
        <row r="1724">
          <cell r="A1724" t="str">
            <v>O.NG.PCE.BNG.FAC.71300</v>
          </cell>
          <cell r="B1724" t="str">
            <v>PCE BONNY NAG FACIL OPERATIONS</v>
          </cell>
          <cell r="C1724" t="str">
            <v>O.NG.PEC.GAS.71300</v>
          </cell>
          <cell r="D1724" t="str">
            <v xml:space="preserve">EASTERN SWAMP (PEC) GAS FACILITIES OPERATIONS </v>
          </cell>
          <cell r="E1724" t="str">
            <v>IRETI OMOTOSO</v>
          </cell>
          <cell r="F1724" t="str">
            <v>PRODUCTION</v>
          </cell>
          <cell r="G1724">
            <v>413003</v>
          </cell>
          <cell r="H1724">
            <v>4130</v>
          </cell>
          <cell r="I1724" t="str">
            <v>GAS</v>
          </cell>
          <cell r="J1724" t="str">
            <v>BASE JV</v>
          </cell>
          <cell r="K1724" t="str">
            <v>PRODUCTION</v>
          </cell>
          <cell r="L1724" t="str">
            <v>PRODUCTION</v>
          </cell>
          <cell r="M1724" t="str">
            <v>Asset Manager, Swamp East Hub</v>
          </cell>
          <cell r="N1724" t="str">
            <v>Asset Management Integration Lead</v>
          </cell>
          <cell r="O1724" t="str">
            <v>AZUBUIKE, JOHN</v>
          </cell>
          <cell r="P1724" t="str">
            <v>GOODI.EMOGHWARE@SHELL.COM</v>
          </cell>
          <cell r="Q1724" t="str">
            <v>OPEX</v>
          </cell>
          <cell r="R1724" t="str">
            <v>OPEX</v>
          </cell>
          <cell r="S1724" t="str">
            <v>NON SAL</v>
          </cell>
          <cell r="T1724" t="str">
            <v>N/A</v>
          </cell>
          <cell r="U1724" t="str">
            <v>N/A</v>
          </cell>
          <cell r="V1724" t="str">
            <v>N_BONN_ES1_G01</v>
          </cell>
          <cell r="W1724" t="str">
            <v>P231 Production Operations - Gas</v>
          </cell>
          <cell r="X1724" t="str">
            <v>S7200 Services</v>
          </cell>
          <cell r="Y1724" t="str">
            <v>A2340 Overhead</v>
          </cell>
          <cell r="Z1724">
            <v>95955.540000000008</v>
          </cell>
          <cell r="AA1724">
            <v>293804.22000000003</v>
          </cell>
          <cell r="AB1724">
            <v>0</v>
          </cell>
          <cell r="AC1724">
            <v>0</v>
          </cell>
          <cell r="AD1724">
            <v>0</v>
          </cell>
          <cell r="AG1724">
            <v>0</v>
          </cell>
          <cell r="AH1724">
            <v>0</v>
          </cell>
        </row>
        <row r="1725">
          <cell r="A1725" t="str">
            <v>O.NG.PCE.C2G.FAC.71300</v>
          </cell>
          <cell r="B1725" t="str">
            <v>PCE CAW CHANNEL 2 G/P FACILITIES OPERATIONS</v>
          </cell>
          <cell r="C1725" t="str">
            <v>O.NG.PEC.GAS.71300</v>
          </cell>
          <cell r="D1725" t="str">
            <v xml:space="preserve">EASTERN SWAMP (PEC) GAS FACILITIES OPERATIONS </v>
          </cell>
          <cell r="E1725" t="str">
            <v>IRETI OMOTOSO</v>
          </cell>
          <cell r="F1725" t="str">
            <v>PRODUCTION</v>
          </cell>
          <cell r="G1725">
            <v>413003</v>
          </cell>
          <cell r="H1725">
            <v>4130</v>
          </cell>
          <cell r="I1725" t="str">
            <v>GAS</v>
          </cell>
          <cell r="J1725" t="str">
            <v>BASE JV</v>
          </cell>
          <cell r="K1725" t="str">
            <v>PRODUCTION</v>
          </cell>
          <cell r="L1725" t="str">
            <v>PRODUCTION</v>
          </cell>
          <cell r="M1725" t="str">
            <v>Asset Manager, Swamp East Hub</v>
          </cell>
          <cell r="N1725" t="str">
            <v>Asset Management Integration Lead</v>
          </cell>
          <cell r="O1725" t="str">
            <v>AZUBUIKE, JOHN</v>
          </cell>
          <cell r="P1725" t="str">
            <v>GOODI.EMOGHWARE@SHELL.COM</v>
          </cell>
          <cell r="Q1725" t="str">
            <v>OPEX</v>
          </cell>
          <cell r="R1725" t="str">
            <v>OPEX</v>
          </cell>
          <cell r="S1725" t="str">
            <v>NON SAL</v>
          </cell>
          <cell r="T1725" t="str">
            <v>N/A</v>
          </cell>
          <cell r="U1725" t="str">
            <v>N/A</v>
          </cell>
          <cell r="V1725" t="str">
            <v>N/A</v>
          </cell>
          <cell r="W1725" t="str">
            <v>P231 Production Operations - Gas</v>
          </cell>
          <cell r="X1725" t="str">
            <v>S7200 Services</v>
          </cell>
          <cell r="Y1725" t="str">
            <v>A2110 Production Operations</v>
          </cell>
          <cell r="Z1725">
            <v>-34655.729999999996</v>
          </cell>
          <cell r="AA1725">
            <v>24198.04</v>
          </cell>
          <cell r="AB1725">
            <v>0</v>
          </cell>
          <cell r="AC1725">
            <v>0</v>
          </cell>
          <cell r="AD1725">
            <v>0</v>
          </cell>
          <cell r="AG1725">
            <v>0</v>
          </cell>
          <cell r="AH1725">
            <v>0</v>
          </cell>
        </row>
        <row r="1726">
          <cell r="A1726" t="str">
            <v>O.NG.PCE.C3G.FAC.71300</v>
          </cell>
          <cell r="B1726" t="str">
            <v>CAW. CHANNEL 3 AGG FACIL. OPERATIONS</v>
          </cell>
          <cell r="C1726" t="str">
            <v>O.NG.PEC.GAS.71300</v>
          </cell>
          <cell r="D1726" t="str">
            <v xml:space="preserve">EASTERN SWAMP (PEC) GAS FACILITIES OPERATIONS </v>
          </cell>
          <cell r="E1726" t="str">
            <v>IRETI OMOTOSO</v>
          </cell>
          <cell r="F1726" t="str">
            <v>PRODUCTION</v>
          </cell>
          <cell r="G1726">
            <v>413003</v>
          </cell>
          <cell r="H1726">
            <v>4130</v>
          </cell>
          <cell r="I1726" t="str">
            <v>GAS</v>
          </cell>
          <cell r="J1726" t="str">
            <v>BASE JV</v>
          </cell>
          <cell r="K1726" t="str">
            <v>PRODUCTION</v>
          </cell>
          <cell r="L1726" t="str">
            <v>PRODUCTION</v>
          </cell>
          <cell r="M1726" t="str">
            <v>Asset Manager, Swamp East Hub</v>
          </cell>
          <cell r="N1726" t="str">
            <v>Asset Management Integration Lead</v>
          </cell>
          <cell r="O1726" t="str">
            <v>AZUBUIKE, JOHN</v>
          </cell>
          <cell r="P1726" t="str">
            <v>GOODI.EMOGHWARE@SHELL.COM</v>
          </cell>
          <cell r="Q1726" t="str">
            <v>OPEX</v>
          </cell>
          <cell r="R1726" t="str">
            <v>OPEX</v>
          </cell>
          <cell r="S1726" t="str">
            <v>NON SAL</v>
          </cell>
          <cell r="T1726" t="str">
            <v>N/A</v>
          </cell>
          <cell r="U1726" t="str">
            <v>N/A</v>
          </cell>
          <cell r="V1726" t="str">
            <v>N/A</v>
          </cell>
          <cell r="W1726" t="str">
            <v>P231 Production Operations</v>
          </cell>
          <cell r="X1726" t="str">
            <v>S7200 Services</v>
          </cell>
          <cell r="Y1726" t="str">
            <v>A2110 Production Operations</v>
          </cell>
          <cell r="Z1726">
            <v>0</v>
          </cell>
          <cell r="AA1726">
            <v>0</v>
          </cell>
          <cell r="AB1726">
            <v>0</v>
          </cell>
          <cell r="AC1726">
            <v>0</v>
          </cell>
          <cell r="AD1726">
            <v>0</v>
          </cell>
          <cell r="AG1726">
            <v>0</v>
          </cell>
          <cell r="AH1726">
            <v>0</v>
          </cell>
        </row>
        <row r="1727">
          <cell r="A1727" t="str">
            <v>O.NG.PCE.KRG.FAC.71300</v>
          </cell>
          <cell r="B1727" t="str">
            <v>PCE KRAKAMA GAS PLANT FACILITIES OPERATIONS</v>
          </cell>
          <cell r="C1727" t="str">
            <v>O.NG.PEC.GAS.71300</v>
          </cell>
          <cell r="D1727" t="str">
            <v xml:space="preserve">EASTERN SWAMP (PEC) GAS FACILITIES OPERATIONS </v>
          </cell>
          <cell r="E1727" t="str">
            <v>IRETI OMOTOSO</v>
          </cell>
          <cell r="F1727" t="str">
            <v>PRODUCTION</v>
          </cell>
          <cell r="G1727">
            <v>413003</v>
          </cell>
          <cell r="H1727">
            <v>4130</v>
          </cell>
          <cell r="I1727" t="str">
            <v>GAS</v>
          </cell>
          <cell r="J1727" t="str">
            <v>BASE JV</v>
          </cell>
          <cell r="K1727" t="str">
            <v>PRODUCTION</v>
          </cell>
          <cell r="L1727" t="str">
            <v>PRODUCTION</v>
          </cell>
          <cell r="M1727" t="str">
            <v>Asset Manager, Swamp East Hub</v>
          </cell>
          <cell r="N1727" t="str">
            <v>Asset Management Integration Lead</v>
          </cell>
          <cell r="O1727" t="str">
            <v>AZUBUIKE, JOHN</v>
          </cell>
          <cell r="P1727" t="str">
            <v>GOODI.EMOGHWARE@SHELL.COM</v>
          </cell>
          <cell r="Q1727" t="str">
            <v>OPEX</v>
          </cell>
          <cell r="R1727" t="str">
            <v>OPEX</v>
          </cell>
          <cell r="S1727" t="str">
            <v>NON SAL</v>
          </cell>
          <cell r="T1727" t="str">
            <v>N/A</v>
          </cell>
          <cell r="U1727" t="str">
            <v>N/A</v>
          </cell>
          <cell r="V1727" t="str">
            <v>N/A</v>
          </cell>
          <cell r="W1727" t="str">
            <v>P231 Production Operations - Gas</v>
          </cell>
          <cell r="X1727" t="str">
            <v>S7200 Services</v>
          </cell>
          <cell r="Y1727" t="str">
            <v>A2110 Production Operations</v>
          </cell>
          <cell r="Z1727">
            <v>0</v>
          </cell>
          <cell r="AA1727">
            <v>0</v>
          </cell>
          <cell r="AB1727">
            <v>0</v>
          </cell>
          <cell r="AC1727">
            <v>0</v>
          </cell>
          <cell r="AD1727">
            <v>0</v>
          </cell>
          <cell r="AG1727">
            <v>0</v>
          </cell>
          <cell r="AH1727">
            <v>0</v>
          </cell>
        </row>
        <row r="1728">
          <cell r="A1728" t="str">
            <v>O.NG.PBE.SKG.FAC.724FC</v>
          </cell>
          <cell r="B1728" t="str">
            <v>PBE SOKU G/P FACIL CORR. MTC</v>
          </cell>
          <cell r="C1728" t="str">
            <v>O.NG.PEC.GAS.724FC</v>
          </cell>
          <cell r="D1728" t="str">
            <v>EASTERN SWAMP (PEC) GAS FACILITIES CORRECTIVE MAINTENANCE (PRODUCTION MAINTENANCE – GAS (ONSHORE))</v>
          </cell>
          <cell r="E1728" t="str">
            <v>IRETI OMOTOSO</v>
          </cell>
          <cell r="F1728" t="str">
            <v>PRODUCTION</v>
          </cell>
          <cell r="G1728">
            <v>413003</v>
          </cell>
          <cell r="H1728">
            <v>4130</v>
          </cell>
          <cell r="I1728" t="str">
            <v>GAS</v>
          </cell>
          <cell r="J1728" t="str">
            <v>BASE JV</v>
          </cell>
          <cell r="K1728" t="str">
            <v>PRODUCTION</v>
          </cell>
          <cell r="L1728" t="str">
            <v>PRODUCTION</v>
          </cell>
          <cell r="M1728" t="str">
            <v>Asset Manager, Swamp East Hub</v>
          </cell>
          <cell r="N1728" t="str">
            <v>Asset Management Integration Lead</v>
          </cell>
          <cell r="O1728" t="str">
            <v>AZUBUIKE, JOHN</v>
          </cell>
          <cell r="P1728" t="str">
            <v>TAIRU.YISA@SHELL.COM</v>
          </cell>
          <cell r="Q1728" t="str">
            <v>OPEX</v>
          </cell>
          <cell r="R1728" t="str">
            <v>OPEX</v>
          </cell>
          <cell r="S1728" t="str">
            <v>NON SAL</v>
          </cell>
          <cell r="T1728" t="str">
            <v>N/A</v>
          </cell>
          <cell r="U1728" t="str">
            <v>N/A</v>
          </cell>
          <cell r="V1728" t="str">
            <v>N_SOKU_ES1_G01</v>
          </cell>
          <cell r="W1728" t="str">
            <v>P233 Facilities Maintenance - Gas</v>
          </cell>
          <cell r="X1728" t="str">
            <v>S7200 Services</v>
          </cell>
          <cell r="Y1728" t="str">
            <v>A2140 Facilities Maintenance</v>
          </cell>
          <cell r="Z1728">
            <v>538205.93000000005</v>
          </cell>
          <cell r="AA1728">
            <v>1608218.5099999995</v>
          </cell>
          <cell r="AB1728">
            <v>14018999.999999998</v>
          </cell>
          <cell r="AC1728">
            <v>209000</v>
          </cell>
          <cell r="AD1728">
            <v>254963.93442622951</v>
          </cell>
          <cell r="AG1728">
            <v>0</v>
          </cell>
          <cell r="AH1728">
            <v>-254963.93442622951</v>
          </cell>
        </row>
        <row r="1729">
          <cell r="A1729" t="str">
            <v>O.NG.PCE.AWG.FAC.724FC</v>
          </cell>
          <cell r="B1729" t="str">
            <v>PCE AWOBA AGG FACIL CORR. MTC</v>
          </cell>
          <cell r="C1729" t="str">
            <v>O.NG.PEC.GAS.724FC</v>
          </cell>
          <cell r="D1729" t="str">
            <v>EASTERN SWAMP (PEC) GAS FACILITIES CORRECTIVE MAINTENANCE (PRODUCTION MAINTENANCE – GAS (ONSHORE))</v>
          </cell>
          <cell r="E1729" t="str">
            <v>IRETI OMOTOSO</v>
          </cell>
          <cell r="F1729" t="str">
            <v>PRODUCTION</v>
          </cell>
          <cell r="G1729">
            <v>413003</v>
          </cell>
          <cell r="H1729">
            <v>4130</v>
          </cell>
          <cell r="I1729" t="str">
            <v>GAS</v>
          </cell>
          <cell r="J1729" t="str">
            <v>BASE JV</v>
          </cell>
          <cell r="K1729" t="str">
            <v>PRODUCTION</v>
          </cell>
          <cell r="L1729" t="str">
            <v>PRODUCTION</v>
          </cell>
          <cell r="M1729" t="str">
            <v>Asset Manager, Swamp East Hub</v>
          </cell>
          <cell r="N1729" t="str">
            <v>Asset Management Integration Lead</v>
          </cell>
          <cell r="O1729" t="str">
            <v>AZUBUIKE, JOHN</v>
          </cell>
          <cell r="P1729" t="str">
            <v>TAIRU.YISA@SHELL.COM</v>
          </cell>
          <cell r="Q1729" t="str">
            <v>OPEX</v>
          </cell>
          <cell r="R1729" t="str">
            <v>OPEX</v>
          </cell>
          <cell r="S1729" t="str">
            <v>NON SAL</v>
          </cell>
          <cell r="T1729" t="str">
            <v>N/A</v>
          </cell>
          <cell r="U1729" t="str">
            <v>N/A</v>
          </cell>
          <cell r="V1729" t="str">
            <v>N/A</v>
          </cell>
          <cell r="W1729" t="str">
            <v>P233 Facilities Maintenance</v>
          </cell>
          <cell r="X1729" t="str">
            <v>S7200 Services</v>
          </cell>
          <cell r="Y1729" t="str">
            <v>A2140 Facilities Maintenance</v>
          </cell>
          <cell r="Z1729">
            <v>-0.02</v>
          </cell>
          <cell r="AA1729">
            <v>0</v>
          </cell>
          <cell r="AB1729">
            <v>0</v>
          </cell>
          <cell r="AC1729">
            <v>0</v>
          </cell>
          <cell r="AD1729">
            <v>0</v>
          </cell>
          <cell r="AG1729">
            <v>0</v>
          </cell>
          <cell r="AH1729">
            <v>0</v>
          </cell>
        </row>
        <row r="1730">
          <cell r="A1730" t="str">
            <v>O.NG.PCE.BNG.FAC.724FC</v>
          </cell>
          <cell r="B1730" t="str">
            <v>PCE BONNY NAG FACIL CORRECT MAINT</v>
          </cell>
          <cell r="C1730" t="str">
            <v>O.NG.PEC.GAS.724FC</v>
          </cell>
          <cell r="D1730" t="str">
            <v>EASTERN SWAMP (PEC) GAS FACILITIES CORRECTIVE MAINTENANCE (PRODUCTION MAINTENANCE – GAS (ONSHORE))</v>
          </cell>
          <cell r="E1730" t="str">
            <v>IRETI OMOTOSO</v>
          </cell>
          <cell r="F1730" t="str">
            <v>PRODUCTION</v>
          </cell>
          <cell r="G1730">
            <v>413003</v>
          </cell>
          <cell r="H1730">
            <v>4130</v>
          </cell>
          <cell r="I1730" t="str">
            <v>GAS</v>
          </cell>
          <cell r="J1730" t="str">
            <v>BASE JV</v>
          </cell>
          <cell r="K1730" t="str">
            <v>PRODUCTION</v>
          </cell>
          <cell r="L1730" t="str">
            <v>PRODUCTION</v>
          </cell>
          <cell r="M1730" t="str">
            <v>Asset Manager, Swamp East Hub</v>
          </cell>
          <cell r="N1730" t="str">
            <v>Asset Management Integration Lead</v>
          </cell>
          <cell r="O1730" t="str">
            <v>AZUBUIKE, JOHN</v>
          </cell>
          <cell r="P1730" t="str">
            <v>TAIRU.YISA@SHELL.COM</v>
          </cell>
          <cell r="Q1730" t="str">
            <v>OPEX</v>
          </cell>
          <cell r="R1730" t="str">
            <v>OPEX</v>
          </cell>
          <cell r="S1730" t="str">
            <v>NON SAL</v>
          </cell>
          <cell r="T1730" t="str">
            <v>N/A</v>
          </cell>
          <cell r="U1730" t="str">
            <v>N/A</v>
          </cell>
          <cell r="V1730" t="str">
            <v>N_BONN_ES1_G01</v>
          </cell>
          <cell r="W1730" t="str">
            <v>P233 Facilities Maintenance</v>
          </cell>
          <cell r="X1730" t="str">
            <v>S7200 Services</v>
          </cell>
          <cell r="Y1730" t="str">
            <v>A2140 Facilities Maintenance</v>
          </cell>
          <cell r="Z1730">
            <v>44381.5</v>
          </cell>
          <cell r="AA1730">
            <v>8705.39</v>
          </cell>
          <cell r="AB1730">
            <v>0</v>
          </cell>
          <cell r="AC1730">
            <v>0</v>
          </cell>
          <cell r="AD1730">
            <v>0</v>
          </cell>
          <cell r="AG1730">
            <v>0</v>
          </cell>
          <cell r="AH1730">
            <v>0</v>
          </cell>
        </row>
        <row r="1731">
          <cell r="A1731" t="str">
            <v>O.NG.PCE.C2G.FAC.724FC</v>
          </cell>
          <cell r="B1731" t="str">
            <v>CAW. CHANNEL 2 AGG FACIL CORR. MTC</v>
          </cell>
          <cell r="C1731" t="str">
            <v>O.NG.PEC.GAS.724FC</v>
          </cell>
          <cell r="D1731" t="str">
            <v>EASTERN SWAMP (PEC) GAS FACILITIES CORRECTIVE MAINTENANCE (PRODUCTION MAINTENANCE – GAS (ONSHORE))</v>
          </cell>
          <cell r="E1731" t="str">
            <v>IRETI OMOTOSO</v>
          </cell>
          <cell r="F1731" t="str">
            <v>PRODUCTION</v>
          </cell>
          <cell r="G1731">
            <v>413003</v>
          </cell>
          <cell r="H1731">
            <v>4130</v>
          </cell>
          <cell r="I1731" t="str">
            <v>GAS</v>
          </cell>
          <cell r="J1731" t="str">
            <v>BASE JV</v>
          </cell>
          <cell r="K1731" t="str">
            <v>PRODUCTION</v>
          </cell>
          <cell r="L1731" t="str">
            <v>PRODUCTION</v>
          </cell>
          <cell r="M1731" t="str">
            <v>Asset Manager, Swamp East Hub</v>
          </cell>
          <cell r="N1731" t="str">
            <v>Asset Management Integration Lead</v>
          </cell>
          <cell r="O1731" t="str">
            <v>AZUBUIKE, JOHN</v>
          </cell>
          <cell r="P1731" t="str">
            <v>TAIRU.YISA@SHELL.COM</v>
          </cell>
          <cell r="Q1731" t="str">
            <v>OPEX</v>
          </cell>
          <cell r="R1731" t="str">
            <v>OPEX</v>
          </cell>
          <cell r="S1731" t="str">
            <v>NON SAL</v>
          </cell>
          <cell r="T1731" t="str">
            <v>N/A</v>
          </cell>
          <cell r="U1731" t="str">
            <v>N/A</v>
          </cell>
          <cell r="V1731" t="str">
            <v>N/A</v>
          </cell>
          <cell r="W1731" t="str">
            <v>P233 Facilities Maintenance - Gas</v>
          </cell>
          <cell r="X1731" t="str">
            <v>S7200 Services</v>
          </cell>
          <cell r="Y1731" t="str">
            <v>A2140 Facilities Maintenance</v>
          </cell>
          <cell r="Z1731">
            <v>0</v>
          </cell>
          <cell r="AA1731">
            <v>1.35</v>
          </cell>
          <cell r="AB1731">
            <v>0</v>
          </cell>
          <cell r="AC1731">
            <v>0</v>
          </cell>
          <cell r="AD1731">
            <v>0</v>
          </cell>
          <cell r="AG1731">
            <v>0</v>
          </cell>
          <cell r="AH1731">
            <v>0</v>
          </cell>
        </row>
        <row r="1732">
          <cell r="A1732" t="str">
            <v>O.NG.PCE.C3G.FAC.724FC</v>
          </cell>
          <cell r="B1732" t="str">
            <v>CAW.CHANNEL3AGGFACILCORR.MTC</v>
          </cell>
          <cell r="C1732" t="str">
            <v>O.NG.PEC.GAS.724FC</v>
          </cell>
          <cell r="D1732" t="str">
            <v>EASTERN SWAMP (PEC) GAS FACILITIES CORRECTIVE MAINTENANCE (PRODUCTION MAINTENANCE – GAS (ONSHORE))</v>
          </cell>
          <cell r="E1732" t="str">
            <v>IRETI OMOTOSO</v>
          </cell>
          <cell r="F1732" t="str">
            <v>PRODUCTION</v>
          </cell>
          <cell r="G1732">
            <v>413003</v>
          </cell>
          <cell r="H1732">
            <v>4130</v>
          </cell>
          <cell r="I1732" t="str">
            <v>GAS</v>
          </cell>
          <cell r="J1732" t="str">
            <v>BASE JV</v>
          </cell>
          <cell r="K1732" t="str">
            <v>PRODUCTION</v>
          </cell>
          <cell r="L1732" t="str">
            <v>PRODUCTION</v>
          </cell>
          <cell r="M1732" t="str">
            <v>Asset Manager, Swamp East Hub</v>
          </cell>
          <cell r="N1732" t="str">
            <v>Asset Management Integration Lead</v>
          </cell>
          <cell r="O1732" t="str">
            <v>AZUBUIKE, JOHN</v>
          </cell>
          <cell r="P1732" t="str">
            <v>TAIRU.YISA@SHELL.COM</v>
          </cell>
          <cell r="Q1732" t="str">
            <v>OPEX</v>
          </cell>
          <cell r="R1732" t="str">
            <v>OPEX</v>
          </cell>
          <cell r="S1732" t="str">
            <v>NON SAL</v>
          </cell>
          <cell r="T1732" t="str">
            <v>N/A</v>
          </cell>
          <cell r="U1732" t="str">
            <v>N/A</v>
          </cell>
          <cell r="V1732" t="str">
            <v>N/A</v>
          </cell>
          <cell r="W1732" t="str">
            <v>P233 Facilities Maintenance - Gas</v>
          </cell>
          <cell r="X1732" t="str">
            <v>S7200 Services</v>
          </cell>
          <cell r="Y1732" t="str">
            <v>A2140 Facilities Maintenance</v>
          </cell>
          <cell r="Z1732">
            <v>0</v>
          </cell>
          <cell r="AA1732">
            <v>0</v>
          </cell>
          <cell r="AB1732">
            <v>0</v>
          </cell>
          <cell r="AC1732">
            <v>0</v>
          </cell>
          <cell r="AD1732">
            <v>0</v>
          </cell>
          <cell r="AG1732">
            <v>0</v>
          </cell>
          <cell r="AH1732">
            <v>0</v>
          </cell>
        </row>
        <row r="1733">
          <cell r="A1733" t="str">
            <v>O.NG.PAE.A1F.FAC.71300</v>
          </cell>
          <cell r="B1733" t="str">
            <v>PAE AGBADA 1 FAC OPERATIONS</v>
          </cell>
          <cell r="C1733" t="str">
            <v>O.NG.PEL.FAC.71300</v>
          </cell>
          <cell r="D1733" t="str">
            <v>LAND AREA EAST OIL FACILITIES OPERATIONS (PRODUCTION MAINTENANCE OIL (ONSHORE))</v>
          </cell>
          <cell r="E1733" t="str">
            <v>IRETI OMOTOSO</v>
          </cell>
          <cell r="F1733" t="str">
            <v>PRODUCTION</v>
          </cell>
          <cell r="G1733">
            <v>412001</v>
          </cell>
          <cell r="H1733">
            <v>4120</v>
          </cell>
          <cell r="I1733" t="str">
            <v>OF-MTCE</v>
          </cell>
          <cell r="J1733" t="str">
            <v>BASE JV</v>
          </cell>
          <cell r="K1733" t="str">
            <v>PRODUCTION</v>
          </cell>
          <cell r="L1733" t="str">
            <v>PRODUCTION</v>
          </cell>
          <cell r="M1733" t="str">
            <v>Asset Manager, Land East Hub</v>
          </cell>
          <cell r="N1733" t="str">
            <v>Asset Management Integration Lead</v>
          </cell>
          <cell r="O1733" t="str">
            <v>ADEDIRAN, ADEWALE</v>
          </cell>
          <cell r="P1733" t="str">
            <v>EFE.IGWE@SHELL.COM</v>
          </cell>
          <cell r="Q1733" t="str">
            <v>OPEX</v>
          </cell>
          <cell r="R1733" t="str">
            <v>OPEX</v>
          </cell>
          <cell r="S1733" t="str">
            <v>NON SAL</v>
          </cell>
          <cell r="T1733" t="str">
            <v>N/A</v>
          </cell>
          <cell r="U1733" t="str">
            <v>N/A</v>
          </cell>
          <cell r="V1733" t="str">
            <v>N_AGBD_EL1_N01</v>
          </cell>
          <cell r="W1733" t="str">
            <v>P231 Production Operations</v>
          </cell>
          <cell r="X1733" t="str">
            <v>S7200 Services</v>
          </cell>
          <cell r="Y1733" t="str">
            <v>A2110 Production Operations</v>
          </cell>
          <cell r="Z1733">
            <v>291797.2099999999</v>
          </cell>
          <cell r="AA1733">
            <v>166649.24000000002</v>
          </cell>
          <cell r="AB1733">
            <v>36905054</v>
          </cell>
          <cell r="AC1733">
            <v>257053.48</v>
          </cell>
          <cell r="AD1733">
            <v>378053.65704918036</v>
          </cell>
          <cell r="AG1733">
            <v>0</v>
          </cell>
          <cell r="AH1733">
            <v>-378053.65704918036</v>
          </cell>
        </row>
        <row r="1734">
          <cell r="A1734" t="str">
            <v>O.NG.PAE.A1F.FLO.71300</v>
          </cell>
          <cell r="B1734" t="str">
            <v xml:space="preserve">PAE Agbada 1 F/L Operations             </v>
          </cell>
          <cell r="C1734" t="str">
            <v>O.NG.PEL.FAC.71300</v>
          </cell>
          <cell r="D1734" t="str">
            <v>LAND AREA EAST OIL FACILITIES OPERATIONS (PRODUCTION MAINTENANCE OIL (ONSHORE))</v>
          </cell>
          <cell r="E1734" t="str">
            <v>IRETI OMOTOSO</v>
          </cell>
          <cell r="F1734" t="str">
            <v>PRODUCTION</v>
          </cell>
          <cell r="G1734">
            <v>412001</v>
          </cell>
          <cell r="H1734">
            <v>4120</v>
          </cell>
          <cell r="I1734" t="str">
            <v>OF-MTCE</v>
          </cell>
          <cell r="J1734" t="str">
            <v>BASE JV</v>
          </cell>
          <cell r="K1734" t="str">
            <v>PRODUCTION</v>
          </cell>
          <cell r="L1734" t="str">
            <v>PRODUCTION</v>
          </cell>
          <cell r="M1734" t="str">
            <v>Asset Manager, Land East Hub</v>
          </cell>
          <cell r="N1734" t="str">
            <v>Asset Management Integration Lead</v>
          </cell>
          <cell r="O1734" t="str">
            <v>ADEDIRAN, ADEWALE</v>
          </cell>
          <cell r="P1734" t="str">
            <v>EFE.IGWE@SHELL.COM</v>
          </cell>
          <cell r="Q1734" t="str">
            <v>OPEX</v>
          </cell>
          <cell r="R1734" t="str">
            <v>OPEX</v>
          </cell>
          <cell r="S1734" t="str">
            <v>NON SAL</v>
          </cell>
          <cell r="T1734" t="str">
            <v>N/A</v>
          </cell>
          <cell r="U1734" t="str">
            <v>N/A</v>
          </cell>
          <cell r="V1734" t="str">
            <v>N_AGBD_EL1_N01</v>
          </cell>
          <cell r="W1734" t="str">
            <v>P231 Production Operations</v>
          </cell>
          <cell r="X1734" t="str">
            <v>S7200 Services</v>
          </cell>
          <cell r="Y1734" t="str">
            <v>A2110 Production Operations</v>
          </cell>
          <cell r="Z1734">
            <v>0</v>
          </cell>
          <cell r="AA1734">
            <v>12609.11</v>
          </cell>
          <cell r="AB1734">
            <v>0</v>
          </cell>
          <cell r="AC1734">
            <v>0</v>
          </cell>
          <cell r="AD1734">
            <v>0</v>
          </cell>
          <cell r="AG1734">
            <v>0</v>
          </cell>
          <cell r="AH1734">
            <v>0</v>
          </cell>
        </row>
        <row r="1735">
          <cell r="A1735" t="str">
            <v>O.NG.PAE.A2F.FAC.71300</v>
          </cell>
          <cell r="B1735" t="str">
            <v>PAE AGBADA 2 FAC OPERATIONS</v>
          </cell>
          <cell r="C1735" t="str">
            <v>O.NG.PEL.FAC.71300</v>
          </cell>
          <cell r="D1735" t="str">
            <v>LAND AREA EAST OIL FACILITIES OPERATIONS (PRODUCTION MAINTENANCE OIL (ONSHORE))</v>
          </cell>
          <cell r="E1735" t="str">
            <v>IRETI OMOTOSO</v>
          </cell>
          <cell r="F1735" t="str">
            <v>PRODUCTION</v>
          </cell>
          <cell r="G1735">
            <v>412001</v>
          </cell>
          <cell r="H1735">
            <v>4120</v>
          </cell>
          <cell r="I1735" t="str">
            <v>OF-MTCE</v>
          </cell>
          <cell r="J1735" t="str">
            <v>BASE JV</v>
          </cell>
          <cell r="K1735" t="str">
            <v>PRODUCTION</v>
          </cell>
          <cell r="L1735" t="str">
            <v>PRODUCTION</v>
          </cell>
          <cell r="M1735" t="str">
            <v>Asset Manager, Land East Hub</v>
          </cell>
          <cell r="N1735" t="str">
            <v>Asset Management Integration Lead</v>
          </cell>
          <cell r="O1735" t="str">
            <v>ADEDIRAN, ADEWALE</v>
          </cell>
          <cell r="P1735" t="str">
            <v>EFE.IGWE@SHELL.COM</v>
          </cell>
          <cell r="Q1735" t="str">
            <v>OPEX</v>
          </cell>
          <cell r="R1735" t="str">
            <v>OPEX</v>
          </cell>
          <cell r="S1735" t="str">
            <v>NON SAL</v>
          </cell>
          <cell r="T1735" t="str">
            <v>N/A</v>
          </cell>
          <cell r="U1735" t="str">
            <v>N/A</v>
          </cell>
          <cell r="V1735" t="str">
            <v>N_AGBD_EL1_N01</v>
          </cell>
          <cell r="W1735" t="str">
            <v>P231 Production Operations</v>
          </cell>
          <cell r="X1735" t="str">
            <v>S7200 Services</v>
          </cell>
          <cell r="Y1735" t="str">
            <v>A2110 Production Operations</v>
          </cell>
          <cell r="Z1735">
            <v>345146.63999999996</v>
          </cell>
          <cell r="AA1735">
            <v>840523.71000000008</v>
          </cell>
          <cell r="AB1735">
            <v>91359098.950000003</v>
          </cell>
          <cell r="AC1735">
            <v>466198.59</v>
          </cell>
          <cell r="AD1735">
            <v>765736.61934426241</v>
          </cell>
          <cell r="AG1735">
            <v>0</v>
          </cell>
          <cell r="AH1735">
            <v>-765736.61934426241</v>
          </cell>
        </row>
        <row r="1736">
          <cell r="A1736" t="str">
            <v>O.NG.PAE.ABF.FAC.71300</v>
          </cell>
          <cell r="B1736" t="str">
            <v>PAE ADIBAWA F/S OPERATIONS ADNE W4 SECT.</v>
          </cell>
          <cell r="C1736" t="str">
            <v>O.NG.PEL.FAC.71300</v>
          </cell>
          <cell r="D1736" t="str">
            <v>LAND AREA EAST OIL FACILITIES OPERATIONS (PRODUCTION MAINTENANCE OIL (ONSHORE))</v>
          </cell>
          <cell r="E1736" t="str">
            <v>IRETI OMOTOSO</v>
          </cell>
          <cell r="F1736" t="str">
            <v>PRODUCTION</v>
          </cell>
          <cell r="G1736">
            <v>412001</v>
          </cell>
          <cell r="H1736">
            <v>4120</v>
          </cell>
          <cell r="I1736" t="str">
            <v>OF-MTCE</v>
          </cell>
          <cell r="J1736" t="str">
            <v>BASE JV</v>
          </cell>
          <cell r="K1736" t="str">
            <v>PRODUCTION</v>
          </cell>
          <cell r="L1736" t="str">
            <v>PRODUCTION</v>
          </cell>
          <cell r="M1736" t="str">
            <v>Asset Manager, Central Hub</v>
          </cell>
          <cell r="N1736" t="str">
            <v>Asset Management Integration Lead</v>
          </cell>
          <cell r="O1736" t="str">
            <v>ADEDIRAN, ADEWALE</v>
          </cell>
          <cell r="P1736" t="str">
            <v>EFE.IGWE@SHELL.COM</v>
          </cell>
          <cell r="Q1736" t="str">
            <v>OPEX</v>
          </cell>
          <cell r="R1736" t="str">
            <v>OPEX</v>
          </cell>
          <cell r="S1736" t="str">
            <v>NON SAL</v>
          </cell>
          <cell r="T1736" t="str">
            <v>N/A</v>
          </cell>
          <cell r="U1736" t="str">
            <v>N/A</v>
          </cell>
          <cell r="V1736" t="str">
            <v>N_ADIB_EL1_N02</v>
          </cell>
          <cell r="W1736" t="str">
            <v>P231 Production Operations</v>
          </cell>
          <cell r="X1736" t="str">
            <v>S7200 Services</v>
          </cell>
          <cell r="Y1736" t="str">
            <v>A2110 Production Operations</v>
          </cell>
          <cell r="Z1736">
            <v>132956.99999999997</v>
          </cell>
          <cell r="AA1736">
            <v>289777.58</v>
          </cell>
          <cell r="AB1736">
            <v>80892604.047040001</v>
          </cell>
          <cell r="AC1736">
            <v>323417.76999999996</v>
          </cell>
          <cell r="AD1736">
            <v>588639.4226132459</v>
          </cell>
          <cell r="AG1736">
            <v>0</v>
          </cell>
          <cell r="AH1736">
            <v>-588639.4226132459</v>
          </cell>
        </row>
        <row r="1737">
          <cell r="A1737" t="str">
            <v>O.NG.PAE.ABF.FLO.71300</v>
          </cell>
          <cell r="B1737" t="str">
            <v>PAE ADIBAWA F/L OPERATIONS</v>
          </cell>
          <cell r="C1737" t="str">
            <v>O.NG.PEL.FAC.71300</v>
          </cell>
          <cell r="D1737" t="str">
            <v>LAND AREA EAST OIL FACILITIES OPERATIONS (PRODUCTION MAINTENANCE OIL (ONSHORE))</v>
          </cell>
          <cell r="E1737" t="str">
            <v>IRETI OMOTOSO</v>
          </cell>
          <cell r="F1737" t="str">
            <v>PRODUCTION</v>
          </cell>
          <cell r="G1737">
            <v>412002</v>
          </cell>
          <cell r="H1737">
            <v>4120</v>
          </cell>
          <cell r="I1737" t="str">
            <v>OF-MTCE</v>
          </cell>
          <cell r="J1737" t="str">
            <v>BASE JV</v>
          </cell>
          <cell r="K1737" t="str">
            <v>PRODUCTION</v>
          </cell>
          <cell r="L1737" t="str">
            <v>PRODUCTION</v>
          </cell>
          <cell r="M1737" t="str">
            <v>Asset Manager, Central Hub</v>
          </cell>
          <cell r="N1737" t="str">
            <v>Asset Management Integration Lead</v>
          </cell>
          <cell r="O1737" t="str">
            <v>ADEDIRAN, ADEWALE</v>
          </cell>
          <cell r="P1737" t="str">
            <v>EFE.IGWE@SHELL.COM</v>
          </cell>
          <cell r="Q1737" t="str">
            <v>OPEX</v>
          </cell>
          <cell r="R1737" t="str">
            <v>OPEX</v>
          </cell>
          <cell r="S1737" t="str">
            <v>NON SAL</v>
          </cell>
          <cell r="T1737" t="str">
            <v>N/A</v>
          </cell>
          <cell r="U1737" t="str">
            <v>N/A</v>
          </cell>
          <cell r="V1737" t="str">
            <v>N/A</v>
          </cell>
          <cell r="W1737" t="str">
            <v>P231 Production Operations</v>
          </cell>
          <cell r="X1737" t="str">
            <v>S7200 Services</v>
          </cell>
          <cell r="Y1737" t="str">
            <v>A2110 Production Operations</v>
          </cell>
          <cell r="Z1737">
            <v>7976.27</v>
          </cell>
          <cell r="AA1737">
            <v>0</v>
          </cell>
          <cell r="AB1737">
            <v>0</v>
          </cell>
          <cell r="AC1737">
            <v>3615396</v>
          </cell>
          <cell r="AD1737">
            <v>3615396</v>
          </cell>
          <cell r="AG1737">
            <v>0</v>
          </cell>
          <cell r="AH1737">
            <v>-3615396</v>
          </cell>
        </row>
        <row r="1738">
          <cell r="A1738" t="str">
            <v>O.NG.PAE.ABG.FAC.71300</v>
          </cell>
          <cell r="B1738" t="str">
            <v>ADIBAWA AGS OPERATIONS</v>
          </cell>
          <cell r="C1738" t="str">
            <v>O.NG.PEL.FAC.71300</v>
          </cell>
          <cell r="D1738" t="str">
            <v>LAND AREA EAST OIL FACILITIES OPERATIONS (PRODUCTION MAINTENANCE OIL (ONSHORE))</v>
          </cell>
          <cell r="E1738" t="str">
            <v>IRETI OMOTOSO</v>
          </cell>
          <cell r="F1738" t="str">
            <v>PRODUCTION</v>
          </cell>
          <cell r="G1738">
            <v>412002</v>
          </cell>
          <cell r="H1738">
            <v>4120</v>
          </cell>
          <cell r="I1738" t="str">
            <v>OF-MTCE</v>
          </cell>
          <cell r="J1738" t="str">
            <v>BASE JV</v>
          </cell>
          <cell r="K1738" t="str">
            <v>PRODUCTION</v>
          </cell>
          <cell r="L1738" t="str">
            <v>PRODUCTION</v>
          </cell>
          <cell r="M1738" t="str">
            <v>Asset Manager, Central Hub</v>
          </cell>
          <cell r="N1738" t="str">
            <v>Asset Management Integration Lead</v>
          </cell>
          <cell r="O1738" t="str">
            <v>ADEDIRAN, ADEWALE</v>
          </cell>
          <cell r="P1738" t="str">
            <v>EFE.IGWE@SHELL.COM</v>
          </cell>
          <cell r="Q1738" t="str">
            <v>OPEX</v>
          </cell>
          <cell r="R1738" t="str">
            <v>OPEX</v>
          </cell>
          <cell r="S1738" t="str">
            <v>NON SAL</v>
          </cell>
          <cell r="T1738" t="str">
            <v>N/A</v>
          </cell>
          <cell r="U1738" t="str">
            <v>N/A</v>
          </cell>
          <cell r="V1738" t="str">
            <v>C_OPSE_OIL_Z11</v>
          </cell>
          <cell r="W1738" t="str">
            <v>P231 Production Operations - Gas</v>
          </cell>
          <cell r="X1738" t="str">
            <v>S7200 Services</v>
          </cell>
          <cell r="Y1738" t="str">
            <v>A2110 Production Operations</v>
          </cell>
          <cell r="Z1738">
            <v>0</v>
          </cell>
          <cell r="AA1738">
            <v>0</v>
          </cell>
          <cell r="AB1738">
            <v>0</v>
          </cell>
          <cell r="AC1738">
            <v>0</v>
          </cell>
          <cell r="AD1738">
            <v>0</v>
          </cell>
          <cell r="AG1738">
            <v>0</v>
          </cell>
          <cell r="AH1738">
            <v>0</v>
          </cell>
        </row>
        <row r="1739">
          <cell r="A1739" t="str">
            <v>O.NG.PAE.AHF.FAC.71300</v>
          </cell>
          <cell r="B1739" t="str">
            <v>PAE AHIA F/S FACILITIES OPERATIONS</v>
          </cell>
          <cell r="C1739" t="str">
            <v>O.NG.PEL.FAC.71300</v>
          </cell>
          <cell r="D1739" t="str">
            <v>LAND AREA EAST OIL FACILITIES OPERATIONS (PRODUCTION MAINTENANCE OIL (ONSHORE))</v>
          </cell>
          <cell r="E1739" t="str">
            <v>IRETI OMOTOSO</v>
          </cell>
          <cell r="F1739" t="str">
            <v>PRODUCTION</v>
          </cell>
          <cell r="G1739">
            <v>412001</v>
          </cell>
          <cell r="H1739">
            <v>4120</v>
          </cell>
          <cell r="I1739" t="str">
            <v>OF-MTCE</v>
          </cell>
          <cell r="J1739" t="str">
            <v>BASE JV</v>
          </cell>
          <cell r="K1739" t="str">
            <v>PRODUCTION</v>
          </cell>
          <cell r="L1739" t="str">
            <v>PRODUCTION</v>
          </cell>
          <cell r="M1739" t="str">
            <v>Asset Manager, Land East Hub</v>
          </cell>
          <cell r="N1739" t="str">
            <v>Asset Management Integration Lead</v>
          </cell>
          <cell r="O1739" t="str">
            <v>ADEDIRAN, ADEWALE</v>
          </cell>
          <cell r="P1739" t="str">
            <v>EFE.IGWE@SHELL.COM</v>
          </cell>
          <cell r="Q1739" t="str">
            <v>OPEX</v>
          </cell>
          <cell r="R1739" t="str">
            <v>OPEX</v>
          </cell>
          <cell r="S1739" t="str">
            <v>NON SAL</v>
          </cell>
          <cell r="T1739" t="str">
            <v>N/A</v>
          </cell>
          <cell r="U1739" t="str">
            <v>N/A</v>
          </cell>
          <cell r="V1739" t="str">
            <v>N_AHIA_EL2_N03</v>
          </cell>
          <cell r="W1739" t="str">
            <v>P231 Production Operations</v>
          </cell>
          <cell r="X1739" t="str">
            <v>S7200 Services</v>
          </cell>
          <cell r="Y1739" t="str">
            <v>A2110 Production Operations</v>
          </cell>
          <cell r="Z1739">
            <v>765375.78999999992</v>
          </cell>
          <cell r="AA1739">
            <v>420132.22</v>
          </cell>
          <cell r="AB1739">
            <v>114658686.84152</v>
          </cell>
          <cell r="AC1739">
            <v>106238.92</v>
          </cell>
          <cell r="AD1739">
            <v>482169.04079186881</v>
          </cell>
          <cell r="AG1739">
            <v>0</v>
          </cell>
          <cell r="AH1739">
            <v>-482169.04079186881</v>
          </cell>
        </row>
        <row r="1740">
          <cell r="A1740" t="str">
            <v>O.NG.PAE.ASF.FAC.71300</v>
          </cell>
          <cell r="B1740" t="str">
            <v>PAE ASSA F/S FACILITIES OPERATIONS</v>
          </cell>
          <cell r="C1740" t="str">
            <v>O.NG.PEL.FAC.71300</v>
          </cell>
          <cell r="D1740" t="str">
            <v>LAND AREA EAST OIL FACILITIES OPERATIONS (PRODUCTION MAINTENANCE OIL (ONSHORE))</v>
          </cell>
          <cell r="E1740" t="str">
            <v>IRETI OMOTOSO</v>
          </cell>
          <cell r="F1740" t="str">
            <v>PRODUCTION</v>
          </cell>
          <cell r="G1740">
            <v>412002</v>
          </cell>
          <cell r="H1740">
            <v>4120</v>
          </cell>
          <cell r="I1740" t="str">
            <v>OF-MTCE</v>
          </cell>
          <cell r="J1740" t="str">
            <v>BASE JV</v>
          </cell>
          <cell r="K1740" t="str">
            <v>PRODUCTION</v>
          </cell>
          <cell r="L1740" t="str">
            <v>PRODUCTION</v>
          </cell>
          <cell r="M1740" t="str">
            <v>Asset Manager, Land East Hub</v>
          </cell>
          <cell r="N1740" t="str">
            <v>Asset Management Integration Lead</v>
          </cell>
          <cell r="O1740" t="str">
            <v>ADEDIRAN, ADEWALE</v>
          </cell>
          <cell r="P1740" t="str">
            <v>EFE.IGWE@SHELL.COM</v>
          </cell>
          <cell r="Q1740" t="str">
            <v>OPEX</v>
          </cell>
          <cell r="R1740" t="str">
            <v>OPEX</v>
          </cell>
          <cell r="S1740" t="str">
            <v>NON SAL</v>
          </cell>
          <cell r="T1740" t="str">
            <v>N/A</v>
          </cell>
          <cell r="U1740" t="str">
            <v>N/A</v>
          </cell>
          <cell r="V1740" t="str">
            <v>N/A</v>
          </cell>
          <cell r="W1740" t="str">
            <v>P231 Production Operations</v>
          </cell>
          <cell r="X1740" t="str">
            <v>S7200 Services</v>
          </cell>
          <cell r="Y1740" t="str">
            <v>A2110 Production Operations</v>
          </cell>
          <cell r="Z1740">
            <v>0</v>
          </cell>
          <cell r="AA1740">
            <v>0</v>
          </cell>
          <cell r="AB1740">
            <v>0</v>
          </cell>
          <cell r="AC1740">
            <v>0</v>
          </cell>
          <cell r="AD1740">
            <v>0</v>
          </cell>
          <cell r="AG1740">
            <v>0</v>
          </cell>
          <cell r="AH1740">
            <v>0</v>
          </cell>
        </row>
        <row r="1741">
          <cell r="A1741" t="str">
            <v>O.NG.PAE.EMF.FAC.71300</v>
          </cell>
          <cell r="B1741" t="str">
            <v>PAE EGBEMA F/S FACILITIES OPERATIONS</v>
          </cell>
          <cell r="C1741" t="str">
            <v>O.NG.PEL.FAC.71300</v>
          </cell>
          <cell r="D1741" t="str">
            <v>LAND AREA EAST OIL FACILITIES OPERATIONS (PRODUCTION MAINTENANCE OIL (ONSHORE))</v>
          </cell>
          <cell r="E1741" t="str">
            <v>IRETI OMOTOSO</v>
          </cell>
          <cell r="F1741" t="str">
            <v>PRODUCTION</v>
          </cell>
          <cell r="G1741">
            <v>412002</v>
          </cell>
          <cell r="H1741">
            <v>4120</v>
          </cell>
          <cell r="I1741" t="str">
            <v>OF-MTCE</v>
          </cell>
          <cell r="J1741" t="str">
            <v>BASE JV</v>
          </cell>
          <cell r="K1741" t="str">
            <v>PRODUCTION</v>
          </cell>
          <cell r="L1741" t="str">
            <v>PRODUCTION</v>
          </cell>
          <cell r="M1741" t="str">
            <v>Asset Manager, Land East Hub</v>
          </cell>
          <cell r="N1741" t="str">
            <v>Asset Management Integration Lead</v>
          </cell>
          <cell r="O1741" t="str">
            <v>ADEDIRAN, ADEWALE</v>
          </cell>
          <cell r="P1741" t="str">
            <v>EFE.IGWE@SHELL.COM</v>
          </cell>
          <cell r="Q1741" t="str">
            <v>OPEX</v>
          </cell>
          <cell r="R1741" t="str">
            <v>OPEX</v>
          </cell>
          <cell r="S1741" t="str">
            <v>NON SAL</v>
          </cell>
          <cell r="T1741" t="str">
            <v>N/A</v>
          </cell>
          <cell r="U1741" t="str">
            <v>N/A</v>
          </cell>
          <cell r="V1741" t="str">
            <v>N/A</v>
          </cell>
          <cell r="W1741" t="str">
            <v>P231 Production Operations</v>
          </cell>
          <cell r="X1741" t="str">
            <v>S7200 Services</v>
          </cell>
          <cell r="Y1741" t="str">
            <v>A2110 Production Operations</v>
          </cell>
          <cell r="Z1741">
            <v>166551.57999999999</v>
          </cell>
          <cell r="AA1741">
            <v>74783.16</v>
          </cell>
          <cell r="AB1741">
            <v>0</v>
          </cell>
          <cell r="AC1741">
            <v>0</v>
          </cell>
          <cell r="AD1741">
            <v>0</v>
          </cell>
          <cell r="AG1741">
            <v>0</v>
          </cell>
          <cell r="AH1741">
            <v>0</v>
          </cell>
        </row>
        <row r="1742">
          <cell r="A1742" t="str">
            <v>O.NG.PAE.EUF.FAC.71300</v>
          </cell>
          <cell r="B1742" t="str">
            <v>PAE ETELEBOU F/S FACILITIES OPERATIONS</v>
          </cell>
          <cell r="C1742" t="str">
            <v>O.NG.PEL.FAC.71300</v>
          </cell>
          <cell r="D1742" t="str">
            <v>LAND AREA EAST OIL FACILITIES OPERATIONS (PRODUCTION MAINTENANCE OIL (ONSHORE))</v>
          </cell>
          <cell r="E1742" t="str">
            <v>IRETI OMOTOSO</v>
          </cell>
          <cell r="F1742" t="str">
            <v>PRODUCTION</v>
          </cell>
          <cell r="G1742">
            <v>412001</v>
          </cell>
          <cell r="H1742">
            <v>4120</v>
          </cell>
          <cell r="I1742" t="str">
            <v>OF-MTCE</v>
          </cell>
          <cell r="J1742" t="str">
            <v>BASE JV</v>
          </cell>
          <cell r="K1742" t="str">
            <v>PRODUCTION</v>
          </cell>
          <cell r="L1742" t="str">
            <v>PRODUCTION</v>
          </cell>
          <cell r="M1742" t="str">
            <v>Asset Manager, Central Hub</v>
          </cell>
          <cell r="N1742" t="str">
            <v>Asset Management Integration Lead</v>
          </cell>
          <cell r="O1742" t="str">
            <v>ADEDIRAN, ADEWALE</v>
          </cell>
          <cell r="P1742" t="str">
            <v>EFE.IGWE@SHELL.COM</v>
          </cell>
          <cell r="Q1742" t="str">
            <v>OPEX</v>
          </cell>
          <cell r="R1742" t="str">
            <v>OPEX</v>
          </cell>
          <cell r="S1742" t="str">
            <v>NON SAL</v>
          </cell>
          <cell r="T1742" t="str">
            <v>N/A</v>
          </cell>
          <cell r="U1742" t="str">
            <v>N/A</v>
          </cell>
          <cell r="V1742" t="str">
            <v>N_ETEL_EL2_N01</v>
          </cell>
          <cell r="W1742" t="str">
            <v>P231 Production Operations</v>
          </cell>
          <cell r="X1742" t="str">
            <v>S7200 Services</v>
          </cell>
          <cell r="Y1742" t="str">
            <v>A2110 Production Operations</v>
          </cell>
          <cell r="Z1742">
            <v>17966.000000000004</v>
          </cell>
          <cell r="AA1742">
            <v>197955.44999999998</v>
          </cell>
          <cell r="AB1742">
            <v>34289443.289152004</v>
          </cell>
          <cell r="AC1742">
            <v>65956.310000000012</v>
          </cell>
          <cell r="AD1742">
            <v>178380.7142267279</v>
          </cell>
          <cell r="AG1742">
            <v>0</v>
          </cell>
          <cell r="AH1742">
            <v>-178380.7142267279</v>
          </cell>
        </row>
        <row r="1743">
          <cell r="A1743" t="str">
            <v>O.NG.PBW.ECC.FAC.71300</v>
          </cell>
          <cell r="B1743" t="str">
            <v>O.NG.PBW.ECC.FAC.71300(NEW)</v>
          </cell>
          <cell r="C1743" t="str">
            <v>O.NG.PBW.ECC.FAC.71300(New)</v>
          </cell>
          <cell r="D1743" t="str">
            <v>O.NG.PBW.ECC.FAC.71300(NEW)</v>
          </cell>
          <cell r="E1743" t="str">
            <v>IRETI OMOTOSO</v>
          </cell>
          <cell r="F1743" t="str">
            <v>PRODUCTION</v>
          </cell>
          <cell r="G1743">
            <v>413001</v>
          </cell>
          <cell r="H1743">
            <v>4130</v>
          </cell>
          <cell r="I1743" t="str">
            <v>OF-MTCE</v>
          </cell>
          <cell r="J1743" t="str">
            <v>BASE JV</v>
          </cell>
          <cell r="K1743" t="str">
            <v>PRODUCTION</v>
          </cell>
          <cell r="L1743" t="str">
            <v>PRODUCTION</v>
          </cell>
          <cell r="M1743" t="str">
            <v>Asset Manager, Swamp West Hub</v>
          </cell>
          <cell r="N1743" t="str">
            <v>Asset Management Integration Lead</v>
          </cell>
          <cell r="O1743" t="str">
            <v>COOKEY, GABRIEL</v>
          </cell>
          <cell r="P1743" t="str">
            <v>RACHEAL.ORUEKPETI@SHELL.COM</v>
          </cell>
          <cell r="Q1743" t="str">
            <v>OPEX</v>
          </cell>
          <cell r="R1743" t="str">
            <v>OPEX</v>
          </cell>
          <cell r="S1743" t="str">
            <v>NON SAL</v>
          </cell>
          <cell r="T1743" t="str">
            <v>N/A</v>
          </cell>
          <cell r="U1743" t="str">
            <v>N/A</v>
          </cell>
          <cell r="V1743" t="str">
            <v>C_OPSE_OIL_Z11</v>
          </cell>
          <cell r="W1743" t="str">
            <v>P233 Facilities Maintenance</v>
          </cell>
          <cell r="X1743" t="str">
            <v>S7200 Services</v>
          </cell>
          <cell r="Y1743" t="str">
            <v>A2140 Facilities Maintenance</v>
          </cell>
          <cell r="Z1743">
            <v>0</v>
          </cell>
          <cell r="AA1743">
            <v>0</v>
          </cell>
          <cell r="AB1743">
            <v>133043809.40000001</v>
          </cell>
          <cell r="AC1743">
            <v>162247.34</v>
          </cell>
          <cell r="AD1743">
            <v>598456.55114754103</v>
          </cell>
          <cell r="AG1743">
            <v>0</v>
          </cell>
          <cell r="AH1743">
            <v>-598456.55114754103</v>
          </cell>
        </row>
        <row r="1744">
          <cell r="A1744" t="str">
            <v>O.NG.PAE.EWF.FAC.71300</v>
          </cell>
          <cell r="B1744" t="str">
            <v>PAEEGBEMAWESTF/SFACILITIESOPS</v>
          </cell>
          <cell r="C1744" t="str">
            <v>O.NG.PEL.FAC.71300</v>
          </cell>
          <cell r="D1744" t="str">
            <v>LAND AREA EAST OIL FACILITIES OPERATIONS (PRODUCTION MAINTENANCE OIL (ONSHORE))</v>
          </cell>
          <cell r="E1744" t="str">
            <v>IRETI OMOTOSO</v>
          </cell>
          <cell r="F1744" t="str">
            <v>PRODUCTION</v>
          </cell>
          <cell r="G1744">
            <v>412002</v>
          </cell>
          <cell r="H1744">
            <v>4120</v>
          </cell>
          <cell r="I1744" t="str">
            <v>OF-MTCE</v>
          </cell>
          <cell r="J1744" t="str">
            <v>BASE JV</v>
          </cell>
          <cell r="K1744" t="str">
            <v>PRODUCTION</v>
          </cell>
          <cell r="L1744" t="str">
            <v>PRODUCTION</v>
          </cell>
          <cell r="M1744" t="str">
            <v>Asset Manager, Land East Hub</v>
          </cell>
          <cell r="N1744" t="str">
            <v>Asset Management Integration Lead</v>
          </cell>
          <cell r="O1744" t="str">
            <v>ADEDIRAN, ADEWALE</v>
          </cell>
          <cell r="P1744" t="str">
            <v>EFE.IGWE@SHELL.COM</v>
          </cell>
          <cell r="Q1744" t="str">
            <v>OPEX</v>
          </cell>
          <cell r="R1744" t="str">
            <v>OPEX</v>
          </cell>
          <cell r="S1744" t="str">
            <v>NON SAL</v>
          </cell>
          <cell r="T1744" t="str">
            <v>N/A</v>
          </cell>
          <cell r="U1744" t="str">
            <v>N/A</v>
          </cell>
          <cell r="V1744" t="str">
            <v>N/A</v>
          </cell>
          <cell r="W1744" t="str">
            <v>P231 Production Operations</v>
          </cell>
          <cell r="X1744" t="str">
            <v>S7200 Services</v>
          </cell>
          <cell r="Y1744" t="str">
            <v>A2110 Production Operations</v>
          </cell>
          <cell r="Z1744">
            <v>0</v>
          </cell>
          <cell r="AA1744">
            <v>0</v>
          </cell>
          <cell r="AB1744">
            <v>0</v>
          </cell>
          <cell r="AC1744">
            <v>0</v>
          </cell>
          <cell r="AD1744">
            <v>0</v>
          </cell>
          <cell r="AG1744">
            <v>0</v>
          </cell>
          <cell r="AH1744">
            <v>0</v>
          </cell>
        </row>
        <row r="1745">
          <cell r="A1745" t="str">
            <v>O.NG.PBW.ECC.FAC.724FC</v>
          </cell>
          <cell r="B1745" t="str">
            <v>O.NG.PBW.ECC.FAC.724FC(NEW)</v>
          </cell>
          <cell r="C1745" t="str">
            <v>O.NG.PBW.FAC.724EFC</v>
          </cell>
          <cell r="D1745" t="str">
            <v>PBW ESCRAVOS BEACH F/S FACIL CORR. MTC (PRODUCTION MAINTENANCE – OIL (ONSHORE))</v>
          </cell>
          <cell r="E1745" t="str">
            <v>IRETI OMOTOSO</v>
          </cell>
          <cell r="F1745" t="str">
            <v>PRODUCTION</v>
          </cell>
          <cell r="G1745">
            <v>413001</v>
          </cell>
          <cell r="H1745">
            <v>4130</v>
          </cell>
          <cell r="I1745" t="str">
            <v>OF-MTCE</v>
          </cell>
          <cell r="J1745" t="str">
            <v>BASE JV</v>
          </cell>
          <cell r="K1745" t="str">
            <v>PRODUCTION</v>
          </cell>
          <cell r="L1745" t="str">
            <v>PRODUCTION</v>
          </cell>
          <cell r="M1745" t="str">
            <v>Asset Manager, Swamp West Hub</v>
          </cell>
          <cell r="N1745" t="str">
            <v>Asset Management Integration Lead</v>
          </cell>
          <cell r="O1745" t="str">
            <v>COOKEY, GABRIEL</v>
          </cell>
          <cell r="P1745" t="str">
            <v>RICHARD.ITENE@SHELL.COM</v>
          </cell>
          <cell r="Q1745" t="str">
            <v>OPEX</v>
          </cell>
          <cell r="R1745" t="str">
            <v>OPEX</v>
          </cell>
          <cell r="S1745" t="str">
            <v>NON SAL</v>
          </cell>
          <cell r="T1745" t="str">
            <v>N/A</v>
          </cell>
          <cell r="U1745" t="str">
            <v>N/A</v>
          </cell>
          <cell r="V1745" t="str">
            <v>C_OPSE_OIL_Z11</v>
          </cell>
          <cell r="W1745" t="str">
            <v>P233 Facilities Maintenance</v>
          </cell>
          <cell r="X1745" t="str">
            <v>S7200 Services</v>
          </cell>
          <cell r="Y1745" t="str">
            <v>A2140 Facilities Maintenance</v>
          </cell>
          <cell r="Z1745">
            <v>0</v>
          </cell>
          <cell r="AA1745">
            <v>0</v>
          </cell>
          <cell r="AB1745">
            <v>0</v>
          </cell>
          <cell r="AC1745">
            <v>0</v>
          </cell>
          <cell r="AD1745">
            <v>0</v>
          </cell>
          <cell r="AG1745">
            <v>0</v>
          </cell>
          <cell r="AH1745">
            <v>0</v>
          </cell>
        </row>
        <row r="1746">
          <cell r="A1746" t="str">
            <v>O.NG.PAE.GBF.FAC.71300</v>
          </cell>
          <cell r="B1746" t="str">
            <v>GBARAN F/S FACILITIES OPERATIONS</v>
          </cell>
          <cell r="C1746" t="str">
            <v>O.NG.PEL.FAC.71300</v>
          </cell>
          <cell r="D1746" t="str">
            <v>LAND AREA EAST OIL FACILITIES OPERATIONS (PRODUCTION MAINTENANCE OIL (ONSHORE))</v>
          </cell>
          <cell r="E1746" t="str">
            <v>IRETI OMOTOSO</v>
          </cell>
          <cell r="F1746" t="str">
            <v>PRODUCTION</v>
          </cell>
          <cell r="G1746">
            <v>412001</v>
          </cell>
          <cell r="H1746">
            <v>4120</v>
          </cell>
          <cell r="I1746" t="str">
            <v>OF-MTCE</v>
          </cell>
          <cell r="J1746" t="str">
            <v>BASE JV</v>
          </cell>
          <cell r="K1746" t="str">
            <v>PRODUCTION</v>
          </cell>
          <cell r="L1746" t="str">
            <v>PRODUCTION</v>
          </cell>
          <cell r="M1746" t="str">
            <v>Asset Manager, Central Hub</v>
          </cell>
          <cell r="N1746" t="str">
            <v>Asset Management Integration Lead</v>
          </cell>
          <cell r="O1746" t="str">
            <v>ADEDIRAN, ADEWALE</v>
          </cell>
          <cell r="P1746" t="str">
            <v>EFE.IGWE@SHELL.COM</v>
          </cell>
          <cell r="Q1746" t="str">
            <v>OPEX</v>
          </cell>
          <cell r="R1746" t="str">
            <v>OPEX</v>
          </cell>
          <cell r="S1746" t="str">
            <v>NON SAL</v>
          </cell>
          <cell r="T1746" t="str">
            <v>N/A</v>
          </cell>
          <cell r="U1746" t="str">
            <v>N/A</v>
          </cell>
          <cell r="V1746" t="str">
            <v>N_GBAR_EL2_G01</v>
          </cell>
          <cell r="W1746" t="str">
            <v>P231 Production Operations</v>
          </cell>
          <cell r="X1746" t="str">
            <v>S7200 Services</v>
          </cell>
          <cell r="Y1746" t="str">
            <v>A2110 Production Operations</v>
          </cell>
          <cell r="Z1746">
            <v>3899269.3900000006</v>
          </cell>
          <cell r="AA1746">
            <v>4502810.74</v>
          </cell>
          <cell r="AB1746">
            <v>276112360.46674883</v>
          </cell>
          <cell r="AC1746">
            <v>1716246.9000000001</v>
          </cell>
          <cell r="AD1746">
            <v>2621533.3277598321</v>
          </cell>
          <cell r="AG1746">
            <v>0</v>
          </cell>
          <cell r="AH1746">
            <v>-2621533.3277598321</v>
          </cell>
        </row>
        <row r="1747">
          <cell r="A1747" t="str">
            <v>O.NG.PBW.ECC.FAC.724FC_1</v>
          </cell>
          <cell r="B1747" t="str">
            <v>O.NG.PBW.ECC.FAC.724FC(NEW)</v>
          </cell>
          <cell r="C1747" t="str">
            <v>O.NG.PBW.ECC.FAC.724FC(NEW)</v>
          </cell>
          <cell r="D1747" t="str">
            <v>O.NG.PBW.ECC.FAC.724FC(NEW)</v>
          </cell>
          <cell r="E1747" t="str">
            <v>IRETI OMOTOSO</v>
          </cell>
          <cell r="F1747" t="str">
            <v>PRODUCTION</v>
          </cell>
          <cell r="G1747">
            <v>413001</v>
          </cell>
          <cell r="H1747">
            <v>4130</v>
          </cell>
          <cell r="I1747" t="str">
            <v>OF-MTCE</v>
          </cell>
          <cell r="J1747" t="str">
            <v>BASE JV</v>
          </cell>
          <cell r="K1747" t="str">
            <v>PRODUCTION</v>
          </cell>
          <cell r="L1747" t="str">
            <v>PRODUCTION</v>
          </cell>
          <cell r="M1747" t="str">
            <v>Asset Manager, Swamp West Hub</v>
          </cell>
          <cell r="N1747" t="str">
            <v>Asset Management Integration Lead</v>
          </cell>
          <cell r="O1747" t="str">
            <v>COOKEY, GABRIEL</v>
          </cell>
          <cell r="P1747" t="str">
            <v>RACHEAL.ORUEKPETI@SHELL.COM</v>
          </cell>
          <cell r="Q1747" t="str">
            <v>OPEX</v>
          </cell>
          <cell r="R1747" t="str">
            <v>OPEX</v>
          </cell>
          <cell r="S1747" t="str">
            <v>NON SAL</v>
          </cell>
          <cell r="T1747" t="str">
            <v>N/A</v>
          </cell>
          <cell r="U1747" t="str">
            <v>N/A</v>
          </cell>
          <cell r="V1747" t="str">
            <v>C_OPSE_OIL_Z11</v>
          </cell>
          <cell r="W1747" t="str">
            <v>P233 Facilities Maintenance</v>
          </cell>
          <cell r="X1747" t="str">
            <v>S7200 Services</v>
          </cell>
          <cell r="Y1747" t="str">
            <v>A2140 Facilities Maintenance</v>
          </cell>
          <cell r="Z1747">
            <v>0</v>
          </cell>
          <cell r="AA1747">
            <v>0</v>
          </cell>
          <cell r="AB1747">
            <v>9399999.9999999963</v>
          </cell>
          <cell r="AC1747">
            <v>150000</v>
          </cell>
          <cell r="AD1747">
            <v>180819.67213114753</v>
          </cell>
          <cell r="AG1747">
            <v>0</v>
          </cell>
          <cell r="AH1747">
            <v>-180819.67213114753</v>
          </cell>
        </row>
        <row r="1748">
          <cell r="A1748" t="str">
            <v>O.NG.PAE.I1F.FAC.71300</v>
          </cell>
          <cell r="B1748" t="str">
            <v>PAE IMO RIVER 1 F/S FACILITIES OPS</v>
          </cell>
          <cell r="C1748" t="str">
            <v>O.NG.PEL.FAC.71300</v>
          </cell>
          <cell r="D1748" t="str">
            <v>LAND AREA EAST OIL FACILITIES OPERATIONS (PRODUCTION MAINTENANCE OIL (ONSHORE))</v>
          </cell>
          <cell r="E1748" t="str">
            <v>IRETI OMOTOSO</v>
          </cell>
          <cell r="F1748" t="str">
            <v>PRODUCTION</v>
          </cell>
          <cell r="G1748">
            <v>412001</v>
          </cell>
          <cell r="H1748">
            <v>4120</v>
          </cell>
          <cell r="I1748" t="str">
            <v>OF-MTCE</v>
          </cell>
          <cell r="J1748" t="str">
            <v>BASE JV</v>
          </cell>
          <cell r="K1748" t="str">
            <v>PRODUCTION</v>
          </cell>
          <cell r="L1748" t="str">
            <v>PRODUCTION</v>
          </cell>
          <cell r="M1748" t="str">
            <v>Asset Manager, Land East Hub</v>
          </cell>
          <cell r="N1748" t="str">
            <v>Asset Management Integration Lead</v>
          </cell>
          <cell r="O1748" t="str">
            <v>ADEDIRAN, ADEWALE</v>
          </cell>
          <cell r="P1748" t="str">
            <v>EFE.IGWE@SHELL.COM</v>
          </cell>
          <cell r="Q1748" t="str">
            <v>OPEX</v>
          </cell>
          <cell r="R1748" t="str">
            <v>OPEX</v>
          </cell>
          <cell r="S1748" t="str">
            <v>NON SAL</v>
          </cell>
          <cell r="T1748" t="str">
            <v>N/A</v>
          </cell>
          <cell r="U1748" t="str">
            <v>N/A</v>
          </cell>
          <cell r="V1748" t="str">
            <v>N_IMOR_EL1_N01</v>
          </cell>
          <cell r="W1748" t="str">
            <v>P231 Production Operations</v>
          </cell>
          <cell r="X1748" t="str">
            <v>S7200 Services</v>
          </cell>
          <cell r="Y1748" t="str">
            <v>A2110 Production Operations</v>
          </cell>
          <cell r="Z1748">
            <v>1019720</v>
          </cell>
          <cell r="AA1748">
            <v>1681229.4999999993</v>
          </cell>
          <cell r="AB1748">
            <v>115969690.11399999</v>
          </cell>
          <cell r="AC1748">
            <v>409772.92749999999</v>
          </cell>
          <cell r="AD1748">
            <v>790001.41967704915</v>
          </cell>
          <cell r="AG1748">
            <v>0</v>
          </cell>
          <cell r="AH1748">
            <v>-790001.41967704915</v>
          </cell>
        </row>
        <row r="1749">
          <cell r="A1749" t="str">
            <v>O.NG.PAE.I1F.FLO.71300</v>
          </cell>
          <cell r="B1749" t="str">
            <v>PAE IMO RIVER 1 F/S FLOWLINES OPERATIONS</v>
          </cell>
          <cell r="C1749" t="str">
            <v>O.NG.PEL.FAC.71300</v>
          </cell>
          <cell r="D1749" t="str">
            <v>LAND AREA EAST OIL FACILITIES OPERATIONS (PRODUCTION MAINTENANCE OIL (ONSHORE))</v>
          </cell>
          <cell r="E1749" t="str">
            <v>IRETI OMOTOSO</v>
          </cell>
          <cell r="F1749" t="str">
            <v>PRODUCTION</v>
          </cell>
          <cell r="G1749">
            <v>412002</v>
          </cell>
          <cell r="H1749">
            <v>4120</v>
          </cell>
          <cell r="I1749" t="str">
            <v>OF-MTCE</v>
          </cell>
          <cell r="J1749" t="str">
            <v>BASE JV</v>
          </cell>
          <cell r="K1749" t="str">
            <v>PRODUCTION</v>
          </cell>
          <cell r="L1749" t="str">
            <v>PRODUCTION</v>
          </cell>
          <cell r="M1749" t="str">
            <v>Asset Manager, Land East Hub</v>
          </cell>
          <cell r="N1749" t="str">
            <v>Asset Management Integration Lead</v>
          </cell>
          <cell r="O1749" t="str">
            <v>ADEDIRAN, ADEWALE</v>
          </cell>
          <cell r="P1749" t="str">
            <v>EFE.IGWE@SHELL.COM</v>
          </cell>
          <cell r="Q1749" t="str">
            <v>OPEX</v>
          </cell>
          <cell r="R1749" t="str">
            <v>OPEX</v>
          </cell>
          <cell r="S1749" t="str">
            <v>NON SAL</v>
          </cell>
          <cell r="T1749" t="str">
            <v>N/A</v>
          </cell>
          <cell r="U1749" t="str">
            <v>N/A</v>
          </cell>
          <cell r="V1749" t="str">
            <v>N/A</v>
          </cell>
          <cell r="W1749" t="str">
            <v>P231 Production Operations</v>
          </cell>
          <cell r="X1749" t="str">
            <v>S7200 Services</v>
          </cell>
          <cell r="Y1749" t="str">
            <v>A2110 Production Operations</v>
          </cell>
          <cell r="Z1749">
            <v>363.36</v>
          </cell>
          <cell r="AA1749">
            <v>0</v>
          </cell>
          <cell r="AB1749">
            <v>0</v>
          </cell>
          <cell r="AC1749">
            <v>0</v>
          </cell>
          <cell r="AD1749">
            <v>0</v>
          </cell>
          <cell r="AG1749">
            <v>0</v>
          </cell>
          <cell r="AH1749">
            <v>0</v>
          </cell>
        </row>
        <row r="1750">
          <cell r="A1750" t="str">
            <v>O.NG.PAE.I2F.FAC.71300</v>
          </cell>
          <cell r="B1750" t="str">
            <v>PAE IMO RIVER 2 F/S FACILITIES OPS</v>
          </cell>
          <cell r="C1750" t="str">
            <v>O.NG.PEL.FAC.71300</v>
          </cell>
          <cell r="D1750" t="str">
            <v>LAND AREA EAST OIL FACILITIES OPERATIONS (PRODUCTION MAINTENANCE OIL (ONSHORE))</v>
          </cell>
          <cell r="E1750" t="str">
            <v>IRETI OMOTOSO</v>
          </cell>
          <cell r="F1750" t="str">
            <v>PRODUCTION</v>
          </cell>
          <cell r="G1750">
            <v>412001</v>
          </cell>
          <cell r="H1750">
            <v>4120</v>
          </cell>
          <cell r="I1750" t="str">
            <v>OF-MTCE</v>
          </cell>
          <cell r="J1750" t="str">
            <v>BASE JV</v>
          </cell>
          <cell r="K1750" t="str">
            <v>PRODUCTION</v>
          </cell>
          <cell r="L1750" t="str">
            <v>PRODUCTION</v>
          </cell>
          <cell r="M1750" t="str">
            <v>Asset Manager, Land East Hub</v>
          </cell>
          <cell r="N1750" t="str">
            <v>Asset Management Integration Lead</v>
          </cell>
          <cell r="O1750" t="str">
            <v>ADEDIRAN, ADEWALE</v>
          </cell>
          <cell r="P1750" t="str">
            <v>EFE.IGWE@SHELL.COM</v>
          </cell>
          <cell r="Q1750" t="str">
            <v>OPEX</v>
          </cell>
          <cell r="R1750" t="str">
            <v>OPEX</v>
          </cell>
          <cell r="S1750" t="str">
            <v>NON SAL</v>
          </cell>
          <cell r="T1750" t="str">
            <v>N/A</v>
          </cell>
          <cell r="U1750" t="str">
            <v>N/A</v>
          </cell>
          <cell r="V1750" t="str">
            <v>N_IMOR_EL1_N01</v>
          </cell>
          <cell r="W1750" t="str">
            <v>P231 Production Operations</v>
          </cell>
          <cell r="X1750" t="str">
            <v>S7200 Services</v>
          </cell>
          <cell r="Y1750" t="str">
            <v>A2110 Production Operations</v>
          </cell>
          <cell r="Z1750">
            <v>198197.43000000002</v>
          </cell>
          <cell r="AA1750">
            <v>324908.56</v>
          </cell>
          <cell r="AB1750">
            <v>31701418.109999996</v>
          </cell>
          <cell r="AC1750">
            <v>21682.255000000001</v>
          </cell>
          <cell r="AD1750">
            <v>125621.3307704918</v>
          </cell>
          <cell r="AG1750">
            <v>0</v>
          </cell>
          <cell r="AH1750">
            <v>-125621.3307704918</v>
          </cell>
        </row>
        <row r="1751">
          <cell r="A1751" t="str">
            <v>O.NG.PAE.I3F.FAC.71300</v>
          </cell>
          <cell r="B1751" t="str">
            <v>PAE IMO RIVER 3 F/S FACILITIES OPS</v>
          </cell>
          <cell r="C1751" t="str">
            <v>O.NG.PEL.FAC.71300</v>
          </cell>
          <cell r="D1751" t="str">
            <v>LAND AREA EAST OIL FACILITIES OPERATIONS (PRODUCTION MAINTENANCE OIL (ONSHORE))</v>
          </cell>
          <cell r="E1751" t="str">
            <v>IRETI OMOTOSO</v>
          </cell>
          <cell r="F1751" t="str">
            <v>PRODUCTION</v>
          </cell>
          <cell r="G1751">
            <v>412001</v>
          </cell>
          <cell r="H1751">
            <v>4120</v>
          </cell>
          <cell r="I1751" t="str">
            <v>OF-MTCE</v>
          </cell>
          <cell r="J1751" t="str">
            <v>BASE JV</v>
          </cell>
          <cell r="K1751" t="str">
            <v>PRODUCTION</v>
          </cell>
          <cell r="L1751" t="str">
            <v>PRODUCTION</v>
          </cell>
          <cell r="M1751" t="str">
            <v>Asset Manager, Land East Hub</v>
          </cell>
          <cell r="N1751" t="str">
            <v>Asset Management Integration Lead</v>
          </cell>
          <cell r="O1751" t="str">
            <v>ADEDIRAN, ADEWALE</v>
          </cell>
          <cell r="P1751" t="str">
            <v>EFE.IGWE@SHELL.COM</v>
          </cell>
          <cell r="Q1751" t="str">
            <v>OPEX</v>
          </cell>
          <cell r="R1751" t="str">
            <v>OPEX</v>
          </cell>
          <cell r="S1751" t="str">
            <v>NON SAL</v>
          </cell>
          <cell r="T1751" t="str">
            <v>N/A</v>
          </cell>
          <cell r="U1751" t="str">
            <v>N/A</v>
          </cell>
          <cell r="V1751" t="str">
            <v>N_IMOR_EL1_N01</v>
          </cell>
          <cell r="W1751" t="str">
            <v>P231 Production Operations</v>
          </cell>
          <cell r="X1751" t="str">
            <v>S7200 Services</v>
          </cell>
          <cell r="Y1751" t="str">
            <v>A2110 Production Operations</v>
          </cell>
          <cell r="Z1751">
            <v>95829.5</v>
          </cell>
          <cell r="AA1751">
            <v>174335.72</v>
          </cell>
          <cell r="AB1751">
            <v>37517033.416000001</v>
          </cell>
          <cell r="AC1751">
            <v>0</v>
          </cell>
          <cell r="AD1751">
            <v>123006.66693770493</v>
          </cell>
          <cell r="AG1751">
            <v>0</v>
          </cell>
          <cell r="AH1751">
            <v>-123006.66693770493</v>
          </cell>
        </row>
        <row r="1752">
          <cell r="A1752" t="str">
            <v>O.NG.PAE.ISF.FAC.71300</v>
          </cell>
          <cell r="B1752" t="str">
            <v>PAE ISIMIRI F/S FACILITIES OPERATIONS</v>
          </cell>
          <cell r="C1752" t="str">
            <v>O.NG.PEL.FAC.71300</v>
          </cell>
          <cell r="D1752" t="str">
            <v>LAND AREA EAST OIL FACILITIES OPERATIONS (PRODUCTION MAINTENANCE OIL (ONSHORE))</v>
          </cell>
          <cell r="E1752" t="str">
            <v>IRETI OMOTOSO</v>
          </cell>
          <cell r="F1752" t="str">
            <v>PRODUCTION</v>
          </cell>
          <cell r="G1752">
            <v>412001</v>
          </cell>
          <cell r="H1752">
            <v>4120</v>
          </cell>
          <cell r="I1752" t="str">
            <v>OF-MTCE</v>
          </cell>
          <cell r="J1752" t="str">
            <v>BASE JV</v>
          </cell>
          <cell r="K1752" t="str">
            <v>PRODUCTION</v>
          </cell>
          <cell r="L1752" t="str">
            <v>PRODUCTION</v>
          </cell>
          <cell r="M1752" t="str">
            <v>Asset Manager, Land East Hub</v>
          </cell>
          <cell r="N1752" t="str">
            <v>Asset Management Integration Lead</v>
          </cell>
          <cell r="O1752" t="str">
            <v>ADEDIRAN, ADEWALE</v>
          </cell>
          <cell r="P1752" t="str">
            <v>EFE.IGWE@SHELL.COM</v>
          </cell>
          <cell r="Q1752" t="str">
            <v>OPEX</v>
          </cell>
          <cell r="R1752" t="str">
            <v>OPEX</v>
          </cell>
          <cell r="S1752" t="str">
            <v>NON SAL</v>
          </cell>
          <cell r="T1752" t="str">
            <v>N/A</v>
          </cell>
          <cell r="U1752" t="str">
            <v>N/A</v>
          </cell>
          <cell r="V1752" t="str">
            <v>N_ISIM_EL1_N03</v>
          </cell>
          <cell r="W1752" t="str">
            <v>P231 Production Operations</v>
          </cell>
          <cell r="X1752" t="str">
            <v>S7200 Services</v>
          </cell>
          <cell r="Y1752" t="str">
            <v>A2110 Production Operations</v>
          </cell>
          <cell r="Z1752">
            <v>68601.490000000005</v>
          </cell>
          <cell r="AA1752">
            <v>105393.32</v>
          </cell>
          <cell r="AB1752">
            <v>19792766.039999999</v>
          </cell>
          <cell r="AC1752">
            <v>30627.649999999998</v>
          </cell>
          <cell r="AD1752">
            <v>95521.964885245892</v>
          </cell>
          <cell r="AG1752">
            <v>0</v>
          </cell>
          <cell r="AH1752">
            <v>-95521.964885245892</v>
          </cell>
        </row>
        <row r="1753">
          <cell r="A1753" t="str">
            <v>O.NG.PBW.ECF.FLO.724FP</v>
          </cell>
          <cell r="B1753" t="str">
            <v>PBW ESCRAVO B F/L PREV. MTC</v>
          </cell>
          <cell r="C1753" t="str">
            <v>O.NG.PBW.ECF.FLO.724FP</v>
          </cell>
          <cell r="D1753" t="str">
            <v>PBW ESCRAVO B F/L PREV. MTC</v>
          </cell>
          <cell r="E1753" t="str">
            <v>IRETI OMOTOSO</v>
          </cell>
          <cell r="F1753" t="str">
            <v>PRODUCTION</v>
          </cell>
          <cell r="G1753">
            <v>413001</v>
          </cell>
          <cell r="H1753">
            <v>4130</v>
          </cell>
          <cell r="I1753" t="str">
            <v>OF-MTCE</v>
          </cell>
          <cell r="J1753" t="str">
            <v>BASE JV</v>
          </cell>
          <cell r="K1753" t="str">
            <v>PRODUCTION</v>
          </cell>
          <cell r="L1753" t="str">
            <v>PRODUCTION</v>
          </cell>
          <cell r="M1753" t="str">
            <v>Asset Manager, Swamp West Hub</v>
          </cell>
          <cell r="N1753" t="str">
            <v>Asset Management Integration Lead</v>
          </cell>
          <cell r="O1753" t="str">
            <v>COOKEY, GABRIEL</v>
          </cell>
          <cell r="P1753" t="str">
            <v>OGBONNA.ONUGHA@SHELL.COM</v>
          </cell>
          <cell r="Q1753" t="str">
            <v>OPEX</v>
          </cell>
          <cell r="R1753" t="str">
            <v>OPEX</v>
          </cell>
          <cell r="S1753" t="str">
            <v>NON SAL</v>
          </cell>
          <cell r="T1753" t="str">
            <v>N/A</v>
          </cell>
          <cell r="U1753" t="str">
            <v>N/A</v>
          </cell>
          <cell r="V1753" t="str">
            <v>N/A</v>
          </cell>
          <cell r="W1753" t="str">
            <v>P233 Facilities Maintenance</v>
          </cell>
          <cell r="X1753" t="str">
            <v>S7200 Services</v>
          </cell>
          <cell r="Y1753" t="str">
            <v>A2140 Facilities Maintenance</v>
          </cell>
          <cell r="Z1753">
            <v>-0.03</v>
          </cell>
          <cell r="AA1753">
            <v>0</v>
          </cell>
          <cell r="AB1753">
            <v>0</v>
          </cell>
          <cell r="AC1753">
            <v>0</v>
          </cell>
          <cell r="AD1753">
            <v>0</v>
          </cell>
          <cell r="AG1753">
            <v>0</v>
          </cell>
          <cell r="AH1753">
            <v>0</v>
          </cell>
        </row>
        <row r="1754">
          <cell r="A1754" t="str">
            <v>O.NG.PAE.K2G.FAC.71300</v>
          </cell>
          <cell r="B1754" t="str">
            <v>K2S NAG OPERATIONS</v>
          </cell>
          <cell r="C1754" t="str">
            <v>O.NG.PEL.FAC.71300</v>
          </cell>
          <cell r="D1754" t="str">
            <v>LAND AREA EAST OIL FACILITIES OPERATIONS (PRODUCTION MAINTENANCE OIL (ONSHORE))</v>
          </cell>
          <cell r="E1754" t="str">
            <v>IRETI OMOTOSO</v>
          </cell>
          <cell r="F1754" t="str">
            <v>PRODUCTION</v>
          </cell>
          <cell r="G1754">
            <v>412002</v>
          </cell>
          <cell r="H1754">
            <v>4120</v>
          </cell>
          <cell r="I1754" t="str">
            <v>OF-MTCE</v>
          </cell>
          <cell r="J1754" t="str">
            <v>BASE JV</v>
          </cell>
          <cell r="K1754" t="str">
            <v>PRODUCTION</v>
          </cell>
          <cell r="L1754" t="str">
            <v>PRODUCTION</v>
          </cell>
          <cell r="M1754" t="str">
            <v>Asset Manager, Central Hub</v>
          </cell>
          <cell r="N1754" t="str">
            <v>Asset Management Integration Lead</v>
          </cell>
          <cell r="O1754" t="str">
            <v>ADEDIRAN, ADEWALE</v>
          </cell>
          <cell r="P1754" t="str">
            <v>EFE.IGWE@SHELL.COM</v>
          </cell>
          <cell r="Q1754" t="str">
            <v>OPEX</v>
          </cell>
          <cell r="R1754" t="str">
            <v>OPEX</v>
          </cell>
          <cell r="S1754" t="str">
            <v>NON SAL</v>
          </cell>
          <cell r="T1754" t="str">
            <v>N/A</v>
          </cell>
          <cell r="U1754" t="str">
            <v>N/A</v>
          </cell>
          <cell r="V1754" t="str">
            <v>C_OPSE_OIL_Z11</v>
          </cell>
          <cell r="W1754" t="str">
            <v>P231 Production Operations - Gas</v>
          </cell>
          <cell r="X1754" t="str">
            <v>S7200 Services</v>
          </cell>
          <cell r="Y1754" t="str">
            <v>A2110 Production Operations</v>
          </cell>
          <cell r="Z1754">
            <v>0</v>
          </cell>
          <cell r="AA1754">
            <v>11447.93</v>
          </cell>
          <cell r="AB1754">
            <v>0</v>
          </cell>
          <cell r="AC1754">
            <v>0</v>
          </cell>
          <cell r="AD1754">
            <v>0</v>
          </cell>
          <cell r="AG1754">
            <v>0</v>
          </cell>
          <cell r="AH1754">
            <v>0</v>
          </cell>
        </row>
        <row r="1755">
          <cell r="A1755" t="str">
            <v>O.NG.PAE.KCF.FAC.71300</v>
          </cell>
          <cell r="B1755" t="str">
            <v>PAE KOLO CREEK F/S FACILITIES OPERATIONS</v>
          </cell>
          <cell r="C1755" t="str">
            <v>O.NG.PEL.FAC.71300</v>
          </cell>
          <cell r="D1755" t="str">
            <v>LAND AREA EAST OIL FACILITIES OPERATIONS (PRODUCTION MAINTENANCE OIL (ONSHORE))</v>
          </cell>
          <cell r="E1755" t="str">
            <v>IRETI OMOTOSO</v>
          </cell>
          <cell r="F1755" t="str">
            <v>PRODUCTION</v>
          </cell>
          <cell r="G1755">
            <v>412001</v>
          </cell>
          <cell r="H1755">
            <v>4120</v>
          </cell>
          <cell r="I1755" t="str">
            <v>OF-MTCE</v>
          </cell>
          <cell r="J1755" t="str">
            <v>BASE JV</v>
          </cell>
          <cell r="K1755" t="str">
            <v>PRODUCTION</v>
          </cell>
          <cell r="L1755" t="str">
            <v>PRODUCTION</v>
          </cell>
          <cell r="M1755" t="str">
            <v>Asset Manager, Central Hub</v>
          </cell>
          <cell r="N1755" t="str">
            <v>Asset Management Integration Lead</v>
          </cell>
          <cell r="O1755" t="str">
            <v>ADEDIRAN, ADEWALE</v>
          </cell>
          <cell r="P1755" t="str">
            <v>EFE.IGWE@SHELL.COM</v>
          </cell>
          <cell r="Q1755" t="str">
            <v>OPEX</v>
          </cell>
          <cell r="R1755" t="str">
            <v>OPEX</v>
          </cell>
          <cell r="S1755" t="str">
            <v>NON SAL</v>
          </cell>
          <cell r="T1755" t="str">
            <v>N/A</v>
          </cell>
          <cell r="U1755" t="str">
            <v>N/A</v>
          </cell>
          <cell r="V1755" t="str">
            <v>N_KOCR_EL2_G01</v>
          </cell>
          <cell r="W1755" t="str">
            <v>P231 Production Operations</v>
          </cell>
          <cell r="X1755" t="str">
            <v>S7200 Services</v>
          </cell>
          <cell r="Y1755" t="str">
            <v>A2110 Production Operations</v>
          </cell>
          <cell r="Z1755">
            <v>640601.91999999993</v>
          </cell>
          <cell r="AA1755">
            <v>787950.37</v>
          </cell>
          <cell r="AB1755">
            <v>102644874.80392</v>
          </cell>
          <cell r="AC1755">
            <v>197258.12</v>
          </cell>
          <cell r="AD1755">
            <v>533798.69312760653</v>
          </cell>
          <cell r="AG1755">
            <v>0</v>
          </cell>
          <cell r="AH1755">
            <v>-533798.69312760653</v>
          </cell>
        </row>
        <row r="1756">
          <cell r="A1756" t="str">
            <v>O.NG.PAE.NKF.FAC.71300</v>
          </cell>
          <cell r="B1756" t="str">
            <v>PAE NKALI F/S FACILITIES OPERATIONS</v>
          </cell>
          <cell r="C1756" t="str">
            <v>O.NG.PEL.FAC.71300</v>
          </cell>
          <cell r="D1756" t="str">
            <v>LAND AREA EAST OIL FACILITIES OPERATIONS (PRODUCTION MAINTENANCE OIL (ONSHORE))</v>
          </cell>
          <cell r="E1756" t="str">
            <v>IRETI OMOTOSO</v>
          </cell>
          <cell r="F1756" t="str">
            <v>PRODUCTION</v>
          </cell>
          <cell r="G1756">
            <v>412001</v>
          </cell>
          <cell r="H1756">
            <v>4120</v>
          </cell>
          <cell r="I1756" t="str">
            <v>OF-MTCE</v>
          </cell>
          <cell r="J1756" t="str">
            <v>BASE JV</v>
          </cell>
          <cell r="K1756" t="str">
            <v>PRODUCTION</v>
          </cell>
          <cell r="L1756" t="str">
            <v>PRODUCTION</v>
          </cell>
          <cell r="M1756" t="str">
            <v>Asset Manager, Land East Hub</v>
          </cell>
          <cell r="N1756" t="str">
            <v>Asset Management Integration Lead</v>
          </cell>
          <cell r="O1756" t="str">
            <v>ADEDIRAN, ADEWALE</v>
          </cell>
          <cell r="P1756" t="str">
            <v>EFE.IGWE@SHELL.COM</v>
          </cell>
          <cell r="Q1756" t="str">
            <v>OPEX</v>
          </cell>
          <cell r="R1756" t="str">
            <v>OPEX</v>
          </cell>
          <cell r="S1756" t="str">
            <v>NON SAL</v>
          </cell>
          <cell r="T1756" t="str">
            <v>N/A</v>
          </cell>
          <cell r="U1756" t="str">
            <v>N/A</v>
          </cell>
          <cell r="V1756" t="str">
            <v>N_NKAL_EL1_N01</v>
          </cell>
          <cell r="W1756" t="str">
            <v>P231 Production Operations</v>
          </cell>
          <cell r="X1756" t="str">
            <v>S7200 Services</v>
          </cell>
          <cell r="Y1756" t="str">
            <v>A2110 Production Operations</v>
          </cell>
          <cell r="Z1756">
            <v>102263.93000000002</v>
          </cell>
          <cell r="AA1756">
            <v>178666.74</v>
          </cell>
          <cell r="AB1756">
            <v>44580719</v>
          </cell>
          <cell r="AC1756">
            <v>42239.92</v>
          </cell>
          <cell r="AD1756">
            <v>188406.21180327871</v>
          </cell>
          <cell r="AG1756">
            <v>0</v>
          </cell>
          <cell r="AH1756">
            <v>-188406.21180327871</v>
          </cell>
        </row>
        <row r="1757">
          <cell r="A1757" t="str">
            <v>O.NG.PAE.OGF.FAC.71300</v>
          </cell>
          <cell r="B1757" t="str">
            <v>PAE OBIGBO F/S FACILITIES OPERATIONS</v>
          </cell>
          <cell r="C1757" t="str">
            <v>O.NG.PEL.FAC.71300</v>
          </cell>
          <cell r="D1757" t="str">
            <v>LAND AREA EAST OIL FACILITIES OPERATIONS (PRODUCTION MAINTENANCE OIL (ONSHORE))</v>
          </cell>
          <cell r="E1757" t="str">
            <v>IRETI OMOTOSO</v>
          </cell>
          <cell r="F1757" t="str">
            <v>PRODUCTION</v>
          </cell>
          <cell r="G1757">
            <v>412001</v>
          </cell>
          <cell r="H1757">
            <v>4120</v>
          </cell>
          <cell r="I1757" t="str">
            <v>OF-MTCE</v>
          </cell>
          <cell r="J1757" t="str">
            <v>BASE JV</v>
          </cell>
          <cell r="K1757" t="str">
            <v>PRODUCTION</v>
          </cell>
          <cell r="L1757" t="str">
            <v>PRODUCTION</v>
          </cell>
          <cell r="M1757" t="str">
            <v>Asset Manager, Land East Hub</v>
          </cell>
          <cell r="N1757" t="str">
            <v>Asset Management Integration Lead</v>
          </cell>
          <cell r="O1757" t="str">
            <v>ADEDIRAN, ADEWALE</v>
          </cell>
          <cell r="P1757" t="str">
            <v>EFE.IGWE@SHELL.COM</v>
          </cell>
          <cell r="Q1757" t="str">
            <v>OPEX</v>
          </cell>
          <cell r="R1757" t="str">
            <v>OPEX</v>
          </cell>
          <cell r="S1757" t="str">
            <v>NON SAL</v>
          </cell>
          <cell r="T1757" t="str">
            <v>N/A</v>
          </cell>
          <cell r="U1757" t="str">
            <v>N/A</v>
          </cell>
          <cell r="V1757" t="str">
            <v>N_OBGN_EL1_G01</v>
          </cell>
          <cell r="W1757" t="str">
            <v>P231 Production Operations</v>
          </cell>
          <cell r="X1757" t="str">
            <v>S7200 Services</v>
          </cell>
          <cell r="Y1757" t="str">
            <v>A2110 Production Operations</v>
          </cell>
          <cell r="Z1757">
            <v>664614.00000000012</v>
          </cell>
          <cell r="AA1757">
            <v>778723.20999999985</v>
          </cell>
          <cell r="AB1757">
            <v>107579322.55500001</v>
          </cell>
          <cell r="AC1757">
            <v>248662.34000000003</v>
          </cell>
          <cell r="AD1757">
            <v>601381.43034426239</v>
          </cell>
          <cell r="AG1757">
            <v>0</v>
          </cell>
          <cell r="AH1757">
            <v>-601381.43034426239</v>
          </cell>
        </row>
        <row r="1758">
          <cell r="A1758" t="str">
            <v>O.NG.PAE.OGF.FLO.71300</v>
          </cell>
          <cell r="B1758" t="str">
            <v xml:space="preserve">PAE OBIGBO F/S FLOWLINES OPERATIONS     </v>
          </cell>
          <cell r="C1758" t="str">
            <v>O.NG.PEL.FAC.71300</v>
          </cell>
          <cell r="D1758" t="str">
            <v>LAND AREA EAST OIL FACILITIES OPERATIONS (PRODUCTION MAINTENANCE OIL (ONSHORE))</v>
          </cell>
          <cell r="E1758" t="str">
            <v>IRETI OMOTOSO</v>
          </cell>
          <cell r="F1758" t="str">
            <v>PRODUCTION</v>
          </cell>
          <cell r="G1758">
            <v>412002</v>
          </cell>
          <cell r="H1758">
            <v>4120</v>
          </cell>
          <cell r="I1758" t="str">
            <v>OF-MTCE</v>
          </cell>
          <cell r="J1758" t="str">
            <v>BASE JV</v>
          </cell>
          <cell r="K1758" t="str">
            <v>PRODUCTION</v>
          </cell>
          <cell r="L1758" t="str">
            <v>PRODUCTION</v>
          </cell>
          <cell r="M1758" t="str">
            <v>Asset Manager, Land East Hub</v>
          </cell>
          <cell r="N1758" t="str">
            <v>Asset Management Integration Lead</v>
          </cell>
          <cell r="O1758" t="str">
            <v>ADEDIRAN, ADEWALE</v>
          </cell>
          <cell r="P1758" t="str">
            <v>EFE.IGWE@SHELL.COM</v>
          </cell>
          <cell r="Q1758" t="str">
            <v>OPEX</v>
          </cell>
          <cell r="R1758" t="str">
            <v>OPEX</v>
          </cell>
          <cell r="S1758" t="str">
            <v>NON SAL</v>
          </cell>
          <cell r="T1758" t="str">
            <v>N/A</v>
          </cell>
          <cell r="U1758" t="str">
            <v>N/A</v>
          </cell>
          <cell r="V1758" t="str">
            <v>N/A</v>
          </cell>
          <cell r="W1758" t="str">
            <v>P231 Production Operations</v>
          </cell>
          <cell r="X1758" t="str">
            <v>S7200 Services</v>
          </cell>
          <cell r="Y1758" t="str">
            <v>A2110 Production Operations</v>
          </cell>
          <cell r="Z1758">
            <v>-3628.81</v>
          </cell>
          <cell r="AA1758">
            <v>-6287.53</v>
          </cell>
          <cell r="AB1758">
            <v>0</v>
          </cell>
          <cell r="AC1758">
            <v>0</v>
          </cell>
          <cell r="AD1758">
            <v>0</v>
          </cell>
          <cell r="AG1758">
            <v>0</v>
          </cell>
          <cell r="AH1758">
            <v>0</v>
          </cell>
        </row>
        <row r="1759">
          <cell r="A1759" t="str">
            <v>O.NG.PAE.OGI.FAC.71300</v>
          </cell>
          <cell r="B1759" t="str">
            <v>PAE OBIGBO WIP FACILITIES OPERATIONS</v>
          </cell>
          <cell r="C1759" t="str">
            <v>O.NG.PEL.FAC.71300</v>
          </cell>
          <cell r="D1759" t="str">
            <v>LAND AREA EAST OIL FACILITIES OPERATIONS (PRODUCTION MAINTENANCE OIL (ONSHORE))</v>
          </cell>
          <cell r="E1759" t="str">
            <v>IRETI OMOTOSO</v>
          </cell>
          <cell r="F1759" t="str">
            <v>PRODUCTION</v>
          </cell>
          <cell r="G1759">
            <v>412001</v>
          </cell>
          <cell r="H1759">
            <v>4120</v>
          </cell>
          <cell r="I1759" t="str">
            <v>OF-MTCE</v>
          </cell>
          <cell r="J1759" t="str">
            <v>BASE JV</v>
          </cell>
          <cell r="K1759" t="str">
            <v>PRODUCTION</v>
          </cell>
          <cell r="L1759" t="str">
            <v>PRODUCTION</v>
          </cell>
          <cell r="M1759" t="str">
            <v>Asset Manager, Land East Hub</v>
          </cell>
          <cell r="N1759" t="str">
            <v>Asset Management Integration Lead</v>
          </cell>
          <cell r="O1759" t="str">
            <v>ADEDIRAN, ADEWALE</v>
          </cell>
          <cell r="P1759" t="str">
            <v>EFE.IGWE@SHELL.COM</v>
          </cell>
          <cell r="Q1759" t="str">
            <v>OPEX</v>
          </cell>
          <cell r="R1759" t="str">
            <v>OPEX</v>
          </cell>
          <cell r="S1759" t="str">
            <v>NON SAL</v>
          </cell>
          <cell r="T1759" t="str">
            <v>N/A</v>
          </cell>
          <cell r="U1759" t="str">
            <v>N/A</v>
          </cell>
          <cell r="V1759" t="str">
            <v>N_OBGN_EL1_G01</v>
          </cell>
          <cell r="W1759" t="str">
            <v>P231 Production Operations</v>
          </cell>
          <cell r="X1759" t="str">
            <v>S7200 Services</v>
          </cell>
          <cell r="Y1759" t="str">
            <v>A2110 Production Operations</v>
          </cell>
          <cell r="Z1759">
            <v>18050.38</v>
          </cell>
          <cell r="AA1759">
            <v>102116.06</v>
          </cell>
          <cell r="AB1759">
            <v>0</v>
          </cell>
          <cell r="AC1759">
            <v>93855.62</v>
          </cell>
          <cell r="AD1759">
            <v>93855.62</v>
          </cell>
          <cell r="AG1759">
            <v>0</v>
          </cell>
          <cell r="AH1759">
            <v>-93855.62</v>
          </cell>
        </row>
        <row r="1760">
          <cell r="A1760" t="str">
            <v>O.NG.PBW.ECC.FAC.724FP</v>
          </cell>
          <cell r="B1760" t="str">
            <v>O.NG.PBW.ECC.FAC.724FP(NEW)</v>
          </cell>
          <cell r="C1760" t="str">
            <v>O.NG.PBW.FAC.724EFP</v>
          </cell>
          <cell r="D1760" t="str">
            <v>PBW ESCRAVOS BEACH F/S FACIL PREV. MTC (PRODUCTION MAINTENANCE – OIL (ONSHORE))</v>
          </cell>
          <cell r="E1760" t="str">
            <v>IRETI OMOTOSO</v>
          </cell>
          <cell r="F1760" t="str">
            <v>PRODUCTION</v>
          </cell>
          <cell r="G1760">
            <v>413001</v>
          </cell>
          <cell r="H1760">
            <v>4130</v>
          </cell>
          <cell r="I1760" t="str">
            <v>OF-MTCE</v>
          </cell>
          <cell r="J1760" t="str">
            <v>BASE JV</v>
          </cell>
          <cell r="K1760" t="str">
            <v>PRODUCTION</v>
          </cell>
          <cell r="L1760" t="str">
            <v>PRODUCTION</v>
          </cell>
          <cell r="M1760" t="str">
            <v>Asset Manager, Swamp West Hub</v>
          </cell>
          <cell r="N1760" t="str">
            <v>Asset Management Integration Lead</v>
          </cell>
          <cell r="O1760" t="str">
            <v>COOKEY, GABRIEL</v>
          </cell>
          <cell r="P1760" t="str">
            <v>RACHEAL.ORUEKPETI@SHELL.COM</v>
          </cell>
          <cell r="Q1760" t="str">
            <v>OPEX</v>
          </cell>
          <cell r="R1760" t="str">
            <v>OPEX</v>
          </cell>
          <cell r="S1760" t="str">
            <v>NON SAL</v>
          </cell>
          <cell r="T1760" t="str">
            <v>N/A</v>
          </cell>
          <cell r="U1760" t="str">
            <v>N/A</v>
          </cell>
          <cell r="V1760" t="str">
            <v>C_OPSE_OIL_Z11</v>
          </cell>
          <cell r="W1760" t="str">
            <v>P233 Facilities Maintenance</v>
          </cell>
          <cell r="X1760" t="str">
            <v>S7200 Services</v>
          </cell>
          <cell r="Y1760" t="str">
            <v>A2140 Facilities Maintenance</v>
          </cell>
          <cell r="Z1760">
            <v>0</v>
          </cell>
          <cell r="AA1760">
            <v>0</v>
          </cell>
          <cell r="AB1760">
            <v>0</v>
          </cell>
          <cell r="AC1760">
            <v>0</v>
          </cell>
          <cell r="AD1760">
            <v>0</v>
          </cell>
          <cell r="AG1760">
            <v>0</v>
          </cell>
          <cell r="AH1760">
            <v>0</v>
          </cell>
        </row>
        <row r="1761">
          <cell r="A1761" t="str">
            <v>O.NG.PAE.OLF.FAC.71300</v>
          </cell>
          <cell r="B1761" t="str">
            <v>PAE OBELE F/S FACILITIES OPERATIONS</v>
          </cell>
          <cell r="C1761" t="str">
            <v>O.NG.PEL.FAC.71300</v>
          </cell>
          <cell r="D1761" t="str">
            <v>LAND AREA EAST OIL FACILITIES OPERATIONS (PRODUCTION MAINTENANCE OIL (ONSHORE))</v>
          </cell>
          <cell r="E1761" t="str">
            <v>IRETI OMOTOSO</v>
          </cell>
          <cell r="F1761" t="str">
            <v>PRODUCTION</v>
          </cell>
          <cell r="G1761">
            <v>412001</v>
          </cell>
          <cell r="H1761">
            <v>4120</v>
          </cell>
          <cell r="I1761" t="str">
            <v>OF-MTCE</v>
          </cell>
          <cell r="J1761" t="str">
            <v>BASE JV</v>
          </cell>
          <cell r="K1761" t="str">
            <v>PRODUCTION</v>
          </cell>
          <cell r="L1761" t="str">
            <v>PRODUCTION</v>
          </cell>
          <cell r="M1761" t="str">
            <v>Asset Manager, Land East Hub</v>
          </cell>
          <cell r="N1761" t="str">
            <v>Asset Management Integration Lead</v>
          </cell>
          <cell r="O1761" t="str">
            <v>ADEDIRAN, ADEWALE</v>
          </cell>
          <cell r="P1761" t="str">
            <v>EFE.IGWE@SHELL.COM</v>
          </cell>
          <cell r="Q1761" t="str">
            <v>OPEX</v>
          </cell>
          <cell r="R1761" t="str">
            <v>OPEX</v>
          </cell>
          <cell r="S1761" t="str">
            <v>NON SAL</v>
          </cell>
          <cell r="T1761" t="str">
            <v>N/A</v>
          </cell>
          <cell r="U1761" t="str">
            <v>N/A</v>
          </cell>
          <cell r="V1761" t="str">
            <v>N_OBEL_EL1_N03</v>
          </cell>
          <cell r="W1761" t="str">
            <v>P231 Production Operations</v>
          </cell>
          <cell r="X1761" t="str">
            <v>S7200 Services</v>
          </cell>
          <cell r="Y1761" t="str">
            <v>A2110 Production Operations</v>
          </cell>
          <cell r="Z1761">
            <v>37040.85</v>
          </cell>
          <cell r="AA1761">
            <v>91599.53</v>
          </cell>
          <cell r="AB1761">
            <v>31758727.400000002</v>
          </cell>
          <cell r="AC1761">
            <v>112026.13</v>
          </cell>
          <cell r="AD1761">
            <v>216153.10508196722</v>
          </cell>
          <cell r="AG1761">
            <v>0</v>
          </cell>
          <cell r="AH1761">
            <v>-216153.10508196722</v>
          </cell>
        </row>
        <row r="1762">
          <cell r="A1762" t="str">
            <v>O.NG.PBW.ECC.FAC.724FP_1</v>
          </cell>
          <cell r="B1762" t="str">
            <v>O.NG.PBW.ECC.FAC.724FP(NEW)</v>
          </cell>
          <cell r="C1762" t="str">
            <v>O.NG.PBW.ECC.FAC.724FP(NEW)</v>
          </cell>
          <cell r="D1762" t="str">
            <v>O.NG.PBW.ECC.FAC.724FP(NEW)</v>
          </cell>
          <cell r="E1762" t="str">
            <v>IRETI OMOTOSO</v>
          </cell>
          <cell r="F1762" t="str">
            <v>PRODUCTION</v>
          </cell>
          <cell r="G1762">
            <v>413001</v>
          </cell>
          <cell r="H1762">
            <v>4130</v>
          </cell>
          <cell r="I1762" t="str">
            <v>OF-MTCE</v>
          </cell>
          <cell r="J1762" t="str">
            <v>BASE JV</v>
          </cell>
          <cell r="K1762" t="str">
            <v>PRODUCTION</v>
          </cell>
          <cell r="L1762" t="str">
            <v>PRODUCTION</v>
          </cell>
          <cell r="M1762" t="str">
            <v>Asset Manager, Swamp West Hub</v>
          </cell>
          <cell r="N1762" t="str">
            <v>Asset Management Integration Lead</v>
          </cell>
          <cell r="O1762" t="str">
            <v>COOKEY, GABRIEL</v>
          </cell>
          <cell r="P1762" t="str">
            <v>RACHEAL.ORUEKPETI@SHELL.COM</v>
          </cell>
          <cell r="Q1762" t="str">
            <v>OPEX</v>
          </cell>
          <cell r="R1762" t="str">
            <v>OPEX</v>
          </cell>
          <cell r="S1762" t="str">
            <v>NON SAL</v>
          </cell>
          <cell r="T1762" t="str">
            <v>N/A</v>
          </cell>
          <cell r="U1762" t="str">
            <v>N/A</v>
          </cell>
          <cell r="V1762" t="str">
            <v>C_OPSE_OIL_Z11</v>
          </cell>
          <cell r="W1762" t="str">
            <v>P233 Facilities Maintenance</v>
          </cell>
          <cell r="X1762" t="str">
            <v>S7200 Services</v>
          </cell>
          <cell r="Y1762" t="str">
            <v>A2140 Facilities Maintenance</v>
          </cell>
          <cell r="Z1762">
            <v>0</v>
          </cell>
          <cell r="AA1762">
            <v>0</v>
          </cell>
          <cell r="AB1762">
            <v>8193735.2925000004</v>
          </cell>
          <cell r="AC1762">
            <v>186213.58000000002</v>
          </cell>
          <cell r="AD1762">
            <v>213078.2858770492</v>
          </cell>
          <cell r="AG1762">
            <v>0</v>
          </cell>
          <cell r="AH1762">
            <v>-213078.2858770492</v>
          </cell>
        </row>
        <row r="1763">
          <cell r="A1763" t="str">
            <v>O.NG.PAE.OUF.FAC.71300</v>
          </cell>
          <cell r="B1763" t="str">
            <v>PAE OGUTA F/S FACILITIES OPERATIONS</v>
          </cell>
          <cell r="C1763" t="str">
            <v>O.NG.PEL.FAC.71300</v>
          </cell>
          <cell r="D1763" t="str">
            <v>LAND AREA EAST OIL FACILITIES OPERATIONS (PRODUCTION MAINTENANCE OIL (ONSHORE))</v>
          </cell>
          <cell r="E1763" t="str">
            <v>IRETI OMOTOSO</v>
          </cell>
          <cell r="F1763" t="str">
            <v>PRODUCTION</v>
          </cell>
          <cell r="G1763">
            <v>412001</v>
          </cell>
          <cell r="H1763">
            <v>4120</v>
          </cell>
          <cell r="I1763" t="str">
            <v>OF-MTCE</v>
          </cell>
          <cell r="J1763" t="str">
            <v>BASE JV</v>
          </cell>
          <cell r="K1763" t="str">
            <v>PRODUCTION</v>
          </cell>
          <cell r="L1763" t="str">
            <v>PRODUCTION</v>
          </cell>
          <cell r="M1763" t="str">
            <v>Asset Manager, Land East Hub</v>
          </cell>
          <cell r="N1763" t="str">
            <v>Asset Management Integration Lead</v>
          </cell>
          <cell r="O1763" t="str">
            <v>ADEDIRAN, ADEWALE</v>
          </cell>
          <cell r="P1763" t="str">
            <v>EFE.IGWE@SHELL.COM</v>
          </cell>
          <cell r="Q1763" t="str">
            <v>OPEX</v>
          </cell>
          <cell r="R1763" t="str">
            <v>OPEX</v>
          </cell>
          <cell r="S1763" t="str">
            <v>NON SAL</v>
          </cell>
          <cell r="T1763" t="str">
            <v>N/A</v>
          </cell>
          <cell r="U1763" t="str">
            <v>N/A</v>
          </cell>
          <cell r="V1763" t="str">
            <v>N_OGUT_ENV_N01</v>
          </cell>
          <cell r="W1763" t="str">
            <v>P231 Production Operations</v>
          </cell>
          <cell r="X1763" t="str">
            <v>S7200 Services</v>
          </cell>
          <cell r="Y1763" t="str">
            <v>A2110 Production Operations</v>
          </cell>
          <cell r="Z1763">
            <v>431002.56</v>
          </cell>
          <cell r="AA1763">
            <v>360706.84</v>
          </cell>
          <cell r="AB1763">
            <v>35673367.640000001</v>
          </cell>
          <cell r="AC1763">
            <v>142150.85999999999</v>
          </cell>
          <cell r="AD1763">
            <v>259112.72111475409</v>
          </cell>
          <cell r="AG1763">
            <v>0</v>
          </cell>
          <cell r="AH1763">
            <v>-259112.72111475409</v>
          </cell>
        </row>
        <row r="1764">
          <cell r="A1764" t="str">
            <v>O.NG.PBW.OTC.FAC.71300</v>
          </cell>
          <cell r="B1764" t="str">
            <v>O.NG.PBW.OTC.FAC.71300(NEW)</v>
          </cell>
          <cell r="C1764" t="str">
            <v>O.NG.PBW.FAC.71300</v>
          </cell>
          <cell r="D1764" t="str">
            <v>NORTHERN SWAMP (PWB) OIL FACILITIES OPERATIONS (PRODUCTION MAINTENANCE – OIL (ONSHORE))</v>
          </cell>
          <cell r="E1764" t="str">
            <v>IRETI OMOTOSO</v>
          </cell>
          <cell r="F1764" t="str">
            <v>PRODUCTION</v>
          </cell>
          <cell r="G1764">
            <v>413001</v>
          </cell>
          <cell r="H1764">
            <v>4130</v>
          </cell>
          <cell r="I1764" t="str">
            <v>OF-MTCE</v>
          </cell>
          <cell r="J1764" t="str">
            <v>BASE JV</v>
          </cell>
          <cell r="K1764" t="str">
            <v>PRODUCTION</v>
          </cell>
          <cell r="L1764" t="str">
            <v>PRODUCTION</v>
          </cell>
          <cell r="M1764" t="str">
            <v>Asset Manager, Swamp West Hub</v>
          </cell>
          <cell r="N1764" t="str">
            <v>Asset Management Integration Lead</v>
          </cell>
          <cell r="O1764" t="str">
            <v>COOKEY, GABRIEL</v>
          </cell>
          <cell r="P1764" t="str">
            <v>RICHARD.ITENE@SHELL.COM</v>
          </cell>
          <cell r="Q1764" t="str">
            <v>OPEX</v>
          </cell>
          <cell r="R1764" t="str">
            <v>OPEX</v>
          </cell>
          <cell r="S1764" t="str">
            <v>NON SAL</v>
          </cell>
          <cell r="T1764" t="str">
            <v>N/A</v>
          </cell>
          <cell r="U1764" t="str">
            <v>N/A</v>
          </cell>
          <cell r="V1764" t="str">
            <v>C_OPSE_OIL_Z11</v>
          </cell>
          <cell r="W1764" t="str">
            <v>P233 Facilities Maintenance</v>
          </cell>
          <cell r="X1764" t="str">
            <v>S7200 Services</v>
          </cell>
          <cell r="Y1764" t="str">
            <v>A2140 Facilities Maintenance</v>
          </cell>
          <cell r="Z1764">
            <v>0</v>
          </cell>
          <cell r="AA1764">
            <v>0</v>
          </cell>
          <cell r="AB1764">
            <v>0</v>
          </cell>
          <cell r="AC1764">
            <v>0</v>
          </cell>
          <cell r="AD1764">
            <v>0</v>
          </cell>
          <cell r="AG1764">
            <v>0</v>
          </cell>
          <cell r="AH1764">
            <v>0</v>
          </cell>
        </row>
        <row r="1765">
          <cell r="A1765" t="str">
            <v>O.NG.PAE.RKF.FAC.71300</v>
          </cell>
          <cell r="B1765" t="str">
            <v>PAE RUMEKPE F/S FACILITIES OPERATIONS</v>
          </cell>
          <cell r="C1765" t="str">
            <v>O.NG.PEL.FAC.71300</v>
          </cell>
          <cell r="D1765" t="str">
            <v>LAND AREA EAST OIL FACILITIES OPERATIONS (PRODUCTION MAINTENANCE OIL (ONSHORE))</v>
          </cell>
          <cell r="E1765" t="str">
            <v>IRETI OMOTOSO</v>
          </cell>
          <cell r="F1765" t="str">
            <v>PRODUCTION</v>
          </cell>
          <cell r="G1765">
            <v>412001</v>
          </cell>
          <cell r="H1765">
            <v>4120</v>
          </cell>
          <cell r="I1765" t="str">
            <v>OF-MTCE</v>
          </cell>
          <cell r="J1765" t="str">
            <v>BASE JV</v>
          </cell>
          <cell r="K1765" t="str">
            <v>PRODUCTION</v>
          </cell>
          <cell r="L1765" t="str">
            <v>PRODUCTION</v>
          </cell>
          <cell r="M1765" t="str">
            <v>Asset Manager, Land East Hub</v>
          </cell>
          <cell r="N1765" t="str">
            <v>Asset Management Integration Lead</v>
          </cell>
          <cell r="O1765" t="str">
            <v>ADEDIRAN, ADEWALE</v>
          </cell>
          <cell r="P1765" t="str">
            <v>EFE.IGWE@SHELL.COM</v>
          </cell>
          <cell r="Q1765" t="str">
            <v>OPEX</v>
          </cell>
          <cell r="R1765" t="str">
            <v>OPEX</v>
          </cell>
          <cell r="S1765" t="str">
            <v>NON SAL</v>
          </cell>
          <cell r="T1765" t="str">
            <v>N/A</v>
          </cell>
          <cell r="U1765" t="str">
            <v>N/A</v>
          </cell>
          <cell r="V1765" t="str">
            <v>N_AHIA_EL2_N03</v>
          </cell>
          <cell r="W1765" t="str">
            <v>P231 Production Operations</v>
          </cell>
          <cell r="X1765" t="str">
            <v>S7200 Services</v>
          </cell>
          <cell r="Y1765" t="str">
            <v>A2110 Production Operations</v>
          </cell>
          <cell r="Z1765">
            <v>702508.13000000012</v>
          </cell>
          <cell r="AA1765">
            <v>398947.61</v>
          </cell>
          <cell r="AB1765">
            <v>69823117.936000004</v>
          </cell>
          <cell r="AC1765">
            <v>96518.53</v>
          </cell>
          <cell r="AD1765">
            <v>325446.78552786889</v>
          </cell>
          <cell r="AG1765">
            <v>0</v>
          </cell>
          <cell r="AH1765">
            <v>-325446.78552786889</v>
          </cell>
        </row>
        <row r="1766">
          <cell r="A1766" t="str">
            <v>O.NG.PAE.UBF.FAC.71300</v>
          </cell>
          <cell r="B1766" t="str">
            <v>PAE UBIE F/S FACILITIES OPERATIONS</v>
          </cell>
          <cell r="C1766" t="str">
            <v>O.NG.PEL.FAC.71300</v>
          </cell>
          <cell r="D1766" t="str">
            <v>LAND AREA EAST OIL FACILITIES OPERATIONS (PRODUCTION MAINTENANCE OIL (ONSHORE))</v>
          </cell>
          <cell r="E1766" t="str">
            <v>IRETI OMOTOSO</v>
          </cell>
          <cell r="F1766" t="str">
            <v>PRODUCTION</v>
          </cell>
          <cell r="G1766">
            <v>412001</v>
          </cell>
          <cell r="H1766">
            <v>4120</v>
          </cell>
          <cell r="I1766" t="str">
            <v>OF-MTCE</v>
          </cell>
          <cell r="J1766" t="str">
            <v>BASE JV</v>
          </cell>
          <cell r="K1766" t="str">
            <v>PRODUCTION</v>
          </cell>
          <cell r="L1766" t="str">
            <v>PRODUCTION</v>
          </cell>
          <cell r="M1766" t="str">
            <v>Asset Manager, Central Hub</v>
          </cell>
          <cell r="N1766" t="str">
            <v>Asset Management Integration Lead</v>
          </cell>
          <cell r="O1766" t="str">
            <v>ADEDIRAN, ADEWALE</v>
          </cell>
          <cell r="P1766" t="str">
            <v>EFE.IGWE@SHELL.COM</v>
          </cell>
          <cell r="Q1766" t="str">
            <v>OPEX</v>
          </cell>
          <cell r="R1766" t="str">
            <v>OPEX</v>
          </cell>
          <cell r="S1766" t="str">
            <v>NON SAL</v>
          </cell>
          <cell r="T1766" t="str">
            <v>N/A</v>
          </cell>
          <cell r="U1766" t="str">
            <v>N/A</v>
          </cell>
          <cell r="V1766" t="str">
            <v>N_NUNR_EL2_N03</v>
          </cell>
          <cell r="W1766" t="str">
            <v>P231 Production Operations</v>
          </cell>
          <cell r="X1766" t="str">
            <v>S7200 Services</v>
          </cell>
          <cell r="Y1766" t="str">
            <v>A2110 Production Operations</v>
          </cell>
          <cell r="Z1766">
            <v>61891.28</v>
          </cell>
          <cell r="AA1766">
            <v>0</v>
          </cell>
          <cell r="AB1766">
            <v>24146850.355199996</v>
          </cell>
          <cell r="AC1766">
            <v>71733.540000000008</v>
          </cell>
          <cell r="AD1766">
            <v>150903.54116459016</v>
          </cell>
          <cell r="AG1766">
            <v>0</v>
          </cell>
          <cell r="AH1766">
            <v>-150903.54116459016</v>
          </cell>
        </row>
        <row r="1767">
          <cell r="A1767" t="str">
            <v>O.NG.PAE.UCF.FAC.71300</v>
          </cell>
          <cell r="B1767" t="str">
            <v>PAE UMUECHEM F/S FACILITIES OPERATIONS</v>
          </cell>
          <cell r="C1767" t="str">
            <v>O.NG.PEL.FAC.71300</v>
          </cell>
          <cell r="D1767" t="str">
            <v>LAND AREA EAST OIL FACILITIES OPERATIONS (PRODUCTION MAINTENANCE OIL (ONSHORE))</v>
          </cell>
          <cell r="E1767" t="str">
            <v>IRETI OMOTOSO</v>
          </cell>
          <cell r="F1767" t="str">
            <v>PRODUCTION</v>
          </cell>
          <cell r="G1767">
            <v>412001</v>
          </cell>
          <cell r="H1767">
            <v>4120</v>
          </cell>
          <cell r="I1767" t="str">
            <v>OF-MTCE</v>
          </cell>
          <cell r="J1767" t="str">
            <v>BASE JV</v>
          </cell>
          <cell r="K1767" t="str">
            <v>PRODUCTION</v>
          </cell>
          <cell r="L1767" t="str">
            <v>PRODUCTION</v>
          </cell>
          <cell r="M1767" t="str">
            <v>Asset Manager, Land East Hub</v>
          </cell>
          <cell r="N1767" t="str">
            <v>Asset Management Integration Lead</v>
          </cell>
          <cell r="O1767" t="str">
            <v>ADEDIRAN, ADEWALE</v>
          </cell>
          <cell r="P1767" t="str">
            <v>EFE.IGWE@SHELL.COM</v>
          </cell>
          <cell r="Q1767" t="str">
            <v>OPEX</v>
          </cell>
          <cell r="R1767" t="str">
            <v>OPEX</v>
          </cell>
          <cell r="S1767" t="str">
            <v>NON SAL</v>
          </cell>
          <cell r="T1767" t="str">
            <v>N/A</v>
          </cell>
          <cell r="U1767" t="str">
            <v>N/A</v>
          </cell>
          <cell r="V1767" t="str">
            <v>N_UMUE_EL1_N03</v>
          </cell>
          <cell r="W1767" t="str">
            <v>P231 Production Operations</v>
          </cell>
          <cell r="X1767" t="str">
            <v>S7200 Services</v>
          </cell>
          <cell r="Y1767" t="str">
            <v>A2110 Production Operations</v>
          </cell>
          <cell r="Z1767">
            <v>148764.08000000002</v>
          </cell>
          <cell r="AA1767">
            <v>295396.00999999995</v>
          </cell>
          <cell r="AB1767">
            <v>52571982.399999999</v>
          </cell>
          <cell r="AC1767">
            <v>98532.23</v>
          </cell>
          <cell r="AD1767">
            <v>270899.38540983608</v>
          </cell>
          <cell r="AG1767">
            <v>0</v>
          </cell>
          <cell r="AH1767">
            <v>-270899.38540983608</v>
          </cell>
        </row>
        <row r="1768">
          <cell r="A1768" t="str">
            <v>O.NG.PBE.DCF.FAC.71300</v>
          </cell>
          <cell r="B1768" t="str">
            <v>PBE DIEBU CREEK F/S FACIL OPERATIONS</v>
          </cell>
          <cell r="C1768" t="str">
            <v>O.NG.PEL.FAC.71300</v>
          </cell>
          <cell r="D1768" t="str">
            <v>LAND AREA EAST OIL FACILITIES OPERATIONS (PRODUCTION MAINTENANCE OIL (ONSHORE))</v>
          </cell>
          <cell r="E1768" t="str">
            <v>IRETI OMOTOSO</v>
          </cell>
          <cell r="F1768" t="str">
            <v>PRODUCTION</v>
          </cell>
          <cell r="G1768">
            <v>412001</v>
          </cell>
          <cell r="H1768">
            <v>4120</v>
          </cell>
          <cell r="I1768" t="str">
            <v>OF-MTCE</v>
          </cell>
          <cell r="J1768" t="str">
            <v>BASE JV</v>
          </cell>
          <cell r="K1768" t="str">
            <v>PRODUCTION</v>
          </cell>
          <cell r="L1768" t="str">
            <v>PRODUCTION</v>
          </cell>
          <cell r="M1768" t="str">
            <v>Asset Manager, Central Hub</v>
          </cell>
          <cell r="N1768" t="str">
            <v>Asset Management Integration Lead</v>
          </cell>
          <cell r="O1768" t="str">
            <v>ADEDIRAN, ADEWALE</v>
          </cell>
          <cell r="P1768" t="str">
            <v>EFE.IGWE@SHELL.COM</v>
          </cell>
          <cell r="Q1768" t="str">
            <v>OPEX</v>
          </cell>
          <cell r="R1768" t="str">
            <v>OPEX</v>
          </cell>
          <cell r="S1768" t="str">
            <v>NON SAL</v>
          </cell>
          <cell r="T1768" t="str">
            <v>N/A</v>
          </cell>
          <cell r="U1768" t="str">
            <v>N/A</v>
          </cell>
          <cell r="V1768" t="str">
            <v>N_DBUC_EL2_N03</v>
          </cell>
          <cell r="W1768" t="str">
            <v>P231 Production Operations</v>
          </cell>
          <cell r="X1768" t="str">
            <v>S7200 Services</v>
          </cell>
          <cell r="Y1768" t="str">
            <v>A2110 Production Operations</v>
          </cell>
          <cell r="Z1768">
            <v>170492.11</v>
          </cell>
          <cell r="AA1768">
            <v>287974.08</v>
          </cell>
          <cell r="AB1768">
            <v>53436196.095999993</v>
          </cell>
          <cell r="AC1768">
            <v>392799.31</v>
          </cell>
          <cell r="AD1768">
            <v>567999.95293770486</v>
          </cell>
          <cell r="AG1768">
            <v>0</v>
          </cell>
          <cell r="AH1768">
            <v>-567999.95293770486</v>
          </cell>
        </row>
        <row r="1769">
          <cell r="A1769" t="str">
            <v>O.NG.PBE.NUF.FAC.71300</v>
          </cell>
          <cell r="B1769" t="str">
            <v>PBE NUN RIVER F/S FACIL OPERATIONS</v>
          </cell>
          <cell r="C1769" t="str">
            <v>O.NG.PEL.FAC.71300</v>
          </cell>
          <cell r="D1769" t="str">
            <v>LAND AREA EAST OIL FACILITIES OPERATIONS (PRODUCTION MAINTENANCE OIL (ONSHORE))</v>
          </cell>
          <cell r="E1769" t="str">
            <v>IRETI OMOTOSO</v>
          </cell>
          <cell r="F1769" t="str">
            <v>PRODUCTION</v>
          </cell>
          <cell r="G1769">
            <v>412001</v>
          </cell>
          <cell r="H1769">
            <v>4120</v>
          </cell>
          <cell r="I1769" t="str">
            <v>OF-MTCE</v>
          </cell>
          <cell r="J1769" t="str">
            <v>BASE JV</v>
          </cell>
          <cell r="K1769" t="str">
            <v>PRODUCTION</v>
          </cell>
          <cell r="L1769" t="str">
            <v>PRODUCTION</v>
          </cell>
          <cell r="M1769" t="str">
            <v>Asset Manager, Central Hub</v>
          </cell>
          <cell r="N1769" t="str">
            <v>Asset Management Integration Lead</v>
          </cell>
          <cell r="O1769" t="str">
            <v>ADEDIRAN, ADEWALE</v>
          </cell>
          <cell r="P1769" t="str">
            <v>EFE.IGWE@SHELL.COM</v>
          </cell>
          <cell r="Q1769" t="str">
            <v>OPEX</v>
          </cell>
          <cell r="R1769" t="str">
            <v>OPEX</v>
          </cell>
          <cell r="S1769" t="str">
            <v>NON SAL</v>
          </cell>
          <cell r="T1769" t="str">
            <v>N/A</v>
          </cell>
          <cell r="U1769" t="str">
            <v>N/A</v>
          </cell>
          <cell r="V1769" t="str">
            <v>N_NUNR_EL2_N03</v>
          </cell>
          <cell r="W1769" t="str">
            <v>P231 Production Operations</v>
          </cell>
          <cell r="X1769" t="str">
            <v>S7200 Services</v>
          </cell>
          <cell r="Y1769" t="str">
            <v>A2110 Production Operations</v>
          </cell>
          <cell r="Z1769">
            <v>830099.7100000002</v>
          </cell>
          <cell r="AA1769">
            <v>1006271.43</v>
          </cell>
          <cell r="AB1769">
            <v>127861061.516928</v>
          </cell>
          <cell r="AC1769">
            <v>263621.91000000003</v>
          </cell>
          <cell r="AD1769">
            <v>682838.50513746892</v>
          </cell>
          <cell r="AG1769">
            <v>0</v>
          </cell>
          <cell r="AH1769">
            <v>-682838.50513746892</v>
          </cell>
        </row>
        <row r="1770">
          <cell r="A1770" t="str">
            <v>O.NG.PAE.A1F.FAC.724FC</v>
          </cell>
          <cell r="B1770" t="str">
            <v>PAE AGBADA 1 FAC CORR. MTC</v>
          </cell>
          <cell r="C1770" t="str">
            <v>O.NG.PEL.FAC.724FC</v>
          </cell>
          <cell r="D1770" t="str">
            <v>LAND AREA EAST (PEA) OIL FACILITIES CORRECTIVE MAINTENANCE (PRODUCTION MAINTENANCE – OIL (ONSHORE))</v>
          </cell>
          <cell r="E1770" t="str">
            <v>IRETI OMOTOSO</v>
          </cell>
          <cell r="F1770" t="str">
            <v>PRODUCTION</v>
          </cell>
          <cell r="G1770">
            <v>413001</v>
          </cell>
          <cell r="H1770">
            <v>4130</v>
          </cell>
          <cell r="I1770" t="str">
            <v>OF-MTCE</v>
          </cell>
          <cell r="J1770" t="str">
            <v>BASE JV</v>
          </cell>
          <cell r="K1770" t="str">
            <v>PRODUCTION</v>
          </cell>
          <cell r="L1770" t="str">
            <v>PRODUCTION</v>
          </cell>
          <cell r="M1770" t="str">
            <v>Asset Manager, Land East Hub</v>
          </cell>
          <cell r="N1770" t="str">
            <v>Asset Management Integration Lead</v>
          </cell>
          <cell r="O1770" t="str">
            <v>ADEDIRAN, ADEWALE</v>
          </cell>
          <cell r="P1770" t="str">
            <v>EFE.IGWE@SHELL.COM</v>
          </cell>
          <cell r="Q1770" t="str">
            <v>OPEX</v>
          </cell>
          <cell r="R1770" t="str">
            <v>OPEX</v>
          </cell>
          <cell r="S1770" t="str">
            <v>NON SAL</v>
          </cell>
          <cell r="T1770" t="str">
            <v>N/A</v>
          </cell>
          <cell r="U1770" t="str">
            <v>N/A</v>
          </cell>
          <cell r="V1770" t="str">
            <v>N_AGBD_EL1_N01</v>
          </cell>
          <cell r="W1770" t="str">
            <v>P233 Facilities Maintenance</v>
          </cell>
          <cell r="X1770" t="str">
            <v>S7200 Services</v>
          </cell>
          <cell r="Y1770" t="str">
            <v>A2140 Facilities Maintenance</v>
          </cell>
          <cell r="Z1770">
            <v>28290.230000000003</v>
          </cell>
          <cell r="AA1770">
            <v>126258.35000000002</v>
          </cell>
          <cell r="AB1770">
            <v>2000000.0000000002</v>
          </cell>
          <cell r="AC1770">
            <v>124310</v>
          </cell>
          <cell r="AD1770">
            <v>130867.37704918033</v>
          </cell>
          <cell r="AG1770">
            <v>0</v>
          </cell>
          <cell r="AH1770">
            <v>-130867.37704918033</v>
          </cell>
        </row>
        <row r="1771">
          <cell r="A1771" t="str">
            <v>O.NG.PAE.A2F.FAC.724FC</v>
          </cell>
          <cell r="B1771" t="str">
            <v>PAE AGBADA 2 FAC CORR. MTC</v>
          </cell>
          <cell r="C1771" t="str">
            <v>O.NG.PEL.FAC.724FC</v>
          </cell>
          <cell r="D1771" t="str">
            <v>LAND AREA EAST (PEA) OIL FACILITIES CORRECTIVE MAINTENANCE (PRODUCTION MAINTENANCE – OIL (ONSHORE))</v>
          </cell>
          <cell r="E1771" t="str">
            <v>IRETI OMOTOSO</v>
          </cell>
          <cell r="F1771" t="str">
            <v>PRODUCTION</v>
          </cell>
          <cell r="G1771">
            <v>413001</v>
          </cell>
          <cell r="H1771">
            <v>4130</v>
          </cell>
          <cell r="I1771" t="str">
            <v>OF-MTCE</v>
          </cell>
          <cell r="J1771" t="str">
            <v>BASE JV</v>
          </cell>
          <cell r="K1771" t="str">
            <v>PRODUCTION</v>
          </cell>
          <cell r="L1771" t="str">
            <v>PRODUCTION</v>
          </cell>
          <cell r="M1771" t="str">
            <v>Asset Manager, Land East Hub</v>
          </cell>
          <cell r="N1771" t="str">
            <v>Asset Management Integration Lead</v>
          </cell>
          <cell r="O1771" t="str">
            <v>ADEDIRAN, ADEWALE</v>
          </cell>
          <cell r="P1771" t="str">
            <v>EFE.IGWE@SHELL.COM</v>
          </cell>
          <cell r="Q1771" t="str">
            <v>OPEX</v>
          </cell>
          <cell r="R1771" t="str">
            <v>OPEX</v>
          </cell>
          <cell r="S1771" t="str">
            <v>NON SAL</v>
          </cell>
          <cell r="T1771" t="str">
            <v>N/A</v>
          </cell>
          <cell r="U1771" t="str">
            <v>N/A</v>
          </cell>
          <cell r="V1771" t="str">
            <v>N_AGBD_EL1_N01</v>
          </cell>
          <cell r="W1771" t="str">
            <v>P233 Facilities Maintenance</v>
          </cell>
          <cell r="X1771" t="str">
            <v>S7200 Services</v>
          </cell>
          <cell r="Y1771" t="str">
            <v>A2140 Facilities Maintenance</v>
          </cell>
          <cell r="Z1771">
            <v>90145.27</v>
          </cell>
          <cell r="AA1771">
            <v>232115.03999999998</v>
          </cell>
          <cell r="AB1771">
            <v>4625000</v>
          </cell>
          <cell r="AC1771">
            <v>161140</v>
          </cell>
          <cell r="AD1771">
            <v>176303.93442622951</v>
          </cell>
          <cell r="AG1771">
            <v>0</v>
          </cell>
          <cell r="AH1771">
            <v>-176303.93442622951</v>
          </cell>
        </row>
        <row r="1772">
          <cell r="A1772" t="str">
            <v>O.NG.PAE.A2F.FLO.724FC</v>
          </cell>
          <cell r="B1772" t="str">
            <v xml:space="preserve">PAE AGBADA 2 F/L CORR. MTC              </v>
          </cell>
          <cell r="C1772" t="str">
            <v>O.NG.PEL.FAC.724FC</v>
          </cell>
          <cell r="D1772" t="str">
            <v>LAND AREA EAST (PEA) OIL FACILITIES CORRECTIVE MAINTENANCE (PRODUCTION MAINTENANCE – OIL (ONSHORE))</v>
          </cell>
          <cell r="E1772" t="str">
            <v>IRETI OMOTOSO</v>
          </cell>
          <cell r="F1772" t="str">
            <v>PRODUCTION</v>
          </cell>
          <cell r="G1772">
            <v>413001</v>
          </cell>
          <cell r="H1772">
            <v>4130</v>
          </cell>
          <cell r="I1772" t="str">
            <v>OF-MTCE</v>
          </cell>
          <cell r="J1772" t="str">
            <v>BASE JV</v>
          </cell>
          <cell r="K1772" t="str">
            <v>PRODUCTION</v>
          </cell>
          <cell r="L1772" t="str">
            <v>PRODUCTION</v>
          </cell>
          <cell r="M1772" t="str">
            <v>Asset Manager, Land East Hub</v>
          </cell>
          <cell r="N1772" t="str">
            <v>Asset Management Integration Lead</v>
          </cell>
          <cell r="O1772" t="str">
            <v>ADEDIRAN, ADEWALE</v>
          </cell>
          <cell r="P1772" t="str">
            <v>EFE.IGWE@SHELL.COM</v>
          </cell>
          <cell r="Q1772" t="str">
            <v>OPEX</v>
          </cell>
          <cell r="R1772" t="str">
            <v>OPEX</v>
          </cell>
          <cell r="S1772" t="str">
            <v>NON SAL</v>
          </cell>
          <cell r="T1772" t="str">
            <v>N/A</v>
          </cell>
          <cell r="U1772" t="str">
            <v>N/A</v>
          </cell>
          <cell r="V1772" t="str">
            <v>N/A</v>
          </cell>
          <cell r="W1772" t="str">
            <v>P233 Facilities Maintenance</v>
          </cell>
          <cell r="X1772" t="str">
            <v>S7200 Services</v>
          </cell>
          <cell r="Y1772" t="str">
            <v>A2140 Facilities Maintenance</v>
          </cell>
          <cell r="Z1772">
            <v>47508.219999999994</v>
          </cell>
          <cell r="AA1772">
            <v>1949.09</v>
          </cell>
          <cell r="AB1772">
            <v>0</v>
          </cell>
          <cell r="AC1772">
            <v>0</v>
          </cell>
          <cell r="AD1772">
            <v>0</v>
          </cell>
          <cell r="AG1772">
            <v>0</v>
          </cell>
          <cell r="AH1772">
            <v>0</v>
          </cell>
        </row>
        <row r="1773">
          <cell r="A1773" t="str">
            <v>O.NG.PAE.ABF.FAC.724FC</v>
          </cell>
          <cell r="B1773" t="str">
            <v>PAE ADIBAWA F/S CORR. MTC</v>
          </cell>
          <cell r="C1773" t="str">
            <v>O.NG.PEL.FAC.724FC</v>
          </cell>
          <cell r="D1773" t="str">
            <v>LAND AREA EAST (PEA) OIL FACILITIES CORRECTIVE MAINTENANCE (PRODUCTION MAINTENANCE – OIL (ONSHORE))</v>
          </cell>
          <cell r="E1773" t="str">
            <v>IRETI OMOTOSO</v>
          </cell>
          <cell r="F1773" t="str">
            <v>PRODUCTION</v>
          </cell>
          <cell r="G1773">
            <v>413001</v>
          </cell>
          <cell r="H1773">
            <v>4130</v>
          </cell>
          <cell r="I1773" t="str">
            <v>OF-MTCE</v>
          </cell>
          <cell r="J1773" t="str">
            <v>BASE JV</v>
          </cell>
          <cell r="K1773" t="str">
            <v>PRODUCTION</v>
          </cell>
          <cell r="L1773" t="str">
            <v>PRODUCTION</v>
          </cell>
          <cell r="M1773" t="str">
            <v>Asset Manager, Central Hub</v>
          </cell>
          <cell r="N1773" t="str">
            <v>Asset Management Integration Lead</v>
          </cell>
          <cell r="O1773" t="str">
            <v>ADEDIRAN, ADEWALE</v>
          </cell>
          <cell r="P1773" t="str">
            <v>EFE.IGWE@SHELL.COM</v>
          </cell>
          <cell r="Q1773" t="str">
            <v>OPEX</v>
          </cell>
          <cell r="R1773" t="str">
            <v>OPEX</v>
          </cell>
          <cell r="S1773" t="str">
            <v>NON SAL</v>
          </cell>
          <cell r="T1773" t="str">
            <v>N/A</v>
          </cell>
          <cell r="U1773" t="str">
            <v>N/A</v>
          </cell>
          <cell r="V1773" t="str">
            <v>N_ADIB_EL1_N02</v>
          </cell>
          <cell r="W1773" t="str">
            <v>P233 Facilities Maintenance</v>
          </cell>
          <cell r="X1773" t="str">
            <v>S7200 Services</v>
          </cell>
          <cell r="Y1773" t="str">
            <v>A2140 Facilities Maintenance</v>
          </cell>
          <cell r="Z1773">
            <v>501270.74999999994</v>
          </cell>
          <cell r="AA1773">
            <v>337513.81999999995</v>
          </cell>
          <cell r="AB1773">
            <v>11648170.034547796</v>
          </cell>
          <cell r="AC1773">
            <v>110150.47149455645</v>
          </cell>
          <cell r="AD1773">
            <v>148341.19291930331</v>
          </cell>
          <cell r="AG1773">
            <v>0</v>
          </cell>
          <cell r="AH1773">
            <v>-148341.19291930331</v>
          </cell>
        </row>
        <row r="1774">
          <cell r="A1774" t="str">
            <v>O.NG.PAE.AHF.FAC.724FC</v>
          </cell>
          <cell r="B1774" t="str">
            <v>PAE AHIA F/S FACILITIES CORR. MTC</v>
          </cell>
          <cell r="C1774" t="str">
            <v>O.NG.PEL.FAC.724FC</v>
          </cell>
          <cell r="D1774" t="str">
            <v>LAND AREA EAST (PEA) OIL FACILITIES CORRECTIVE MAINTENANCE (PRODUCTION MAINTENANCE – OIL (ONSHORE))</v>
          </cell>
          <cell r="E1774" t="str">
            <v>IRETI OMOTOSO</v>
          </cell>
          <cell r="F1774" t="str">
            <v>PRODUCTION</v>
          </cell>
          <cell r="G1774">
            <v>413001</v>
          </cell>
          <cell r="H1774">
            <v>4130</v>
          </cell>
          <cell r="I1774" t="str">
            <v>OF-MTCE</v>
          </cell>
          <cell r="J1774" t="str">
            <v>BASE JV</v>
          </cell>
          <cell r="K1774" t="str">
            <v>PRODUCTION</v>
          </cell>
          <cell r="L1774" t="str">
            <v>PRODUCTION</v>
          </cell>
          <cell r="M1774" t="str">
            <v>Asset Manager, Land East Hub</v>
          </cell>
          <cell r="N1774" t="str">
            <v>Asset Management Integration Lead</v>
          </cell>
          <cell r="O1774" t="str">
            <v>ADEDIRAN, ADEWALE</v>
          </cell>
          <cell r="P1774" t="str">
            <v>EFE.IGWE@SHELL.COM</v>
          </cell>
          <cell r="Q1774" t="str">
            <v>OPEX</v>
          </cell>
          <cell r="R1774" t="str">
            <v>OPEX</v>
          </cell>
          <cell r="S1774" t="str">
            <v>NON SAL</v>
          </cell>
          <cell r="T1774" t="str">
            <v>N/A</v>
          </cell>
          <cell r="U1774" t="str">
            <v>N/A</v>
          </cell>
          <cell r="V1774" t="str">
            <v>N_AHIA_EL2_N03</v>
          </cell>
          <cell r="W1774" t="str">
            <v>P233 Facilities Maintenance</v>
          </cell>
          <cell r="X1774" t="str">
            <v>S7200 Services</v>
          </cell>
          <cell r="Y1774" t="str">
            <v>A2140 Facilities Maintenance</v>
          </cell>
          <cell r="Z1774">
            <v>327820.33999999997</v>
          </cell>
          <cell r="AA1774">
            <v>59365.999999999985</v>
          </cell>
          <cell r="AB1774">
            <v>3185907.3325477941</v>
          </cell>
          <cell r="AC1774">
            <v>104915</v>
          </cell>
          <cell r="AD1774">
            <v>115360.59781163211</v>
          </cell>
          <cell r="AG1774">
            <v>0</v>
          </cell>
          <cell r="AH1774">
            <v>-115360.59781163211</v>
          </cell>
        </row>
        <row r="1775">
          <cell r="A1775" t="str">
            <v>O.NG.PBW.SHF.FAC.71300</v>
          </cell>
          <cell r="B1775" t="str">
            <v>PBW SAGHARA F/S FACIL OPERATE</v>
          </cell>
          <cell r="C1775" t="str">
            <v>O.NG.PBW.FAC.71300B</v>
          </cell>
          <cell r="D1775" t="str">
            <v>NORTHERN SWAMP (PWB) OIL FACILITIES OPERATIONS (INDIRECT PRODUCTION &amp; FIELD OVERHEAD – OIL (ONSHORE))</v>
          </cell>
          <cell r="E1775" t="str">
            <v>IRETI OMOTOSO</v>
          </cell>
          <cell r="F1775" t="str">
            <v>PRODUCTION</v>
          </cell>
          <cell r="G1775">
            <v>413001</v>
          </cell>
          <cell r="H1775">
            <v>4130</v>
          </cell>
          <cell r="I1775" t="str">
            <v>OF-MTCE</v>
          </cell>
          <cell r="J1775" t="str">
            <v>BASE JV</v>
          </cell>
          <cell r="K1775" t="str">
            <v>PRODUCTION</v>
          </cell>
          <cell r="L1775" t="str">
            <v>PRODUCTION</v>
          </cell>
          <cell r="M1775" t="str">
            <v>Asset Manager, Swamp West Hub</v>
          </cell>
          <cell r="N1775" t="str">
            <v>Asset Management Integration Lead</v>
          </cell>
          <cell r="O1775" t="str">
            <v>COOKEY, GABRIEL</v>
          </cell>
          <cell r="P1775" t="str">
            <v>RICHARD.ITENE@SHELL.COM</v>
          </cell>
          <cell r="Q1775" t="str">
            <v>OPEX</v>
          </cell>
          <cell r="R1775" t="str">
            <v>OPEX</v>
          </cell>
          <cell r="S1775" t="str">
            <v>NON SAL</v>
          </cell>
          <cell r="T1775" t="str">
            <v>N/A</v>
          </cell>
          <cell r="U1775" t="str">
            <v>N/A</v>
          </cell>
          <cell r="V1775" t="str">
            <v>N_SAGR_WS1_N02</v>
          </cell>
          <cell r="W1775" t="str">
            <v>P231 Production Operations</v>
          </cell>
          <cell r="X1775" t="str">
            <v>S7200 Services</v>
          </cell>
          <cell r="Y1775" t="str">
            <v>A2110 Production Operations</v>
          </cell>
          <cell r="Z1775">
            <v>92039.23000000001</v>
          </cell>
          <cell r="AA1775">
            <v>134884.51999999999</v>
          </cell>
          <cell r="AB1775">
            <v>39351733.278696001</v>
          </cell>
          <cell r="AC1775">
            <v>11160</v>
          </cell>
          <cell r="AD1775">
            <v>140182.07632359344</v>
          </cell>
          <cell r="AG1775">
            <v>0</v>
          </cell>
          <cell r="AH1775">
            <v>-140182.07632359344</v>
          </cell>
        </row>
        <row r="1776">
          <cell r="A1776" t="str">
            <v>O.NG.PAE.EMF.FAC.724FC</v>
          </cell>
          <cell r="B1776" t="str">
            <v>PAE EGBEMA F/S FACILITIES CORR. MTC</v>
          </cell>
          <cell r="C1776" t="str">
            <v>O.NG.PEL.FAC.724FC</v>
          </cell>
          <cell r="D1776" t="str">
            <v>LAND AREA EAST (PEA) OIL FACILITIES CORRECTIVE MAINTENANCE (PRODUCTION MAINTENANCE – OIL (ONSHORE))</v>
          </cell>
          <cell r="E1776" t="str">
            <v>IRETI OMOTOSO</v>
          </cell>
          <cell r="F1776" t="str">
            <v>PRODUCTION</v>
          </cell>
          <cell r="G1776">
            <v>413001</v>
          </cell>
          <cell r="H1776">
            <v>4130</v>
          </cell>
          <cell r="I1776" t="str">
            <v>OF-MTCE</v>
          </cell>
          <cell r="J1776" t="str">
            <v>BASE JV</v>
          </cell>
          <cell r="K1776" t="str">
            <v>PRODUCTION</v>
          </cell>
          <cell r="L1776" t="str">
            <v>PRODUCTION</v>
          </cell>
          <cell r="M1776" t="str">
            <v>Asset Manager, Land East Hub</v>
          </cell>
          <cell r="N1776" t="str">
            <v>Asset Management Integration Lead</v>
          </cell>
          <cell r="O1776" t="str">
            <v>ADEDIRAN, ADEWALE</v>
          </cell>
          <cell r="P1776" t="str">
            <v>EFE.IGWE@SHELL.COM</v>
          </cell>
          <cell r="Q1776" t="str">
            <v>OPEX</v>
          </cell>
          <cell r="R1776" t="str">
            <v>OPEX</v>
          </cell>
          <cell r="S1776" t="str">
            <v>NON SAL</v>
          </cell>
          <cell r="T1776" t="str">
            <v>N/A</v>
          </cell>
          <cell r="U1776" t="str">
            <v>N/A</v>
          </cell>
          <cell r="V1776" t="str">
            <v>N/A</v>
          </cell>
          <cell r="W1776" t="str">
            <v>P233 Facilities Maintenance</v>
          </cell>
          <cell r="X1776" t="str">
            <v>S7200 Services</v>
          </cell>
          <cell r="Y1776" t="str">
            <v>A2140 Facilities Maintenance</v>
          </cell>
          <cell r="Z1776">
            <v>41189.979999999996</v>
          </cell>
          <cell r="AA1776">
            <v>12305.189999999999</v>
          </cell>
          <cell r="AB1776">
            <v>0</v>
          </cell>
          <cell r="AC1776">
            <v>0</v>
          </cell>
          <cell r="AD1776">
            <v>0</v>
          </cell>
          <cell r="AG1776">
            <v>0</v>
          </cell>
          <cell r="AH1776">
            <v>0</v>
          </cell>
        </row>
        <row r="1777">
          <cell r="A1777" t="str">
            <v>O.NG.PBW.SHF.FAC.724FC</v>
          </cell>
          <cell r="B1777" t="str">
            <v>PBW SAGHARA F/S FACIL CORR. MTC</v>
          </cell>
          <cell r="C1777" t="str">
            <v>O.NG.PBW.FAC.724SGFC</v>
          </cell>
          <cell r="D1777" t="str">
            <v>PBW SAGHARA F/S FACIL CORR. MTC (PRODUCTION MAINTENANCE – OIL (ONSHORE))</v>
          </cell>
          <cell r="E1777" t="str">
            <v>IRETI OMOTOSO</v>
          </cell>
          <cell r="F1777" t="str">
            <v>PRODUCTION</v>
          </cell>
          <cell r="G1777">
            <v>413001</v>
          </cell>
          <cell r="H1777">
            <v>4130</v>
          </cell>
          <cell r="I1777" t="str">
            <v>OF-MTCE</v>
          </cell>
          <cell r="J1777" t="str">
            <v>BASE JV</v>
          </cell>
          <cell r="K1777" t="str">
            <v>PRODUCTION</v>
          </cell>
          <cell r="L1777" t="str">
            <v>PRODUCTION</v>
          </cell>
          <cell r="M1777" t="str">
            <v>Asset Manager, Swamp West Hub</v>
          </cell>
          <cell r="N1777" t="str">
            <v>Asset Management Integration Lead</v>
          </cell>
          <cell r="O1777" t="str">
            <v>COOKEY, GABRIEL</v>
          </cell>
          <cell r="P1777" t="str">
            <v>RACHEAL.ORUEKPETI@SHELL.COM</v>
          </cell>
          <cell r="Q1777" t="str">
            <v>OPEX</v>
          </cell>
          <cell r="R1777" t="str">
            <v>OPEX</v>
          </cell>
          <cell r="S1777" t="str">
            <v>NON SAL</v>
          </cell>
          <cell r="T1777" t="str">
            <v>N/A</v>
          </cell>
          <cell r="U1777" t="str">
            <v>N/A</v>
          </cell>
          <cell r="V1777" t="str">
            <v>N_SAGR_WS1_N02</v>
          </cell>
          <cell r="W1777" t="str">
            <v>P233 Facilities Maintenance</v>
          </cell>
          <cell r="X1777" t="str">
            <v>S7200 Services</v>
          </cell>
          <cell r="Y1777" t="str">
            <v>A2140 Facilities Maintenance</v>
          </cell>
          <cell r="Z1777">
            <v>3217.3199999999997</v>
          </cell>
          <cell r="AA1777">
            <v>1366.07</v>
          </cell>
          <cell r="AB1777">
            <v>1122499.9999999993</v>
          </cell>
          <cell r="AC1777">
            <v>72795.750534634266</v>
          </cell>
          <cell r="AD1777">
            <v>76476.078403486725</v>
          </cell>
          <cell r="AG1777">
            <v>0</v>
          </cell>
          <cell r="AH1777">
            <v>-76476.078403486725</v>
          </cell>
        </row>
        <row r="1778">
          <cell r="A1778" t="str">
            <v>O.NG.PAE.EMF.FLO.724FC</v>
          </cell>
          <cell r="B1778" t="str">
            <v>PAE EGBEMA F/S FLOWLINES CORR. MTC</v>
          </cell>
          <cell r="C1778" t="str">
            <v>O.NG.PEL.FAC.724FC</v>
          </cell>
          <cell r="D1778" t="str">
            <v>LAND AREA EAST (PEA) OIL FACILITIES CORRECTIVE MAINTENANCE (PRODUCTION MAINTENANCE – OIL (ONSHORE))</v>
          </cell>
          <cell r="E1778" t="str">
            <v>IRETI OMOTOSO</v>
          </cell>
          <cell r="F1778" t="str">
            <v>PRODUCTION</v>
          </cell>
          <cell r="G1778">
            <v>413001</v>
          </cell>
          <cell r="H1778">
            <v>4130</v>
          </cell>
          <cell r="I1778" t="str">
            <v>OF-MTCE</v>
          </cell>
          <cell r="J1778" t="str">
            <v>BASE JV</v>
          </cell>
          <cell r="K1778" t="str">
            <v>PRODUCTION</v>
          </cell>
          <cell r="L1778" t="str">
            <v>PRODUCTION</v>
          </cell>
          <cell r="M1778" t="str">
            <v>Asset Manager, Land East Hub</v>
          </cell>
          <cell r="N1778" t="str">
            <v>Asset Management Integration Lead</v>
          </cell>
          <cell r="O1778" t="str">
            <v>ADEDIRAN, ADEWALE</v>
          </cell>
          <cell r="P1778" t="str">
            <v>EFE.IGWE@SHELL.COM</v>
          </cell>
          <cell r="Q1778" t="str">
            <v>OPEX</v>
          </cell>
          <cell r="R1778" t="str">
            <v>OPEX</v>
          </cell>
          <cell r="S1778" t="str">
            <v>NON SAL</v>
          </cell>
          <cell r="T1778" t="str">
            <v>N/A</v>
          </cell>
          <cell r="U1778" t="str">
            <v>N/A</v>
          </cell>
          <cell r="V1778" t="str">
            <v>N/A</v>
          </cell>
          <cell r="W1778" t="str">
            <v>P233 Facilities Maintenance</v>
          </cell>
          <cell r="X1778" t="str">
            <v>S7200 Services</v>
          </cell>
          <cell r="Y1778" t="str">
            <v>A2140 Facilities Maintenance</v>
          </cell>
          <cell r="Z1778">
            <v>0</v>
          </cell>
          <cell r="AA1778">
            <v>0</v>
          </cell>
          <cell r="AB1778">
            <v>0</v>
          </cell>
          <cell r="AC1778">
            <v>0</v>
          </cell>
          <cell r="AD1778">
            <v>0</v>
          </cell>
          <cell r="AG1778">
            <v>0</v>
          </cell>
          <cell r="AH1778">
            <v>0</v>
          </cell>
        </row>
        <row r="1779">
          <cell r="A1779" t="str">
            <v>O.NG.PAE.EUF.FAC.724FC</v>
          </cell>
          <cell r="B1779" t="str">
            <v>PAE ETELEBOU F/S FACILITIES CORR. MTC</v>
          </cell>
          <cell r="C1779" t="str">
            <v>O.NG.PEL.FAC.724FC</v>
          </cell>
          <cell r="D1779" t="str">
            <v>LAND AREA EAST (PEA) OIL FACILITIES CORRECTIVE MAINTENANCE (PRODUCTION MAINTENANCE – OIL (ONSHORE))</v>
          </cell>
          <cell r="E1779" t="str">
            <v>IRETI OMOTOSO</v>
          </cell>
          <cell r="F1779" t="str">
            <v>PRODUCTION</v>
          </cell>
          <cell r="G1779">
            <v>413001</v>
          </cell>
          <cell r="H1779">
            <v>4130</v>
          </cell>
          <cell r="I1779" t="str">
            <v>OF-MTCE</v>
          </cell>
          <cell r="J1779" t="str">
            <v>BASE JV</v>
          </cell>
          <cell r="K1779" t="str">
            <v>PRODUCTION</v>
          </cell>
          <cell r="L1779" t="str">
            <v>PRODUCTION</v>
          </cell>
          <cell r="M1779" t="str">
            <v>Asset Manager, Central Hub</v>
          </cell>
          <cell r="N1779" t="str">
            <v>Asset Management Integration Lead</v>
          </cell>
          <cell r="O1779" t="str">
            <v>ADEDIRAN, ADEWALE</v>
          </cell>
          <cell r="P1779" t="str">
            <v>EFE.IGWE@SHELL.COM</v>
          </cell>
          <cell r="Q1779" t="str">
            <v>OPEX</v>
          </cell>
          <cell r="R1779" t="str">
            <v>OPEX</v>
          </cell>
          <cell r="S1779" t="str">
            <v>NON SAL</v>
          </cell>
          <cell r="T1779" t="str">
            <v>N/A</v>
          </cell>
          <cell r="U1779" t="str">
            <v>N/A</v>
          </cell>
          <cell r="V1779" t="str">
            <v>N_ETEL_EL2_N01</v>
          </cell>
          <cell r="W1779" t="str">
            <v>P233 Facilities Maintenance</v>
          </cell>
          <cell r="X1779" t="str">
            <v>S7200 Services</v>
          </cell>
          <cell r="Y1779" t="str">
            <v>A2140 Facilities Maintenance</v>
          </cell>
          <cell r="Z1779">
            <v>23203.79</v>
          </cell>
          <cell r="AA1779">
            <v>97924.749999999985</v>
          </cell>
          <cell r="AB1779">
            <v>4185907.3325477941</v>
          </cell>
          <cell r="AC1779">
            <v>66196</v>
          </cell>
          <cell r="AD1779">
            <v>79920.286336222271</v>
          </cell>
          <cell r="AG1779">
            <v>0</v>
          </cell>
          <cell r="AH1779">
            <v>-79920.286336222271</v>
          </cell>
        </row>
        <row r="1780">
          <cell r="A1780" t="str">
            <v>O.NG.PBW.SUU.HEL.724FP</v>
          </cell>
          <cell r="B1780" t="str">
            <v>PBW.SUPPORT HELIPAD PREV. MTC</v>
          </cell>
          <cell r="C1780" t="str">
            <v>O.NG.PBW.SUU.HEL.724FP</v>
          </cell>
          <cell r="D1780" t="str">
            <v>PBW.SUPPORT HELIPAD PREV. MTC</v>
          </cell>
          <cell r="E1780" t="str">
            <v>IRETI OMOTOSO</v>
          </cell>
          <cell r="F1780" t="str">
            <v>PRODUCTION</v>
          </cell>
          <cell r="G1780">
            <v>415003</v>
          </cell>
          <cell r="H1780">
            <v>4150</v>
          </cell>
          <cell r="I1780" t="str">
            <v>OF-MTCE</v>
          </cell>
          <cell r="J1780" t="str">
            <v>BASE JV</v>
          </cell>
          <cell r="K1780" t="str">
            <v>PRODUCTION</v>
          </cell>
          <cell r="L1780" t="str">
            <v>PRODUCTION</v>
          </cell>
          <cell r="M1780" t="str">
            <v>Asset Manager, Swamp West Hub</v>
          </cell>
          <cell r="N1780" t="str">
            <v>Asset Management Integration Lead</v>
          </cell>
          <cell r="O1780" t="str">
            <v>COOKEY, GABRIEL</v>
          </cell>
          <cell r="P1780" t="str">
            <v>MIKE.UMOH@SHELL.COM</v>
          </cell>
          <cell r="Q1780" t="str">
            <v>OPEX</v>
          </cell>
          <cell r="R1780" t="str">
            <v>OPEX</v>
          </cell>
          <cell r="S1780" t="str">
            <v>NON SAL</v>
          </cell>
          <cell r="T1780" t="str">
            <v>N/A</v>
          </cell>
          <cell r="U1780" t="str">
            <v>N/A</v>
          </cell>
          <cell r="V1780" t="str">
            <v>N/A</v>
          </cell>
          <cell r="W1780" t="str">
            <v>P233 Facilities Maintenance</v>
          </cell>
          <cell r="X1780" t="str">
            <v>S7200 Services</v>
          </cell>
          <cell r="Y1780" t="str">
            <v>A2140 Facilities Maintenance</v>
          </cell>
          <cell r="Z1780">
            <v>0</v>
          </cell>
          <cell r="AA1780">
            <v>0</v>
          </cell>
          <cell r="AB1780">
            <v>0</v>
          </cell>
          <cell r="AC1780">
            <v>0</v>
          </cell>
          <cell r="AD1780">
            <v>0</v>
          </cell>
          <cell r="AG1780">
            <v>0</v>
          </cell>
          <cell r="AH1780">
            <v>0</v>
          </cell>
        </row>
        <row r="1781">
          <cell r="A1781" t="str">
            <v>O.NG.PAE.GBF.FAC.724FC</v>
          </cell>
          <cell r="B1781" t="str">
            <v>GBARAN F/S FAC CORR MTC</v>
          </cell>
          <cell r="C1781" t="str">
            <v>O.NG.PEL.FAC.724FC</v>
          </cell>
          <cell r="D1781" t="str">
            <v>LAND AREA EAST (PEA) OIL FACILITIES CORRECTIVE MAINTENANCE (PRODUCTION MAINTENANCE – OIL (ONSHORE))</v>
          </cell>
          <cell r="E1781" t="str">
            <v>IRETI OMOTOSO</v>
          </cell>
          <cell r="F1781" t="str">
            <v>PRODUCTION</v>
          </cell>
          <cell r="G1781">
            <v>413001</v>
          </cell>
          <cell r="H1781">
            <v>4130</v>
          </cell>
          <cell r="I1781" t="str">
            <v>OF-MTCE</v>
          </cell>
          <cell r="J1781" t="str">
            <v>BASE JV</v>
          </cell>
          <cell r="K1781" t="str">
            <v>PRODUCTION</v>
          </cell>
          <cell r="L1781" t="str">
            <v>PRODUCTION</v>
          </cell>
          <cell r="M1781" t="str">
            <v>Asset Manager, Central Hub</v>
          </cell>
          <cell r="N1781" t="str">
            <v>Asset Management Integration Lead</v>
          </cell>
          <cell r="O1781" t="str">
            <v>ADEDIRAN, ADEWALE</v>
          </cell>
          <cell r="P1781" t="str">
            <v>EFE.IGWE@SHELL.COM</v>
          </cell>
          <cell r="Q1781" t="str">
            <v>OPEX</v>
          </cell>
          <cell r="R1781" t="str">
            <v>OPEX</v>
          </cell>
          <cell r="S1781" t="str">
            <v>NON SAL</v>
          </cell>
          <cell r="T1781" t="str">
            <v>N/A</v>
          </cell>
          <cell r="U1781" t="str">
            <v>N/A</v>
          </cell>
          <cell r="V1781" t="str">
            <v>N_GBAR_EL2_G01</v>
          </cell>
          <cell r="W1781" t="str">
            <v>P233 Facilities Maintenance</v>
          </cell>
          <cell r="X1781" t="str">
            <v>S7200 Services</v>
          </cell>
          <cell r="Y1781" t="str">
            <v>A2110 Production Operations</v>
          </cell>
          <cell r="Z1781">
            <v>478850.61</v>
          </cell>
          <cell r="AA1781">
            <v>242312.72999999995</v>
          </cell>
          <cell r="AB1781">
            <v>0</v>
          </cell>
          <cell r="AC1781">
            <v>91801</v>
          </cell>
          <cell r="AD1781">
            <v>91801</v>
          </cell>
          <cell r="AG1781">
            <v>0</v>
          </cell>
          <cell r="AH1781">
            <v>-91801</v>
          </cell>
        </row>
        <row r="1782">
          <cell r="A1782" t="str">
            <v>O.NG.PAE.I1F.FAC.724FC</v>
          </cell>
          <cell r="B1782" t="str">
            <v>PAE IMO RIVER 1 F/S FACILITIES CORR. MTC</v>
          </cell>
          <cell r="C1782" t="str">
            <v>O.NG.PEL.FAC.724FC</v>
          </cell>
          <cell r="D1782" t="str">
            <v>LAND AREA EAST (PEA) OIL FACILITIES CORRECTIVE MAINTENANCE (PRODUCTION MAINTENANCE – OIL (ONSHORE))</v>
          </cell>
          <cell r="E1782" t="str">
            <v>IRETI OMOTOSO</v>
          </cell>
          <cell r="F1782" t="str">
            <v>PRODUCTION</v>
          </cell>
          <cell r="G1782">
            <v>413001</v>
          </cell>
          <cell r="H1782">
            <v>4130</v>
          </cell>
          <cell r="I1782" t="str">
            <v>OF-MTCE</v>
          </cell>
          <cell r="J1782" t="str">
            <v>BASE JV</v>
          </cell>
          <cell r="K1782" t="str">
            <v>PRODUCTION</v>
          </cell>
          <cell r="L1782" t="str">
            <v>PRODUCTION</v>
          </cell>
          <cell r="M1782" t="str">
            <v>Asset Manager, Land East Hub</v>
          </cell>
          <cell r="N1782" t="str">
            <v>Asset Management Integration Lead</v>
          </cell>
          <cell r="O1782" t="str">
            <v>ADEDIRAN, ADEWALE</v>
          </cell>
          <cell r="P1782" t="str">
            <v>EFE.IGWE@SHELL.COM</v>
          </cell>
          <cell r="Q1782" t="str">
            <v>OPEX</v>
          </cell>
          <cell r="R1782" t="str">
            <v>OPEX</v>
          </cell>
          <cell r="S1782" t="str">
            <v>NON SAL</v>
          </cell>
          <cell r="T1782" t="str">
            <v>N/A</v>
          </cell>
          <cell r="U1782" t="str">
            <v>N/A</v>
          </cell>
          <cell r="V1782" t="str">
            <v>N_IMOR_EL1_N01</v>
          </cell>
          <cell r="W1782" t="str">
            <v>P233 Facilities Maintenance</v>
          </cell>
          <cell r="X1782" t="str">
            <v>S7200 Services</v>
          </cell>
          <cell r="Y1782" t="str">
            <v>A2140 Facilities Maintenance</v>
          </cell>
          <cell r="Z1782">
            <v>334203.47000000015</v>
          </cell>
          <cell r="AA1782">
            <v>51188.659999999989</v>
          </cell>
          <cell r="AB1782">
            <v>30278860.998821691</v>
          </cell>
          <cell r="AC1782">
            <v>118540</v>
          </cell>
          <cell r="AD1782">
            <v>217814.95409449734</v>
          </cell>
          <cell r="AG1782">
            <v>0</v>
          </cell>
          <cell r="AH1782">
            <v>-217814.95409449734</v>
          </cell>
        </row>
        <row r="1783">
          <cell r="A1783" t="str">
            <v>O.NG.PAE.I1F.FLO.724FC</v>
          </cell>
          <cell r="B1783" t="str">
            <v>PAE Imo river 1 F/S Flowlines Corr. Mtc</v>
          </cell>
          <cell r="C1783" t="str">
            <v>O.NG.PEL.FAC.724FC</v>
          </cell>
          <cell r="D1783" t="str">
            <v>LAND AREA EAST (PEA) OIL FACILITIES CORRECTIVE MAINTENANCE (PRODUCTION MAINTENANCE – OIL (ONSHORE))</v>
          </cell>
          <cell r="E1783" t="str">
            <v>IRETI OMOTOSO</v>
          </cell>
          <cell r="F1783" t="str">
            <v>PRODUCTION</v>
          </cell>
          <cell r="G1783">
            <v>413001</v>
          </cell>
          <cell r="H1783">
            <v>4130</v>
          </cell>
          <cell r="I1783" t="str">
            <v>OF-MTCE</v>
          </cell>
          <cell r="J1783" t="str">
            <v>BASE JV</v>
          </cell>
          <cell r="K1783" t="str">
            <v>PRODUCTION</v>
          </cell>
          <cell r="L1783" t="str">
            <v>PRODUCTION</v>
          </cell>
          <cell r="M1783" t="str">
            <v>Asset Manager, Land East Hub</v>
          </cell>
          <cell r="N1783" t="str">
            <v>Asset Management Integration Lead</v>
          </cell>
          <cell r="O1783" t="str">
            <v>ADEDIRAN, ADEWALE</v>
          </cell>
          <cell r="P1783" t="str">
            <v>EFE.IGWE@SHELL.COM</v>
          </cell>
          <cell r="Q1783" t="str">
            <v>OPEX</v>
          </cell>
          <cell r="R1783" t="str">
            <v>OPEX</v>
          </cell>
          <cell r="S1783" t="str">
            <v>NON SAL</v>
          </cell>
          <cell r="T1783" t="str">
            <v>N/A</v>
          </cell>
          <cell r="U1783" t="str">
            <v>N/A</v>
          </cell>
          <cell r="V1783" t="str">
            <v>N/A</v>
          </cell>
          <cell r="W1783" t="str">
            <v>P233 Facilities Maintenance</v>
          </cell>
          <cell r="X1783" t="str">
            <v>S7200 Services</v>
          </cell>
          <cell r="Y1783" t="str">
            <v>A2140 Facilities Maintenance</v>
          </cell>
          <cell r="Z1783">
            <v>0</v>
          </cell>
          <cell r="AA1783">
            <v>17036.379999999997</v>
          </cell>
          <cell r="AB1783">
            <v>0</v>
          </cell>
          <cell r="AC1783">
            <v>0</v>
          </cell>
          <cell r="AD1783">
            <v>0</v>
          </cell>
          <cell r="AG1783">
            <v>0</v>
          </cell>
          <cell r="AH1783">
            <v>0</v>
          </cell>
        </row>
        <row r="1784">
          <cell r="A1784" t="str">
            <v>O.NG.PAE.I2F.FAC.724FC</v>
          </cell>
          <cell r="B1784" t="str">
            <v>PAE IMO RIVER 2 F/S FACILITIES CORR. MTC</v>
          </cell>
          <cell r="C1784" t="str">
            <v>O.NG.PEL.FAC.724FC</v>
          </cell>
          <cell r="D1784" t="str">
            <v>LAND AREA EAST (PEA) OIL FACILITIES CORRECTIVE MAINTENANCE (PRODUCTION MAINTENANCE – OIL (ONSHORE))</v>
          </cell>
          <cell r="E1784" t="str">
            <v>IRETI OMOTOSO</v>
          </cell>
          <cell r="F1784" t="str">
            <v>PRODUCTION</v>
          </cell>
          <cell r="G1784">
            <v>413001</v>
          </cell>
          <cell r="H1784">
            <v>4130</v>
          </cell>
          <cell r="I1784" t="str">
            <v>OF-MTCE</v>
          </cell>
          <cell r="J1784" t="str">
            <v>BASE JV</v>
          </cell>
          <cell r="K1784" t="str">
            <v>PRODUCTION</v>
          </cell>
          <cell r="L1784" t="str">
            <v>PRODUCTION</v>
          </cell>
          <cell r="M1784" t="str">
            <v>Asset Manager, Land East Hub</v>
          </cell>
          <cell r="N1784" t="str">
            <v>Asset Management Integration Lead</v>
          </cell>
          <cell r="O1784" t="str">
            <v>ADEDIRAN, ADEWALE</v>
          </cell>
          <cell r="P1784" t="str">
            <v>EFE.IGWE@SHELL.COM</v>
          </cell>
          <cell r="Q1784" t="str">
            <v>OPEX</v>
          </cell>
          <cell r="R1784" t="str">
            <v>OPEX</v>
          </cell>
          <cell r="S1784" t="str">
            <v>NON SAL</v>
          </cell>
          <cell r="T1784" t="str">
            <v>N/A</v>
          </cell>
          <cell r="U1784" t="str">
            <v>N/A</v>
          </cell>
          <cell r="V1784" t="str">
            <v>N_IMOR_EL1_N01</v>
          </cell>
          <cell r="W1784" t="str">
            <v>P233 Facilities Maintenance</v>
          </cell>
          <cell r="X1784" t="str">
            <v>S7200 Services</v>
          </cell>
          <cell r="Y1784" t="str">
            <v>A2140 Facilities Maintenance</v>
          </cell>
          <cell r="Z1784">
            <v>162969.27999999997</v>
          </cell>
          <cell r="AA1784">
            <v>644082.87999999989</v>
          </cell>
          <cell r="AB1784">
            <v>1000000</v>
          </cell>
          <cell r="AC1784">
            <v>20510</v>
          </cell>
          <cell r="AD1784">
            <v>23788.688524590165</v>
          </cell>
          <cell r="AG1784">
            <v>0</v>
          </cell>
          <cell r="AH1784">
            <v>-23788.688524590165</v>
          </cell>
        </row>
        <row r="1785">
          <cell r="A1785" t="str">
            <v>O.NG.PCE.ALG.FAC.71300</v>
          </cell>
          <cell r="B1785" t="str">
            <v>PCE ALAKIRI G/P FACIL OPERATIONS</v>
          </cell>
          <cell r="C1785" t="str">
            <v>O.NG.PCE.ALG.FAC.71300</v>
          </cell>
          <cell r="D1785" t="str">
            <v>PCE ALAKIRI G/P FACIL OPERATIONS</v>
          </cell>
          <cell r="E1785" t="str">
            <v>IRETI OMOTOSO</v>
          </cell>
          <cell r="F1785" t="str">
            <v>PRODUCTION</v>
          </cell>
          <cell r="G1785">
            <v>413003</v>
          </cell>
          <cell r="H1785">
            <v>4130</v>
          </cell>
          <cell r="I1785" t="str">
            <v>GAS</v>
          </cell>
          <cell r="J1785" t="str">
            <v>DOMGAS/IPP</v>
          </cell>
          <cell r="K1785" t="str">
            <v>PRODUCTION</v>
          </cell>
          <cell r="L1785" t="str">
            <v>PRODUCTION</v>
          </cell>
          <cell r="M1785" t="str">
            <v>Asset Manager, Swamp East Hub</v>
          </cell>
          <cell r="N1785" t="str">
            <v>Asset Management Integration Lead</v>
          </cell>
          <cell r="O1785" t="str">
            <v>AZUBUIKE, JOHN</v>
          </cell>
          <cell r="P1785" t="str">
            <v>GOODI.EMOGHWARE@SHELL.COM</v>
          </cell>
          <cell r="Q1785" t="str">
            <v>OPEX</v>
          </cell>
          <cell r="R1785" t="str">
            <v>OPEX</v>
          </cell>
          <cell r="S1785" t="str">
            <v>NON SAL</v>
          </cell>
          <cell r="T1785" t="str">
            <v>N/A</v>
          </cell>
          <cell r="U1785" t="str">
            <v>N/A</v>
          </cell>
          <cell r="V1785" t="str">
            <v>N/A</v>
          </cell>
          <cell r="W1785" t="str">
            <v>P231 Production Operations - Gas</v>
          </cell>
          <cell r="X1785" t="str">
            <v>S7200 Services</v>
          </cell>
          <cell r="Y1785" t="str">
            <v>A2110 Production Operations</v>
          </cell>
          <cell r="Z1785">
            <v>-27.69</v>
          </cell>
          <cell r="AA1785">
            <v>0</v>
          </cell>
          <cell r="AB1785">
            <v>0</v>
          </cell>
          <cell r="AC1785">
            <v>0</v>
          </cell>
          <cell r="AD1785">
            <v>0</v>
          </cell>
          <cell r="AG1785">
            <v>0</v>
          </cell>
          <cell r="AH1785">
            <v>0</v>
          </cell>
        </row>
        <row r="1786">
          <cell r="A1786" t="str">
            <v>O.NG.PAE.I3F.FAC.724FC</v>
          </cell>
          <cell r="B1786" t="str">
            <v>PAE IMO RIVER 3 F/S FACILITIES CORR. MTC</v>
          </cell>
          <cell r="C1786" t="str">
            <v>O.NG.PEL.FAC.724FC</v>
          </cell>
          <cell r="D1786" t="str">
            <v>LAND AREA EAST (PEA) OIL FACILITIES CORRECTIVE MAINTENANCE (PRODUCTION MAINTENANCE – OIL (ONSHORE))</v>
          </cell>
          <cell r="E1786" t="str">
            <v>IRETI OMOTOSO</v>
          </cell>
          <cell r="F1786" t="str">
            <v>PRODUCTION</v>
          </cell>
          <cell r="G1786">
            <v>413001</v>
          </cell>
          <cell r="H1786">
            <v>4130</v>
          </cell>
          <cell r="I1786" t="str">
            <v>OF-MTCE</v>
          </cell>
          <cell r="J1786" t="str">
            <v>BASE JV</v>
          </cell>
          <cell r="K1786" t="str">
            <v>PRODUCTION</v>
          </cell>
          <cell r="L1786" t="str">
            <v>PRODUCTION</v>
          </cell>
          <cell r="M1786" t="str">
            <v>Asset Manager, Land East Hub</v>
          </cell>
          <cell r="N1786" t="str">
            <v>Asset Management Integration Lead</v>
          </cell>
          <cell r="O1786" t="str">
            <v>ADEDIRAN, ADEWALE</v>
          </cell>
          <cell r="P1786" t="str">
            <v>EFE.IGWE@SHELL.COM</v>
          </cell>
          <cell r="Q1786" t="str">
            <v>OPEX</v>
          </cell>
          <cell r="R1786" t="str">
            <v>OPEX</v>
          </cell>
          <cell r="S1786" t="str">
            <v>NON SAL</v>
          </cell>
          <cell r="T1786" t="str">
            <v>N/A</v>
          </cell>
          <cell r="U1786" t="str">
            <v>N/A</v>
          </cell>
          <cell r="V1786" t="str">
            <v>N_IMOR_EL1_N01</v>
          </cell>
          <cell r="W1786" t="str">
            <v>P233 Facilities Maintenance</v>
          </cell>
          <cell r="X1786" t="str">
            <v>S7200 Services</v>
          </cell>
          <cell r="Y1786" t="str">
            <v>A2140 Facilities Maintenance</v>
          </cell>
          <cell r="Z1786">
            <v>61934.409999999996</v>
          </cell>
          <cell r="AA1786">
            <v>27329.429999999989</v>
          </cell>
          <cell r="AB1786">
            <v>0</v>
          </cell>
          <cell r="AC1786">
            <v>0</v>
          </cell>
          <cell r="AD1786">
            <v>0</v>
          </cell>
          <cell r="AG1786">
            <v>0</v>
          </cell>
          <cell r="AH1786">
            <v>0</v>
          </cell>
        </row>
        <row r="1787">
          <cell r="A1787" t="str">
            <v>O.NG.PCE.ALG.FAC.724FC</v>
          </cell>
          <cell r="B1787" t="str">
            <v>PCE ALAKIRI G/P FACIL CORR. MTC</v>
          </cell>
          <cell r="C1787" t="str">
            <v>O.NG.PCE.ALG.FAC.724FC</v>
          </cell>
          <cell r="D1787" t="str">
            <v>PCE ALAKIRI G/P FACIL CORR. MTC</v>
          </cell>
          <cell r="E1787" t="str">
            <v>IRETI OMOTOSO</v>
          </cell>
          <cell r="F1787" t="str">
            <v>PRODUCTION</v>
          </cell>
          <cell r="G1787">
            <v>413003</v>
          </cell>
          <cell r="H1787">
            <v>4130</v>
          </cell>
          <cell r="I1787" t="str">
            <v>GAS</v>
          </cell>
          <cell r="J1787" t="str">
            <v>DOMGAS/IPP</v>
          </cell>
          <cell r="K1787" t="str">
            <v>PRODUCTION</v>
          </cell>
          <cell r="L1787" t="str">
            <v>PRODUCTION</v>
          </cell>
          <cell r="M1787" t="str">
            <v>Asset Manager, Swamp East Hub</v>
          </cell>
          <cell r="N1787" t="str">
            <v>Asset Management Integration Lead</v>
          </cell>
          <cell r="O1787" t="str">
            <v>AZUBUIKE, JOHN</v>
          </cell>
          <cell r="P1787" t="str">
            <v>TAIRU.YISA@SHELL.COM</v>
          </cell>
          <cell r="Q1787" t="str">
            <v>OPEX</v>
          </cell>
          <cell r="R1787" t="str">
            <v>OPEX</v>
          </cell>
          <cell r="S1787" t="str">
            <v>NON SAL</v>
          </cell>
          <cell r="T1787" t="str">
            <v>N/A</v>
          </cell>
          <cell r="U1787" t="str">
            <v>N/A</v>
          </cell>
          <cell r="V1787" t="str">
            <v>N/A</v>
          </cell>
          <cell r="W1787" t="str">
            <v>P233 Facilities Maintenance - Gas</v>
          </cell>
          <cell r="X1787" t="str">
            <v>S7200 Services</v>
          </cell>
          <cell r="Y1787" t="str">
            <v>A2140 Facilities Maintenance</v>
          </cell>
          <cell r="Z1787">
            <v>0.02</v>
          </cell>
          <cell r="AA1787">
            <v>0</v>
          </cell>
          <cell r="AB1787">
            <v>0</v>
          </cell>
          <cell r="AC1787">
            <v>0</v>
          </cell>
          <cell r="AD1787">
            <v>0</v>
          </cell>
          <cell r="AG1787">
            <v>0</v>
          </cell>
          <cell r="AH1787">
            <v>0</v>
          </cell>
        </row>
        <row r="1788">
          <cell r="A1788" t="str">
            <v>O.NG.PCE.ALG.FAC.724FP</v>
          </cell>
          <cell r="B1788" t="str">
            <v>PCE ALAKIRI G/P FACIL PREV. MTC</v>
          </cell>
          <cell r="C1788" t="str">
            <v>O.NG.PCE.ALG.FAC.724FP</v>
          </cell>
          <cell r="D1788" t="str">
            <v>PCE ALAKIRI G/P FACIL PREV. MTC</v>
          </cell>
          <cell r="E1788" t="str">
            <v>IRETI OMOTOSO</v>
          </cell>
          <cell r="F1788" t="str">
            <v>PRODUCTION</v>
          </cell>
          <cell r="G1788">
            <v>413003</v>
          </cell>
          <cell r="H1788">
            <v>4130</v>
          </cell>
          <cell r="I1788" t="str">
            <v>GAS</v>
          </cell>
          <cell r="J1788" t="str">
            <v>DOMGAS/IPP</v>
          </cell>
          <cell r="K1788" t="str">
            <v>PRODUCTION</v>
          </cell>
          <cell r="L1788" t="str">
            <v>PRODUCTION</v>
          </cell>
          <cell r="M1788" t="str">
            <v>Asset Manager, Swamp East Hub</v>
          </cell>
          <cell r="N1788" t="str">
            <v>Asset Management Integration Lead</v>
          </cell>
          <cell r="O1788" t="str">
            <v>AZUBUIKE, JOHN</v>
          </cell>
          <cell r="P1788" t="str">
            <v>TAIRU.YISA@SHELL.COM</v>
          </cell>
          <cell r="Q1788" t="str">
            <v>OPEX</v>
          </cell>
          <cell r="R1788" t="str">
            <v>OPEX</v>
          </cell>
          <cell r="S1788" t="str">
            <v>NON SAL</v>
          </cell>
          <cell r="T1788" t="str">
            <v>N/A</v>
          </cell>
          <cell r="U1788" t="str">
            <v>N/A</v>
          </cell>
          <cell r="V1788" t="str">
            <v>N/A</v>
          </cell>
          <cell r="W1788" t="str">
            <v>P233 Facilities Maintenance - Gas</v>
          </cell>
          <cell r="X1788" t="str">
            <v>S7200 Services</v>
          </cell>
          <cell r="Y1788" t="str">
            <v>A2140 Facilities Maintenance</v>
          </cell>
          <cell r="Z1788">
            <v>0</v>
          </cell>
          <cell r="AA1788">
            <v>0</v>
          </cell>
          <cell r="AB1788">
            <v>0</v>
          </cell>
          <cell r="AC1788">
            <v>0</v>
          </cell>
          <cell r="AD1788">
            <v>0</v>
          </cell>
          <cell r="AG1788">
            <v>0</v>
          </cell>
          <cell r="AH1788">
            <v>0</v>
          </cell>
        </row>
        <row r="1789">
          <cell r="A1789" t="str">
            <v>O.NG.PAE.ISF.FAC.724FC</v>
          </cell>
          <cell r="B1789" t="str">
            <v>PAE ISIMIRI F/S FACILITIES CORR. MTC</v>
          </cell>
          <cell r="C1789" t="str">
            <v>O.NG.PEL.FAC.724FC</v>
          </cell>
          <cell r="D1789" t="str">
            <v>LAND AREA EAST (PEA) OIL FACILITIES CORRECTIVE MAINTENANCE (PRODUCTION MAINTENANCE – OIL (ONSHORE))</v>
          </cell>
          <cell r="E1789" t="str">
            <v>IRETI OMOTOSO</v>
          </cell>
          <cell r="F1789" t="str">
            <v>PRODUCTION</v>
          </cell>
          <cell r="G1789">
            <v>413001</v>
          </cell>
          <cell r="H1789">
            <v>4130</v>
          </cell>
          <cell r="I1789" t="str">
            <v>OF-MTCE</v>
          </cell>
          <cell r="J1789" t="str">
            <v>BASE JV</v>
          </cell>
          <cell r="K1789" t="str">
            <v>PRODUCTION</v>
          </cell>
          <cell r="L1789" t="str">
            <v>PRODUCTION</v>
          </cell>
          <cell r="M1789" t="str">
            <v>Asset Manager, Land East Hub</v>
          </cell>
          <cell r="N1789" t="str">
            <v>Asset Management Integration Lead</v>
          </cell>
          <cell r="O1789" t="str">
            <v>ADEDIRAN, ADEWALE</v>
          </cell>
          <cell r="P1789" t="str">
            <v>EFE.IGWE@SHELL.COM</v>
          </cell>
          <cell r="Q1789" t="str">
            <v>OPEX</v>
          </cell>
          <cell r="R1789" t="str">
            <v>OPEX</v>
          </cell>
          <cell r="S1789" t="str">
            <v>NON SAL</v>
          </cell>
          <cell r="T1789" t="str">
            <v>N/A</v>
          </cell>
          <cell r="U1789" t="str">
            <v>N/A</v>
          </cell>
          <cell r="V1789" t="str">
            <v>N/A</v>
          </cell>
          <cell r="W1789" t="str">
            <v>P233 Facilities Maintenance</v>
          </cell>
          <cell r="X1789" t="str">
            <v>S7200 Services</v>
          </cell>
          <cell r="Y1789" t="str">
            <v>A2140 Facilities Maintenance</v>
          </cell>
          <cell r="Z1789">
            <v>50557.859999999993</v>
          </cell>
          <cell r="AA1789">
            <v>10823.19</v>
          </cell>
          <cell r="AB1789">
            <v>3185907.3325477941</v>
          </cell>
          <cell r="AC1789">
            <v>117760</v>
          </cell>
          <cell r="AD1789">
            <v>128205.59781163211</v>
          </cell>
          <cell r="AG1789">
            <v>0</v>
          </cell>
          <cell r="AH1789">
            <v>-128205.59781163211</v>
          </cell>
        </row>
        <row r="1790">
          <cell r="A1790" t="str">
            <v>O.NG.PAE.KCF.FAC.724FC</v>
          </cell>
          <cell r="B1790" t="str">
            <v>PAE KOLO CREEK F/S FACILITIES CORR. MTC</v>
          </cell>
          <cell r="C1790" t="str">
            <v>O.NG.PEL.FAC.724FC</v>
          </cell>
          <cell r="D1790" t="str">
            <v>LAND AREA EAST (PEA) OIL FACILITIES CORRECTIVE MAINTENANCE (PRODUCTION MAINTENANCE – OIL (ONSHORE))</v>
          </cell>
          <cell r="E1790" t="str">
            <v>IRETI OMOTOSO</v>
          </cell>
          <cell r="F1790" t="str">
            <v>PRODUCTION</v>
          </cell>
          <cell r="G1790">
            <v>413001</v>
          </cell>
          <cell r="H1790">
            <v>4130</v>
          </cell>
          <cell r="I1790" t="str">
            <v>OF-MTCE</v>
          </cell>
          <cell r="J1790" t="str">
            <v>BASE JV</v>
          </cell>
          <cell r="K1790" t="str">
            <v>PRODUCTION</v>
          </cell>
          <cell r="L1790" t="str">
            <v>PRODUCTION</v>
          </cell>
          <cell r="M1790" t="str">
            <v>Asset Manager, Central Hub</v>
          </cell>
          <cell r="N1790" t="str">
            <v>Asset Management Integration Lead</v>
          </cell>
          <cell r="O1790" t="str">
            <v>ADEDIRAN, ADEWALE</v>
          </cell>
          <cell r="P1790" t="str">
            <v>EFE.IGWE@SHELL.COM</v>
          </cell>
          <cell r="Q1790" t="str">
            <v>OPEX</v>
          </cell>
          <cell r="R1790" t="str">
            <v>OPEX</v>
          </cell>
          <cell r="S1790" t="str">
            <v>NON SAL</v>
          </cell>
          <cell r="T1790" t="str">
            <v>N/A</v>
          </cell>
          <cell r="U1790" t="str">
            <v>N/A</v>
          </cell>
          <cell r="V1790" t="str">
            <v>N_KOCR_EL2_G01</v>
          </cell>
          <cell r="W1790" t="str">
            <v>P233 Facilities Maintenance</v>
          </cell>
          <cell r="X1790" t="str">
            <v>S7200 Services</v>
          </cell>
          <cell r="Y1790" t="str">
            <v>A2140 Facilities Maintenance</v>
          </cell>
          <cell r="Z1790">
            <v>114330.32999999999</v>
          </cell>
          <cell r="AA1790">
            <v>165333.40999999997</v>
          </cell>
          <cell r="AB1790">
            <v>3185907.3325477941</v>
          </cell>
          <cell r="AC1790">
            <v>83027</v>
          </cell>
          <cell r="AD1790">
            <v>93472.597811632106</v>
          </cell>
          <cell r="AG1790">
            <v>0</v>
          </cell>
          <cell r="AH1790">
            <v>-93472.597811632106</v>
          </cell>
        </row>
        <row r="1791">
          <cell r="A1791" t="str">
            <v>O.NG.PAE.NKF.FAC.724FC</v>
          </cell>
          <cell r="B1791" t="str">
            <v>PAE NKALI F/S FACILITIES CORR. MTC</v>
          </cell>
          <cell r="C1791" t="str">
            <v>O.NG.PEL.FAC.724FC</v>
          </cell>
          <cell r="D1791" t="str">
            <v>LAND AREA EAST (PEA) OIL FACILITIES CORRECTIVE MAINTENANCE (PRODUCTION MAINTENANCE – OIL (ONSHORE))</v>
          </cell>
          <cell r="E1791" t="str">
            <v>IRETI OMOTOSO</v>
          </cell>
          <cell r="F1791" t="str">
            <v>PRODUCTION</v>
          </cell>
          <cell r="G1791">
            <v>413001</v>
          </cell>
          <cell r="H1791">
            <v>4130</v>
          </cell>
          <cell r="I1791" t="str">
            <v>OF-MTCE</v>
          </cell>
          <cell r="J1791" t="str">
            <v>BASE JV</v>
          </cell>
          <cell r="K1791" t="str">
            <v>PRODUCTION</v>
          </cell>
          <cell r="L1791" t="str">
            <v>PRODUCTION</v>
          </cell>
          <cell r="M1791" t="str">
            <v>Asset Manager, Land East Hub</v>
          </cell>
          <cell r="N1791" t="str">
            <v>Asset Management Integration Lead</v>
          </cell>
          <cell r="O1791" t="str">
            <v>ADEDIRAN, ADEWALE</v>
          </cell>
          <cell r="P1791" t="str">
            <v>EFE.IGWE@SHELL.COM</v>
          </cell>
          <cell r="Q1791" t="str">
            <v>OPEX</v>
          </cell>
          <cell r="R1791" t="str">
            <v>OPEX</v>
          </cell>
          <cell r="S1791" t="str">
            <v>NON SAL</v>
          </cell>
          <cell r="T1791" t="str">
            <v>N/A</v>
          </cell>
          <cell r="U1791" t="str">
            <v>N/A</v>
          </cell>
          <cell r="V1791" t="str">
            <v>N_NKAL_EL1_N01</v>
          </cell>
          <cell r="W1791" t="str">
            <v>P233 Facilities Maintenance</v>
          </cell>
          <cell r="X1791" t="str">
            <v>S7200 Services</v>
          </cell>
          <cell r="Y1791" t="str">
            <v>A2140 Facilities Maintenance</v>
          </cell>
          <cell r="Z1791">
            <v>147048.76</v>
          </cell>
          <cell r="AA1791">
            <v>25959.730000000003</v>
          </cell>
          <cell r="AB1791">
            <v>2185907.3325477941</v>
          </cell>
          <cell r="AC1791">
            <v>48610</v>
          </cell>
          <cell r="AD1791">
            <v>55776.909287041948</v>
          </cell>
          <cell r="AG1791">
            <v>0</v>
          </cell>
          <cell r="AH1791">
            <v>-55776.909287041948</v>
          </cell>
        </row>
        <row r="1792">
          <cell r="A1792" t="str">
            <v>O.NG.PAE.NKF.FLO.724FC</v>
          </cell>
          <cell r="B1792" t="str">
            <v xml:space="preserve">PAE Nkali F/S Flowlines Corr. Mtc       </v>
          </cell>
          <cell r="C1792" t="str">
            <v>O.NG.PEL.FAC.724FC</v>
          </cell>
          <cell r="D1792" t="str">
            <v>LAND AREA EAST (PEA) OIL FACILITIES CORRECTIVE MAINTENANCE (PRODUCTION MAINTENANCE – OIL (ONSHORE))</v>
          </cell>
          <cell r="E1792" t="str">
            <v>IRETI OMOTOSO</v>
          </cell>
          <cell r="F1792" t="str">
            <v>PRODUCTION</v>
          </cell>
          <cell r="G1792">
            <v>413001</v>
          </cell>
          <cell r="H1792">
            <v>4130</v>
          </cell>
          <cell r="I1792" t="str">
            <v>OF-MTCE</v>
          </cell>
          <cell r="J1792" t="str">
            <v>BASE JV</v>
          </cell>
          <cell r="K1792" t="str">
            <v>PRODUCTION</v>
          </cell>
          <cell r="L1792" t="str">
            <v>PRODUCTION</v>
          </cell>
          <cell r="M1792" t="str">
            <v>Asset Manager, Land East Hub</v>
          </cell>
          <cell r="N1792" t="str">
            <v>Asset Management Integration Lead</v>
          </cell>
          <cell r="O1792" t="str">
            <v>ADEDIRAN, ADEWALE</v>
          </cell>
          <cell r="P1792" t="str">
            <v>EFE.IGWE@SHELL.COM</v>
          </cell>
          <cell r="Q1792" t="str">
            <v>OPEX</v>
          </cell>
          <cell r="R1792" t="str">
            <v>OPEX</v>
          </cell>
          <cell r="S1792" t="str">
            <v>NON SAL</v>
          </cell>
          <cell r="T1792" t="str">
            <v>N/A</v>
          </cell>
          <cell r="U1792" t="str">
            <v>N/A</v>
          </cell>
          <cell r="V1792" t="str">
            <v>N/A</v>
          </cell>
          <cell r="W1792" t="str">
            <v>P233 Facilities Maintenance</v>
          </cell>
          <cell r="X1792" t="str">
            <v>S7200 Services</v>
          </cell>
          <cell r="Y1792" t="str">
            <v>A2140 Facilities Maintenance</v>
          </cell>
          <cell r="Z1792">
            <v>0</v>
          </cell>
          <cell r="AA1792">
            <v>3300.18</v>
          </cell>
          <cell r="AB1792">
            <v>0</v>
          </cell>
          <cell r="AC1792">
            <v>0</v>
          </cell>
          <cell r="AD1792">
            <v>0</v>
          </cell>
          <cell r="AG1792">
            <v>0</v>
          </cell>
          <cell r="AH1792">
            <v>0</v>
          </cell>
        </row>
        <row r="1793">
          <cell r="A1793" t="str">
            <v>O.NG.PAE.OGF.FAC.724FC</v>
          </cell>
          <cell r="B1793" t="str">
            <v>PAE OBIGBO F/S FACILITIES CORR. MTC</v>
          </cell>
          <cell r="C1793" t="str">
            <v>O.NG.PEL.FAC.724FC</v>
          </cell>
          <cell r="D1793" t="str">
            <v>LAND AREA EAST (PEA) OIL FACILITIES CORRECTIVE MAINTENANCE (PRODUCTION MAINTENANCE – OIL (ONSHORE))</v>
          </cell>
          <cell r="E1793" t="str">
            <v>IRETI OMOTOSO</v>
          </cell>
          <cell r="F1793" t="str">
            <v>PRODUCTION</v>
          </cell>
          <cell r="G1793">
            <v>413001</v>
          </cell>
          <cell r="H1793">
            <v>4130</v>
          </cell>
          <cell r="I1793" t="str">
            <v>OF-MTCE</v>
          </cell>
          <cell r="J1793" t="str">
            <v>BASE JV</v>
          </cell>
          <cell r="K1793" t="str">
            <v>PRODUCTION</v>
          </cell>
          <cell r="L1793" t="str">
            <v>PRODUCTION</v>
          </cell>
          <cell r="M1793" t="str">
            <v>Asset Manager, Land East Hub</v>
          </cell>
          <cell r="N1793" t="str">
            <v>Asset Management Integration Lead</v>
          </cell>
          <cell r="O1793" t="str">
            <v>ADEDIRAN, ADEWALE</v>
          </cell>
          <cell r="P1793" t="str">
            <v>EFE.IGWE@SHELL.COM</v>
          </cell>
          <cell r="Q1793" t="str">
            <v>OPEX</v>
          </cell>
          <cell r="R1793" t="str">
            <v>OPEX</v>
          </cell>
          <cell r="S1793" t="str">
            <v>NON SAL</v>
          </cell>
          <cell r="T1793" t="str">
            <v>N/A</v>
          </cell>
          <cell r="U1793" t="str">
            <v>N/A</v>
          </cell>
          <cell r="V1793" t="str">
            <v>N_OBGN_EL1_G01</v>
          </cell>
          <cell r="W1793" t="str">
            <v>P233 Facilities Maintenance</v>
          </cell>
          <cell r="X1793" t="str">
            <v>S7200 Services</v>
          </cell>
          <cell r="Y1793" t="str">
            <v>A2140 Facilities Maintenance</v>
          </cell>
          <cell r="Z1793">
            <v>131819.23999999996</v>
          </cell>
          <cell r="AA1793">
            <v>92876.700000000026</v>
          </cell>
          <cell r="AB1793">
            <v>24037760.998821691</v>
          </cell>
          <cell r="AC1793">
            <v>83890</v>
          </cell>
          <cell r="AD1793">
            <v>162702.33114367767</v>
          </cell>
          <cell r="AG1793">
            <v>0</v>
          </cell>
          <cell r="AH1793">
            <v>-162702.33114367767</v>
          </cell>
        </row>
        <row r="1794">
          <cell r="A1794" t="str">
            <v>O.NG.PAE.OGF.FLO.724FC</v>
          </cell>
          <cell r="B1794" t="str">
            <v xml:space="preserve">PAE OBIGBO F/S FLOWLINES CORR. MTC      </v>
          </cell>
          <cell r="C1794" t="str">
            <v>O.NG.PEL.FAC.724FC</v>
          </cell>
          <cell r="D1794" t="str">
            <v>LAND AREA EAST (PEA) OIL FACILITIES CORRECTIVE MAINTENANCE (PRODUCTION MAINTENANCE – OIL (ONSHORE))</v>
          </cell>
          <cell r="E1794" t="str">
            <v>IRETI OMOTOSO</v>
          </cell>
          <cell r="F1794" t="str">
            <v>PRODUCTION</v>
          </cell>
          <cell r="G1794">
            <v>413001</v>
          </cell>
          <cell r="H1794">
            <v>4130</v>
          </cell>
          <cell r="I1794" t="str">
            <v>OF-MTCE</v>
          </cell>
          <cell r="J1794" t="str">
            <v>BASE JV</v>
          </cell>
          <cell r="K1794" t="str">
            <v>PRODUCTION</v>
          </cell>
          <cell r="L1794" t="str">
            <v>PRODUCTION</v>
          </cell>
          <cell r="M1794" t="str">
            <v>Asset Manager, Land East Hub</v>
          </cell>
          <cell r="N1794" t="str">
            <v>Asset Management Integration Lead</v>
          </cell>
          <cell r="O1794" t="str">
            <v>ADEDIRAN, ADEWALE</v>
          </cell>
          <cell r="P1794" t="str">
            <v>EFE.IGWE@SHELL.COM</v>
          </cell>
          <cell r="Q1794" t="str">
            <v>OPEX</v>
          </cell>
          <cell r="R1794" t="str">
            <v>OPEX</v>
          </cell>
          <cell r="S1794" t="str">
            <v>NON SAL</v>
          </cell>
          <cell r="T1794" t="str">
            <v>N/A</v>
          </cell>
          <cell r="U1794" t="str">
            <v>N/A</v>
          </cell>
          <cell r="V1794" t="str">
            <v>N/A</v>
          </cell>
          <cell r="W1794" t="str">
            <v>P233 Facilities Maintenance - Gas</v>
          </cell>
          <cell r="X1794" t="str">
            <v>S7200 Services</v>
          </cell>
          <cell r="Y1794" t="str">
            <v>A2140 Facilities Maintenance</v>
          </cell>
          <cell r="Z1794">
            <v>39690.369999999995</v>
          </cell>
          <cell r="AA1794">
            <v>2844.68</v>
          </cell>
          <cell r="AB1794">
            <v>0</v>
          </cell>
          <cell r="AC1794">
            <v>0</v>
          </cell>
          <cell r="AD1794">
            <v>0</v>
          </cell>
          <cell r="AG1794">
            <v>0</v>
          </cell>
          <cell r="AH1794">
            <v>0</v>
          </cell>
        </row>
        <row r="1795">
          <cell r="A1795" t="str">
            <v>O.NG.PAE.OGI.FAC.724FC</v>
          </cell>
          <cell r="B1795" t="str">
            <v>PAE OBIGBO WIP FACILITIES CORR. MTC</v>
          </cell>
          <cell r="C1795" t="str">
            <v>O.NG.PEL.FAC.724FC</v>
          </cell>
          <cell r="D1795" t="str">
            <v>LAND AREA EAST (PEA) OIL FACILITIES CORRECTIVE MAINTENANCE (PRODUCTION MAINTENANCE – OIL (ONSHORE))</v>
          </cell>
          <cell r="E1795" t="str">
            <v>IRETI OMOTOSO</v>
          </cell>
          <cell r="F1795" t="str">
            <v>PRODUCTION</v>
          </cell>
          <cell r="G1795">
            <v>413001</v>
          </cell>
          <cell r="H1795">
            <v>4130</v>
          </cell>
          <cell r="I1795" t="str">
            <v>OF-MTCE</v>
          </cell>
          <cell r="J1795" t="str">
            <v>BASE JV</v>
          </cell>
          <cell r="K1795" t="str">
            <v>PRODUCTION</v>
          </cell>
          <cell r="L1795" t="str">
            <v>PRODUCTION</v>
          </cell>
          <cell r="M1795" t="str">
            <v>Asset Manager, Land East Hub</v>
          </cell>
          <cell r="N1795" t="str">
            <v>Asset Management Integration Lead</v>
          </cell>
          <cell r="O1795" t="str">
            <v>ADEDIRAN, ADEWALE</v>
          </cell>
          <cell r="P1795" t="str">
            <v>EFE.IGWE@SHELL.COM</v>
          </cell>
          <cell r="Q1795" t="str">
            <v>OPEX</v>
          </cell>
          <cell r="R1795" t="str">
            <v>OPEX</v>
          </cell>
          <cell r="S1795" t="str">
            <v>NON SAL</v>
          </cell>
          <cell r="T1795" t="str">
            <v>N/A</v>
          </cell>
          <cell r="U1795" t="str">
            <v>N/A</v>
          </cell>
          <cell r="V1795" t="str">
            <v>N_OBGN_EL1_G01</v>
          </cell>
          <cell r="W1795" t="str">
            <v>P233 Facilities Maintenance</v>
          </cell>
          <cell r="X1795" t="str">
            <v>S7200 Services</v>
          </cell>
          <cell r="Y1795" t="str">
            <v>A2140 Facilities Maintenance</v>
          </cell>
          <cell r="Z1795">
            <v>6556.25</v>
          </cell>
          <cell r="AA1795">
            <v>22622.949999999997</v>
          </cell>
          <cell r="AB1795">
            <v>4424650.334998345</v>
          </cell>
          <cell r="AC1795">
            <v>25111</v>
          </cell>
          <cell r="AD1795">
            <v>39618.050278683098</v>
          </cell>
          <cell r="AG1795">
            <v>0</v>
          </cell>
          <cell r="AH1795">
            <v>-39618.050278683098</v>
          </cell>
        </row>
        <row r="1796">
          <cell r="A1796" t="str">
            <v>O.NG.PAE.OLF.FAC.724FC</v>
          </cell>
          <cell r="B1796" t="str">
            <v>PAE OBELE F/S FACILITIES CORR. MTC</v>
          </cell>
          <cell r="C1796" t="str">
            <v>O.NG.PEL.FAC.724FC</v>
          </cell>
          <cell r="D1796" t="str">
            <v>LAND AREA EAST (PEA) OIL FACILITIES CORRECTIVE MAINTENANCE (PRODUCTION MAINTENANCE – OIL (ONSHORE))</v>
          </cell>
          <cell r="E1796" t="str">
            <v>IRETI OMOTOSO</v>
          </cell>
          <cell r="F1796" t="str">
            <v>PRODUCTION</v>
          </cell>
          <cell r="G1796">
            <v>413001</v>
          </cell>
          <cell r="H1796">
            <v>4130</v>
          </cell>
          <cell r="I1796" t="str">
            <v>OF-MTCE</v>
          </cell>
          <cell r="J1796" t="str">
            <v>BASE JV</v>
          </cell>
          <cell r="K1796" t="str">
            <v>PRODUCTION</v>
          </cell>
          <cell r="L1796" t="str">
            <v>PRODUCTION</v>
          </cell>
          <cell r="M1796" t="str">
            <v>Asset Manager, Land East Hub</v>
          </cell>
          <cell r="N1796" t="str">
            <v>Asset Management Integration Lead</v>
          </cell>
          <cell r="O1796" t="str">
            <v>ADEDIRAN, ADEWALE</v>
          </cell>
          <cell r="P1796" t="str">
            <v>EFE.IGWE@SHELL.COM</v>
          </cell>
          <cell r="Q1796" t="str">
            <v>OPEX</v>
          </cell>
          <cell r="R1796" t="str">
            <v>OPEX</v>
          </cell>
          <cell r="S1796" t="str">
            <v>NON SAL</v>
          </cell>
          <cell r="T1796" t="str">
            <v>N/A</v>
          </cell>
          <cell r="U1796" t="str">
            <v>N/A</v>
          </cell>
          <cell r="V1796" t="str">
            <v>N/A</v>
          </cell>
          <cell r="W1796" t="str">
            <v>P233 Facilities Maintenance</v>
          </cell>
          <cell r="X1796" t="str">
            <v>S7200 Services</v>
          </cell>
          <cell r="Y1796" t="str">
            <v>A2140 Facilities Maintenance</v>
          </cell>
          <cell r="Z1796">
            <v>13528.23</v>
          </cell>
          <cell r="AA1796">
            <v>65670.599999999991</v>
          </cell>
          <cell r="AB1796">
            <v>3000000</v>
          </cell>
          <cell r="AC1796">
            <v>74710</v>
          </cell>
          <cell r="AD1796">
            <v>84546.065573770495</v>
          </cell>
          <cell r="AG1796">
            <v>0</v>
          </cell>
          <cell r="AH1796">
            <v>-84546.065573770495</v>
          </cell>
        </row>
        <row r="1797">
          <cell r="A1797" t="str">
            <v>O.NG.PAE.OUC.FAC.724FC</v>
          </cell>
          <cell r="B1797" t="str">
            <v xml:space="preserve">PAE OGUTA C/S FACILITIES CORR. MTC      </v>
          </cell>
          <cell r="C1797" t="str">
            <v>O.NG.PEL.FAC.724FC</v>
          </cell>
          <cell r="D1797" t="str">
            <v>LAND AREA EAST (PEA) OIL FACILITIES CORRECTIVE MAINTENANCE (PRODUCTION MAINTENANCE – OIL (ONSHORE))</v>
          </cell>
          <cell r="E1797" t="str">
            <v>IRETI OMOTOSO</v>
          </cell>
          <cell r="F1797" t="str">
            <v>PRODUCTION</v>
          </cell>
          <cell r="G1797">
            <v>413001</v>
          </cell>
          <cell r="H1797">
            <v>4130</v>
          </cell>
          <cell r="I1797" t="str">
            <v>OF-MTCE</v>
          </cell>
          <cell r="J1797" t="str">
            <v>BASE JV</v>
          </cell>
          <cell r="K1797" t="str">
            <v>PRODUCTION</v>
          </cell>
          <cell r="L1797" t="str">
            <v>PRODUCTION</v>
          </cell>
          <cell r="M1797" t="str">
            <v>Asset Manager, Land East Hub</v>
          </cell>
          <cell r="N1797" t="str">
            <v>Asset Management Integration Lead</v>
          </cell>
          <cell r="O1797" t="str">
            <v>ADEDIRAN, ADEWALE</v>
          </cell>
          <cell r="P1797" t="str">
            <v>EFE.IGWE@SHELL.COM</v>
          </cell>
          <cell r="Q1797" t="str">
            <v>OPEX</v>
          </cell>
          <cell r="R1797" t="str">
            <v>OPEX</v>
          </cell>
          <cell r="S1797" t="str">
            <v>NON SAL</v>
          </cell>
          <cell r="T1797" t="str">
            <v>N/A</v>
          </cell>
          <cell r="U1797" t="str">
            <v>N/A</v>
          </cell>
          <cell r="V1797" t="str">
            <v>N/A</v>
          </cell>
          <cell r="W1797" t="str">
            <v>P233 Facilities Maintenance</v>
          </cell>
          <cell r="X1797" t="str">
            <v>S7200 Services</v>
          </cell>
          <cell r="Y1797" t="str">
            <v>A2140 Facilities Maintenance</v>
          </cell>
          <cell r="Z1797">
            <v>0</v>
          </cell>
          <cell r="AA1797">
            <v>779.09</v>
          </cell>
          <cell r="AB1797">
            <v>0</v>
          </cell>
          <cell r="AC1797">
            <v>0</v>
          </cell>
          <cell r="AD1797">
            <v>0</v>
          </cell>
          <cell r="AG1797">
            <v>0</v>
          </cell>
          <cell r="AH1797">
            <v>0</v>
          </cell>
        </row>
        <row r="1798">
          <cell r="A1798" t="str">
            <v>O.NG.PAE.OUF.FAC.724FC</v>
          </cell>
          <cell r="B1798" t="str">
            <v>PAE OGUTA F/S FACILITIES CORR. MTC</v>
          </cell>
          <cell r="C1798" t="str">
            <v>O.NG.PEL.FAC.724FC</v>
          </cell>
          <cell r="D1798" t="str">
            <v>LAND AREA EAST (PEA) OIL FACILITIES CORRECTIVE MAINTENANCE (PRODUCTION MAINTENANCE – OIL (ONSHORE))</v>
          </cell>
          <cell r="E1798" t="str">
            <v>IRETI OMOTOSO</v>
          </cell>
          <cell r="F1798" t="str">
            <v>PRODUCTION</v>
          </cell>
          <cell r="G1798">
            <v>413001</v>
          </cell>
          <cell r="H1798">
            <v>4130</v>
          </cell>
          <cell r="I1798" t="str">
            <v>OF-MTCE</v>
          </cell>
          <cell r="J1798" t="str">
            <v>BASE JV</v>
          </cell>
          <cell r="K1798" t="str">
            <v>PRODUCTION</v>
          </cell>
          <cell r="L1798" t="str">
            <v>PRODUCTION</v>
          </cell>
          <cell r="M1798" t="str">
            <v>Asset Manager, Land East Hub</v>
          </cell>
          <cell r="N1798" t="str">
            <v>Asset Management Integration Lead</v>
          </cell>
          <cell r="O1798" t="str">
            <v>ADEDIRAN, ADEWALE</v>
          </cell>
          <cell r="P1798" t="str">
            <v>EFE.IGWE@SHELL.COM</v>
          </cell>
          <cell r="Q1798" t="str">
            <v>OPEX</v>
          </cell>
          <cell r="R1798" t="str">
            <v>OPEX</v>
          </cell>
          <cell r="S1798" t="str">
            <v>NON SAL</v>
          </cell>
          <cell r="T1798" t="str">
            <v>N/A</v>
          </cell>
          <cell r="U1798" t="str">
            <v>N/A</v>
          </cell>
          <cell r="V1798" t="str">
            <v>N_OGUT_ENV_N01</v>
          </cell>
          <cell r="W1798" t="str">
            <v>P233 Facilities Maintenance</v>
          </cell>
          <cell r="X1798" t="str">
            <v>S7200 Services</v>
          </cell>
          <cell r="Y1798" t="str">
            <v>A2140 Facilities Maintenance</v>
          </cell>
          <cell r="Z1798">
            <v>40859.299999999988</v>
          </cell>
          <cell r="AA1798">
            <v>56472.78</v>
          </cell>
          <cell r="AB1798">
            <v>3185907.3325477941</v>
          </cell>
          <cell r="AC1798">
            <v>113760</v>
          </cell>
          <cell r="AD1798">
            <v>124205.59781163211</v>
          </cell>
          <cell r="AG1798">
            <v>0</v>
          </cell>
          <cell r="AH1798">
            <v>-124205.59781163211</v>
          </cell>
        </row>
        <row r="1799">
          <cell r="A1799" t="str">
            <v>O.NG.PAE.RKF.FAC.724FC</v>
          </cell>
          <cell r="B1799" t="str">
            <v>PAE RUMEKPE F/S FACILITIES CORR. MTC</v>
          </cell>
          <cell r="C1799" t="str">
            <v>O.NG.PEL.FAC.724FC</v>
          </cell>
          <cell r="D1799" t="str">
            <v>LAND AREA EAST (PEA) OIL FACILITIES CORRECTIVE MAINTENANCE (PRODUCTION MAINTENANCE – OIL (ONSHORE))</v>
          </cell>
          <cell r="E1799" t="str">
            <v>IRETI OMOTOSO</v>
          </cell>
          <cell r="F1799" t="str">
            <v>PRODUCTION</v>
          </cell>
          <cell r="G1799">
            <v>413001</v>
          </cell>
          <cell r="H1799">
            <v>4130</v>
          </cell>
          <cell r="I1799" t="str">
            <v>OF-MTCE</v>
          </cell>
          <cell r="J1799" t="str">
            <v>BASE JV</v>
          </cell>
          <cell r="K1799" t="str">
            <v>PRODUCTION</v>
          </cell>
          <cell r="L1799" t="str">
            <v>PRODUCTION</v>
          </cell>
          <cell r="M1799" t="str">
            <v>Asset Manager, Land East Hub</v>
          </cell>
          <cell r="N1799" t="str">
            <v>Asset Management Integration Lead</v>
          </cell>
          <cell r="O1799" t="str">
            <v>ADEDIRAN, ADEWALE</v>
          </cell>
          <cell r="P1799" t="str">
            <v>EFE.IGWE@SHELL.COM</v>
          </cell>
          <cell r="Q1799" t="str">
            <v>OPEX</v>
          </cell>
          <cell r="R1799" t="str">
            <v>OPEX</v>
          </cell>
          <cell r="S1799" t="str">
            <v>NON SAL</v>
          </cell>
          <cell r="T1799" t="str">
            <v>N/A</v>
          </cell>
          <cell r="U1799" t="str">
            <v>N/A</v>
          </cell>
          <cell r="V1799" t="str">
            <v>N_AHIA_EL2_N03</v>
          </cell>
          <cell r="W1799" t="str">
            <v>P233 Facilities Maintenance</v>
          </cell>
          <cell r="X1799" t="str">
            <v>S7200 Services</v>
          </cell>
          <cell r="Y1799" t="str">
            <v>A2140 Facilities Maintenance</v>
          </cell>
          <cell r="Z1799">
            <v>38543.159999999996</v>
          </cell>
          <cell r="AA1799">
            <v>58639.689999999995</v>
          </cell>
          <cell r="AB1799">
            <v>3185907.3325477941</v>
          </cell>
          <cell r="AC1799">
            <v>103260</v>
          </cell>
          <cell r="AD1799">
            <v>113705.59781163211</v>
          </cell>
          <cell r="AG1799">
            <v>0</v>
          </cell>
          <cell r="AH1799">
            <v>-113705.59781163211</v>
          </cell>
        </row>
        <row r="1800">
          <cell r="A1800" t="str">
            <v>O.NG.PAE.UBF.FAC.724FC</v>
          </cell>
          <cell r="B1800" t="str">
            <v>PAE UBIE F/S FACILITIES CORR. MTC</v>
          </cell>
          <cell r="C1800" t="str">
            <v>O.NG.PEL.FAC.724FC</v>
          </cell>
          <cell r="D1800" t="str">
            <v>LAND AREA EAST (PEA) OIL FACILITIES CORRECTIVE MAINTENANCE (PRODUCTION MAINTENANCE – OIL (ONSHORE))</v>
          </cell>
          <cell r="E1800" t="str">
            <v>IRETI OMOTOSO</v>
          </cell>
          <cell r="F1800" t="str">
            <v>PRODUCTION</v>
          </cell>
          <cell r="G1800">
            <v>413001</v>
          </cell>
          <cell r="H1800">
            <v>4130</v>
          </cell>
          <cell r="I1800" t="str">
            <v>OF-MTCE</v>
          </cell>
          <cell r="J1800" t="str">
            <v>BASE JV</v>
          </cell>
          <cell r="K1800" t="str">
            <v>PRODUCTION</v>
          </cell>
          <cell r="L1800" t="str">
            <v>PRODUCTION</v>
          </cell>
          <cell r="M1800" t="str">
            <v>Asset Manager, Central Hub</v>
          </cell>
          <cell r="N1800" t="str">
            <v>Asset Management Integration Lead</v>
          </cell>
          <cell r="O1800" t="str">
            <v>ADEDIRAN, ADEWALE</v>
          </cell>
          <cell r="P1800" t="str">
            <v>EFE.IGWE@SHELL.COM</v>
          </cell>
          <cell r="Q1800" t="str">
            <v>OPEX</v>
          </cell>
          <cell r="R1800" t="str">
            <v>OPEX</v>
          </cell>
          <cell r="S1800" t="str">
            <v>NON SAL</v>
          </cell>
          <cell r="T1800" t="str">
            <v>N/A</v>
          </cell>
          <cell r="U1800" t="str">
            <v>N/A</v>
          </cell>
          <cell r="V1800" t="str">
            <v>N_NUNR_EL2_N03</v>
          </cell>
          <cell r="W1800" t="str">
            <v>P233 Facilities Maintenance</v>
          </cell>
          <cell r="X1800" t="str">
            <v>S7200 Services</v>
          </cell>
          <cell r="Y1800" t="str">
            <v>A2140 Facilities Maintenance</v>
          </cell>
          <cell r="Z1800">
            <v>172657.55000000002</v>
          </cell>
          <cell r="AA1800">
            <v>1740.71</v>
          </cell>
          <cell r="AB1800">
            <v>2185907.3325477941</v>
          </cell>
          <cell r="AC1800">
            <v>76265</v>
          </cell>
          <cell r="AD1800">
            <v>83431.909287041955</v>
          </cell>
          <cell r="AG1800">
            <v>0</v>
          </cell>
          <cell r="AH1800">
            <v>-83431.909287041955</v>
          </cell>
        </row>
        <row r="1801">
          <cell r="A1801" t="str">
            <v>O.NG.PAE.UCF.FAC.724FC</v>
          </cell>
          <cell r="B1801" t="str">
            <v>PEA UMUECHEM F/S  CORRECTIVE MTC.</v>
          </cell>
          <cell r="C1801" t="str">
            <v>O.NG.PEL.FAC.724FC</v>
          </cell>
          <cell r="D1801" t="str">
            <v>LAND AREA EAST (PEA) OIL FACILITIES CORRECTIVE MAINTENANCE (PRODUCTION MAINTENANCE – OIL (ONSHORE))</v>
          </cell>
          <cell r="E1801" t="str">
            <v>IRETI OMOTOSO</v>
          </cell>
          <cell r="F1801" t="str">
            <v>PRODUCTION</v>
          </cell>
          <cell r="G1801">
            <v>413001</v>
          </cell>
          <cell r="H1801">
            <v>4130</v>
          </cell>
          <cell r="I1801" t="str">
            <v>OF-MTCE</v>
          </cell>
          <cell r="J1801" t="str">
            <v>BASE JV</v>
          </cell>
          <cell r="K1801" t="str">
            <v>PRODUCTION</v>
          </cell>
          <cell r="L1801" t="str">
            <v>PRODUCTION</v>
          </cell>
          <cell r="M1801" t="str">
            <v>Asset Manager, Land East Hub</v>
          </cell>
          <cell r="N1801" t="str">
            <v>Asset Management Integration Lead</v>
          </cell>
          <cell r="O1801" t="str">
            <v>ADEDIRAN, ADEWALE</v>
          </cell>
          <cell r="P1801" t="str">
            <v>EFE.IGWE@SHELL.COM</v>
          </cell>
          <cell r="Q1801" t="str">
            <v>OPEX</v>
          </cell>
          <cell r="R1801" t="str">
            <v>OPEX</v>
          </cell>
          <cell r="S1801" t="str">
            <v>NON SAL</v>
          </cell>
          <cell r="T1801" t="str">
            <v>N/A</v>
          </cell>
          <cell r="U1801" t="str">
            <v>N/A</v>
          </cell>
          <cell r="V1801" t="str">
            <v>N_UMUE_EL1_N03</v>
          </cell>
          <cell r="W1801" t="str">
            <v>P233 Facilities Maintenance</v>
          </cell>
          <cell r="X1801" t="str">
            <v>S7200 Services</v>
          </cell>
          <cell r="Y1801" t="str">
            <v>A2140 Facilities Maintenance</v>
          </cell>
          <cell r="Z1801">
            <v>9986.01</v>
          </cell>
          <cell r="AA1801">
            <v>102861.12000000002</v>
          </cell>
          <cell r="AB1801">
            <v>2000000</v>
          </cell>
          <cell r="AC1801">
            <v>93810</v>
          </cell>
          <cell r="AD1801">
            <v>100367.37704918033</v>
          </cell>
          <cell r="AG1801">
            <v>0</v>
          </cell>
          <cell r="AH1801">
            <v>-100367.37704918033</v>
          </cell>
        </row>
        <row r="1802">
          <cell r="A1802" t="str">
            <v>O.NG.PAE.UCF.FLO.724FC</v>
          </cell>
          <cell r="B1802" t="str">
            <v>PAE UMUECHEM F/S FLOWLINES CORR. MTC</v>
          </cell>
          <cell r="C1802" t="str">
            <v>O.NG.PEL.FAC.724FC</v>
          </cell>
          <cell r="D1802" t="str">
            <v>LAND AREA EAST (PEA) OIL FACILITIES CORRECTIVE MAINTENANCE (PRODUCTION MAINTENANCE – OIL (ONSHORE))</v>
          </cell>
          <cell r="E1802" t="str">
            <v>IRETI OMOTOSO</v>
          </cell>
          <cell r="F1802" t="str">
            <v>PRODUCTION</v>
          </cell>
          <cell r="G1802">
            <v>413001</v>
          </cell>
          <cell r="H1802">
            <v>4130</v>
          </cell>
          <cell r="I1802" t="str">
            <v>OF-MTCE</v>
          </cell>
          <cell r="J1802" t="str">
            <v>BASE JV</v>
          </cell>
          <cell r="K1802" t="str">
            <v>PRODUCTION</v>
          </cell>
          <cell r="L1802" t="str">
            <v>PRODUCTION</v>
          </cell>
          <cell r="M1802" t="str">
            <v>Asset Manager, Land East Hub</v>
          </cell>
          <cell r="N1802" t="str">
            <v>Asset Management Integration Lead</v>
          </cell>
          <cell r="O1802" t="str">
            <v>ADEDIRAN, ADEWALE</v>
          </cell>
          <cell r="P1802" t="str">
            <v>EFE.IGWE@SHELL.COM</v>
          </cell>
          <cell r="Q1802" t="str">
            <v>OPEX</v>
          </cell>
          <cell r="R1802" t="str">
            <v>OPEX</v>
          </cell>
          <cell r="S1802" t="str">
            <v>NON SAL</v>
          </cell>
          <cell r="T1802" t="str">
            <v>N/A</v>
          </cell>
          <cell r="U1802" t="str">
            <v>N/A</v>
          </cell>
          <cell r="V1802" t="str">
            <v>N/A</v>
          </cell>
          <cell r="W1802" t="str">
            <v>P233 Facilities Maintenance</v>
          </cell>
          <cell r="X1802" t="str">
            <v>S7200 Services</v>
          </cell>
          <cell r="Y1802" t="str">
            <v>A2140 Facilities Maintenance</v>
          </cell>
          <cell r="Z1802">
            <v>0.01</v>
          </cell>
          <cell r="AA1802">
            <v>0</v>
          </cell>
          <cell r="AB1802">
            <v>0</v>
          </cell>
          <cell r="AC1802">
            <v>0</v>
          </cell>
          <cell r="AD1802">
            <v>0</v>
          </cell>
          <cell r="AG1802">
            <v>0</v>
          </cell>
          <cell r="AH1802">
            <v>0</v>
          </cell>
        </row>
        <row r="1803">
          <cell r="A1803" t="str">
            <v>O.NG.PBE.DCF.FAC.724FC</v>
          </cell>
          <cell r="B1803" t="str">
            <v>PBE DIEBU CREEK F/S FACIL CORR. MTC</v>
          </cell>
          <cell r="C1803" t="str">
            <v>O.NG.PEL.FAC.724FC</v>
          </cell>
          <cell r="D1803" t="str">
            <v>LAND AREA EAST (PEA) OIL FACILITIES CORRECTIVE MAINTENANCE (PRODUCTION MAINTENANCE – OIL (ONSHORE))</v>
          </cell>
          <cell r="E1803" t="str">
            <v>IRETI OMOTOSO</v>
          </cell>
          <cell r="F1803" t="str">
            <v>PRODUCTION</v>
          </cell>
          <cell r="G1803">
            <v>413001</v>
          </cell>
          <cell r="H1803">
            <v>4130</v>
          </cell>
          <cell r="I1803" t="str">
            <v>OF-MTCE</v>
          </cell>
          <cell r="J1803" t="str">
            <v>BASE JV</v>
          </cell>
          <cell r="K1803" t="str">
            <v>PRODUCTION</v>
          </cell>
          <cell r="L1803" t="str">
            <v>PRODUCTION</v>
          </cell>
          <cell r="M1803" t="str">
            <v>Asset Manager, Central Hub</v>
          </cell>
          <cell r="N1803" t="str">
            <v>Asset Management Integration Lead</v>
          </cell>
          <cell r="O1803" t="str">
            <v>ADEDIRAN, ADEWALE</v>
          </cell>
          <cell r="P1803" t="str">
            <v>EFE.IGWE@SHELL.COM</v>
          </cell>
          <cell r="Q1803" t="str">
            <v>OPEX</v>
          </cell>
          <cell r="R1803" t="str">
            <v>OPEX</v>
          </cell>
          <cell r="S1803" t="str">
            <v>NON SAL</v>
          </cell>
          <cell r="T1803" t="str">
            <v>N/A</v>
          </cell>
          <cell r="U1803" t="str">
            <v>N/A</v>
          </cell>
          <cell r="V1803" t="str">
            <v>N_DBUC_EL2_N03</v>
          </cell>
          <cell r="W1803" t="str">
            <v>P233 Facilities Maintenance</v>
          </cell>
          <cell r="X1803" t="str">
            <v>S7200 Services</v>
          </cell>
          <cell r="Y1803" t="str">
            <v>A2140 Facilities Maintenance</v>
          </cell>
          <cell r="Z1803">
            <v>4745.2600000000011</v>
          </cell>
          <cell r="AA1803">
            <v>196719.22000000003</v>
          </cell>
          <cell r="AB1803">
            <v>3185907.3325477941</v>
          </cell>
          <cell r="AC1803">
            <v>82265</v>
          </cell>
          <cell r="AD1803">
            <v>92710.597811632106</v>
          </cell>
          <cell r="AG1803">
            <v>0</v>
          </cell>
          <cell r="AH1803">
            <v>-92710.597811632106</v>
          </cell>
        </row>
        <row r="1804">
          <cell r="A1804" t="str">
            <v>O.NG.PBE.NUF.FAC.724FC</v>
          </cell>
          <cell r="B1804" t="str">
            <v>PBE NUN RIVER F/S FACIL CORR. MTC</v>
          </cell>
          <cell r="C1804" t="str">
            <v>O.NG.PEL.FAC.724FC</v>
          </cell>
          <cell r="D1804" t="str">
            <v>LAND AREA EAST (PEA) OIL FACILITIES CORRECTIVE MAINTENANCE (PRODUCTION MAINTENANCE – OIL (ONSHORE))</v>
          </cell>
          <cell r="E1804" t="str">
            <v>IRETI OMOTOSO</v>
          </cell>
          <cell r="F1804" t="str">
            <v>PRODUCTION</v>
          </cell>
          <cell r="G1804">
            <v>413001</v>
          </cell>
          <cell r="H1804">
            <v>4130</v>
          </cell>
          <cell r="I1804" t="str">
            <v>OF-MTCE</v>
          </cell>
          <cell r="J1804" t="str">
            <v>BASE JV</v>
          </cell>
          <cell r="K1804" t="str">
            <v>PRODUCTION</v>
          </cell>
          <cell r="L1804" t="str">
            <v>PRODUCTION</v>
          </cell>
          <cell r="M1804" t="str">
            <v>Asset Manager, Central Hub</v>
          </cell>
          <cell r="N1804" t="str">
            <v>Asset Management Integration Lead</v>
          </cell>
          <cell r="O1804" t="str">
            <v>ADEDIRAN, ADEWALE</v>
          </cell>
          <cell r="P1804" t="str">
            <v>EFE.IGWE@SHELL.COM</v>
          </cell>
          <cell r="Q1804" t="str">
            <v>OPEX</v>
          </cell>
          <cell r="R1804" t="str">
            <v>OPEX</v>
          </cell>
          <cell r="S1804" t="str">
            <v>NON SAL</v>
          </cell>
          <cell r="T1804" t="str">
            <v>N/A</v>
          </cell>
          <cell r="U1804" t="str">
            <v>N/A</v>
          </cell>
          <cell r="V1804" t="str">
            <v>N_NUNR_EL2_N03</v>
          </cell>
          <cell r="W1804" t="str">
            <v>P233 Facilities Maintenance</v>
          </cell>
          <cell r="X1804" t="str">
            <v>S7200 Services</v>
          </cell>
          <cell r="Y1804" t="str">
            <v>A2140 Facilities Maintenance</v>
          </cell>
          <cell r="Z1804">
            <v>132359.73999999993</v>
          </cell>
          <cell r="AA1804">
            <v>217371.75</v>
          </cell>
          <cell r="AB1804">
            <v>3185907.3325477941</v>
          </cell>
          <cell r="AC1804">
            <v>82265</v>
          </cell>
          <cell r="AD1804">
            <v>92710.597811632106</v>
          </cell>
          <cell r="AG1804">
            <v>0</v>
          </cell>
          <cell r="AH1804">
            <v>-92710.597811632106</v>
          </cell>
        </row>
        <row r="1805">
          <cell r="A1805" t="str">
            <v>O.NG.PAE.A1F.FAC.724FP</v>
          </cell>
          <cell r="B1805" t="str">
            <v>PAE AGBADA 1 FAC PREV. MTC</v>
          </cell>
          <cell r="C1805" t="str">
            <v>O.NG.PEL.FAC.724FP</v>
          </cell>
          <cell r="D1805" t="str">
            <v>LAND AREA EAST (PEA) OIL FACILITIES PREVENTIVE MAINTENANCE (PRODUCTION MAINTENANCE – OIL (ONSHORE))</v>
          </cell>
          <cell r="E1805" t="str">
            <v>IRETI OMOTOSO</v>
          </cell>
          <cell r="F1805" t="str">
            <v>PRODUCTION</v>
          </cell>
          <cell r="G1805">
            <v>413001</v>
          </cell>
          <cell r="H1805">
            <v>4130</v>
          </cell>
          <cell r="I1805" t="str">
            <v>OF-MTCE</v>
          </cell>
          <cell r="J1805" t="str">
            <v>BASE JV</v>
          </cell>
          <cell r="K1805" t="str">
            <v>PRODUCTION</v>
          </cell>
          <cell r="L1805" t="str">
            <v>PRODUCTION</v>
          </cell>
          <cell r="M1805" t="str">
            <v>Asset Manager, Land East Hub</v>
          </cell>
          <cell r="N1805" t="str">
            <v>Asset Management Integration Lead</v>
          </cell>
          <cell r="O1805" t="str">
            <v>ADEDIRAN, ADEWALE</v>
          </cell>
          <cell r="P1805" t="str">
            <v>EFE.IGWE@SHELL.COM</v>
          </cell>
          <cell r="Q1805" t="str">
            <v>OPEX</v>
          </cell>
          <cell r="R1805" t="str">
            <v>OPEX</v>
          </cell>
          <cell r="S1805" t="str">
            <v>NON SAL</v>
          </cell>
          <cell r="T1805" t="str">
            <v>N/A</v>
          </cell>
          <cell r="U1805" t="str">
            <v>N/A</v>
          </cell>
          <cell r="V1805" t="str">
            <v>N_AGBD_EL1_N01</v>
          </cell>
          <cell r="W1805" t="str">
            <v>P233 Facilities Maintenance</v>
          </cell>
          <cell r="X1805" t="str">
            <v>S7200 Services</v>
          </cell>
          <cell r="Y1805" t="str">
            <v>A2140 Facilities Maintenance</v>
          </cell>
          <cell r="Z1805">
            <v>169871.26000000004</v>
          </cell>
          <cell r="AA1805">
            <v>184478.59</v>
          </cell>
          <cell r="AB1805">
            <v>79725465.079999998</v>
          </cell>
          <cell r="AC1805">
            <v>633666</v>
          </cell>
          <cell r="AD1805">
            <v>895060.96747540985</v>
          </cell>
          <cell r="AG1805">
            <v>0</v>
          </cell>
          <cell r="AH1805">
            <v>-895060.96747540985</v>
          </cell>
        </row>
        <row r="1806">
          <cell r="A1806" t="str">
            <v>O.NG.PAE.A1F.FLO.724FP</v>
          </cell>
          <cell r="B1806" t="str">
            <v>PAE AGBADA 1 F/L PREV. MTC</v>
          </cell>
          <cell r="C1806" t="str">
            <v>O.NG.PEL.FAC.724FP</v>
          </cell>
          <cell r="D1806" t="str">
            <v>LAND AREA EAST (PEA) OIL FACILITIES PREVENTIVE MAINTENANCE (PRODUCTION MAINTENANCE – OIL (ONSHORE))</v>
          </cell>
          <cell r="E1806" t="str">
            <v>IRETI OMOTOSO</v>
          </cell>
          <cell r="F1806" t="str">
            <v>PRODUCTION</v>
          </cell>
          <cell r="G1806">
            <v>413001</v>
          </cell>
          <cell r="H1806">
            <v>4130</v>
          </cell>
          <cell r="I1806" t="str">
            <v>OF-MTCE</v>
          </cell>
          <cell r="J1806" t="str">
            <v>BASE JV</v>
          </cell>
          <cell r="K1806" t="str">
            <v>PRODUCTION</v>
          </cell>
          <cell r="L1806" t="str">
            <v>PRODUCTION</v>
          </cell>
          <cell r="M1806" t="str">
            <v>Asset Manager, Land East Hub</v>
          </cell>
          <cell r="N1806" t="str">
            <v>Asset Management Integration Lead</v>
          </cell>
          <cell r="O1806" t="str">
            <v>ADEDIRAN, ADEWALE</v>
          </cell>
          <cell r="P1806" t="str">
            <v>EFE.IGWE@SHELL.COM</v>
          </cell>
          <cell r="Q1806" t="str">
            <v>OPEX</v>
          </cell>
          <cell r="R1806" t="str">
            <v>OPEX</v>
          </cell>
          <cell r="S1806" t="str">
            <v>NON SAL</v>
          </cell>
          <cell r="T1806" t="str">
            <v>N/A</v>
          </cell>
          <cell r="U1806" t="str">
            <v>N/A</v>
          </cell>
          <cell r="V1806" t="str">
            <v>N/A</v>
          </cell>
          <cell r="W1806" t="str">
            <v>P233 Facilities Maintenance</v>
          </cell>
          <cell r="X1806" t="str">
            <v>S7200 Services</v>
          </cell>
          <cell r="Y1806" t="str">
            <v>A2140 Facilities Maintenance</v>
          </cell>
          <cell r="Z1806">
            <v>36551.119999999995</v>
          </cell>
          <cell r="AA1806">
            <v>0</v>
          </cell>
          <cell r="AB1806">
            <v>29280000</v>
          </cell>
          <cell r="AC1806">
            <v>384000</v>
          </cell>
          <cell r="AD1806">
            <v>480000</v>
          </cell>
          <cell r="AG1806">
            <v>0</v>
          </cell>
          <cell r="AH1806">
            <v>-480000</v>
          </cell>
        </row>
        <row r="1807">
          <cell r="A1807" t="str">
            <v>O.NG.PAE.A2F.FAC.724FP</v>
          </cell>
          <cell r="B1807" t="str">
            <v>PAE AGBADA 2 FAC PREV. MTC</v>
          </cell>
          <cell r="C1807" t="str">
            <v>O.NG.PEL.FAC.724FP</v>
          </cell>
          <cell r="D1807" t="str">
            <v>LAND AREA EAST (PEA) OIL FACILITIES PREVENTIVE MAINTENANCE (PRODUCTION MAINTENANCE – OIL (ONSHORE))</v>
          </cell>
          <cell r="E1807" t="str">
            <v>IRETI OMOTOSO</v>
          </cell>
          <cell r="F1807" t="str">
            <v>PRODUCTION</v>
          </cell>
          <cell r="G1807">
            <v>413001</v>
          </cell>
          <cell r="H1807">
            <v>4130</v>
          </cell>
          <cell r="I1807" t="str">
            <v>OF-MTCE</v>
          </cell>
          <cell r="J1807" t="str">
            <v>BASE JV</v>
          </cell>
          <cell r="K1807" t="str">
            <v>PRODUCTION</v>
          </cell>
          <cell r="L1807" t="str">
            <v>PRODUCTION</v>
          </cell>
          <cell r="M1807" t="str">
            <v>Asset Manager, Land East Hub</v>
          </cell>
          <cell r="N1807" t="str">
            <v>Asset Management Integration Lead</v>
          </cell>
          <cell r="O1807" t="str">
            <v>ADEDIRAN, ADEWALE</v>
          </cell>
          <cell r="P1807" t="str">
            <v>EFE.IGWE@SHELL.COM</v>
          </cell>
          <cell r="Q1807" t="str">
            <v>OPEX</v>
          </cell>
          <cell r="R1807" t="str">
            <v>OPEX</v>
          </cell>
          <cell r="S1807" t="str">
            <v>NON SAL</v>
          </cell>
          <cell r="T1807" t="str">
            <v>N/A</v>
          </cell>
          <cell r="U1807" t="str">
            <v>N/A</v>
          </cell>
          <cell r="V1807" t="str">
            <v>N_AGBD_EL1_N01</v>
          </cell>
          <cell r="W1807" t="str">
            <v>P233 Facilities Maintenance</v>
          </cell>
          <cell r="X1807" t="str">
            <v>S7200 Services</v>
          </cell>
          <cell r="Y1807" t="str">
            <v>A2140 Facilities Maintenance</v>
          </cell>
          <cell r="Z1807">
            <v>271211.02</v>
          </cell>
          <cell r="AA1807">
            <v>138736.16000000003</v>
          </cell>
          <cell r="AB1807">
            <v>8051321.2600000007</v>
          </cell>
          <cell r="AC1807">
            <v>253426</v>
          </cell>
          <cell r="AD1807">
            <v>279823.77462295082</v>
          </cell>
          <cell r="AG1807">
            <v>0</v>
          </cell>
          <cell r="AH1807">
            <v>-279823.77462295082</v>
          </cell>
        </row>
        <row r="1808">
          <cell r="A1808" t="str">
            <v>O.NG.PAE.A2F.FLO.724FP</v>
          </cell>
          <cell r="B1808" t="str">
            <v xml:space="preserve">PAE AGBADA 2 F/L PREV. MTC              </v>
          </cell>
          <cell r="C1808" t="str">
            <v>O.NG.PEL.FAC.724FP</v>
          </cell>
          <cell r="D1808" t="str">
            <v>LAND AREA EAST (PEA) OIL FACILITIES PREVENTIVE MAINTENANCE (PRODUCTION MAINTENANCE – OIL (ONSHORE))</v>
          </cell>
          <cell r="E1808" t="str">
            <v>IRETI OMOTOSO</v>
          </cell>
          <cell r="F1808" t="str">
            <v>PRODUCTION</v>
          </cell>
          <cell r="G1808">
            <v>413001</v>
          </cell>
          <cell r="H1808">
            <v>4130</v>
          </cell>
          <cell r="I1808" t="str">
            <v>OF-MTCE</v>
          </cell>
          <cell r="J1808" t="str">
            <v>BASE JV</v>
          </cell>
          <cell r="K1808" t="str">
            <v>PRODUCTION</v>
          </cell>
          <cell r="L1808" t="str">
            <v>PRODUCTION</v>
          </cell>
          <cell r="M1808" t="str">
            <v>Asset Manager, Land East Hub</v>
          </cell>
          <cell r="N1808" t="str">
            <v>Asset Management Integration Lead</v>
          </cell>
          <cell r="O1808" t="str">
            <v>ADEDIRAN, ADEWALE</v>
          </cell>
          <cell r="P1808" t="str">
            <v>EFE.IGWE@SHELL.COM</v>
          </cell>
          <cell r="Q1808" t="str">
            <v>OPEX</v>
          </cell>
          <cell r="R1808" t="str">
            <v>OPEX</v>
          </cell>
          <cell r="S1808" t="str">
            <v>NON SAL</v>
          </cell>
          <cell r="T1808" t="str">
            <v>N/A</v>
          </cell>
          <cell r="U1808" t="str">
            <v>N/A</v>
          </cell>
          <cell r="V1808" t="str">
            <v>N/A</v>
          </cell>
          <cell r="W1808" t="str">
            <v>P233 Facilities Maintenance</v>
          </cell>
          <cell r="X1808" t="str">
            <v>S7200 Services</v>
          </cell>
          <cell r="Y1808" t="str">
            <v>A2140 Facilities Maintenance</v>
          </cell>
          <cell r="Z1808">
            <v>67751.110000000015</v>
          </cell>
          <cell r="AA1808">
            <v>70874.87000000001</v>
          </cell>
          <cell r="AB1808">
            <v>3011336.3800000008</v>
          </cell>
          <cell r="AC1808">
            <v>95549.54</v>
          </cell>
          <cell r="AD1808">
            <v>105422.77403278688</v>
          </cell>
          <cell r="AG1808">
            <v>0</v>
          </cell>
          <cell r="AH1808">
            <v>-105422.77403278688</v>
          </cell>
        </row>
        <row r="1809">
          <cell r="A1809" t="str">
            <v>O.NG.PAE.ABF.FAC.724FP</v>
          </cell>
          <cell r="B1809" t="str">
            <v>PAE ADIBAWA F/S PREV. MTC</v>
          </cell>
          <cell r="C1809" t="str">
            <v>O.NG.PEL.FAC.724FP</v>
          </cell>
          <cell r="D1809" t="str">
            <v>LAND AREA EAST (PEA) OIL FACILITIES PREVENTIVE MAINTENANCE (PRODUCTION MAINTENANCE – OIL (ONSHORE))</v>
          </cell>
          <cell r="E1809" t="str">
            <v>IRETI OMOTOSO</v>
          </cell>
          <cell r="F1809" t="str">
            <v>PRODUCTION</v>
          </cell>
          <cell r="G1809">
            <v>413001</v>
          </cell>
          <cell r="H1809">
            <v>4130</v>
          </cell>
          <cell r="I1809" t="str">
            <v>OF-MTCE</v>
          </cell>
          <cell r="J1809" t="str">
            <v>BASE JV</v>
          </cell>
          <cell r="K1809" t="str">
            <v>PRODUCTION</v>
          </cell>
          <cell r="L1809" t="str">
            <v>PRODUCTION</v>
          </cell>
          <cell r="M1809" t="str">
            <v>Asset Manager, Central Hub</v>
          </cell>
          <cell r="N1809" t="str">
            <v>Asset Management Integration Lead</v>
          </cell>
          <cell r="O1809" t="str">
            <v>ADEDIRAN, ADEWALE</v>
          </cell>
          <cell r="P1809" t="str">
            <v>EFE.IGWE@SHELL.COM</v>
          </cell>
          <cell r="Q1809" t="str">
            <v>OPEX</v>
          </cell>
          <cell r="R1809" t="str">
            <v>OPEX</v>
          </cell>
          <cell r="S1809" t="str">
            <v>NON SAL</v>
          </cell>
          <cell r="T1809" t="str">
            <v>N/A</v>
          </cell>
          <cell r="U1809" t="str">
            <v>N/A</v>
          </cell>
          <cell r="V1809" t="str">
            <v>N_ADIB_EL1_N02</v>
          </cell>
          <cell r="W1809" t="str">
            <v>P233 Facilities Maintenance</v>
          </cell>
          <cell r="X1809" t="str">
            <v>S7200 Services</v>
          </cell>
          <cell r="Y1809" t="str">
            <v>A2140 Facilities Maintenance</v>
          </cell>
          <cell r="Z1809">
            <v>37632.969999999994</v>
          </cell>
          <cell r="AA1809">
            <v>154678.37</v>
          </cell>
          <cell r="AB1809">
            <v>22836857.118080001</v>
          </cell>
          <cell r="AC1809">
            <v>114511</v>
          </cell>
          <cell r="AD1809">
            <v>189385.9413707541</v>
          </cell>
          <cell r="AG1809">
            <v>0</v>
          </cell>
          <cell r="AH1809">
            <v>-189385.9413707541</v>
          </cell>
        </row>
        <row r="1810">
          <cell r="A1810" t="str">
            <v>O.NG.PAE.ABF.FLO.724FP</v>
          </cell>
          <cell r="B1810" t="str">
            <v>PAE ADIBAWA F/L PREV. MTC</v>
          </cell>
          <cell r="C1810" t="str">
            <v>O.NG.PEL.FAC.724FP</v>
          </cell>
          <cell r="D1810" t="str">
            <v>LAND AREA EAST (PEA) OIL FACILITIES PREVENTIVE MAINTENANCE (PRODUCTION MAINTENANCE – OIL (ONSHORE))</v>
          </cell>
          <cell r="E1810" t="str">
            <v>IRETI OMOTOSO</v>
          </cell>
          <cell r="F1810" t="str">
            <v>PRODUCTION</v>
          </cell>
          <cell r="G1810">
            <v>413001</v>
          </cell>
          <cell r="H1810">
            <v>4130</v>
          </cell>
          <cell r="I1810" t="str">
            <v>OF-MTCE</v>
          </cell>
          <cell r="J1810" t="str">
            <v>BASE JV</v>
          </cell>
          <cell r="K1810" t="str">
            <v>PRODUCTION</v>
          </cell>
          <cell r="L1810" t="str">
            <v>PRODUCTION</v>
          </cell>
          <cell r="M1810" t="str">
            <v>Asset Manager, Central Hub</v>
          </cell>
          <cell r="N1810" t="str">
            <v>Asset Management Integration Lead</v>
          </cell>
          <cell r="O1810" t="str">
            <v>ADEDIRAN, ADEWALE</v>
          </cell>
          <cell r="P1810" t="str">
            <v>EFE.IGWE@SHELL.COM</v>
          </cell>
          <cell r="Q1810" t="str">
            <v>OPEX</v>
          </cell>
          <cell r="R1810" t="str">
            <v>OPEX</v>
          </cell>
          <cell r="S1810" t="str">
            <v>NON SAL</v>
          </cell>
          <cell r="T1810" t="str">
            <v>N/A</v>
          </cell>
          <cell r="U1810" t="str">
            <v>N/A</v>
          </cell>
          <cell r="V1810" t="str">
            <v>N/A</v>
          </cell>
          <cell r="W1810" t="str">
            <v>P233 Facilities Maintenance</v>
          </cell>
          <cell r="X1810" t="str">
            <v>S7200 Services</v>
          </cell>
          <cell r="Y1810" t="str">
            <v>A2140 Facilities Maintenance</v>
          </cell>
          <cell r="Z1810">
            <v>24524.659999999996</v>
          </cell>
          <cell r="AA1810">
            <v>0</v>
          </cell>
          <cell r="AB1810">
            <v>0</v>
          </cell>
          <cell r="AC1810">
            <v>0</v>
          </cell>
          <cell r="AD1810">
            <v>0</v>
          </cell>
          <cell r="AG1810">
            <v>0</v>
          </cell>
          <cell r="AH1810">
            <v>0</v>
          </cell>
        </row>
        <row r="1811">
          <cell r="A1811" t="str">
            <v>O.NG.PAE.AHF.FAC.724FP</v>
          </cell>
          <cell r="B1811" t="str">
            <v>PAE AHIA F/S FACILITIES PREV. MTC</v>
          </cell>
          <cell r="C1811" t="str">
            <v>O.NG.PEL.FAC.724FP</v>
          </cell>
          <cell r="D1811" t="str">
            <v>LAND AREA EAST (PEA) OIL FACILITIES PREVENTIVE MAINTENANCE (PRODUCTION MAINTENANCE – OIL (ONSHORE))</v>
          </cell>
          <cell r="E1811" t="str">
            <v>IRETI OMOTOSO</v>
          </cell>
          <cell r="F1811" t="str">
            <v>PRODUCTION</v>
          </cell>
          <cell r="G1811">
            <v>413001</v>
          </cell>
          <cell r="H1811">
            <v>4130</v>
          </cell>
          <cell r="I1811" t="str">
            <v>OF-MTCE</v>
          </cell>
          <cell r="J1811" t="str">
            <v>BASE JV</v>
          </cell>
          <cell r="K1811" t="str">
            <v>PRODUCTION</v>
          </cell>
          <cell r="L1811" t="str">
            <v>PRODUCTION</v>
          </cell>
          <cell r="M1811" t="str">
            <v>Asset Manager, Land East Hub</v>
          </cell>
          <cell r="N1811" t="str">
            <v>Asset Management Integration Lead</v>
          </cell>
          <cell r="O1811" t="str">
            <v>ADEDIRAN, ADEWALE</v>
          </cell>
          <cell r="P1811" t="str">
            <v>EFE.IGWE@SHELL.COM</v>
          </cell>
          <cell r="Q1811" t="str">
            <v>OPEX</v>
          </cell>
          <cell r="R1811" t="str">
            <v>OPEX</v>
          </cell>
          <cell r="S1811" t="str">
            <v>NON SAL</v>
          </cell>
          <cell r="T1811" t="str">
            <v>N/A</v>
          </cell>
          <cell r="U1811" t="str">
            <v>N/A</v>
          </cell>
          <cell r="V1811" t="str">
            <v>N_AHIA_EL2_N03</v>
          </cell>
          <cell r="W1811" t="str">
            <v>P233 Facilities Maintenance</v>
          </cell>
          <cell r="X1811" t="str">
            <v>S7200 Services</v>
          </cell>
          <cell r="Y1811" t="str">
            <v>A2140 Facilities Maintenance</v>
          </cell>
          <cell r="Z1811">
            <v>176523.08</v>
          </cell>
          <cell r="AA1811">
            <v>100311.73</v>
          </cell>
          <cell r="AB1811">
            <v>39488451.579999998</v>
          </cell>
          <cell r="AC1811">
            <v>163239</v>
          </cell>
          <cell r="AD1811">
            <v>292709.33304918034</v>
          </cell>
          <cell r="AG1811">
            <v>0</v>
          </cell>
          <cell r="AH1811">
            <v>-292709.33304918034</v>
          </cell>
        </row>
        <row r="1812">
          <cell r="A1812" t="str">
            <v>O.NG.PAE.EMF.FAC.724FP</v>
          </cell>
          <cell r="B1812" t="str">
            <v xml:space="preserve">PAE EGBEMA F/S FACILITIES PREV. MTC     </v>
          </cell>
          <cell r="C1812" t="str">
            <v>O.NG.PEL.FAC.724FP</v>
          </cell>
          <cell r="D1812" t="str">
            <v>LAND AREA EAST (PEA) OIL FACILITIES PREVENTIVE MAINTENANCE (PRODUCTION MAINTENANCE – OIL (ONSHORE))</v>
          </cell>
          <cell r="E1812" t="str">
            <v>IRETI OMOTOSO</v>
          </cell>
          <cell r="F1812" t="str">
            <v>PRODUCTION</v>
          </cell>
          <cell r="G1812">
            <v>413001</v>
          </cell>
          <cell r="H1812">
            <v>4130</v>
          </cell>
          <cell r="I1812" t="str">
            <v>OF-MTCE</v>
          </cell>
          <cell r="J1812" t="str">
            <v>BASE JV</v>
          </cell>
          <cell r="K1812" t="str">
            <v>PRODUCTION</v>
          </cell>
          <cell r="L1812" t="str">
            <v>PRODUCTION</v>
          </cell>
          <cell r="M1812" t="str">
            <v>Asset Manager, Land East Hub</v>
          </cell>
          <cell r="N1812" t="str">
            <v>Asset Management Integration Lead</v>
          </cell>
          <cell r="O1812" t="str">
            <v>ADEDIRAN, ADEWALE</v>
          </cell>
          <cell r="P1812" t="str">
            <v>EFE.IGWE@SHELL.COM</v>
          </cell>
          <cell r="Q1812" t="str">
            <v>OPEX</v>
          </cell>
          <cell r="R1812" t="str">
            <v>OPEX</v>
          </cell>
          <cell r="S1812" t="str">
            <v>NON SAL</v>
          </cell>
          <cell r="T1812" t="str">
            <v>N/A</v>
          </cell>
          <cell r="U1812" t="str">
            <v>N/A</v>
          </cell>
          <cell r="V1812" t="str">
            <v>N/A</v>
          </cell>
          <cell r="W1812" t="str">
            <v>P233 Facilities Maintenance</v>
          </cell>
          <cell r="X1812" t="str">
            <v>S7200 Services</v>
          </cell>
          <cell r="Y1812" t="str">
            <v>A2140 Facilities Maintenance</v>
          </cell>
          <cell r="Z1812">
            <v>36235.709999999992</v>
          </cell>
          <cell r="AA1812">
            <v>7204.4900000000007</v>
          </cell>
          <cell r="AB1812">
            <v>0</v>
          </cell>
          <cell r="AC1812">
            <v>0</v>
          </cell>
          <cell r="AD1812">
            <v>0</v>
          </cell>
          <cell r="AG1812">
            <v>0</v>
          </cell>
          <cell r="AH1812">
            <v>0</v>
          </cell>
        </row>
        <row r="1813">
          <cell r="A1813" t="str">
            <v>O.NG.PAE.EUF.FAC.724FP</v>
          </cell>
          <cell r="B1813" t="str">
            <v>PAE ETELEBOU F/S FACILITIES PREV. MTC</v>
          </cell>
          <cell r="C1813" t="str">
            <v>O.NG.PEL.FAC.724FP</v>
          </cell>
          <cell r="D1813" t="str">
            <v>LAND AREA EAST (PEA) OIL FACILITIES PREVENTIVE MAINTENANCE (PRODUCTION MAINTENANCE – OIL (ONSHORE))</v>
          </cell>
          <cell r="E1813" t="str">
            <v>IRETI OMOTOSO</v>
          </cell>
          <cell r="F1813" t="str">
            <v>PRODUCTION</v>
          </cell>
          <cell r="G1813">
            <v>413001</v>
          </cell>
          <cell r="H1813">
            <v>4130</v>
          </cell>
          <cell r="I1813" t="str">
            <v>OF-MTCE</v>
          </cell>
          <cell r="J1813" t="str">
            <v>BASE JV</v>
          </cell>
          <cell r="K1813" t="str">
            <v>PRODUCTION</v>
          </cell>
          <cell r="L1813" t="str">
            <v>PRODUCTION</v>
          </cell>
          <cell r="M1813" t="str">
            <v>Asset Manager, Central Hub</v>
          </cell>
          <cell r="N1813" t="str">
            <v>Asset Management Integration Lead</v>
          </cell>
          <cell r="O1813" t="str">
            <v>ADEDIRAN, ADEWALE</v>
          </cell>
          <cell r="P1813" t="str">
            <v>EFE.IGWE@SHELL.COM</v>
          </cell>
          <cell r="Q1813" t="str">
            <v>OPEX</v>
          </cell>
          <cell r="R1813" t="str">
            <v>OPEX</v>
          </cell>
          <cell r="S1813" t="str">
            <v>NON SAL</v>
          </cell>
          <cell r="T1813" t="str">
            <v>N/A</v>
          </cell>
          <cell r="U1813" t="str">
            <v>N/A</v>
          </cell>
          <cell r="V1813" t="str">
            <v>N_ETEL_EL2_N01</v>
          </cell>
          <cell r="W1813" t="str">
            <v>P233 Facilities Maintenance</v>
          </cell>
          <cell r="X1813" t="str">
            <v>S7200 Services</v>
          </cell>
          <cell r="Y1813" t="str">
            <v>A2140 Facilities Maintenance</v>
          </cell>
          <cell r="Z1813">
            <v>121071.33000000002</v>
          </cell>
          <cell r="AA1813">
            <v>112819.02</v>
          </cell>
          <cell r="AB1813">
            <v>14328063.039999999</v>
          </cell>
          <cell r="AC1813">
            <v>92713</v>
          </cell>
          <cell r="AD1813">
            <v>139690.25586885246</v>
          </cell>
          <cell r="AG1813">
            <v>0</v>
          </cell>
          <cell r="AH1813">
            <v>-139690.25586885246</v>
          </cell>
        </row>
        <row r="1814">
          <cell r="A1814" t="str">
            <v>O.NG.PAE.EUF.FLO.724FP</v>
          </cell>
          <cell r="B1814" t="str">
            <v>PAE ETELEBOU F/S FLOWLINES PREV. MTC</v>
          </cell>
          <cell r="C1814" t="str">
            <v>O.NG.PEL.FAC.724FP</v>
          </cell>
          <cell r="D1814" t="str">
            <v>LAND AREA EAST (PEA) OIL FACILITIES PREVENTIVE MAINTENANCE (PRODUCTION MAINTENANCE – OIL (ONSHORE))</v>
          </cell>
          <cell r="E1814" t="str">
            <v>IRETI OMOTOSO</v>
          </cell>
          <cell r="F1814" t="str">
            <v>PRODUCTION</v>
          </cell>
          <cell r="G1814">
            <v>413001</v>
          </cell>
          <cell r="H1814">
            <v>4130</v>
          </cell>
          <cell r="I1814" t="str">
            <v>OF-MTCE</v>
          </cell>
          <cell r="J1814" t="str">
            <v>BASE JV</v>
          </cell>
          <cell r="K1814" t="str">
            <v>PRODUCTION</v>
          </cell>
          <cell r="L1814" t="str">
            <v>PRODUCTION</v>
          </cell>
          <cell r="M1814" t="str">
            <v>Asset Manager, Central Hub</v>
          </cell>
          <cell r="N1814" t="str">
            <v>Asset Management Integration Lead</v>
          </cell>
          <cell r="O1814" t="str">
            <v>ADEDIRAN, ADEWALE</v>
          </cell>
          <cell r="P1814" t="str">
            <v>EFE.IGWE@SHELL.COM</v>
          </cell>
          <cell r="Q1814" t="str">
            <v>OPEX</v>
          </cell>
          <cell r="R1814" t="str">
            <v>OPEX</v>
          </cell>
          <cell r="S1814" t="str">
            <v>NON SAL</v>
          </cell>
          <cell r="T1814" t="str">
            <v>N/A</v>
          </cell>
          <cell r="U1814" t="str">
            <v>N/A</v>
          </cell>
          <cell r="V1814" t="str">
            <v>N/A</v>
          </cell>
          <cell r="W1814" t="str">
            <v>P233 Facilities Maintenance</v>
          </cell>
          <cell r="X1814" t="str">
            <v>S7200 Services</v>
          </cell>
          <cell r="Y1814" t="str">
            <v>A2140 Facilities Maintenance</v>
          </cell>
          <cell r="Z1814">
            <v>0.02</v>
          </cell>
          <cell r="AA1814">
            <v>28808.75</v>
          </cell>
          <cell r="AB1814">
            <v>0</v>
          </cell>
          <cell r="AC1814">
            <v>0</v>
          </cell>
          <cell r="AD1814">
            <v>0</v>
          </cell>
          <cell r="AG1814">
            <v>0</v>
          </cell>
          <cell r="AH1814">
            <v>0</v>
          </cell>
        </row>
        <row r="1815">
          <cell r="A1815" t="str">
            <v>O.NG.PAE.GBF.FAC.724FP</v>
          </cell>
          <cell r="B1815" t="str">
            <v>GBARAN F/S FAC PREV MTC</v>
          </cell>
          <cell r="C1815" t="str">
            <v>O.NG.PEL.FAC.724FP</v>
          </cell>
          <cell r="D1815" t="str">
            <v>LAND AREA EAST (PEA) OIL FACILITIES PREVENTIVE MAINTENANCE (PRODUCTION MAINTENANCE – OIL (ONSHORE))</v>
          </cell>
          <cell r="E1815" t="str">
            <v>IRETI OMOTOSO</v>
          </cell>
          <cell r="F1815" t="str">
            <v>PRODUCTION</v>
          </cell>
          <cell r="G1815">
            <v>413001</v>
          </cell>
          <cell r="H1815">
            <v>4130</v>
          </cell>
          <cell r="I1815" t="str">
            <v>OF-MTCE</v>
          </cell>
          <cell r="J1815" t="str">
            <v>BASE JV</v>
          </cell>
          <cell r="K1815" t="str">
            <v>PRODUCTION</v>
          </cell>
          <cell r="L1815" t="str">
            <v>PRODUCTION</v>
          </cell>
          <cell r="M1815" t="str">
            <v>Asset Manager, Central Hub</v>
          </cell>
          <cell r="N1815" t="str">
            <v>Asset Management Integration Lead</v>
          </cell>
          <cell r="O1815" t="str">
            <v>ADEDIRAN, ADEWALE</v>
          </cell>
          <cell r="P1815" t="str">
            <v>EFE.IGWE@SHELL.COM</v>
          </cell>
          <cell r="Q1815" t="str">
            <v>OPEX</v>
          </cell>
          <cell r="R1815" t="str">
            <v>OPEX</v>
          </cell>
          <cell r="S1815" t="str">
            <v>NON SAL</v>
          </cell>
          <cell r="T1815" t="str">
            <v>N/A</v>
          </cell>
          <cell r="U1815" t="str">
            <v>N/A</v>
          </cell>
          <cell r="V1815" t="str">
            <v>N_GBAR_EL2_G01</v>
          </cell>
          <cell r="W1815" t="str">
            <v>P233 Facilities Maintenance</v>
          </cell>
          <cell r="X1815" t="str">
            <v>S7200 Services</v>
          </cell>
          <cell r="Y1815" t="str">
            <v>A2110 Production Operations</v>
          </cell>
          <cell r="Z1815">
            <v>346809.09000000014</v>
          </cell>
          <cell r="AA1815">
            <v>1140316.1800000002</v>
          </cell>
          <cell r="AB1815">
            <v>148374524.44999999</v>
          </cell>
          <cell r="AC1815">
            <v>1531069.45</v>
          </cell>
          <cell r="AD1815">
            <v>2017543.3006557375</v>
          </cell>
          <cell r="AG1815">
            <v>0</v>
          </cell>
          <cell r="AH1815">
            <v>-2017543.3006557375</v>
          </cell>
        </row>
        <row r="1816">
          <cell r="A1816" t="str">
            <v>O.NG.PAE.I1F.FAC.724FP</v>
          </cell>
          <cell r="B1816" t="str">
            <v>PAE IMO RIVER 1 F/S FACILITIES PREV. MTC</v>
          </cell>
          <cell r="C1816" t="str">
            <v>O.NG.PEL.FAC.724FP</v>
          </cell>
          <cell r="D1816" t="str">
            <v>LAND AREA EAST (PEA) OIL FACILITIES PREVENTIVE MAINTENANCE (PRODUCTION MAINTENANCE – OIL (ONSHORE))</v>
          </cell>
          <cell r="E1816" t="str">
            <v>IRETI OMOTOSO</v>
          </cell>
          <cell r="F1816" t="str">
            <v>PRODUCTION</v>
          </cell>
          <cell r="G1816">
            <v>413001</v>
          </cell>
          <cell r="H1816">
            <v>4130</v>
          </cell>
          <cell r="I1816" t="str">
            <v>OF-MTCE</v>
          </cell>
          <cell r="J1816" t="str">
            <v>BASE JV</v>
          </cell>
          <cell r="K1816" t="str">
            <v>PRODUCTION</v>
          </cell>
          <cell r="L1816" t="str">
            <v>PRODUCTION</v>
          </cell>
          <cell r="M1816" t="str">
            <v>Asset Manager, Land East Hub</v>
          </cell>
          <cell r="N1816" t="str">
            <v>Asset Management Integration Lead</v>
          </cell>
          <cell r="O1816" t="str">
            <v>ADEDIRAN, ADEWALE</v>
          </cell>
          <cell r="P1816" t="str">
            <v>EFE.IGWE@SHELL.COM</v>
          </cell>
          <cell r="Q1816" t="str">
            <v>OPEX</v>
          </cell>
          <cell r="R1816" t="str">
            <v>OPEX</v>
          </cell>
          <cell r="S1816" t="str">
            <v>NON SAL</v>
          </cell>
          <cell r="T1816" t="str">
            <v>N/A</v>
          </cell>
          <cell r="U1816" t="str">
            <v>N/A</v>
          </cell>
          <cell r="V1816" t="str">
            <v>N_IMOR_EL1_N01</v>
          </cell>
          <cell r="W1816" t="str">
            <v>P233 Facilities Maintenance</v>
          </cell>
          <cell r="X1816" t="str">
            <v>S7200 Services</v>
          </cell>
          <cell r="Y1816" t="str">
            <v>A2140 Facilities Maintenance</v>
          </cell>
          <cell r="Z1816">
            <v>317448.39</v>
          </cell>
          <cell r="AA1816">
            <v>145291.90000000002</v>
          </cell>
          <cell r="AB1816">
            <v>26420008</v>
          </cell>
          <cell r="AC1816">
            <v>417245.5</v>
          </cell>
          <cell r="AD1816">
            <v>503868.47704918031</v>
          </cell>
          <cell r="AG1816">
            <v>0</v>
          </cell>
          <cell r="AH1816">
            <v>-503868.47704918031</v>
          </cell>
        </row>
        <row r="1817">
          <cell r="A1817" t="str">
            <v>O.NG.PAE.I1F.FLO.724FP</v>
          </cell>
          <cell r="B1817" t="str">
            <v>PAE IMO RIVER 1 F/S FLOWLINES PREV. MTC</v>
          </cell>
          <cell r="C1817" t="str">
            <v>O.NG.PEL.FAC.724FP</v>
          </cell>
          <cell r="D1817" t="str">
            <v>LAND AREA EAST (PEA) OIL FACILITIES PREVENTIVE MAINTENANCE (PRODUCTION MAINTENANCE – OIL (ONSHORE))</v>
          </cell>
          <cell r="E1817" t="str">
            <v>IRETI OMOTOSO</v>
          </cell>
          <cell r="F1817" t="str">
            <v>PRODUCTION</v>
          </cell>
          <cell r="G1817">
            <v>413001</v>
          </cell>
          <cell r="H1817">
            <v>4130</v>
          </cell>
          <cell r="I1817" t="str">
            <v>OF-MTCE</v>
          </cell>
          <cell r="J1817" t="str">
            <v>BASE JV</v>
          </cell>
          <cell r="K1817" t="str">
            <v>PRODUCTION</v>
          </cell>
          <cell r="L1817" t="str">
            <v>PRODUCTION</v>
          </cell>
          <cell r="M1817" t="str">
            <v>Asset Manager, Land East Hub</v>
          </cell>
          <cell r="N1817" t="str">
            <v>Asset Management Integration Lead</v>
          </cell>
          <cell r="O1817" t="str">
            <v>ADEDIRAN, ADEWALE</v>
          </cell>
          <cell r="P1817" t="str">
            <v>EFE.IGWE@SHELL.COM</v>
          </cell>
          <cell r="Q1817" t="str">
            <v>OPEX</v>
          </cell>
          <cell r="R1817" t="str">
            <v>OPEX</v>
          </cell>
          <cell r="S1817" t="str">
            <v>NON SAL</v>
          </cell>
          <cell r="T1817" t="str">
            <v>N/A</v>
          </cell>
          <cell r="U1817" t="str">
            <v>N/A</v>
          </cell>
          <cell r="V1817" t="str">
            <v>N/A</v>
          </cell>
          <cell r="W1817" t="str">
            <v>P233 Facilities Maintenance</v>
          </cell>
          <cell r="X1817" t="str">
            <v>S7200 Services</v>
          </cell>
          <cell r="Y1817" t="str">
            <v>A2140 Facilities Maintenance</v>
          </cell>
          <cell r="Z1817">
            <v>20853.97</v>
          </cell>
          <cell r="AA1817">
            <v>24144.260000000002</v>
          </cell>
          <cell r="AB1817">
            <v>0</v>
          </cell>
          <cell r="AC1817">
            <v>0</v>
          </cell>
          <cell r="AD1817">
            <v>0</v>
          </cell>
          <cell r="AG1817">
            <v>0</v>
          </cell>
          <cell r="AH1817">
            <v>0</v>
          </cell>
        </row>
        <row r="1818">
          <cell r="A1818" t="str">
            <v>O.NG.PAE.I2F.FAC.724FP</v>
          </cell>
          <cell r="B1818" t="str">
            <v>PAE IMO RIVER 2 F/S FACILITIES PREV. MTC</v>
          </cell>
          <cell r="C1818" t="str">
            <v>O.NG.PEL.FAC.724FP</v>
          </cell>
          <cell r="D1818" t="str">
            <v>LAND AREA EAST (PEA) OIL FACILITIES PREVENTIVE MAINTENANCE (PRODUCTION MAINTENANCE – OIL (ONSHORE))</v>
          </cell>
          <cell r="E1818" t="str">
            <v>IRETI OMOTOSO</v>
          </cell>
          <cell r="F1818" t="str">
            <v>PRODUCTION</v>
          </cell>
          <cell r="G1818">
            <v>413001</v>
          </cell>
          <cell r="H1818">
            <v>4130</v>
          </cell>
          <cell r="I1818" t="str">
            <v>OF-MTCE</v>
          </cell>
          <cell r="J1818" t="str">
            <v>BASE JV</v>
          </cell>
          <cell r="K1818" t="str">
            <v>PRODUCTION</v>
          </cell>
          <cell r="L1818" t="str">
            <v>PRODUCTION</v>
          </cell>
          <cell r="M1818" t="str">
            <v>Asset Manager, Land East Hub</v>
          </cell>
          <cell r="N1818" t="str">
            <v>Asset Management Integration Lead</v>
          </cell>
          <cell r="O1818" t="str">
            <v>ADEDIRAN, ADEWALE</v>
          </cell>
          <cell r="P1818" t="str">
            <v>EFE.IGWE@SHELL.COM</v>
          </cell>
          <cell r="Q1818" t="str">
            <v>OPEX</v>
          </cell>
          <cell r="R1818" t="str">
            <v>OPEX</v>
          </cell>
          <cell r="S1818" t="str">
            <v>NON SAL</v>
          </cell>
          <cell r="T1818" t="str">
            <v>N/A</v>
          </cell>
          <cell r="U1818" t="str">
            <v>N/A</v>
          </cell>
          <cell r="V1818" t="str">
            <v>N_IMOR_EL1_N01</v>
          </cell>
          <cell r="W1818" t="str">
            <v>P233 Facilities Maintenance</v>
          </cell>
          <cell r="X1818" t="str">
            <v>S7200 Services</v>
          </cell>
          <cell r="Y1818" t="str">
            <v>A2140 Facilities Maintenance</v>
          </cell>
          <cell r="Z1818">
            <v>229230.99000000005</v>
          </cell>
          <cell r="AA1818">
            <v>311502.21999999997</v>
          </cell>
          <cell r="AB1818">
            <v>1809250</v>
          </cell>
          <cell r="AC1818">
            <v>46240.5</v>
          </cell>
          <cell r="AD1818">
            <v>52172.467213114753</v>
          </cell>
          <cell r="AG1818">
            <v>0</v>
          </cell>
          <cell r="AH1818">
            <v>-52172.467213114753</v>
          </cell>
        </row>
        <row r="1819">
          <cell r="A1819" t="str">
            <v>O.NG.PAE.I3F.FAC.724FP</v>
          </cell>
          <cell r="B1819" t="str">
            <v>PAE IMO RIVER 3 F/S FACILITIES PREV. MTC</v>
          </cell>
          <cell r="C1819" t="str">
            <v>O.NG.PEL.FAC.724FP</v>
          </cell>
          <cell r="D1819" t="str">
            <v>LAND AREA EAST (PEA) OIL FACILITIES PREVENTIVE MAINTENANCE (PRODUCTION MAINTENANCE – OIL (ONSHORE))</v>
          </cell>
          <cell r="E1819" t="str">
            <v>IRETI OMOTOSO</v>
          </cell>
          <cell r="F1819" t="str">
            <v>PRODUCTION</v>
          </cell>
          <cell r="G1819">
            <v>413001</v>
          </cell>
          <cell r="H1819">
            <v>4130</v>
          </cell>
          <cell r="I1819" t="str">
            <v>OF-MTCE</v>
          </cell>
          <cell r="J1819" t="str">
            <v>BASE JV</v>
          </cell>
          <cell r="K1819" t="str">
            <v>PRODUCTION</v>
          </cell>
          <cell r="L1819" t="str">
            <v>PRODUCTION</v>
          </cell>
          <cell r="M1819" t="str">
            <v>Asset Manager, Land East Hub</v>
          </cell>
          <cell r="N1819" t="str">
            <v>Asset Management Integration Lead</v>
          </cell>
          <cell r="O1819" t="str">
            <v>ADEDIRAN, ADEWALE</v>
          </cell>
          <cell r="P1819" t="str">
            <v>EFE.IGWE@SHELL.COM</v>
          </cell>
          <cell r="Q1819" t="str">
            <v>OPEX</v>
          </cell>
          <cell r="R1819" t="str">
            <v>OPEX</v>
          </cell>
          <cell r="S1819" t="str">
            <v>NON SAL</v>
          </cell>
          <cell r="T1819" t="str">
            <v>N/A</v>
          </cell>
          <cell r="U1819" t="str">
            <v>N/A</v>
          </cell>
          <cell r="V1819" t="str">
            <v>N_IMOR_EL1_N01</v>
          </cell>
          <cell r="W1819" t="str">
            <v>P233 Facilities Maintenance</v>
          </cell>
          <cell r="X1819" t="str">
            <v>S7200 Services</v>
          </cell>
          <cell r="Y1819" t="str">
            <v>A2140 Facilities Maintenance</v>
          </cell>
          <cell r="Z1819">
            <v>203965.17</v>
          </cell>
          <cell r="AA1819">
            <v>74150.14</v>
          </cell>
          <cell r="AB1819">
            <v>0</v>
          </cell>
          <cell r="AC1819">
            <v>0</v>
          </cell>
          <cell r="AD1819">
            <v>0</v>
          </cell>
          <cell r="AG1819">
            <v>0</v>
          </cell>
          <cell r="AH1819">
            <v>0</v>
          </cell>
        </row>
        <row r="1820">
          <cell r="A1820" t="str">
            <v>O.NG.PAE.I3F.FLO.724FP</v>
          </cell>
          <cell r="B1820" t="str">
            <v>PAE IMO RIVER 3 F/S FLOWLINES PREV. MTC</v>
          </cell>
          <cell r="C1820" t="str">
            <v>O.NG.PEL.FAC.724FP</v>
          </cell>
          <cell r="D1820" t="str">
            <v>LAND AREA EAST (PEA) OIL FACILITIES PREVENTIVE MAINTENANCE (PRODUCTION MAINTENANCE – OIL (ONSHORE))</v>
          </cell>
          <cell r="E1820" t="str">
            <v>IRETI OMOTOSO</v>
          </cell>
          <cell r="F1820" t="str">
            <v>PRODUCTION</v>
          </cell>
          <cell r="G1820">
            <v>413001</v>
          </cell>
          <cell r="H1820">
            <v>4130</v>
          </cell>
          <cell r="I1820" t="str">
            <v>OF-MTCE</v>
          </cell>
          <cell r="J1820" t="str">
            <v>BASE JV</v>
          </cell>
          <cell r="K1820" t="str">
            <v>PRODUCTION</v>
          </cell>
          <cell r="L1820" t="str">
            <v>PRODUCTION</v>
          </cell>
          <cell r="M1820" t="str">
            <v>Asset Manager, Land East Hub</v>
          </cell>
          <cell r="N1820" t="str">
            <v>Asset Management Integration Lead</v>
          </cell>
          <cell r="O1820" t="str">
            <v>ADEDIRAN, ADEWALE</v>
          </cell>
          <cell r="P1820" t="str">
            <v>EFE.IGWE@SHELL.COM</v>
          </cell>
          <cell r="Q1820" t="str">
            <v>OPEX</v>
          </cell>
          <cell r="R1820" t="str">
            <v>OPEX</v>
          </cell>
          <cell r="S1820" t="str">
            <v>NON SAL</v>
          </cell>
          <cell r="T1820" t="str">
            <v>N/A</v>
          </cell>
          <cell r="U1820" t="str">
            <v>N/A</v>
          </cell>
          <cell r="V1820" t="str">
            <v>N/A</v>
          </cell>
          <cell r="W1820" t="str">
            <v>P233 Facilities Maintenance</v>
          </cell>
          <cell r="X1820" t="str">
            <v>S7200 Services</v>
          </cell>
          <cell r="Y1820" t="str">
            <v>A2140 Facilities Maintenance</v>
          </cell>
          <cell r="Z1820">
            <v>0.02</v>
          </cell>
          <cell r="AA1820">
            <v>31740.22</v>
          </cell>
          <cell r="AB1820">
            <v>0</v>
          </cell>
          <cell r="AC1820">
            <v>0</v>
          </cell>
          <cell r="AD1820">
            <v>0</v>
          </cell>
          <cell r="AG1820">
            <v>0</v>
          </cell>
          <cell r="AH1820">
            <v>0</v>
          </cell>
        </row>
        <row r="1821">
          <cell r="A1821" t="str">
            <v>O.NG.PAE.ISF.FAC.724FP</v>
          </cell>
          <cell r="B1821" t="str">
            <v>PAE ISIMIRI F/S FACILITIES PREV. MTC</v>
          </cell>
          <cell r="C1821" t="str">
            <v>O.NG.PEL.FAC.724FP</v>
          </cell>
          <cell r="D1821" t="str">
            <v>LAND AREA EAST (PEA) OIL FACILITIES PREVENTIVE MAINTENANCE (PRODUCTION MAINTENANCE – OIL (ONSHORE))</v>
          </cell>
          <cell r="E1821" t="str">
            <v>IRETI OMOTOSO</v>
          </cell>
          <cell r="F1821" t="str">
            <v>PRODUCTION</v>
          </cell>
          <cell r="G1821">
            <v>413001</v>
          </cell>
          <cell r="H1821">
            <v>4130</v>
          </cell>
          <cell r="I1821" t="str">
            <v>OF-MTCE</v>
          </cell>
          <cell r="J1821" t="str">
            <v>BASE JV</v>
          </cell>
          <cell r="K1821" t="str">
            <v>PRODUCTION</v>
          </cell>
          <cell r="L1821" t="str">
            <v>PRODUCTION</v>
          </cell>
          <cell r="M1821" t="str">
            <v>Asset Manager, Land East Hub</v>
          </cell>
          <cell r="N1821" t="str">
            <v>Asset Management Integration Lead</v>
          </cell>
          <cell r="O1821" t="str">
            <v>ADEDIRAN, ADEWALE</v>
          </cell>
          <cell r="P1821" t="str">
            <v>EFE.IGWE@SHELL.COM</v>
          </cell>
          <cell r="Q1821" t="str">
            <v>OPEX</v>
          </cell>
          <cell r="R1821" t="str">
            <v>OPEX</v>
          </cell>
          <cell r="S1821" t="str">
            <v>NON SAL</v>
          </cell>
          <cell r="T1821" t="str">
            <v>N/A</v>
          </cell>
          <cell r="U1821" t="str">
            <v>N/A</v>
          </cell>
          <cell r="V1821" t="str">
            <v>N/A</v>
          </cell>
          <cell r="W1821" t="str">
            <v>P233 Facilities Maintenance</v>
          </cell>
          <cell r="X1821" t="str">
            <v>S7200 Services</v>
          </cell>
          <cell r="Y1821" t="str">
            <v>A2140 Facilities Maintenance</v>
          </cell>
          <cell r="Z1821">
            <v>56303.13</v>
          </cell>
          <cell r="AA1821">
            <v>2432.1400000000012</v>
          </cell>
          <cell r="AB1821">
            <v>20508448</v>
          </cell>
          <cell r="AC1821">
            <v>280280</v>
          </cell>
          <cell r="AD1821">
            <v>347520.8131147541</v>
          </cell>
          <cell r="AG1821">
            <v>0</v>
          </cell>
          <cell r="AH1821">
            <v>-347520.8131147541</v>
          </cell>
        </row>
        <row r="1822">
          <cell r="A1822" t="str">
            <v>O.NG.PAE.ISF.FLO.724FP</v>
          </cell>
          <cell r="B1822" t="str">
            <v>PAE ISIMIRI F/S FLOWLINES PREV. MTC</v>
          </cell>
          <cell r="C1822" t="str">
            <v>O.NG.PEL.FAC.724FP</v>
          </cell>
          <cell r="D1822" t="str">
            <v>LAND AREA EAST (PEA) OIL FACILITIES PREVENTIVE MAINTENANCE (PRODUCTION MAINTENANCE – OIL (ONSHORE))</v>
          </cell>
          <cell r="E1822" t="str">
            <v>IRETI OMOTOSO</v>
          </cell>
          <cell r="F1822" t="str">
            <v>PRODUCTION</v>
          </cell>
          <cell r="G1822">
            <v>413001</v>
          </cell>
          <cell r="H1822">
            <v>4130</v>
          </cell>
          <cell r="I1822" t="str">
            <v>OF-MTCE</v>
          </cell>
          <cell r="J1822" t="str">
            <v>BASE JV</v>
          </cell>
          <cell r="K1822" t="str">
            <v>PRODUCTION</v>
          </cell>
          <cell r="L1822" t="str">
            <v>PRODUCTION</v>
          </cell>
          <cell r="M1822" t="str">
            <v>Asset Manager, Land East Hub</v>
          </cell>
          <cell r="N1822" t="str">
            <v>Asset Management Integration Lead</v>
          </cell>
          <cell r="O1822" t="str">
            <v>ADEDIRAN, ADEWALE</v>
          </cell>
          <cell r="P1822" t="str">
            <v>EFE.IGWE@SHELL.COM</v>
          </cell>
          <cell r="Q1822" t="str">
            <v>OPEX</v>
          </cell>
          <cell r="R1822" t="str">
            <v>OPEX</v>
          </cell>
          <cell r="S1822" t="str">
            <v>NON SAL</v>
          </cell>
          <cell r="T1822" t="str">
            <v>N/A</v>
          </cell>
          <cell r="U1822" t="str">
            <v>N/A</v>
          </cell>
          <cell r="V1822" t="str">
            <v>N/A</v>
          </cell>
          <cell r="W1822" t="str">
            <v>P233 Facilities Maintenance</v>
          </cell>
          <cell r="X1822" t="str">
            <v>S7200 Services</v>
          </cell>
          <cell r="Y1822" t="str">
            <v>A2140 Facilities Maintenance</v>
          </cell>
          <cell r="Z1822">
            <v>6539.93</v>
          </cell>
          <cell r="AA1822">
            <v>6968.75</v>
          </cell>
          <cell r="AB1822">
            <v>0</v>
          </cell>
          <cell r="AC1822">
            <v>0</v>
          </cell>
          <cell r="AD1822">
            <v>0</v>
          </cell>
          <cell r="AG1822">
            <v>0</v>
          </cell>
          <cell r="AH1822">
            <v>0</v>
          </cell>
        </row>
        <row r="1823">
          <cell r="A1823" t="str">
            <v>O.NG.PAE.KCF.FAC.724FP</v>
          </cell>
          <cell r="B1823" t="str">
            <v>PAE KOLO CREEK F/S FACILITIES PREV. MTC</v>
          </cell>
          <cell r="C1823" t="str">
            <v>O.NG.PEL.FAC.724FP</v>
          </cell>
          <cell r="D1823" t="str">
            <v>LAND AREA EAST (PEA) OIL FACILITIES PREVENTIVE MAINTENANCE (PRODUCTION MAINTENANCE – OIL (ONSHORE))</v>
          </cell>
          <cell r="E1823" t="str">
            <v>IRETI OMOTOSO</v>
          </cell>
          <cell r="F1823" t="str">
            <v>PRODUCTION</v>
          </cell>
          <cell r="G1823">
            <v>413001</v>
          </cell>
          <cell r="H1823">
            <v>4130</v>
          </cell>
          <cell r="I1823" t="str">
            <v>OF-MTCE</v>
          </cell>
          <cell r="J1823" t="str">
            <v>BASE JV</v>
          </cell>
          <cell r="K1823" t="str">
            <v>PRODUCTION</v>
          </cell>
          <cell r="L1823" t="str">
            <v>PRODUCTION</v>
          </cell>
          <cell r="M1823" t="str">
            <v>Asset Manager, Central Hub</v>
          </cell>
          <cell r="N1823" t="str">
            <v>Asset Management Integration Lead</v>
          </cell>
          <cell r="O1823" t="str">
            <v>ADEDIRAN, ADEWALE</v>
          </cell>
          <cell r="P1823" t="str">
            <v>EFE.IGWE@SHELL.COM</v>
          </cell>
          <cell r="Q1823" t="str">
            <v>OPEX</v>
          </cell>
          <cell r="R1823" t="str">
            <v>OPEX</v>
          </cell>
          <cell r="S1823" t="str">
            <v>NON SAL</v>
          </cell>
          <cell r="T1823" t="str">
            <v>N/A</v>
          </cell>
          <cell r="U1823" t="str">
            <v>N/A</v>
          </cell>
          <cell r="V1823" t="str">
            <v>N_KOCR_EL2_G01</v>
          </cell>
          <cell r="W1823" t="str">
            <v>P233 Facilities Maintenance</v>
          </cell>
          <cell r="X1823" t="str">
            <v>S7200 Services</v>
          </cell>
          <cell r="Y1823" t="str">
            <v>A2140 Facilities Maintenance</v>
          </cell>
          <cell r="Z1823">
            <v>83646.91</v>
          </cell>
          <cell r="AA1823">
            <v>250182.28</v>
          </cell>
          <cell r="AB1823">
            <v>34212069</v>
          </cell>
          <cell r="AC1823">
            <v>107661</v>
          </cell>
          <cell r="AD1823">
            <v>219831.71803278688</v>
          </cell>
          <cell r="AG1823">
            <v>0</v>
          </cell>
          <cell r="AH1823">
            <v>-219831.71803278688</v>
          </cell>
        </row>
        <row r="1824">
          <cell r="A1824" t="str">
            <v>O.NG.PAE.KCF.FLO.724FP</v>
          </cell>
          <cell r="B1824" t="str">
            <v>PAE KOLO CREEK F/S FLOWLINES PREV. MTC</v>
          </cell>
          <cell r="C1824" t="str">
            <v>O.NG.PEL.FAC.724FP</v>
          </cell>
          <cell r="D1824" t="str">
            <v>LAND AREA EAST (PEA) OIL FACILITIES PREVENTIVE MAINTENANCE (PRODUCTION MAINTENANCE – OIL (ONSHORE))</v>
          </cell>
          <cell r="E1824" t="str">
            <v>IRETI OMOTOSO</v>
          </cell>
          <cell r="F1824" t="str">
            <v>PRODUCTION</v>
          </cell>
          <cell r="G1824">
            <v>413001</v>
          </cell>
          <cell r="H1824">
            <v>4130</v>
          </cell>
          <cell r="I1824" t="str">
            <v>OF-MTCE</v>
          </cell>
          <cell r="J1824" t="str">
            <v>BASE JV</v>
          </cell>
          <cell r="K1824" t="str">
            <v>PRODUCTION</v>
          </cell>
          <cell r="L1824" t="str">
            <v>PRODUCTION</v>
          </cell>
          <cell r="M1824" t="str">
            <v>Asset Manager, Central Hub</v>
          </cell>
          <cell r="N1824" t="str">
            <v>Asset Management Integration Lead</v>
          </cell>
          <cell r="O1824" t="str">
            <v>ADEDIRAN, ADEWALE</v>
          </cell>
          <cell r="P1824" t="str">
            <v>EFE.IGWE@SHELL.COM</v>
          </cell>
          <cell r="Q1824" t="str">
            <v>OPEX</v>
          </cell>
          <cell r="R1824" t="str">
            <v>OPEX</v>
          </cell>
          <cell r="S1824" t="str">
            <v>NON SAL</v>
          </cell>
          <cell r="T1824" t="str">
            <v>N/A</v>
          </cell>
          <cell r="U1824" t="str">
            <v>N/A</v>
          </cell>
          <cell r="V1824" t="str">
            <v>N/A</v>
          </cell>
          <cell r="W1824" t="str">
            <v>P233 Facilities Maintenance</v>
          </cell>
          <cell r="X1824" t="str">
            <v>S7200 Services</v>
          </cell>
          <cell r="Y1824" t="str">
            <v>A2140 Facilities Maintenance</v>
          </cell>
          <cell r="Z1824">
            <v>0.02</v>
          </cell>
          <cell r="AA1824">
            <v>0</v>
          </cell>
          <cell r="AB1824">
            <v>19293750.000000004</v>
          </cell>
          <cell r="AC1824">
            <v>92700</v>
          </cell>
          <cell r="AD1824">
            <v>155958.19672131148</v>
          </cell>
          <cell r="AG1824">
            <v>0</v>
          </cell>
          <cell r="AH1824">
            <v>-155958.19672131148</v>
          </cell>
        </row>
        <row r="1825">
          <cell r="A1825" t="str">
            <v>O.NG.PAE.NKF.FAC.724FP</v>
          </cell>
          <cell r="B1825" t="str">
            <v>PAE NKALI F/S FACILITIES PREV. MTC</v>
          </cell>
          <cell r="C1825" t="str">
            <v>O.NG.PEL.FAC.724FP</v>
          </cell>
          <cell r="D1825" t="str">
            <v>LAND AREA EAST (PEA) OIL FACILITIES PREVENTIVE MAINTENANCE (PRODUCTION MAINTENANCE – OIL (ONSHORE))</v>
          </cell>
          <cell r="E1825" t="str">
            <v>IRETI OMOTOSO</v>
          </cell>
          <cell r="F1825" t="str">
            <v>PRODUCTION</v>
          </cell>
          <cell r="G1825">
            <v>413001</v>
          </cell>
          <cell r="H1825">
            <v>4130</v>
          </cell>
          <cell r="I1825" t="str">
            <v>OF-MTCE</v>
          </cell>
          <cell r="J1825" t="str">
            <v>BASE JV</v>
          </cell>
          <cell r="K1825" t="str">
            <v>PRODUCTION</v>
          </cell>
          <cell r="L1825" t="str">
            <v>PRODUCTION</v>
          </cell>
          <cell r="M1825" t="str">
            <v>Asset Manager, Land East Hub</v>
          </cell>
          <cell r="N1825" t="str">
            <v>Asset Management Integration Lead</v>
          </cell>
          <cell r="O1825" t="str">
            <v>ADEDIRAN, ADEWALE</v>
          </cell>
          <cell r="P1825" t="str">
            <v>EFE.IGWE@SHELL.COM</v>
          </cell>
          <cell r="Q1825" t="str">
            <v>OPEX</v>
          </cell>
          <cell r="R1825" t="str">
            <v>OPEX</v>
          </cell>
          <cell r="S1825" t="str">
            <v>NON SAL</v>
          </cell>
          <cell r="T1825" t="str">
            <v>N/A</v>
          </cell>
          <cell r="U1825" t="str">
            <v>N/A</v>
          </cell>
          <cell r="V1825" t="str">
            <v>N_NKAL_EL1_N01</v>
          </cell>
          <cell r="W1825" t="str">
            <v>P233 Facilities Maintenance</v>
          </cell>
          <cell r="X1825" t="str">
            <v>S7200 Services</v>
          </cell>
          <cell r="Y1825" t="str">
            <v>A2140 Facilities Maintenance</v>
          </cell>
          <cell r="Z1825">
            <v>138057.13</v>
          </cell>
          <cell r="AA1825">
            <v>28289.639999999989</v>
          </cell>
          <cell r="AB1825">
            <v>8072095.9999999991</v>
          </cell>
          <cell r="AC1825">
            <v>162455</v>
          </cell>
          <cell r="AD1825">
            <v>188920.88852459018</v>
          </cell>
          <cell r="AG1825">
            <v>0</v>
          </cell>
          <cell r="AH1825">
            <v>-188920.88852459018</v>
          </cell>
        </row>
        <row r="1826">
          <cell r="A1826" t="str">
            <v>O.NG.PAE.NKF.FLO.724FP</v>
          </cell>
          <cell r="B1826" t="str">
            <v xml:space="preserve">PAE NKALI F/S FLOWLINES PREV. MTC       </v>
          </cell>
          <cell r="C1826" t="str">
            <v>O.NG.PEL.FAC.724FP</v>
          </cell>
          <cell r="D1826" t="str">
            <v>LAND AREA EAST (PEA) OIL FACILITIES PREVENTIVE MAINTENANCE (PRODUCTION MAINTENANCE – OIL (ONSHORE))</v>
          </cell>
          <cell r="E1826" t="str">
            <v>IRETI OMOTOSO</v>
          </cell>
          <cell r="F1826" t="str">
            <v>PRODUCTION</v>
          </cell>
          <cell r="G1826">
            <v>413001</v>
          </cell>
          <cell r="H1826">
            <v>4130</v>
          </cell>
          <cell r="I1826" t="str">
            <v>OF-MTCE</v>
          </cell>
          <cell r="J1826" t="str">
            <v>BASE JV</v>
          </cell>
          <cell r="K1826" t="str">
            <v>PRODUCTION</v>
          </cell>
          <cell r="L1826" t="str">
            <v>PRODUCTION</v>
          </cell>
          <cell r="M1826" t="str">
            <v>Asset Manager, Land East Hub</v>
          </cell>
          <cell r="N1826" t="str">
            <v>Asset Management Integration Lead</v>
          </cell>
          <cell r="O1826" t="str">
            <v>ADEDIRAN, ADEWALE</v>
          </cell>
          <cell r="P1826" t="str">
            <v>EFE.IGWE@SHELL.COM</v>
          </cell>
          <cell r="Q1826" t="str">
            <v>OPEX</v>
          </cell>
          <cell r="R1826" t="str">
            <v>OPEX</v>
          </cell>
          <cell r="S1826" t="str">
            <v>NON SAL</v>
          </cell>
          <cell r="T1826" t="str">
            <v>N/A</v>
          </cell>
          <cell r="U1826" t="str">
            <v>N/A</v>
          </cell>
          <cell r="V1826" t="str">
            <v>N/A</v>
          </cell>
          <cell r="W1826" t="str">
            <v>P233 Facilities Maintenance</v>
          </cell>
          <cell r="X1826" t="str">
            <v>S7200 Services</v>
          </cell>
          <cell r="Y1826" t="str">
            <v>A2140 Facilities Maintenance</v>
          </cell>
          <cell r="Z1826">
            <v>12262.3</v>
          </cell>
          <cell r="AA1826">
            <v>7056.77</v>
          </cell>
          <cell r="AB1826">
            <v>0</v>
          </cell>
          <cell r="AC1826">
            <v>0</v>
          </cell>
          <cell r="AD1826">
            <v>0</v>
          </cell>
          <cell r="AG1826">
            <v>0</v>
          </cell>
          <cell r="AH1826">
            <v>0</v>
          </cell>
        </row>
        <row r="1827">
          <cell r="A1827" t="str">
            <v>O.NG.PAE.OGF.FAC.724FP</v>
          </cell>
          <cell r="B1827" t="str">
            <v>PAE OBIGBO F/S FACILITIES PREV. MTC</v>
          </cell>
          <cell r="C1827" t="str">
            <v>O.NG.PEL.FAC.724FP</v>
          </cell>
          <cell r="D1827" t="str">
            <v>LAND AREA EAST (PEA) OIL FACILITIES PREVENTIVE MAINTENANCE (PRODUCTION MAINTENANCE – OIL (ONSHORE))</v>
          </cell>
          <cell r="E1827" t="str">
            <v>IRETI OMOTOSO</v>
          </cell>
          <cell r="F1827" t="str">
            <v>PRODUCTION</v>
          </cell>
          <cell r="G1827">
            <v>413001</v>
          </cell>
          <cell r="H1827">
            <v>4130</v>
          </cell>
          <cell r="I1827" t="str">
            <v>OF-MTCE</v>
          </cell>
          <cell r="J1827" t="str">
            <v>BASE JV</v>
          </cell>
          <cell r="K1827" t="str">
            <v>PRODUCTION</v>
          </cell>
          <cell r="L1827" t="str">
            <v>PRODUCTION</v>
          </cell>
          <cell r="M1827" t="str">
            <v>Asset Manager, Land East Hub</v>
          </cell>
          <cell r="N1827" t="str">
            <v>Asset Management Integration Lead</v>
          </cell>
          <cell r="O1827" t="str">
            <v>ADEDIRAN, ADEWALE</v>
          </cell>
          <cell r="P1827" t="str">
            <v>EFE.IGWE@SHELL.COM</v>
          </cell>
          <cell r="Q1827" t="str">
            <v>OPEX</v>
          </cell>
          <cell r="R1827" t="str">
            <v>OPEX</v>
          </cell>
          <cell r="S1827" t="str">
            <v>NON SAL</v>
          </cell>
          <cell r="T1827" t="str">
            <v>N/A</v>
          </cell>
          <cell r="U1827" t="str">
            <v>N/A</v>
          </cell>
          <cell r="V1827" t="str">
            <v>N_OBGN_EL1_G01</v>
          </cell>
          <cell r="W1827" t="str">
            <v>P233 Facilities Maintenance</v>
          </cell>
          <cell r="X1827" t="str">
            <v>S7200 Services</v>
          </cell>
          <cell r="Y1827" t="str">
            <v>A2140 Facilities Maintenance</v>
          </cell>
          <cell r="Z1827">
            <v>197410.42</v>
          </cell>
          <cell r="AA1827">
            <v>59539.040000000008</v>
          </cell>
          <cell r="AB1827">
            <v>13330356</v>
          </cell>
          <cell r="AC1827">
            <v>346994</v>
          </cell>
          <cell r="AD1827">
            <v>390700.08524590166</v>
          </cell>
          <cell r="AG1827">
            <v>0</v>
          </cell>
          <cell r="AH1827">
            <v>-390700.08524590166</v>
          </cell>
        </row>
        <row r="1828">
          <cell r="A1828" t="str">
            <v>O.NG.PAE.OGF.FLO.724FP</v>
          </cell>
          <cell r="B1828" t="str">
            <v>PAE OBIGBO F/S FLOWLINES PREV. MTC</v>
          </cell>
          <cell r="C1828" t="str">
            <v>O.NG.PEL.FAC.724FP</v>
          </cell>
          <cell r="D1828" t="str">
            <v>LAND AREA EAST (PEA) OIL FACILITIES PREVENTIVE MAINTENANCE (PRODUCTION MAINTENANCE – OIL (ONSHORE))</v>
          </cell>
          <cell r="E1828" t="str">
            <v>IRETI OMOTOSO</v>
          </cell>
          <cell r="F1828" t="str">
            <v>PRODUCTION</v>
          </cell>
          <cell r="G1828">
            <v>413001</v>
          </cell>
          <cell r="H1828">
            <v>4130</v>
          </cell>
          <cell r="I1828" t="str">
            <v>OF-MTCE</v>
          </cell>
          <cell r="J1828" t="str">
            <v>BASE JV</v>
          </cell>
          <cell r="K1828" t="str">
            <v>PRODUCTION</v>
          </cell>
          <cell r="L1828" t="str">
            <v>PRODUCTION</v>
          </cell>
          <cell r="M1828" t="str">
            <v>Asset Manager, Land East Hub</v>
          </cell>
          <cell r="N1828" t="str">
            <v>Asset Management Integration Lead</v>
          </cell>
          <cell r="O1828" t="str">
            <v>ADEDIRAN, ADEWALE</v>
          </cell>
          <cell r="P1828" t="str">
            <v>EFE.IGWE@SHELL.COM</v>
          </cell>
          <cell r="Q1828" t="str">
            <v>OPEX</v>
          </cell>
          <cell r="R1828" t="str">
            <v>OPEX</v>
          </cell>
          <cell r="S1828" t="str">
            <v>NON SAL</v>
          </cell>
          <cell r="T1828" t="str">
            <v>N/A</v>
          </cell>
          <cell r="U1828" t="str">
            <v>N/A</v>
          </cell>
          <cell r="V1828" t="str">
            <v>N/A</v>
          </cell>
          <cell r="W1828" t="str">
            <v>P233 Facilities Maintenance</v>
          </cell>
          <cell r="X1828" t="str">
            <v>S7200 Services</v>
          </cell>
          <cell r="Y1828" t="str">
            <v>A2140 Facilities Maintenance</v>
          </cell>
          <cell r="Z1828">
            <v>18238.759999999995</v>
          </cell>
          <cell r="AA1828">
            <v>46358.829999999994</v>
          </cell>
          <cell r="AB1828">
            <v>20816250</v>
          </cell>
          <cell r="AC1828">
            <v>219219</v>
          </cell>
          <cell r="AD1828">
            <v>287469</v>
          </cell>
          <cell r="AG1828">
            <v>0</v>
          </cell>
          <cell r="AH1828">
            <v>-287469</v>
          </cell>
        </row>
        <row r="1829">
          <cell r="A1829" t="str">
            <v>O.NG.PAE.OGI.FAC.724FP</v>
          </cell>
          <cell r="B1829" t="str">
            <v>PAE OBIGBO WIP FACILITIES PREV. MTC</v>
          </cell>
          <cell r="C1829" t="str">
            <v>O.NG.PEL.FAC.724FP</v>
          </cell>
          <cell r="D1829" t="str">
            <v>LAND AREA EAST (PEA) OIL FACILITIES PREVENTIVE MAINTENANCE (PRODUCTION MAINTENANCE – OIL (ONSHORE))</v>
          </cell>
          <cell r="E1829" t="str">
            <v>IRETI OMOTOSO</v>
          </cell>
          <cell r="F1829" t="str">
            <v>PRODUCTION</v>
          </cell>
          <cell r="G1829">
            <v>413001</v>
          </cell>
          <cell r="H1829">
            <v>4130</v>
          </cell>
          <cell r="I1829" t="str">
            <v>OF-MTCE</v>
          </cell>
          <cell r="J1829" t="str">
            <v>BASE JV</v>
          </cell>
          <cell r="K1829" t="str">
            <v>PRODUCTION</v>
          </cell>
          <cell r="L1829" t="str">
            <v>PRODUCTION</v>
          </cell>
          <cell r="M1829" t="str">
            <v>Asset Manager, Land East Hub</v>
          </cell>
          <cell r="N1829" t="str">
            <v>Asset Management Integration Lead</v>
          </cell>
          <cell r="O1829" t="str">
            <v>ADEDIRAN, ADEWALE</v>
          </cell>
          <cell r="P1829" t="str">
            <v>EFE.IGWE@SHELL.COM</v>
          </cell>
          <cell r="Q1829" t="str">
            <v>OPEX</v>
          </cell>
          <cell r="R1829" t="str">
            <v>OPEX</v>
          </cell>
          <cell r="S1829" t="str">
            <v>NON SAL</v>
          </cell>
          <cell r="T1829" t="str">
            <v>N/A</v>
          </cell>
          <cell r="U1829" t="str">
            <v>N/A</v>
          </cell>
          <cell r="V1829" t="str">
            <v>N_OBGN_EL1_G01</v>
          </cell>
          <cell r="W1829" t="str">
            <v>P233 Facilities Maintenance</v>
          </cell>
          <cell r="X1829" t="str">
            <v>S7200 Services</v>
          </cell>
          <cell r="Y1829" t="str">
            <v>A2140 Facilities Maintenance</v>
          </cell>
          <cell r="Z1829">
            <v>18520.160000000003</v>
          </cell>
          <cell r="AA1829">
            <v>9536.23</v>
          </cell>
          <cell r="AB1829">
            <v>1520000.0000000002</v>
          </cell>
          <cell r="AC1829">
            <v>45850</v>
          </cell>
          <cell r="AD1829">
            <v>50833.606557377047</v>
          </cell>
          <cell r="AG1829">
            <v>0</v>
          </cell>
          <cell r="AH1829">
            <v>-50833.606557377047</v>
          </cell>
        </row>
        <row r="1830">
          <cell r="A1830" t="str">
            <v>O.NG.PAE.OLF.FAC.724FP</v>
          </cell>
          <cell r="B1830" t="str">
            <v>PAE OBELE F/S FACILITIES PREV. MTC</v>
          </cell>
          <cell r="C1830" t="str">
            <v>O.NG.PEL.FAC.724FP</v>
          </cell>
          <cell r="D1830" t="str">
            <v>LAND AREA EAST (PEA) OIL FACILITIES PREVENTIVE MAINTENANCE (PRODUCTION MAINTENANCE – OIL (ONSHORE))</v>
          </cell>
          <cell r="E1830" t="str">
            <v>IRETI OMOTOSO</v>
          </cell>
          <cell r="F1830" t="str">
            <v>PRODUCTION</v>
          </cell>
          <cell r="G1830">
            <v>413001</v>
          </cell>
          <cell r="H1830">
            <v>4130</v>
          </cell>
          <cell r="I1830" t="str">
            <v>OF-MTCE</v>
          </cell>
          <cell r="J1830" t="str">
            <v>BASE JV</v>
          </cell>
          <cell r="K1830" t="str">
            <v>PRODUCTION</v>
          </cell>
          <cell r="L1830" t="str">
            <v>PRODUCTION</v>
          </cell>
          <cell r="M1830" t="str">
            <v>Asset Manager, Land East Hub</v>
          </cell>
          <cell r="N1830" t="str">
            <v>Asset Management Integration Lead</v>
          </cell>
          <cell r="O1830" t="str">
            <v>ADEDIRAN, ADEWALE</v>
          </cell>
          <cell r="P1830" t="str">
            <v>EFE.IGWE@SHELL.COM</v>
          </cell>
          <cell r="Q1830" t="str">
            <v>OPEX</v>
          </cell>
          <cell r="R1830" t="str">
            <v>OPEX</v>
          </cell>
          <cell r="S1830" t="str">
            <v>NON SAL</v>
          </cell>
          <cell r="T1830" t="str">
            <v>N/A</v>
          </cell>
          <cell r="U1830" t="str">
            <v>N/A</v>
          </cell>
          <cell r="V1830" t="str">
            <v>N/A</v>
          </cell>
          <cell r="W1830" t="str">
            <v>P233 Facilities Maintenance</v>
          </cell>
          <cell r="X1830" t="str">
            <v>S7200 Services</v>
          </cell>
          <cell r="Y1830" t="str">
            <v>A2140 Facilities Maintenance</v>
          </cell>
          <cell r="Z1830">
            <v>47968.200000000019</v>
          </cell>
          <cell r="AA1830">
            <v>30419.78</v>
          </cell>
          <cell r="AB1830">
            <v>3780767</v>
          </cell>
          <cell r="AC1830">
            <v>173228</v>
          </cell>
          <cell r="AD1830">
            <v>185623.95737704917</v>
          </cell>
          <cell r="AG1830">
            <v>0</v>
          </cell>
          <cell r="AH1830">
            <v>-185623.95737704917</v>
          </cell>
        </row>
        <row r="1831">
          <cell r="A1831" t="str">
            <v>O.NG.PAE.OUC.FAC.724FP</v>
          </cell>
          <cell r="B1831" t="str">
            <v>PAE OGUTA C/S FACILITIES PREV. MTC</v>
          </cell>
          <cell r="C1831" t="str">
            <v>O.NG.PEL.FAC.724FP</v>
          </cell>
          <cell r="D1831" t="str">
            <v>LAND AREA EAST (PEA) OIL FACILITIES PREVENTIVE MAINTENANCE (PRODUCTION MAINTENANCE – OIL (ONSHORE))</v>
          </cell>
          <cell r="E1831" t="str">
            <v>IRETI OMOTOSO</v>
          </cell>
          <cell r="F1831" t="str">
            <v>PRODUCTION</v>
          </cell>
          <cell r="G1831">
            <v>413001</v>
          </cell>
          <cell r="H1831">
            <v>4130</v>
          </cell>
          <cell r="I1831" t="str">
            <v>OF-MTCE</v>
          </cell>
          <cell r="J1831" t="str">
            <v>BASE JV</v>
          </cell>
          <cell r="K1831" t="str">
            <v>PRODUCTION</v>
          </cell>
          <cell r="L1831" t="str">
            <v>PRODUCTION</v>
          </cell>
          <cell r="M1831" t="str">
            <v>Asset Manager, Land East Hub</v>
          </cell>
          <cell r="N1831" t="str">
            <v>Asset Management Integration Lead</v>
          </cell>
          <cell r="O1831" t="str">
            <v>ADEDIRAN, ADEWALE</v>
          </cell>
          <cell r="P1831" t="str">
            <v>EFE.IGWE@SHELL.COM</v>
          </cell>
          <cell r="Q1831" t="str">
            <v>OPEX</v>
          </cell>
          <cell r="R1831" t="str">
            <v>OPEX</v>
          </cell>
          <cell r="S1831" t="str">
            <v>NON SAL</v>
          </cell>
          <cell r="T1831" t="str">
            <v>N/A</v>
          </cell>
          <cell r="U1831" t="str">
            <v>N/A</v>
          </cell>
          <cell r="V1831" t="str">
            <v>N/A</v>
          </cell>
          <cell r="W1831" t="str">
            <v>P233 Facilities Maintenance</v>
          </cell>
          <cell r="X1831" t="str">
            <v>S7200 Services</v>
          </cell>
          <cell r="Y1831" t="str">
            <v>A2140 Facilities Maintenance</v>
          </cell>
          <cell r="Z1831">
            <v>9062.18</v>
          </cell>
          <cell r="AA1831">
            <v>0</v>
          </cell>
          <cell r="AB1831">
            <v>0</v>
          </cell>
          <cell r="AC1831">
            <v>0</v>
          </cell>
          <cell r="AD1831">
            <v>0</v>
          </cell>
          <cell r="AG1831">
            <v>0</v>
          </cell>
          <cell r="AH1831">
            <v>0</v>
          </cell>
        </row>
        <row r="1832">
          <cell r="A1832" t="str">
            <v>O.NG.PAE.OUF.FAC.724FP</v>
          </cell>
          <cell r="B1832" t="str">
            <v>PAE OGUTA F/S FACILITIES PREV. MTC</v>
          </cell>
          <cell r="C1832" t="str">
            <v>O.NG.PEL.FAC.724FP</v>
          </cell>
          <cell r="D1832" t="str">
            <v>LAND AREA EAST (PEA) OIL FACILITIES PREVENTIVE MAINTENANCE (PRODUCTION MAINTENANCE – OIL (ONSHORE))</v>
          </cell>
          <cell r="E1832" t="str">
            <v>IRETI OMOTOSO</v>
          </cell>
          <cell r="F1832" t="str">
            <v>PRODUCTION</v>
          </cell>
          <cell r="G1832">
            <v>413001</v>
          </cell>
          <cell r="H1832">
            <v>4130</v>
          </cell>
          <cell r="I1832" t="str">
            <v>OF-MTCE</v>
          </cell>
          <cell r="J1832" t="str">
            <v>BASE JV</v>
          </cell>
          <cell r="K1832" t="str">
            <v>PRODUCTION</v>
          </cell>
          <cell r="L1832" t="str">
            <v>PRODUCTION</v>
          </cell>
          <cell r="M1832" t="str">
            <v>Asset Manager, Land East Hub</v>
          </cell>
          <cell r="N1832" t="str">
            <v>Asset Management Integration Lead</v>
          </cell>
          <cell r="O1832" t="str">
            <v>ADEDIRAN, ADEWALE</v>
          </cell>
          <cell r="P1832" t="str">
            <v>EFE.IGWE@SHELL.COM</v>
          </cell>
          <cell r="Q1832" t="str">
            <v>OPEX</v>
          </cell>
          <cell r="R1832" t="str">
            <v>OPEX</v>
          </cell>
          <cell r="S1832" t="str">
            <v>NON SAL</v>
          </cell>
          <cell r="T1832" t="str">
            <v>N/A</v>
          </cell>
          <cell r="U1832" t="str">
            <v>N/A</v>
          </cell>
          <cell r="V1832" t="str">
            <v>N_OGUT_ENV_N01</v>
          </cell>
          <cell r="W1832" t="str">
            <v>P233 Facilities Maintenance</v>
          </cell>
          <cell r="X1832" t="str">
            <v>S7200 Services</v>
          </cell>
          <cell r="Y1832" t="str">
            <v>A2140 Facilities Maintenance</v>
          </cell>
          <cell r="Z1832">
            <v>229865.69999999998</v>
          </cell>
          <cell r="AA1832">
            <v>156439.96999999997</v>
          </cell>
          <cell r="AB1832">
            <v>33996805.439999998</v>
          </cell>
          <cell r="AC1832">
            <v>248585.8</v>
          </cell>
          <cell r="AD1832">
            <v>360050.73586885247</v>
          </cell>
          <cell r="AG1832">
            <v>0</v>
          </cell>
          <cell r="AH1832">
            <v>-360050.73586885247</v>
          </cell>
        </row>
        <row r="1833">
          <cell r="A1833" t="str">
            <v>O.NG.PAE.RKF.FAC.724FP</v>
          </cell>
          <cell r="B1833" t="str">
            <v>PAE RUMEKPE F/S FACILITIES PREV. MTC</v>
          </cell>
          <cell r="C1833" t="str">
            <v>O.NG.PEL.FAC.724FP</v>
          </cell>
          <cell r="D1833" t="str">
            <v>LAND AREA EAST (PEA) OIL FACILITIES PREVENTIVE MAINTENANCE (PRODUCTION MAINTENANCE – OIL (ONSHORE))</v>
          </cell>
          <cell r="E1833" t="str">
            <v>IRETI OMOTOSO</v>
          </cell>
          <cell r="F1833" t="str">
            <v>PRODUCTION</v>
          </cell>
          <cell r="G1833">
            <v>413001</v>
          </cell>
          <cell r="H1833">
            <v>4130</v>
          </cell>
          <cell r="I1833" t="str">
            <v>OF-MTCE</v>
          </cell>
          <cell r="J1833" t="str">
            <v>BASE JV</v>
          </cell>
          <cell r="K1833" t="str">
            <v>PRODUCTION</v>
          </cell>
          <cell r="L1833" t="str">
            <v>PRODUCTION</v>
          </cell>
          <cell r="M1833" t="str">
            <v>Asset Manager, Land East Hub</v>
          </cell>
          <cell r="N1833" t="str">
            <v>Asset Management Integration Lead</v>
          </cell>
          <cell r="O1833" t="str">
            <v>ADEDIRAN, ADEWALE</v>
          </cell>
          <cell r="P1833" t="str">
            <v>EFE.IGWE@SHELL.COM</v>
          </cell>
          <cell r="Q1833" t="str">
            <v>OPEX</v>
          </cell>
          <cell r="R1833" t="str">
            <v>OPEX</v>
          </cell>
          <cell r="S1833" t="str">
            <v>NON SAL</v>
          </cell>
          <cell r="T1833" t="str">
            <v>N/A</v>
          </cell>
          <cell r="U1833" t="str">
            <v>N/A</v>
          </cell>
          <cell r="V1833" t="str">
            <v>N_AHIA_EL2_N03</v>
          </cell>
          <cell r="W1833" t="str">
            <v>P233 Facilities Maintenance</v>
          </cell>
          <cell r="X1833" t="str">
            <v>S7200 Services</v>
          </cell>
          <cell r="Y1833" t="str">
            <v>A2140 Facilities Maintenance</v>
          </cell>
          <cell r="Z1833">
            <v>179269.47000000009</v>
          </cell>
          <cell r="AA1833">
            <v>20457.339999999993</v>
          </cell>
          <cell r="AB1833">
            <v>43253029.799999997</v>
          </cell>
          <cell r="AC1833">
            <v>183673</v>
          </cell>
          <cell r="AD1833">
            <v>325486.21245901636</v>
          </cell>
          <cell r="AG1833">
            <v>0</v>
          </cell>
          <cell r="AH1833">
            <v>-325486.21245901636</v>
          </cell>
        </row>
        <row r="1834">
          <cell r="A1834" t="str">
            <v>O.NG.PAE.SUU.RDS.724FP</v>
          </cell>
          <cell r="B1834" t="str">
            <v xml:space="preserve">PAE.SUPPORT ROADS PREV. MTC             </v>
          </cell>
          <cell r="C1834" t="str">
            <v>O.NG.PEL.FAC.724FP</v>
          </cell>
          <cell r="D1834" t="str">
            <v>LAND AREA EAST (PEA) OIL FACILITIES PREVENTIVE MAINTENANCE (PRODUCTION MAINTENANCE – OIL (ONSHORE))</v>
          </cell>
          <cell r="E1834" t="str">
            <v>IRETI OMOTOSO</v>
          </cell>
          <cell r="F1834" t="str">
            <v>PRODUCTION</v>
          </cell>
          <cell r="G1834">
            <v>413001</v>
          </cell>
          <cell r="H1834">
            <v>4130</v>
          </cell>
          <cell r="I1834" t="str">
            <v>OF-MTCE</v>
          </cell>
          <cell r="J1834" t="str">
            <v>BASE JV</v>
          </cell>
          <cell r="K1834" t="str">
            <v>PRODUCTION</v>
          </cell>
          <cell r="L1834" t="str">
            <v>PRODUCTION</v>
          </cell>
          <cell r="M1834" t="str">
            <v>Asset Manager, Central Hub</v>
          </cell>
          <cell r="N1834" t="str">
            <v>Asset Management Integration Lead</v>
          </cell>
          <cell r="O1834" t="str">
            <v>ADEDIRAN, ADEWALE</v>
          </cell>
          <cell r="P1834" t="str">
            <v>EFE.IGWE@SHELL.COM</v>
          </cell>
          <cell r="Q1834" t="str">
            <v>OPEX</v>
          </cell>
          <cell r="R1834" t="str">
            <v>OPEX</v>
          </cell>
          <cell r="S1834" t="str">
            <v>NON SAL</v>
          </cell>
          <cell r="T1834" t="str">
            <v>N/A</v>
          </cell>
          <cell r="U1834" t="str">
            <v>N/A</v>
          </cell>
          <cell r="V1834" t="str">
            <v>N/A</v>
          </cell>
          <cell r="W1834" t="str">
            <v>P233 Facilities Maintenance</v>
          </cell>
          <cell r="X1834" t="str">
            <v>S7200 Services</v>
          </cell>
          <cell r="Y1834" t="str">
            <v>A2140 Facilities Maintenance</v>
          </cell>
          <cell r="Z1834">
            <v>0</v>
          </cell>
          <cell r="AA1834">
            <v>0</v>
          </cell>
          <cell r="AB1834">
            <v>0</v>
          </cell>
          <cell r="AC1834">
            <v>0</v>
          </cell>
          <cell r="AD1834">
            <v>0</v>
          </cell>
          <cell r="AG1834">
            <v>0</v>
          </cell>
          <cell r="AH1834">
            <v>0</v>
          </cell>
        </row>
        <row r="1835">
          <cell r="A1835" t="str">
            <v>O.NG.PAE.UBF.FAC.724FP</v>
          </cell>
          <cell r="B1835" t="str">
            <v>PAE UBIE F/S FACILITIES PREV. MTC</v>
          </cell>
          <cell r="C1835" t="str">
            <v>O.NG.PEL.FAC.724FP</v>
          </cell>
          <cell r="D1835" t="str">
            <v>LAND AREA EAST (PEA) OIL FACILITIES PREVENTIVE MAINTENANCE (PRODUCTION MAINTENANCE – OIL (ONSHORE))</v>
          </cell>
          <cell r="E1835" t="str">
            <v>IRETI OMOTOSO</v>
          </cell>
          <cell r="F1835" t="str">
            <v>PRODUCTION</v>
          </cell>
          <cell r="G1835">
            <v>413001</v>
          </cell>
          <cell r="H1835">
            <v>4130</v>
          </cell>
          <cell r="I1835" t="str">
            <v>OF-MTCE</v>
          </cell>
          <cell r="J1835" t="str">
            <v>BASE JV</v>
          </cell>
          <cell r="K1835" t="str">
            <v>PRODUCTION</v>
          </cell>
          <cell r="L1835" t="str">
            <v>PRODUCTION</v>
          </cell>
          <cell r="M1835" t="str">
            <v>Asset Manager, Central Hub</v>
          </cell>
          <cell r="N1835" t="str">
            <v>Asset Management Integration Lead</v>
          </cell>
          <cell r="O1835" t="str">
            <v>ADEDIRAN, ADEWALE</v>
          </cell>
          <cell r="P1835" t="str">
            <v>EFE.IGWE@SHELL.COM</v>
          </cell>
          <cell r="Q1835" t="str">
            <v>OPEX</v>
          </cell>
          <cell r="R1835" t="str">
            <v>OPEX</v>
          </cell>
          <cell r="S1835" t="str">
            <v>NON SAL</v>
          </cell>
          <cell r="T1835" t="str">
            <v>N/A</v>
          </cell>
          <cell r="U1835" t="str">
            <v>N/A</v>
          </cell>
          <cell r="V1835" t="str">
            <v>N_NUNR_EL2_N03</v>
          </cell>
          <cell r="W1835" t="str">
            <v>P233 Facilities Maintenance</v>
          </cell>
          <cell r="X1835" t="str">
            <v>S7200 Services</v>
          </cell>
          <cell r="Y1835" t="str">
            <v>A2140 Facilities Maintenance</v>
          </cell>
          <cell r="Z1835">
            <v>18990.84</v>
          </cell>
          <cell r="AA1835">
            <v>0</v>
          </cell>
          <cell r="AB1835">
            <v>3928738.0000000005</v>
          </cell>
          <cell r="AC1835">
            <v>89713</v>
          </cell>
          <cell r="AD1835">
            <v>102594.10819672131</v>
          </cell>
          <cell r="AG1835">
            <v>0</v>
          </cell>
          <cell r="AH1835">
            <v>-102594.10819672131</v>
          </cell>
        </row>
        <row r="1836">
          <cell r="A1836" t="str">
            <v>O.NG.PCE.SUU.ACC.71300</v>
          </cell>
          <cell r="B1836" t="str">
            <v>PCE.SUPPORT ACCOODATION OPERATIONS</v>
          </cell>
          <cell r="C1836" t="str">
            <v>O.NG.PCE.SUU.ACC.71300A</v>
          </cell>
          <cell r="D1836" t="str">
            <v xml:space="preserve">PCE.SUPPORT ACCOMODATION OPERATIONS </v>
          </cell>
          <cell r="E1836" t="str">
            <v>IRETI OMOTOSO</v>
          </cell>
          <cell r="F1836" t="str">
            <v>PRODUCTION</v>
          </cell>
          <cell r="G1836">
            <v>414001</v>
          </cell>
          <cell r="H1836">
            <v>4140</v>
          </cell>
          <cell r="I1836" t="str">
            <v>OF-MTCE</v>
          </cell>
          <cell r="J1836" t="str">
            <v>BASE JV</v>
          </cell>
          <cell r="K1836" t="str">
            <v>PRODUCTION</v>
          </cell>
          <cell r="L1836" t="str">
            <v>PRODUCTION</v>
          </cell>
          <cell r="M1836" t="str">
            <v>Asset Manager, Swamp East Hub</v>
          </cell>
          <cell r="N1836" t="str">
            <v>Asset Management Integration Lead</v>
          </cell>
          <cell r="O1836" t="str">
            <v>AZUBUIKE, JOHN</v>
          </cell>
          <cell r="P1836" t="str">
            <v>PATRICK.OGUN@SHELL.COM</v>
          </cell>
          <cell r="Q1836" t="str">
            <v>OPEX</v>
          </cell>
          <cell r="R1836" t="str">
            <v>OPEX</v>
          </cell>
          <cell r="S1836" t="str">
            <v>NON SAL</v>
          </cell>
          <cell r="T1836" t="str">
            <v>N/A</v>
          </cell>
          <cell r="U1836" t="str">
            <v>N/A</v>
          </cell>
          <cell r="V1836" t="str">
            <v>C_OPSE_OIL_Z11</v>
          </cell>
          <cell r="W1836" t="str">
            <v>P231 Production Operations</v>
          </cell>
          <cell r="X1836" t="str">
            <v>S7200 Services</v>
          </cell>
          <cell r="Y1836" t="str">
            <v>A2110 Production Operations</v>
          </cell>
          <cell r="Z1836">
            <v>0</v>
          </cell>
          <cell r="AA1836">
            <v>16619.11</v>
          </cell>
          <cell r="AB1836">
            <v>15096000.000000002</v>
          </cell>
          <cell r="AC1836">
            <v>51000</v>
          </cell>
          <cell r="AD1836">
            <v>100495.08196721312</v>
          </cell>
          <cell r="AG1836">
            <v>0</v>
          </cell>
          <cell r="AH1836">
            <v>-100495.08196721312</v>
          </cell>
        </row>
        <row r="1837">
          <cell r="A1837" t="str">
            <v>O.NG.PAE.UCF.FAC.724FP</v>
          </cell>
          <cell r="B1837" t="str">
            <v>PAE UMUECHEM F/S FACILITIES PREV. MTC</v>
          </cell>
          <cell r="C1837" t="str">
            <v>O.NG.PEL.FAC.724FP</v>
          </cell>
          <cell r="D1837" t="str">
            <v>LAND AREA EAST (PEA) OIL FACILITIES PREVENTIVE MAINTENANCE (PRODUCTION MAINTENANCE – OIL (ONSHORE))</v>
          </cell>
          <cell r="E1837" t="str">
            <v>IRETI OMOTOSO</v>
          </cell>
          <cell r="F1837" t="str">
            <v>PRODUCTION</v>
          </cell>
          <cell r="G1837">
            <v>413001</v>
          </cell>
          <cell r="H1837">
            <v>4130</v>
          </cell>
          <cell r="I1837" t="str">
            <v>OF-MTCE</v>
          </cell>
          <cell r="J1837" t="str">
            <v>BASE JV</v>
          </cell>
          <cell r="K1837" t="str">
            <v>PRODUCTION</v>
          </cell>
          <cell r="L1837" t="str">
            <v>PRODUCTION</v>
          </cell>
          <cell r="M1837" t="str">
            <v>Asset Manager, Land East Hub</v>
          </cell>
          <cell r="N1837" t="str">
            <v>Asset Management Integration Lead</v>
          </cell>
          <cell r="O1837" t="str">
            <v>ADEDIRAN, ADEWALE</v>
          </cell>
          <cell r="P1837" t="str">
            <v>EFE.IGWE@SHELL.COM</v>
          </cell>
          <cell r="Q1837" t="str">
            <v>OPEX</v>
          </cell>
          <cell r="R1837" t="str">
            <v>OPEX</v>
          </cell>
          <cell r="S1837" t="str">
            <v>NON SAL</v>
          </cell>
          <cell r="T1837" t="str">
            <v>N/A</v>
          </cell>
          <cell r="U1837" t="str">
            <v>N/A</v>
          </cell>
          <cell r="V1837" t="str">
            <v>N_UMUE_EL1_N03</v>
          </cell>
          <cell r="W1837" t="str">
            <v>P233 Facilities Maintenance</v>
          </cell>
          <cell r="X1837" t="str">
            <v>S7200 Services</v>
          </cell>
          <cell r="Y1837" t="str">
            <v>A2140 Facilities Maintenance</v>
          </cell>
          <cell r="Z1837">
            <v>87424.22</v>
          </cell>
          <cell r="AA1837">
            <v>85856.659999999989</v>
          </cell>
          <cell r="AB1837">
            <v>3585891.9999999991</v>
          </cell>
          <cell r="AC1837">
            <v>200138</v>
          </cell>
          <cell r="AD1837">
            <v>211895.02295081966</v>
          </cell>
          <cell r="AG1837">
            <v>0</v>
          </cell>
          <cell r="AH1837">
            <v>-211895.02295081966</v>
          </cell>
        </row>
        <row r="1838">
          <cell r="A1838" t="str">
            <v>O.NG.PAE.UCF.FLO.724FP</v>
          </cell>
          <cell r="B1838" t="str">
            <v>PAE UMUECHEM F/S FLOWLINES PREV. MTC</v>
          </cell>
          <cell r="C1838" t="str">
            <v>O.NG.PEL.FAC.724FP</v>
          </cell>
          <cell r="D1838" t="str">
            <v>LAND AREA EAST (PEA) OIL FACILITIES PREVENTIVE MAINTENANCE (PRODUCTION MAINTENANCE – OIL (ONSHORE))</v>
          </cell>
          <cell r="E1838" t="str">
            <v>IRETI OMOTOSO</v>
          </cell>
          <cell r="F1838" t="str">
            <v>PRODUCTION</v>
          </cell>
          <cell r="G1838">
            <v>413001</v>
          </cell>
          <cell r="H1838">
            <v>4130</v>
          </cell>
          <cell r="I1838" t="str">
            <v>OF-MTCE</v>
          </cell>
          <cell r="J1838" t="str">
            <v>BASE JV</v>
          </cell>
          <cell r="K1838" t="str">
            <v>PRODUCTION</v>
          </cell>
          <cell r="L1838" t="str">
            <v>PRODUCTION</v>
          </cell>
          <cell r="M1838" t="str">
            <v>Asset Manager, Land East Hub</v>
          </cell>
          <cell r="N1838" t="str">
            <v>Asset Management Integration Lead</v>
          </cell>
          <cell r="O1838" t="str">
            <v>ADEDIRAN, ADEWALE</v>
          </cell>
          <cell r="P1838" t="str">
            <v>EFE.IGWE@SHELL.COM</v>
          </cell>
          <cell r="Q1838" t="str">
            <v>OPEX</v>
          </cell>
          <cell r="R1838" t="str">
            <v>OPEX</v>
          </cell>
          <cell r="S1838" t="str">
            <v>NON SAL</v>
          </cell>
          <cell r="T1838" t="str">
            <v>N/A</v>
          </cell>
          <cell r="U1838" t="str">
            <v>N/A</v>
          </cell>
          <cell r="V1838" t="str">
            <v>N/A</v>
          </cell>
          <cell r="W1838" t="str">
            <v>P233 Facilities Maintenance</v>
          </cell>
          <cell r="X1838" t="str">
            <v>S7200 Services</v>
          </cell>
          <cell r="Y1838" t="str">
            <v>A2140 Facilities Maintenance</v>
          </cell>
          <cell r="Z1838">
            <v>0.03</v>
          </cell>
          <cell r="AA1838">
            <v>0</v>
          </cell>
          <cell r="AB1838">
            <v>0</v>
          </cell>
          <cell r="AC1838">
            <v>0</v>
          </cell>
          <cell r="AD1838">
            <v>0</v>
          </cell>
          <cell r="AG1838">
            <v>0</v>
          </cell>
          <cell r="AH1838">
            <v>0</v>
          </cell>
        </row>
        <row r="1839">
          <cell r="A1839" t="str">
            <v>O.NG.PBE.DCF.FAC.724FP</v>
          </cell>
          <cell r="B1839" t="str">
            <v>PBE DIEBU CREEK F/S FACIL PREV. MTC</v>
          </cell>
          <cell r="C1839" t="str">
            <v>O.NG.PEL.FAC.724FP</v>
          </cell>
          <cell r="D1839" t="str">
            <v>LAND AREA EAST (PEA) OIL FACILITIES PREVENTIVE MAINTENANCE (PRODUCTION MAINTENANCE – OIL (ONSHORE))</v>
          </cell>
          <cell r="E1839" t="str">
            <v>IRETI OMOTOSO</v>
          </cell>
          <cell r="F1839" t="str">
            <v>PRODUCTION</v>
          </cell>
          <cell r="G1839">
            <v>413001</v>
          </cell>
          <cell r="H1839">
            <v>4130</v>
          </cell>
          <cell r="I1839" t="str">
            <v>OF-MTCE</v>
          </cell>
          <cell r="J1839" t="str">
            <v>BASE JV</v>
          </cell>
          <cell r="K1839" t="str">
            <v>PRODUCTION</v>
          </cell>
          <cell r="L1839" t="str">
            <v>PRODUCTION</v>
          </cell>
          <cell r="M1839" t="str">
            <v>Asset Manager, Central Hub</v>
          </cell>
          <cell r="N1839" t="str">
            <v>Asset Management Integration Lead</v>
          </cell>
          <cell r="O1839" t="str">
            <v>ADEDIRAN, ADEWALE</v>
          </cell>
          <cell r="P1839" t="str">
            <v>EFE.IGWE@SHELL.COM</v>
          </cell>
          <cell r="Q1839" t="str">
            <v>OPEX</v>
          </cell>
          <cell r="R1839" t="str">
            <v>OPEX</v>
          </cell>
          <cell r="S1839" t="str">
            <v>NON SAL</v>
          </cell>
          <cell r="T1839" t="str">
            <v>N/A</v>
          </cell>
          <cell r="U1839" t="str">
            <v>N/A</v>
          </cell>
          <cell r="V1839" t="str">
            <v>N_DBUC_EL2_N03</v>
          </cell>
          <cell r="W1839" t="str">
            <v>P233 Facilities Maintenance</v>
          </cell>
          <cell r="X1839" t="str">
            <v>S7200 Services</v>
          </cell>
          <cell r="Y1839" t="str">
            <v>A2140 Facilities Maintenance</v>
          </cell>
          <cell r="Z1839">
            <v>43625.77</v>
          </cell>
          <cell r="AA1839">
            <v>32991.040000000008</v>
          </cell>
          <cell r="AB1839">
            <v>10063388.08</v>
          </cell>
          <cell r="AC1839">
            <v>107147</v>
          </cell>
          <cell r="AD1839">
            <v>140141.71501639346</v>
          </cell>
          <cell r="AG1839">
            <v>0</v>
          </cell>
          <cell r="AH1839">
            <v>-140141.71501639346</v>
          </cell>
        </row>
        <row r="1840">
          <cell r="A1840" t="str">
            <v>O.NG.PBE.DCF.FLO.724FP</v>
          </cell>
          <cell r="B1840" t="str">
            <v xml:space="preserve">PBE DIEBU CREEK F/S FLOWL PREVENT MTC   </v>
          </cell>
          <cell r="C1840" t="str">
            <v>O.NG.PEL.FAC.724FP</v>
          </cell>
          <cell r="D1840" t="str">
            <v>LAND AREA EAST (PEA) OIL FACILITIES PREVENTIVE MAINTENANCE (PRODUCTION MAINTENANCE – OIL (ONSHORE))</v>
          </cell>
          <cell r="E1840" t="str">
            <v>IRETI OMOTOSO</v>
          </cell>
          <cell r="F1840" t="str">
            <v>PRODUCTION</v>
          </cell>
          <cell r="G1840">
            <v>413001</v>
          </cell>
          <cell r="H1840">
            <v>4130</v>
          </cell>
          <cell r="I1840" t="str">
            <v>OF-MTCE</v>
          </cell>
          <cell r="J1840" t="str">
            <v>BASE JV</v>
          </cell>
          <cell r="K1840" t="str">
            <v>PRODUCTION</v>
          </cell>
          <cell r="L1840" t="str">
            <v>PRODUCTION</v>
          </cell>
          <cell r="M1840" t="str">
            <v>Asset Manager, Central Hub</v>
          </cell>
          <cell r="N1840" t="str">
            <v>Asset Management Integration Lead</v>
          </cell>
          <cell r="O1840" t="str">
            <v>ADEDIRAN, ADEWALE</v>
          </cell>
          <cell r="P1840" t="str">
            <v>EFE.IGWE@SHELL.COM</v>
          </cell>
          <cell r="Q1840" t="str">
            <v>OPEX</v>
          </cell>
          <cell r="R1840" t="str">
            <v>OPEX</v>
          </cell>
          <cell r="S1840" t="str">
            <v>NON SAL</v>
          </cell>
          <cell r="T1840" t="str">
            <v>N/A</v>
          </cell>
          <cell r="U1840" t="str">
            <v>N/A</v>
          </cell>
          <cell r="V1840" t="str">
            <v>N/A</v>
          </cell>
          <cell r="W1840" t="str">
            <v>P233 Facilities Maintenance</v>
          </cell>
          <cell r="X1840" t="str">
            <v>S7200 Services</v>
          </cell>
          <cell r="Y1840" t="str">
            <v>A2140 Facilities Maintenance</v>
          </cell>
          <cell r="Z1840">
            <v>20437.190000000002</v>
          </cell>
          <cell r="AA1840">
            <v>0</v>
          </cell>
          <cell r="AB1840">
            <v>0</v>
          </cell>
          <cell r="AC1840">
            <v>0</v>
          </cell>
          <cell r="AD1840">
            <v>0</v>
          </cell>
          <cell r="AG1840">
            <v>0</v>
          </cell>
          <cell r="AH1840">
            <v>0</v>
          </cell>
        </row>
        <row r="1841">
          <cell r="A1841" t="str">
            <v>O.NG.PBE.NUF.FAC.724FP</v>
          </cell>
          <cell r="B1841" t="str">
            <v>PBE NUN RIVER F/S FACIL PREV. MTC</v>
          </cell>
          <cell r="C1841" t="str">
            <v>O.NG.PEL.FAC.724FP</v>
          </cell>
          <cell r="D1841" t="str">
            <v>LAND AREA EAST (PEA) OIL FACILITIES PREVENTIVE MAINTENANCE (PRODUCTION MAINTENANCE – OIL (ONSHORE))</v>
          </cell>
          <cell r="E1841" t="str">
            <v>IRETI OMOTOSO</v>
          </cell>
          <cell r="F1841" t="str">
            <v>PRODUCTION</v>
          </cell>
          <cell r="G1841">
            <v>413001</v>
          </cell>
          <cell r="H1841">
            <v>4130</v>
          </cell>
          <cell r="I1841" t="str">
            <v>OF-MTCE</v>
          </cell>
          <cell r="J1841" t="str">
            <v>BASE JV</v>
          </cell>
          <cell r="K1841" t="str">
            <v>PRODUCTION</v>
          </cell>
          <cell r="L1841" t="str">
            <v>PRODUCTION</v>
          </cell>
          <cell r="M1841" t="str">
            <v>Asset Manager, Central Hub</v>
          </cell>
          <cell r="N1841" t="str">
            <v>Asset Management Integration Lead</v>
          </cell>
          <cell r="O1841" t="str">
            <v>ADEDIRAN, ADEWALE</v>
          </cell>
          <cell r="P1841" t="str">
            <v>EFE.IGWE@SHELL.COM</v>
          </cell>
          <cell r="Q1841" t="str">
            <v>OPEX</v>
          </cell>
          <cell r="R1841" t="str">
            <v>OPEX</v>
          </cell>
          <cell r="S1841" t="str">
            <v>NON SAL</v>
          </cell>
          <cell r="T1841" t="str">
            <v>N/A</v>
          </cell>
          <cell r="U1841" t="str">
            <v>N/A</v>
          </cell>
          <cell r="V1841" t="str">
            <v>N_NUNR_EL2_N03</v>
          </cell>
          <cell r="W1841" t="str">
            <v>P233 Facilities Maintenance</v>
          </cell>
          <cell r="X1841" t="str">
            <v>S7200 Services</v>
          </cell>
          <cell r="Y1841" t="str">
            <v>A2140 Facilities Maintenance</v>
          </cell>
          <cell r="Z1841">
            <v>141469.87999999995</v>
          </cell>
          <cell r="AA1841">
            <v>194228.95999999996</v>
          </cell>
          <cell r="AB1841">
            <v>20928738</v>
          </cell>
          <cell r="AC1841">
            <v>107147</v>
          </cell>
          <cell r="AD1841">
            <v>175765.8131147541</v>
          </cell>
          <cell r="AG1841">
            <v>0</v>
          </cell>
          <cell r="AH1841">
            <v>-175765.8131147541</v>
          </cell>
        </row>
        <row r="1842">
          <cell r="A1842" t="str">
            <v>O.NG.PCW.ARF.FAC.724FC</v>
          </cell>
          <cell r="B1842" t="str">
            <v>PCW AFREMO F/S FACIL CORR. MTC</v>
          </cell>
          <cell r="C1842" t="str">
            <v>O.NG.PCW.FAC.724AFC</v>
          </cell>
          <cell r="D1842" t="str">
            <v>PCW AFREMO F/S FACIL CORR. MTC (PRODUCTION MAINTENANCE – OIL (ONSHORE))</v>
          </cell>
          <cell r="E1842" t="str">
            <v>IRETI OMOTOSO</v>
          </cell>
          <cell r="F1842" t="str">
            <v>PRODUCTION</v>
          </cell>
          <cell r="G1842">
            <v>413001</v>
          </cell>
          <cell r="H1842">
            <v>4130</v>
          </cell>
          <cell r="I1842" t="str">
            <v>OF-MTCE</v>
          </cell>
          <cell r="J1842" t="str">
            <v>BASE JV</v>
          </cell>
          <cell r="K1842" t="str">
            <v>PRODUCTION</v>
          </cell>
          <cell r="L1842" t="str">
            <v>PRODUCTION</v>
          </cell>
          <cell r="M1842" t="str">
            <v>Asset Manager, Swamp West Hub</v>
          </cell>
          <cell r="N1842" t="str">
            <v>Asset Management Integration Lead</v>
          </cell>
          <cell r="O1842" t="str">
            <v>COOKEY, GABRIEL</v>
          </cell>
          <cell r="P1842" t="str">
            <v>RACHEAL.ORUEKPETI@SHELL.COM</v>
          </cell>
          <cell r="Q1842" t="str">
            <v>OPEX</v>
          </cell>
          <cell r="R1842" t="str">
            <v>OPEX</v>
          </cell>
          <cell r="S1842" t="str">
            <v>NON SAL</v>
          </cell>
          <cell r="T1842" t="str">
            <v>N/A</v>
          </cell>
          <cell r="U1842" t="str">
            <v>N/A</v>
          </cell>
          <cell r="V1842" t="str">
            <v>N_AFRE_WS1_N02</v>
          </cell>
          <cell r="W1842" t="str">
            <v>P233 Facilities Maintenance</v>
          </cell>
          <cell r="X1842" t="str">
            <v>S7200 Services</v>
          </cell>
          <cell r="Y1842" t="str">
            <v>A2140 Facilities Maintenance</v>
          </cell>
          <cell r="Z1842">
            <v>-0.03</v>
          </cell>
          <cell r="AA1842">
            <v>0</v>
          </cell>
          <cell r="AB1842">
            <v>1104510.4431116283</v>
          </cell>
          <cell r="AC1842">
            <v>20881.16194611046</v>
          </cell>
          <cell r="AD1842">
            <v>24502.507661230553</v>
          </cell>
          <cell r="AG1842">
            <v>0</v>
          </cell>
          <cell r="AH1842">
            <v>-24502.507661230553</v>
          </cell>
        </row>
        <row r="1843">
          <cell r="A1843" t="str">
            <v>O.NG.PAE.A1B.FAC.71300</v>
          </cell>
          <cell r="B1843" t="str">
            <v>PAE AGBADA 1 BOOSTER FAC OPERATIONS</v>
          </cell>
          <cell r="C1843" t="str">
            <v>O.NG.PEL.GAS.71300</v>
          </cell>
          <cell r="D1843" t="str">
            <v>LAND AREA EAST (PEL) GAS FACILITIES OPERATIONS (PRODUCTION MAINTENANCE – GAS (ONSHORE))</v>
          </cell>
          <cell r="E1843" t="str">
            <v>IRETI OMOTOSO</v>
          </cell>
          <cell r="F1843" t="str">
            <v>PRODUCTION</v>
          </cell>
          <cell r="G1843">
            <v>413003</v>
          </cell>
          <cell r="H1843">
            <v>4130</v>
          </cell>
          <cell r="I1843" t="str">
            <v>GAS</v>
          </cell>
          <cell r="J1843" t="str">
            <v>BASE JV</v>
          </cell>
          <cell r="K1843" t="str">
            <v>PRODUCTION</v>
          </cell>
          <cell r="L1843" t="str">
            <v>PRODUCTION</v>
          </cell>
          <cell r="M1843" t="str">
            <v>Asset Manager, Land East Hub</v>
          </cell>
          <cell r="N1843" t="str">
            <v>Asset Management Integration Lead</v>
          </cell>
          <cell r="O1843" t="str">
            <v>ADEDIRAN, ADEWALE</v>
          </cell>
          <cell r="P1843" t="str">
            <v>FUBARA.AMAKIRI@SHELL.COM</v>
          </cell>
          <cell r="Q1843" t="str">
            <v>OPEX</v>
          </cell>
          <cell r="R1843" t="str">
            <v>OPEX</v>
          </cell>
          <cell r="S1843" t="str">
            <v>NON SAL</v>
          </cell>
          <cell r="T1843" t="str">
            <v>N/A</v>
          </cell>
          <cell r="U1843" t="str">
            <v>N/A</v>
          </cell>
          <cell r="V1843" t="str">
            <v>N_AGBD_EL1_N01</v>
          </cell>
          <cell r="W1843" t="str">
            <v>P231 Production Operations</v>
          </cell>
          <cell r="X1843" t="str">
            <v>S7200 Services</v>
          </cell>
          <cell r="Y1843" t="str">
            <v>A2170 Direct Mngt and Overheads</v>
          </cell>
          <cell r="Z1843">
            <v>2658.15</v>
          </cell>
          <cell r="AA1843">
            <v>0.81</v>
          </cell>
          <cell r="AB1843">
            <v>6090000</v>
          </cell>
          <cell r="AC1843">
            <v>3015</v>
          </cell>
          <cell r="AD1843">
            <v>22982.213114754097</v>
          </cell>
          <cell r="AG1843">
            <v>0</v>
          </cell>
          <cell r="AH1843">
            <v>-22982.213114754097</v>
          </cell>
        </row>
        <row r="1844">
          <cell r="A1844" t="str">
            <v>O.NG.PAE.GBA.FAC.71300</v>
          </cell>
          <cell r="B1844" t="str">
            <v>GBARAN AGG FACILITIES OPERATIONS</v>
          </cell>
          <cell r="C1844" t="str">
            <v>O.NG.PEL.GAS.71300</v>
          </cell>
          <cell r="D1844" t="str">
            <v>LAND AREA EAST (PEL) GAS FACILITIES OPERATIONS (PRODUCTION MAINTENANCE – GAS (ONSHORE))</v>
          </cell>
          <cell r="E1844" t="str">
            <v>IRETI OMOTOSO</v>
          </cell>
          <cell r="F1844" t="str">
            <v>PRODUCTION</v>
          </cell>
          <cell r="G1844">
            <v>413003</v>
          </cell>
          <cell r="H1844">
            <v>4130</v>
          </cell>
          <cell r="I1844" t="str">
            <v>GAS</v>
          </cell>
          <cell r="J1844" t="str">
            <v>BASE JV</v>
          </cell>
          <cell r="K1844" t="str">
            <v>PRODUCTION</v>
          </cell>
          <cell r="L1844" t="str">
            <v>PRODUCTION</v>
          </cell>
          <cell r="M1844" t="str">
            <v>Asset Manager, Central Hub</v>
          </cell>
          <cell r="N1844" t="str">
            <v>Asset Management Integration Lead</v>
          </cell>
          <cell r="O1844" t="str">
            <v>ADEDIRAN, ADEWALE</v>
          </cell>
          <cell r="P1844" t="str">
            <v>FUBARA.AMAKIRI@SHELL.COM</v>
          </cell>
          <cell r="Q1844" t="str">
            <v>OPEX</v>
          </cell>
          <cell r="R1844" t="str">
            <v>OPEX</v>
          </cell>
          <cell r="S1844" t="str">
            <v>NON SAL</v>
          </cell>
          <cell r="T1844" t="str">
            <v>N/A</v>
          </cell>
          <cell r="U1844" t="str">
            <v>N/A</v>
          </cell>
          <cell r="V1844" t="str">
            <v>N_GBAR_EL2_G01</v>
          </cell>
          <cell r="W1844" t="str">
            <v>P231 Production Operations</v>
          </cell>
          <cell r="X1844" t="str">
            <v>S7200 Services</v>
          </cell>
          <cell r="Y1844" t="str">
            <v>A2110 Production Operations</v>
          </cell>
          <cell r="Z1844">
            <v>562077.69000000006</v>
          </cell>
          <cell r="AA1844">
            <v>419061.99999999994</v>
          </cell>
          <cell r="AB1844">
            <v>59568324.199999996</v>
          </cell>
          <cell r="AC1844">
            <v>207074.68</v>
          </cell>
          <cell r="AD1844">
            <v>402380.66098360653</v>
          </cell>
          <cell r="AG1844">
            <v>0</v>
          </cell>
          <cell r="AH1844">
            <v>-402380.66098360653</v>
          </cell>
        </row>
        <row r="1845">
          <cell r="A1845" t="str">
            <v>O.NG.PAE.GBG.FAC.71300</v>
          </cell>
          <cell r="B1845" t="str">
            <v>GBARAN G/P FACILITIES OPERATIONS</v>
          </cell>
          <cell r="C1845" t="str">
            <v>O.NG.PEL.GAS.71300</v>
          </cell>
          <cell r="D1845" t="str">
            <v>LAND AREA EAST (PEL) GAS FACILITIES OPERATIONS (PRODUCTION MAINTENANCE – GAS (ONSHORE))</v>
          </cell>
          <cell r="E1845" t="str">
            <v>IRETI OMOTOSO</v>
          </cell>
          <cell r="F1845" t="str">
            <v>PRODUCTION</v>
          </cell>
          <cell r="G1845">
            <v>413003</v>
          </cell>
          <cell r="H1845">
            <v>4130</v>
          </cell>
          <cell r="I1845" t="str">
            <v>GAS</v>
          </cell>
          <cell r="J1845" t="str">
            <v>BASE JV</v>
          </cell>
          <cell r="K1845" t="str">
            <v>PRODUCTION</v>
          </cell>
          <cell r="L1845" t="str">
            <v>PRODUCTION</v>
          </cell>
          <cell r="M1845" t="str">
            <v>Asset Manager, Central Hub</v>
          </cell>
          <cell r="N1845" t="str">
            <v>Asset Management Integration Lead</v>
          </cell>
          <cell r="O1845" t="str">
            <v>ADEDIRAN, ADEWALE</v>
          </cell>
          <cell r="P1845" t="str">
            <v>FUBARA.AMAKIRI@SHELL.COM</v>
          </cell>
          <cell r="Q1845" t="str">
            <v>OPEX</v>
          </cell>
          <cell r="R1845" t="str">
            <v>OPEX</v>
          </cell>
          <cell r="S1845" t="str">
            <v>NON SAL</v>
          </cell>
          <cell r="T1845" t="str">
            <v>N/A</v>
          </cell>
          <cell r="U1845" t="str">
            <v>N/A</v>
          </cell>
          <cell r="V1845" t="str">
            <v>N_GBAR_EL2_G01</v>
          </cell>
          <cell r="W1845" t="str">
            <v>P231 Production Operations - Gas</v>
          </cell>
          <cell r="X1845" t="str">
            <v>S7200 Services</v>
          </cell>
          <cell r="Y1845" t="str">
            <v>A2110 Production Operations</v>
          </cell>
          <cell r="Z1845">
            <v>932416.1599999998</v>
          </cell>
          <cell r="AA1845">
            <v>513914.44999999995</v>
          </cell>
          <cell r="AB1845">
            <v>111007100</v>
          </cell>
          <cell r="AC1845">
            <v>642855.75</v>
          </cell>
          <cell r="AD1845">
            <v>1006813.4549180327</v>
          </cell>
          <cell r="AG1845">
            <v>0</v>
          </cell>
          <cell r="AH1845">
            <v>-1006813.4549180327</v>
          </cell>
        </row>
        <row r="1846">
          <cell r="A1846" t="str">
            <v>O.NG.PCW.BSF.FAC.71300</v>
          </cell>
          <cell r="B1846" t="str">
            <v>PCW BENISEDE F/S FACIL OPERATIONS</v>
          </cell>
          <cell r="C1846" t="str">
            <v>O.NG.PBW.GAS.71300H</v>
          </cell>
          <cell r="D1846" t="str">
            <v>SOUTHERN SWAMP (PWC) OIL FACILITIES OPERATIONS (FUEL &amp; DIESEL)</v>
          </cell>
          <cell r="E1846" t="str">
            <v>IRETI OMOTOSO</v>
          </cell>
          <cell r="F1846" t="str">
            <v>PRODUCTION</v>
          </cell>
          <cell r="G1846">
            <v>413001</v>
          </cell>
          <cell r="H1846">
            <v>4130</v>
          </cell>
          <cell r="I1846" t="str">
            <v>OF-MTCE</v>
          </cell>
          <cell r="J1846" t="str">
            <v>BASE JV</v>
          </cell>
          <cell r="K1846" t="str">
            <v>PRODUCTION</v>
          </cell>
          <cell r="L1846" t="str">
            <v>PRODUCTION</v>
          </cell>
          <cell r="M1846" t="str">
            <v>Asset Manager, Swamp West Hub</v>
          </cell>
          <cell r="N1846" t="str">
            <v>Asset Management Integration Lead</v>
          </cell>
          <cell r="O1846" t="str">
            <v>COOKEY, GABRIEL</v>
          </cell>
          <cell r="P1846" t="str">
            <v>RICHARD.ITENE@SHELL.COM</v>
          </cell>
          <cell r="Q1846" t="str">
            <v>OPEX</v>
          </cell>
          <cell r="R1846" t="str">
            <v>OPEX</v>
          </cell>
          <cell r="S1846" t="str">
            <v>NON SAL</v>
          </cell>
          <cell r="T1846" t="str">
            <v>N/A</v>
          </cell>
          <cell r="U1846" t="str">
            <v>N/A</v>
          </cell>
          <cell r="V1846" t="str">
            <v>N_BENS_WS2_N02</v>
          </cell>
          <cell r="W1846" t="str">
            <v>P231 Production Operations</v>
          </cell>
          <cell r="X1846" t="str">
            <v>S7200 Services</v>
          </cell>
          <cell r="Y1846" t="str">
            <v>A2110 Production Operations</v>
          </cell>
          <cell r="Z1846">
            <v>1360885.2500000005</v>
          </cell>
          <cell r="AA1846">
            <v>1843598.5699999998</v>
          </cell>
          <cell r="AB1846">
            <v>288154435.732544</v>
          </cell>
          <cell r="AC1846">
            <v>967160.91999999993</v>
          </cell>
          <cell r="AD1846">
            <v>1911929.5617460459</v>
          </cell>
          <cell r="AG1846">
            <v>0</v>
          </cell>
          <cell r="AH1846">
            <v>-1911929.5617460459</v>
          </cell>
        </row>
        <row r="1847">
          <cell r="A1847" t="str">
            <v>O.NG.PAE.I2B.FAC.71300</v>
          </cell>
          <cell r="B1847" t="str">
            <v>IMOR 2 BOOSTER FACILITY OPERATIONS</v>
          </cell>
          <cell r="C1847" t="str">
            <v>O.NG.PEL.GAS.71300</v>
          </cell>
          <cell r="D1847" t="str">
            <v>LAND AREA EAST (PEL) GAS FACILITIES OPERATIONS (PRODUCTION MAINTENANCE – GAS (ONSHORE))</v>
          </cell>
          <cell r="E1847" t="str">
            <v>IRETI OMOTOSO</v>
          </cell>
          <cell r="F1847" t="str">
            <v>PRODUCTION</v>
          </cell>
          <cell r="G1847">
            <v>413003</v>
          </cell>
          <cell r="H1847">
            <v>4130</v>
          </cell>
          <cell r="I1847" t="str">
            <v>GAS</v>
          </cell>
          <cell r="J1847" t="str">
            <v>BASE JV</v>
          </cell>
          <cell r="K1847" t="str">
            <v>PRODUCTION</v>
          </cell>
          <cell r="L1847" t="str">
            <v>PRODUCTION</v>
          </cell>
          <cell r="M1847" t="str">
            <v>Asset Manager, Land East Hub</v>
          </cell>
          <cell r="N1847" t="str">
            <v>Asset Management Integration Lead</v>
          </cell>
          <cell r="O1847" t="str">
            <v>ADEDIRAN, ADEWALE</v>
          </cell>
          <cell r="P1847" t="str">
            <v>FUBARA.AMAKIRI@SHELL.COM</v>
          </cell>
          <cell r="Q1847" t="str">
            <v>OPEX</v>
          </cell>
          <cell r="R1847" t="str">
            <v>OPEX</v>
          </cell>
          <cell r="S1847" t="str">
            <v>NON SAL</v>
          </cell>
          <cell r="T1847" t="str">
            <v>N/A</v>
          </cell>
          <cell r="U1847" t="str">
            <v>N/A</v>
          </cell>
          <cell r="V1847" t="str">
            <v>N_IMOR_EL1_N01</v>
          </cell>
          <cell r="W1847" t="str">
            <v>P231 Production Operations</v>
          </cell>
          <cell r="X1847" t="str">
            <v>S7200 Services</v>
          </cell>
          <cell r="Y1847" t="str">
            <v>A2110 Production Operations</v>
          </cell>
          <cell r="Z1847">
            <v>0</v>
          </cell>
          <cell r="AA1847">
            <v>55.21</v>
          </cell>
          <cell r="AB1847">
            <v>0</v>
          </cell>
          <cell r="AC1847">
            <v>0</v>
          </cell>
          <cell r="AD1847">
            <v>0</v>
          </cell>
          <cell r="AG1847">
            <v>0</v>
          </cell>
          <cell r="AH1847">
            <v>0</v>
          </cell>
        </row>
        <row r="1848">
          <cell r="A1848" t="str">
            <v>O.NG.PAE.I3B.FAC.71300</v>
          </cell>
          <cell r="B1848" t="str">
            <v>IMOR 3 BOOSTER FACILITY OPERATIONS</v>
          </cell>
          <cell r="C1848" t="str">
            <v>O.NG.PEL.GAS.71300</v>
          </cell>
          <cell r="D1848" t="str">
            <v>LAND AREA EAST (PEL) GAS FACILITIES OPERATIONS (PRODUCTION MAINTENANCE – GAS (ONSHORE))</v>
          </cell>
          <cell r="E1848" t="str">
            <v>IRETI OMOTOSO</v>
          </cell>
          <cell r="F1848" t="str">
            <v>PRODUCTION</v>
          </cell>
          <cell r="G1848">
            <v>413003</v>
          </cell>
          <cell r="H1848">
            <v>4130</v>
          </cell>
          <cell r="I1848" t="str">
            <v>GAS</v>
          </cell>
          <cell r="J1848" t="str">
            <v>BASE JV</v>
          </cell>
          <cell r="K1848" t="str">
            <v>PRODUCTION</v>
          </cell>
          <cell r="L1848" t="str">
            <v>PRODUCTION</v>
          </cell>
          <cell r="M1848" t="str">
            <v>Asset Manager, Land East Hub</v>
          </cell>
          <cell r="N1848" t="str">
            <v>Asset Management Integration Lead</v>
          </cell>
          <cell r="O1848" t="str">
            <v>ADEDIRAN, ADEWALE</v>
          </cell>
          <cell r="P1848" t="str">
            <v>FUBARA.AMAKIRI@SHELL.COM</v>
          </cell>
          <cell r="Q1848" t="str">
            <v>OPEX</v>
          </cell>
          <cell r="R1848" t="str">
            <v>OPEX</v>
          </cell>
          <cell r="S1848" t="str">
            <v>NON SAL</v>
          </cell>
          <cell r="T1848" t="str">
            <v>N/A</v>
          </cell>
          <cell r="U1848" t="str">
            <v>N/A</v>
          </cell>
          <cell r="V1848" t="str">
            <v>N_IMOR_EL1_N01</v>
          </cell>
          <cell r="W1848" t="str">
            <v>P231 Production Operations</v>
          </cell>
          <cell r="X1848" t="str">
            <v>S7200 Services</v>
          </cell>
          <cell r="Y1848" t="str">
            <v>A2110 Production Operations</v>
          </cell>
          <cell r="Z1848">
            <v>0</v>
          </cell>
          <cell r="AA1848">
            <v>0</v>
          </cell>
          <cell r="AB1848">
            <v>0</v>
          </cell>
          <cell r="AC1848">
            <v>0</v>
          </cell>
          <cell r="AD1848">
            <v>0</v>
          </cell>
          <cell r="AG1848">
            <v>0</v>
          </cell>
          <cell r="AH1848">
            <v>0</v>
          </cell>
        </row>
        <row r="1849">
          <cell r="A1849" t="str">
            <v>O.NG.PCW.BSF.FAC.724FP</v>
          </cell>
          <cell r="B1849" t="str">
            <v>PCW BENISEDE F/S FACIL PREV. MTC</v>
          </cell>
          <cell r="C1849" t="str">
            <v>O.NG.PCW.FAC.724BFP</v>
          </cell>
          <cell r="D1849" t="str">
            <v>PCW BENISEDE F/S FACIL PREV. MTC (PRODUCTION MAINTENANCE – OIL (ONSHORE))</v>
          </cell>
          <cell r="E1849" t="str">
            <v>IRETI OMOTOSO</v>
          </cell>
          <cell r="F1849" t="str">
            <v>PRODUCTION</v>
          </cell>
          <cell r="G1849">
            <v>413001</v>
          </cell>
          <cell r="H1849">
            <v>4130</v>
          </cell>
          <cell r="I1849" t="str">
            <v>OF-MTCE</v>
          </cell>
          <cell r="J1849" t="str">
            <v>BASE JV</v>
          </cell>
          <cell r="K1849" t="str">
            <v>PRODUCTION</v>
          </cell>
          <cell r="L1849" t="str">
            <v>PRODUCTION</v>
          </cell>
          <cell r="M1849" t="str">
            <v>Asset Manager, Swamp West Hub</v>
          </cell>
          <cell r="N1849" t="str">
            <v>Asset Management Integration Lead</v>
          </cell>
          <cell r="O1849" t="str">
            <v>COOKEY, GABRIEL</v>
          </cell>
          <cell r="P1849" t="str">
            <v>SAMUEL.AKPORHUARHO@SHELL.COM</v>
          </cell>
          <cell r="Q1849" t="str">
            <v>OPEX</v>
          </cell>
          <cell r="R1849" t="str">
            <v>OPEX</v>
          </cell>
          <cell r="S1849" t="str">
            <v>NON SAL</v>
          </cell>
          <cell r="T1849" t="str">
            <v>N/A</v>
          </cell>
          <cell r="U1849" t="str">
            <v>N/A</v>
          </cell>
          <cell r="V1849" t="str">
            <v>N_BENS_WS2_N02</v>
          </cell>
          <cell r="W1849" t="str">
            <v>P233 Facilities Maintenance</v>
          </cell>
          <cell r="X1849" t="str">
            <v>S7200 Services</v>
          </cell>
          <cell r="Y1849" t="str">
            <v>A2140 Facilities Maintenance</v>
          </cell>
          <cell r="Z1849">
            <v>94783.369999999952</v>
          </cell>
          <cell r="AA1849">
            <v>214317.83</v>
          </cell>
          <cell r="AB1849">
            <v>9902460</v>
          </cell>
          <cell r="AC1849">
            <v>357609.37</v>
          </cell>
          <cell r="AD1849">
            <v>390076.45196721313</v>
          </cell>
          <cell r="AG1849">
            <v>0</v>
          </cell>
          <cell r="AH1849">
            <v>-390076.45196721313</v>
          </cell>
        </row>
        <row r="1850">
          <cell r="A1850" t="str">
            <v>O.NG.PAE.NKB.FAC.71300</v>
          </cell>
          <cell r="B1850" t="str">
            <v>NKALI BOOSTER FACILITY OPERATIONS</v>
          </cell>
          <cell r="C1850" t="str">
            <v>O.NG.PEL.GAS.71300</v>
          </cell>
          <cell r="D1850" t="str">
            <v>LAND AREA EAST (PEL) GAS FACILITIES OPERATIONS (PRODUCTION MAINTENANCE – GAS (ONSHORE))</v>
          </cell>
          <cell r="E1850" t="str">
            <v>IRETI OMOTOSO</v>
          </cell>
          <cell r="F1850" t="str">
            <v>PRODUCTION</v>
          </cell>
          <cell r="G1850">
            <v>413003</v>
          </cell>
          <cell r="H1850">
            <v>4130</v>
          </cell>
          <cell r="I1850" t="str">
            <v>GAS</v>
          </cell>
          <cell r="J1850" t="str">
            <v>BASE JV</v>
          </cell>
          <cell r="K1850" t="str">
            <v>PRODUCTION</v>
          </cell>
          <cell r="L1850" t="str">
            <v>PRODUCTION</v>
          </cell>
          <cell r="M1850" t="str">
            <v>Asset Manager, Land East Hub</v>
          </cell>
          <cell r="N1850" t="str">
            <v>Asset Management Integration Lead</v>
          </cell>
          <cell r="O1850" t="str">
            <v>ADEDIRAN, ADEWALE</v>
          </cell>
          <cell r="P1850" t="str">
            <v>FUBARA.AMAKIRI@SHELL.COM</v>
          </cell>
          <cell r="Q1850" t="str">
            <v>OPEX</v>
          </cell>
          <cell r="R1850" t="str">
            <v>OPEX</v>
          </cell>
          <cell r="S1850" t="str">
            <v>NON SAL</v>
          </cell>
          <cell r="T1850" t="str">
            <v>N/A</v>
          </cell>
          <cell r="U1850" t="str">
            <v>N/A</v>
          </cell>
          <cell r="V1850" t="str">
            <v>N_NKAL_EL1_N01</v>
          </cell>
          <cell r="W1850" t="str">
            <v>P231 Production Operations</v>
          </cell>
          <cell r="X1850" t="str">
            <v>S7200 Services</v>
          </cell>
          <cell r="Y1850" t="str">
            <v>A2110 Production Operations</v>
          </cell>
          <cell r="Z1850">
            <v>0</v>
          </cell>
          <cell r="AA1850">
            <v>0</v>
          </cell>
          <cell r="AB1850">
            <v>0</v>
          </cell>
          <cell r="AC1850">
            <v>0</v>
          </cell>
          <cell r="AD1850">
            <v>0</v>
          </cell>
          <cell r="AG1850">
            <v>0</v>
          </cell>
          <cell r="AH1850">
            <v>0</v>
          </cell>
        </row>
        <row r="1851">
          <cell r="A1851" t="str">
            <v>O.NG.PAE.OUC.FAC.71300</v>
          </cell>
          <cell r="B1851" t="str">
            <v>PAE OGUTA C/S FACILITIES OPERATIONS</v>
          </cell>
          <cell r="C1851" t="str">
            <v>O.NG.PEL.GAS.71300</v>
          </cell>
          <cell r="D1851" t="str">
            <v>LAND AREA EAST (PEL) GAS FACILITIES OPERATIONS (PRODUCTION MAINTENANCE – GAS (ONSHORE))</v>
          </cell>
          <cell r="E1851" t="str">
            <v>IRETI OMOTOSO</v>
          </cell>
          <cell r="F1851" t="str">
            <v>PRODUCTION</v>
          </cell>
          <cell r="G1851">
            <v>413003</v>
          </cell>
          <cell r="H1851">
            <v>4130</v>
          </cell>
          <cell r="I1851" t="str">
            <v>GAS</v>
          </cell>
          <cell r="J1851" t="str">
            <v>BASE JV</v>
          </cell>
          <cell r="K1851" t="str">
            <v>PRODUCTION</v>
          </cell>
          <cell r="L1851" t="str">
            <v>PRODUCTION</v>
          </cell>
          <cell r="M1851" t="str">
            <v>Asset Manager, Land East Hub</v>
          </cell>
          <cell r="N1851" t="str">
            <v>Asset Management Integration Lead</v>
          </cell>
          <cell r="O1851" t="str">
            <v>ADEDIRAN, ADEWALE</v>
          </cell>
          <cell r="P1851" t="str">
            <v>FUBARA.AMAKIRI@SHELL.COM</v>
          </cell>
          <cell r="Q1851" t="str">
            <v>OPEX</v>
          </cell>
          <cell r="R1851" t="str">
            <v>OPEX</v>
          </cell>
          <cell r="S1851" t="str">
            <v>NON SAL</v>
          </cell>
          <cell r="T1851" t="str">
            <v>N/A</v>
          </cell>
          <cell r="U1851" t="str">
            <v>N/A</v>
          </cell>
          <cell r="V1851" t="str">
            <v>N/A</v>
          </cell>
          <cell r="W1851" t="str">
            <v>P231 Production Operations - Gas</v>
          </cell>
          <cell r="X1851" t="str">
            <v>S7200 Services</v>
          </cell>
          <cell r="Y1851" t="str">
            <v>A2110 Production Operations</v>
          </cell>
          <cell r="Z1851">
            <v>168184.3</v>
          </cell>
          <cell r="AA1851">
            <v>15451.27</v>
          </cell>
          <cell r="AB1851">
            <v>0</v>
          </cell>
          <cell r="AC1851">
            <v>0</v>
          </cell>
          <cell r="AD1851">
            <v>0</v>
          </cell>
          <cell r="AG1851">
            <v>0</v>
          </cell>
          <cell r="AH1851">
            <v>0</v>
          </cell>
        </row>
        <row r="1852">
          <cell r="A1852" t="str">
            <v>O.NG.PAE.AGA.FAC.71300</v>
          </cell>
          <cell r="B1852" t="str">
            <v>PAE AGBADA  AGG OPERATIONS</v>
          </cell>
          <cell r="C1852" t="str">
            <v>O.NG.PEL.GAS.71300_DGS</v>
          </cell>
          <cell r="D1852" t="str">
            <v>LAND AREA EAST (PEL) GAS FACILITIES OPERATIONS (PRODUCTION MAINTENANCE – GAS (ONSHORE))</v>
          </cell>
          <cell r="E1852" t="str">
            <v>IRETI OMOTOSO</v>
          </cell>
          <cell r="F1852" t="str">
            <v>PRODUCTION</v>
          </cell>
          <cell r="G1852">
            <v>413003</v>
          </cell>
          <cell r="H1852">
            <v>4130</v>
          </cell>
          <cell r="I1852" t="str">
            <v>GAS</v>
          </cell>
          <cell r="J1852" t="str">
            <v>DOMGAS/IPP</v>
          </cell>
          <cell r="K1852" t="str">
            <v>PRODUCTION</v>
          </cell>
          <cell r="L1852" t="str">
            <v>PRODUCTION</v>
          </cell>
          <cell r="M1852" t="str">
            <v>Asset Manager, Land East Hub</v>
          </cell>
          <cell r="N1852" t="str">
            <v>Asset Management Integration Lead</v>
          </cell>
          <cell r="O1852" t="str">
            <v>ADEDIRAN, ADEWALE</v>
          </cell>
          <cell r="P1852" t="str">
            <v>DENNIS.ONYEBUCHIE@SHELL.COM</v>
          </cell>
          <cell r="Q1852" t="str">
            <v>OPEX</v>
          </cell>
          <cell r="R1852" t="str">
            <v>OPEX</v>
          </cell>
          <cell r="S1852" t="str">
            <v>NON SAL</v>
          </cell>
          <cell r="T1852" t="str">
            <v>N/A</v>
          </cell>
          <cell r="U1852" t="str">
            <v>N/A</v>
          </cell>
          <cell r="V1852" t="str">
            <v>N_AGBD_EL1_N01</v>
          </cell>
          <cell r="W1852" t="str">
            <v>P231 Production Operations - Gas</v>
          </cell>
          <cell r="X1852" t="str">
            <v>S7200 Services</v>
          </cell>
          <cell r="Y1852" t="str">
            <v>A2110 Production Operations</v>
          </cell>
          <cell r="Z1852">
            <v>99987.41</v>
          </cell>
          <cell r="AA1852">
            <v>604626.07999999996</v>
          </cell>
          <cell r="AB1852">
            <v>24950528</v>
          </cell>
          <cell r="AC1852">
            <v>283993.2</v>
          </cell>
          <cell r="AD1852">
            <v>365798.20983606559</v>
          </cell>
          <cell r="AG1852">
            <v>0</v>
          </cell>
          <cell r="AH1852">
            <v>-365798.20983606559</v>
          </cell>
        </row>
        <row r="1853">
          <cell r="A1853" t="str">
            <v>O.NG.PAE.AGC.FAC.71300</v>
          </cell>
          <cell r="B1853" t="str">
            <v>PAE AGBADA NAG FAC SUPPORT OPERATION</v>
          </cell>
          <cell r="C1853" t="str">
            <v>O.NG.PEL.GAS.71300_DGS</v>
          </cell>
          <cell r="D1853" t="str">
            <v>LAND AREA EAST (PEL) GAS FACILITIES OPERATIONS (PRODUCTION MAINTENANCE – GAS (ONSHORE))</v>
          </cell>
          <cell r="E1853" t="str">
            <v>IRETI OMOTOSO</v>
          </cell>
          <cell r="F1853" t="str">
            <v>PRODUCTION</v>
          </cell>
          <cell r="G1853">
            <v>413003</v>
          </cell>
          <cell r="H1853">
            <v>4130</v>
          </cell>
          <cell r="I1853" t="str">
            <v>GAS</v>
          </cell>
          <cell r="J1853" t="str">
            <v>DOMGAS/IPP</v>
          </cell>
          <cell r="K1853" t="str">
            <v>PRODUCTION</v>
          </cell>
          <cell r="L1853" t="str">
            <v>PRODUCTION</v>
          </cell>
          <cell r="M1853" t="str">
            <v>Asset Manager, Land East Hub</v>
          </cell>
          <cell r="N1853" t="str">
            <v>Asset Management Integration Lead</v>
          </cell>
          <cell r="O1853" t="str">
            <v>ADEDIRAN, ADEWALE</v>
          </cell>
          <cell r="P1853" t="str">
            <v>DENNIS.ONYEBUCHIE@SHELL.COM</v>
          </cell>
          <cell r="Q1853" t="str">
            <v>OPEX</v>
          </cell>
          <cell r="R1853" t="str">
            <v>OPEX</v>
          </cell>
          <cell r="S1853" t="str">
            <v>NON SAL</v>
          </cell>
          <cell r="T1853" t="str">
            <v>N/A</v>
          </cell>
          <cell r="U1853" t="str">
            <v>N/A</v>
          </cell>
          <cell r="V1853" t="str">
            <v>N_AGBD_EL1_N01</v>
          </cell>
          <cell r="W1853" t="str">
            <v>P231 Production Operations - Gas</v>
          </cell>
          <cell r="X1853" t="str">
            <v>S7200 Services</v>
          </cell>
          <cell r="Y1853" t="str">
            <v>A2110 Production Operations</v>
          </cell>
          <cell r="Z1853">
            <v>0</v>
          </cell>
          <cell r="AA1853">
            <v>25985.9</v>
          </cell>
          <cell r="AB1853">
            <v>53071728</v>
          </cell>
          <cell r="AC1853">
            <v>67777.48000000001</v>
          </cell>
          <cell r="AD1853">
            <v>241783.14557377051</v>
          </cell>
          <cell r="AG1853">
            <v>0</v>
          </cell>
          <cell r="AH1853">
            <v>-241783.14557377051</v>
          </cell>
        </row>
        <row r="1854">
          <cell r="A1854" t="str">
            <v>O.NG.PAE.GBE.FAC.71300</v>
          </cell>
          <cell r="B1854" t="str">
            <v xml:space="preserve"> PAE GBARAN EPF FACILITIES OPERATIONS </v>
          </cell>
          <cell r="C1854" t="str">
            <v>O.NG.PEL.GAS.71300_DGS</v>
          </cell>
          <cell r="D1854" t="str">
            <v>LAND AREA EAST (PEL) GAS FACILITIES OPERATIONS (PRODUCTION MAINTENANCE – GAS (ONSHORE))</v>
          </cell>
          <cell r="E1854" t="str">
            <v>IRETI OMOTOSO</v>
          </cell>
          <cell r="F1854" t="str">
            <v>PRODUCTION</v>
          </cell>
          <cell r="G1854">
            <v>413003</v>
          </cell>
          <cell r="H1854">
            <v>4130</v>
          </cell>
          <cell r="I1854" t="str">
            <v>GAS</v>
          </cell>
          <cell r="J1854" t="str">
            <v>DOMGAS/IPP</v>
          </cell>
          <cell r="K1854" t="str">
            <v>PRODUCTION</v>
          </cell>
          <cell r="L1854" t="str">
            <v>PRODUCTION</v>
          </cell>
          <cell r="M1854" t="str">
            <v>Asset Manager, Central Hub</v>
          </cell>
          <cell r="N1854" t="str">
            <v>Asset Management Integration Lead</v>
          </cell>
          <cell r="O1854" t="str">
            <v>ADEDIRAN, ADEWALE</v>
          </cell>
          <cell r="P1854" t="str">
            <v>DENNIS.ONYEBUCHIE@SHELL.COM</v>
          </cell>
          <cell r="Q1854" t="str">
            <v>OPEX</v>
          </cell>
          <cell r="R1854" t="str">
            <v>OPEX</v>
          </cell>
          <cell r="S1854" t="str">
            <v>NON SAL</v>
          </cell>
          <cell r="T1854" t="str">
            <v>N/A</v>
          </cell>
          <cell r="U1854" t="str">
            <v>N/A</v>
          </cell>
          <cell r="V1854" t="str">
            <v>N_GBAR_EL2_G01</v>
          </cell>
          <cell r="W1854" t="str">
            <v>P231 Production Operations - Gas</v>
          </cell>
          <cell r="X1854" t="str">
            <v>S7200 Services</v>
          </cell>
          <cell r="Y1854" t="str">
            <v>A2140 Facilities Maintenance</v>
          </cell>
          <cell r="Z1854">
            <v>7014.0199999999995</v>
          </cell>
          <cell r="AA1854">
            <v>14962.29</v>
          </cell>
          <cell r="AB1854">
            <v>0</v>
          </cell>
          <cell r="AC1854">
            <v>300000</v>
          </cell>
          <cell r="AD1854">
            <v>300000</v>
          </cell>
          <cell r="AG1854">
            <v>0</v>
          </cell>
          <cell r="AH1854">
            <v>-300000</v>
          </cell>
        </row>
        <row r="1855">
          <cell r="A1855" t="str">
            <v>O.NG.PCW.ETF.FAC.724FP</v>
          </cell>
          <cell r="B1855" t="str">
            <v>PCW ESTUARY F/S FACIL PREV. MTC</v>
          </cell>
          <cell r="C1855" t="str">
            <v>O.NG.PCW.FAC.724EFP</v>
          </cell>
          <cell r="D1855" t="str">
            <v>PCW ESTUARY F/S FACIL PREV. MTC (PRODUCTION MAINTENANCE – OIL (ONSHORE))</v>
          </cell>
          <cell r="E1855" t="str">
            <v>IRETI OMOTOSO</v>
          </cell>
          <cell r="F1855" t="str">
            <v>PRODUCTION</v>
          </cell>
          <cell r="G1855">
            <v>413001</v>
          </cell>
          <cell r="H1855">
            <v>4130</v>
          </cell>
          <cell r="I1855" t="str">
            <v>OF-MTCE</v>
          </cell>
          <cell r="J1855" t="str">
            <v>BASE JV</v>
          </cell>
          <cell r="K1855" t="str">
            <v>PRODUCTION</v>
          </cell>
          <cell r="L1855" t="str">
            <v>PRODUCTION</v>
          </cell>
          <cell r="M1855" t="str">
            <v>Asset Manager, Swamp West Hub</v>
          </cell>
          <cell r="N1855" t="str">
            <v>Asset Management Integration Lead</v>
          </cell>
          <cell r="O1855" t="str">
            <v>COOKEY, GABRIEL</v>
          </cell>
          <cell r="P1855" t="str">
            <v>RACHEAL.ORUEKPETI@SHELL.COM</v>
          </cell>
          <cell r="Q1855" t="str">
            <v>OPEX</v>
          </cell>
          <cell r="R1855" t="str">
            <v>OPEX</v>
          </cell>
          <cell r="S1855" t="str">
            <v>NON SAL</v>
          </cell>
          <cell r="T1855" t="str">
            <v>N/A</v>
          </cell>
          <cell r="U1855" t="str">
            <v>N/A</v>
          </cell>
          <cell r="V1855" t="str">
            <v>N_FORC_WS1_G01</v>
          </cell>
          <cell r="W1855" t="str">
            <v>P233 Facilities Maintenance</v>
          </cell>
          <cell r="X1855" t="str">
            <v>S7200 Services</v>
          </cell>
          <cell r="Y1855" t="str">
            <v>A2140 Facilities Maintenance</v>
          </cell>
          <cell r="Z1855">
            <v>55011.26</v>
          </cell>
          <cell r="AA1855">
            <v>5790.48</v>
          </cell>
          <cell r="AB1855">
            <v>1540083.8523158068</v>
          </cell>
          <cell r="AC1855">
            <v>100628.54089335751</v>
          </cell>
          <cell r="AD1855">
            <v>105677.99614685196</v>
          </cell>
          <cell r="AG1855">
            <v>0</v>
          </cell>
          <cell r="AH1855">
            <v>-105677.99614685196</v>
          </cell>
        </row>
        <row r="1856">
          <cell r="A1856" t="str">
            <v>O.NG.PAE.IMA.FAC.71300</v>
          </cell>
          <cell r="B1856" t="str">
            <v>PAE IMO RIVER 1 AGG OPERATIONS</v>
          </cell>
          <cell r="C1856" t="str">
            <v>O.NG.PEL.GAS.71300_DGS</v>
          </cell>
          <cell r="D1856" t="str">
            <v>LAND AREA EAST (PEL) GAS FACILITIES OPERATIONS (PRODUCTION MAINTENANCE – GAS (ONSHORE))</v>
          </cell>
          <cell r="E1856" t="str">
            <v>IRETI OMOTOSO</v>
          </cell>
          <cell r="F1856" t="str">
            <v>PRODUCTION</v>
          </cell>
          <cell r="G1856">
            <v>413003</v>
          </cell>
          <cell r="H1856">
            <v>4130</v>
          </cell>
          <cell r="I1856" t="str">
            <v>GAS</v>
          </cell>
          <cell r="J1856" t="str">
            <v>DOMGAS/IPP</v>
          </cell>
          <cell r="K1856" t="str">
            <v>PRODUCTION</v>
          </cell>
          <cell r="L1856" t="str">
            <v>PRODUCTION</v>
          </cell>
          <cell r="M1856" t="str">
            <v>Asset Manager, Land East Hub</v>
          </cell>
          <cell r="N1856" t="str">
            <v>Asset Management Integration Lead</v>
          </cell>
          <cell r="O1856" t="str">
            <v>ADEDIRAN, ADEWALE</v>
          </cell>
          <cell r="P1856" t="str">
            <v>DENNIS.ONYEBUCHIE@SHELL.COM</v>
          </cell>
          <cell r="Q1856" t="str">
            <v>OPEX</v>
          </cell>
          <cell r="R1856" t="str">
            <v>OPEX</v>
          </cell>
          <cell r="S1856" t="str">
            <v>NON SAL</v>
          </cell>
          <cell r="T1856" t="str">
            <v>N/A</v>
          </cell>
          <cell r="U1856" t="str">
            <v>N/A</v>
          </cell>
          <cell r="V1856" t="str">
            <v>N_IMOR_EL1_N01</v>
          </cell>
          <cell r="W1856" t="str">
            <v>P231 Production Operations - Gas</v>
          </cell>
          <cell r="X1856" t="str">
            <v>S7200 Services</v>
          </cell>
          <cell r="Y1856" t="str">
            <v>A2110 Production Operations</v>
          </cell>
          <cell r="Z1856">
            <v>184332.11</v>
          </cell>
          <cell r="AA1856">
            <v>182806.15000000002</v>
          </cell>
          <cell r="AB1856">
            <v>15370800</v>
          </cell>
          <cell r="AC1856">
            <v>146741.70000000001</v>
          </cell>
          <cell r="AD1856">
            <v>197137.76557377051</v>
          </cell>
          <cell r="AG1856">
            <v>0</v>
          </cell>
          <cell r="AH1856">
            <v>-197137.76557377051</v>
          </cell>
        </row>
        <row r="1857">
          <cell r="A1857" t="str">
            <v>O.NG.PAE.OGC.FAC.71300</v>
          </cell>
          <cell r="B1857" t="str">
            <v>PAE OBIGBO NAG FACILITIES OPERATIONS</v>
          </cell>
          <cell r="C1857" t="str">
            <v>O.NG.PEL.GAS.71300_DGS</v>
          </cell>
          <cell r="D1857" t="str">
            <v>LAND AREA EAST (PEL) GAS FACILITIES OPERATIONS (PRODUCTION MAINTENANCE – GAS (ONSHORE))</v>
          </cell>
          <cell r="E1857" t="str">
            <v>IRETI OMOTOSO</v>
          </cell>
          <cell r="F1857" t="str">
            <v>PRODUCTION</v>
          </cell>
          <cell r="G1857">
            <v>413003</v>
          </cell>
          <cell r="H1857">
            <v>4130</v>
          </cell>
          <cell r="I1857" t="str">
            <v>GAS</v>
          </cell>
          <cell r="J1857" t="str">
            <v>DOMGAS/IPP</v>
          </cell>
          <cell r="K1857" t="str">
            <v>PRODUCTION</v>
          </cell>
          <cell r="L1857" t="str">
            <v>PRODUCTION</v>
          </cell>
          <cell r="M1857" t="str">
            <v>Asset Manager, Land East Hub</v>
          </cell>
          <cell r="N1857" t="str">
            <v>Asset Management Integration Lead</v>
          </cell>
          <cell r="O1857" t="str">
            <v>ADEDIRAN, ADEWALE</v>
          </cell>
          <cell r="P1857" t="str">
            <v>DENNIS.ONYEBUCHIE@SHELL.COM</v>
          </cell>
          <cell r="Q1857" t="str">
            <v>OPEX</v>
          </cell>
          <cell r="R1857" t="str">
            <v>OPEX</v>
          </cell>
          <cell r="S1857" t="str">
            <v>NON SAL</v>
          </cell>
          <cell r="T1857" t="str">
            <v>N/A</v>
          </cell>
          <cell r="U1857" t="str">
            <v>N/A</v>
          </cell>
          <cell r="V1857" t="str">
            <v>N_OBGN_EL1_G01</v>
          </cell>
          <cell r="W1857" t="str">
            <v>P231 Production Operations - Gas</v>
          </cell>
          <cell r="X1857" t="str">
            <v>S7200 Services</v>
          </cell>
          <cell r="Y1857" t="str">
            <v>A2110 Production Operations</v>
          </cell>
          <cell r="Z1857">
            <v>408148.89999999997</v>
          </cell>
          <cell r="AA1857">
            <v>525286.37000000011</v>
          </cell>
          <cell r="AB1857">
            <v>23045834</v>
          </cell>
          <cell r="AC1857">
            <v>41612.61</v>
          </cell>
          <cell r="AD1857">
            <v>117172.72147540984</v>
          </cell>
          <cell r="AG1857">
            <v>0</v>
          </cell>
          <cell r="AH1857">
            <v>-117172.72147540984</v>
          </cell>
        </row>
        <row r="1858">
          <cell r="A1858" t="str">
            <v>O.NG.PAE.ONA.FAC.71300</v>
          </cell>
          <cell r="B1858" t="str">
            <v>PAE OBIGBO N AGG OPERATIONS</v>
          </cell>
          <cell r="C1858" t="str">
            <v>O.NG.PEL.GAS.71300_DGS</v>
          </cell>
          <cell r="D1858" t="str">
            <v>LAND AREA EAST (PEL) GAS FACILITIES OPERATIONS (PRODUCTION MAINTENANCE – GAS (ONSHORE))</v>
          </cell>
          <cell r="E1858" t="str">
            <v>IRETI OMOTOSO</v>
          </cell>
          <cell r="F1858" t="str">
            <v>PRODUCTION</v>
          </cell>
          <cell r="G1858">
            <v>413003</v>
          </cell>
          <cell r="H1858">
            <v>4130</v>
          </cell>
          <cell r="I1858" t="str">
            <v>GAS</v>
          </cell>
          <cell r="J1858" t="str">
            <v>DOMGAS/IPP</v>
          </cell>
          <cell r="K1858" t="str">
            <v>PRODUCTION</v>
          </cell>
          <cell r="L1858" t="str">
            <v>PRODUCTION</v>
          </cell>
          <cell r="M1858" t="str">
            <v>Asset Manager, Land East Hub</v>
          </cell>
          <cell r="N1858" t="str">
            <v>Asset Management Integration Lead</v>
          </cell>
          <cell r="O1858" t="str">
            <v>ADEDIRAN, ADEWALE</v>
          </cell>
          <cell r="P1858" t="str">
            <v>DENNIS.ONYEBUCHIE@SHELL.COM</v>
          </cell>
          <cell r="Q1858" t="str">
            <v>OPEX</v>
          </cell>
          <cell r="R1858" t="str">
            <v>OPEX</v>
          </cell>
          <cell r="S1858" t="str">
            <v>NON SAL</v>
          </cell>
          <cell r="T1858" t="str">
            <v>N/A</v>
          </cell>
          <cell r="U1858" t="str">
            <v>N/A</v>
          </cell>
          <cell r="V1858" t="str">
            <v>N_OBGN_EL1_G01</v>
          </cell>
          <cell r="W1858" t="str">
            <v>P231 Production Operations - Gas</v>
          </cell>
          <cell r="X1858" t="str">
            <v>S7200 Services</v>
          </cell>
          <cell r="Y1858" t="str">
            <v>A2110 Production Operations</v>
          </cell>
          <cell r="Z1858">
            <v>3586215.4500000007</v>
          </cell>
          <cell r="AA1858">
            <v>3323961.94</v>
          </cell>
          <cell r="AB1858">
            <v>475718803</v>
          </cell>
          <cell r="AC1858">
            <v>1409209.9100000001</v>
          </cell>
          <cell r="AD1858">
            <v>2968943.6903278688</v>
          </cell>
          <cell r="AG1858">
            <v>0</v>
          </cell>
          <cell r="AH1858">
            <v>-2968943.6903278688</v>
          </cell>
        </row>
        <row r="1859">
          <cell r="A1859" t="str">
            <v>O.NG.PAE.A1B.FAC.724FC</v>
          </cell>
          <cell r="B1859" t="str">
            <v>AGBADA 1 BOOSTER FACILITY CORRECTIVE MTC</v>
          </cell>
          <cell r="C1859" t="str">
            <v>O.NG.PEL.GAS.724FC</v>
          </cell>
          <cell r="D1859" t="str">
            <v>LAND AREA EAST (PEL) GAS FACILITIES CORRECTIVE MAINTENANCE (PRODUCTION MAINTENANCE – GAS (ONSHORE))</v>
          </cell>
          <cell r="E1859" t="str">
            <v>IRETI OMOTOSO</v>
          </cell>
          <cell r="F1859" t="str">
            <v>PRODUCTION</v>
          </cell>
          <cell r="G1859">
            <v>413003</v>
          </cell>
          <cell r="H1859">
            <v>4130</v>
          </cell>
          <cell r="I1859" t="str">
            <v>GAS</v>
          </cell>
          <cell r="J1859" t="str">
            <v>BASE JV</v>
          </cell>
          <cell r="K1859" t="str">
            <v>PRODUCTION</v>
          </cell>
          <cell r="L1859" t="str">
            <v>PRODUCTION</v>
          </cell>
          <cell r="M1859" t="str">
            <v>Asset Manager, Land East Hub</v>
          </cell>
          <cell r="N1859" t="str">
            <v>Asset Management Integration Lead</v>
          </cell>
          <cell r="O1859" t="str">
            <v>ADEDIRAN, ADEWALE</v>
          </cell>
          <cell r="P1859" t="str">
            <v>FUBARA.AMAKIRI@SHELL.COM</v>
          </cell>
          <cell r="Q1859" t="str">
            <v>OPEX</v>
          </cell>
          <cell r="R1859" t="str">
            <v>OPEX</v>
          </cell>
          <cell r="S1859" t="str">
            <v>NON SAL</v>
          </cell>
          <cell r="T1859" t="str">
            <v>N/A</v>
          </cell>
          <cell r="U1859" t="str">
            <v>N/A</v>
          </cell>
          <cell r="V1859" t="str">
            <v>N_AGBD_EL1_N01</v>
          </cell>
          <cell r="W1859" t="str">
            <v>P233 Facilities Maintenance</v>
          </cell>
          <cell r="X1859" t="str">
            <v>S7200 Services</v>
          </cell>
          <cell r="Y1859" t="str">
            <v>A2140 Facilities Maintenance</v>
          </cell>
          <cell r="Z1859">
            <v>38172.07</v>
          </cell>
          <cell r="AA1859">
            <v>37696.89</v>
          </cell>
          <cell r="AB1859">
            <v>0</v>
          </cell>
          <cell r="AC1859">
            <v>46802</v>
          </cell>
          <cell r="AD1859">
            <v>46802</v>
          </cell>
          <cell r="AG1859">
            <v>0</v>
          </cell>
          <cell r="AH1859">
            <v>-46802</v>
          </cell>
        </row>
        <row r="1860">
          <cell r="A1860" t="str">
            <v>O.NG.PCW.NTF.FAC.724FC</v>
          </cell>
          <cell r="B1860" t="str">
            <v>PCW NORTH BANK F/S FACIL CORR. MTC</v>
          </cell>
          <cell r="C1860" t="str">
            <v>O.NG.PCW.FAC.724NFC</v>
          </cell>
          <cell r="D1860" t="str">
            <v>PCW NORTH BANK F/S FACIL CORR. MTC (PRODUCTION MAINTENANCE – OIL (ONSHORE))</v>
          </cell>
          <cell r="E1860" t="str">
            <v>IRETI OMOTOSO</v>
          </cell>
          <cell r="F1860" t="str">
            <v>PRODUCTION</v>
          </cell>
          <cell r="G1860">
            <v>413001</v>
          </cell>
          <cell r="H1860">
            <v>4130</v>
          </cell>
          <cell r="I1860" t="str">
            <v>OF-MTCE</v>
          </cell>
          <cell r="J1860" t="str">
            <v>BASE JV</v>
          </cell>
          <cell r="K1860" t="str">
            <v>PRODUCTION</v>
          </cell>
          <cell r="L1860" t="str">
            <v>PRODUCTION</v>
          </cell>
          <cell r="M1860" t="str">
            <v>Asset Manager, Swamp West Hub</v>
          </cell>
          <cell r="N1860" t="str">
            <v>Asset Management Integration Lead</v>
          </cell>
          <cell r="O1860" t="str">
            <v>COOKEY, GABRIEL</v>
          </cell>
          <cell r="P1860" t="str">
            <v>RACHEAL.ORUEKPETI@SHELL.COM</v>
          </cell>
          <cell r="Q1860" t="str">
            <v>OPEX</v>
          </cell>
          <cell r="R1860" t="str">
            <v>OPEX</v>
          </cell>
          <cell r="S1860" t="str">
            <v>NON SAL</v>
          </cell>
          <cell r="T1860" t="str">
            <v>N/A</v>
          </cell>
          <cell r="U1860" t="str">
            <v>N/A</v>
          </cell>
          <cell r="V1860" t="str">
            <v>N_FORC_WS1_G01</v>
          </cell>
          <cell r="W1860" t="str">
            <v>P233 Facilities Maintenance</v>
          </cell>
          <cell r="X1860" t="str">
            <v>S7200 Services</v>
          </cell>
          <cell r="Y1860" t="str">
            <v>A2140 Facilities Maintenance</v>
          </cell>
          <cell r="Z1860">
            <v>21944.010000000002</v>
          </cell>
          <cell r="AA1860">
            <v>115384.88999999998</v>
          </cell>
          <cell r="AB1860">
            <v>9687940.9243277945</v>
          </cell>
          <cell r="AC1860">
            <v>69413.586300543218</v>
          </cell>
          <cell r="AD1860">
            <v>101177.32703604418</v>
          </cell>
          <cell r="AG1860">
            <v>0</v>
          </cell>
          <cell r="AH1860">
            <v>-101177.32703604418</v>
          </cell>
        </row>
        <row r="1861">
          <cell r="A1861" t="str">
            <v>O.NG.PAE.GBA.FAC.724FC</v>
          </cell>
          <cell r="B1861" t="str">
            <v>GBARAN AGG FAC CORR MTC</v>
          </cell>
          <cell r="C1861" t="str">
            <v>O.NG.PEL.GAS.724FC</v>
          </cell>
          <cell r="D1861" t="str">
            <v>LAND AREA EAST (PEL) GAS FACILITIES CORRECTIVE MAINTENANCE (PRODUCTION MAINTENANCE – GAS (ONSHORE))</v>
          </cell>
          <cell r="E1861" t="str">
            <v>IRETI OMOTOSO</v>
          </cell>
          <cell r="F1861" t="str">
            <v>PRODUCTION</v>
          </cell>
          <cell r="G1861">
            <v>413003</v>
          </cell>
          <cell r="H1861">
            <v>4130</v>
          </cell>
          <cell r="I1861" t="str">
            <v>GAS</v>
          </cell>
          <cell r="J1861" t="str">
            <v>BASE JV</v>
          </cell>
          <cell r="K1861" t="str">
            <v>PRODUCTION</v>
          </cell>
          <cell r="L1861" t="str">
            <v>PRODUCTION</v>
          </cell>
          <cell r="M1861" t="str">
            <v>Asset Manager, Central Hub</v>
          </cell>
          <cell r="N1861" t="str">
            <v>Asset Management Integration Lead</v>
          </cell>
          <cell r="O1861" t="str">
            <v>ADEDIRAN, ADEWALE</v>
          </cell>
          <cell r="P1861" t="str">
            <v>FUBARA.AMAKIRI@SHELL.COM</v>
          </cell>
          <cell r="Q1861" t="str">
            <v>OPEX</v>
          </cell>
          <cell r="R1861" t="str">
            <v>OPEX</v>
          </cell>
          <cell r="S1861" t="str">
            <v>NON SAL</v>
          </cell>
          <cell r="T1861" t="str">
            <v>N/A</v>
          </cell>
          <cell r="U1861" t="str">
            <v>N/A</v>
          </cell>
          <cell r="V1861" t="str">
            <v>N_GBAR_EL2_G01</v>
          </cell>
          <cell r="W1861" t="str">
            <v>P233 Facilities Maintenance - Gas</v>
          </cell>
          <cell r="X1861" t="str">
            <v>S7200 Services</v>
          </cell>
          <cell r="Y1861" t="str">
            <v>A2140 Facilities Maintenance</v>
          </cell>
          <cell r="Z1861">
            <v>223839.27999999997</v>
          </cell>
          <cell r="AA1861">
            <v>390874.76999999996</v>
          </cell>
          <cell r="AB1861">
            <v>0</v>
          </cell>
          <cell r="AC1861">
            <v>181205</v>
          </cell>
          <cell r="AD1861">
            <v>181205</v>
          </cell>
          <cell r="AG1861">
            <v>0</v>
          </cell>
          <cell r="AH1861">
            <v>-181205</v>
          </cell>
        </row>
        <row r="1862">
          <cell r="A1862" t="str">
            <v>O.NG.PCW.NTF.FLO.71300</v>
          </cell>
          <cell r="B1862" t="str">
            <v>PCW NORTH BANK F/S FLOWL OPERATIONS</v>
          </cell>
          <cell r="C1862" t="str">
            <v>O.NG.PCW.NTF.FLO.71300</v>
          </cell>
          <cell r="D1862" t="str">
            <v>PCW NORTH BANK F/S FLOWL OPERATIONS</v>
          </cell>
          <cell r="E1862" t="str">
            <v>IRETI OMOTOSO</v>
          </cell>
          <cell r="F1862" t="str">
            <v>PRODUCTION</v>
          </cell>
          <cell r="G1862">
            <v>413001</v>
          </cell>
          <cell r="H1862">
            <v>4130</v>
          </cell>
          <cell r="I1862" t="str">
            <v>OF-MTCE</v>
          </cell>
          <cell r="J1862" t="str">
            <v>BASE JV</v>
          </cell>
          <cell r="K1862" t="str">
            <v>PRODUCTION</v>
          </cell>
          <cell r="L1862" t="str">
            <v>PRODUCTION</v>
          </cell>
          <cell r="M1862" t="str">
            <v>Asset Manager, Swamp West Hub</v>
          </cell>
          <cell r="N1862" t="str">
            <v>Asset Management Integration Lead</v>
          </cell>
          <cell r="O1862" t="str">
            <v>COOKEY, GABRIEL</v>
          </cell>
          <cell r="P1862" t="str">
            <v>RICHARD.ITENE@SHELL.COM</v>
          </cell>
          <cell r="Q1862" t="str">
            <v>OPEX</v>
          </cell>
          <cell r="R1862" t="str">
            <v>OPEX</v>
          </cell>
          <cell r="S1862" t="str">
            <v>NON SAL</v>
          </cell>
          <cell r="T1862" t="str">
            <v>N/A</v>
          </cell>
          <cell r="U1862" t="str">
            <v>N/A</v>
          </cell>
          <cell r="V1862" t="str">
            <v>N_FORC_WS1_G01</v>
          </cell>
          <cell r="W1862" t="str">
            <v>P231 Production Operations</v>
          </cell>
          <cell r="X1862" t="str">
            <v>S7200 Services</v>
          </cell>
          <cell r="Y1862" t="str">
            <v>A2110 Production Operations</v>
          </cell>
          <cell r="Z1862">
            <v>97172.61</v>
          </cell>
          <cell r="AA1862">
            <v>343741.19999999995</v>
          </cell>
          <cell r="AB1862">
            <v>48048000</v>
          </cell>
          <cell r="AC1862">
            <v>137659.19999999998</v>
          </cell>
          <cell r="AD1862">
            <v>295193.6262295082</v>
          </cell>
          <cell r="AG1862">
            <v>0</v>
          </cell>
          <cell r="AH1862">
            <v>-295193.6262295082</v>
          </cell>
        </row>
        <row r="1863">
          <cell r="A1863" t="str">
            <v>O.NG.PAE.GBG.FAC.724FC</v>
          </cell>
          <cell r="B1863" t="str">
            <v>GBARAN G/P FAC CORR MTC</v>
          </cell>
          <cell r="C1863" t="str">
            <v>O.NG.PEL.GAS.724FC</v>
          </cell>
          <cell r="D1863" t="str">
            <v>LAND AREA EAST (PEL) GAS FACILITIES CORRECTIVE MAINTENANCE (PRODUCTION MAINTENANCE – GAS (ONSHORE))</v>
          </cell>
          <cell r="E1863" t="str">
            <v>IRETI OMOTOSO</v>
          </cell>
          <cell r="F1863" t="str">
            <v>PRODUCTION</v>
          </cell>
          <cell r="G1863">
            <v>413003</v>
          </cell>
          <cell r="H1863">
            <v>4130</v>
          </cell>
          <cell r="I1863" t="str">
            <v>GAS</v>
          </cell>
          <cell r="J1863" t="str">
            <v>BASE JV</v>
          </cell>
          <cell r="K1863" t="str">
            <v>PRODUCTION</v>
          </cell>
          <cell r="L1863" t="str">
            <v>PRODUCTION</v>
          </cell>
          <cell r="M1863" t="str">
            <v>Asset Manager, Central Hub</v>
          </cell>
          <cell r="N1863" t="str">
            <v>Asset Management Integration Lead</v>
          </cell>
          <cell r="O1863" t="str">
            <v>ADEDIRAN, ADEWALE</v>
          </cell>
          <cell r="P1863" t="str">
            <v>FUBARA.AMAKIRI@SHELL.COM</v>
          </cell>
          <cell r="Q1863" t="str">
            <v>OPEX</v>
          </cell>
          <cell r="R1863" t="str">
            <v>OPEX</v>
          </cell>
          <cell r="S1863" t="str">
            <v>NON SAL</v>
          </cell>
          <cell r="T1863" t="str">
            <v>N/A</v>
          </cell>
          <cell r="U1863" t="str">
            <v>N/A</v>
          </cell>
          <cell r="V1863" t="str">
            <v>N_GBAR_EL2_G01</v>
          </cell>
          <cell r="W1863" t="str">
            <v>P233 Facilities Maintenance - Gas</v>
          </cell>
          <cell r="X1863" t="str">
            <v>S7200 Services</v>
          </cell>
          <cell r="Y1863" t="str">
            <v>A2140 Facilities Maintenance</v>
          </cell>
          <cell r="Z1863">
            <v>349954.09</v>
          </cell>
          <cell r="AA1863">
            <v>718882.36</v>
          </cell>
          <cell r="AB1863">
            <v>9500000.0000000019</v>
          </cell>
          <cell r="AC1863">
            <v>560509</v>
          </cell>
          <cell r="AD1863">
            <v>591656.5409836066</v>
          </cell>
          <cell r="AG1863">
            <v>0</v>
          </cell>
          <cell r="AH1863">
            <v>-591656.5409836066</v>
          </cell>
        </row>
        <row r="1864">
          <cell r="A1864" t="str">
            <v>O.NG.PAE.I2B.FAC.724FC</v>
          </cell>
          <cell r="B1864" t="str">
            <v>IMOR 2 BOOSTER FACILITY CORRECTIVE MTCE</v>
          </cell>
          <cell r="C1864" t="str">
            <v>O.NG.PEL.GAS.724FC</v>
          </cell>
          <cell r="D1864" t="str">
            <v>LAND AREA EAST (PEL) GAS FACILITIES CORRECTIVE MAINTENANCE (PRODUCTION MAINTENANCE – GAS (ONSHORE))</v>
          </cell>
          <cell r="E1864" t="str">
            <v>IRETI OMOTOSO</v>
          </cell>
          <cell r="F1864" t="str">
            <v>PRODUCTION</v>
          </cell>
          <cell r="G1864">
            <v>413003</v>
          </cell>
          <cell r="H1864">
            <v>4130</v>
          </cell>
          <cell r="I1864" t="str">
            <v>GAS</v>
          </cell>
          <cell r="J1864" t="str">
            <v>BASE JV</v>
          </cell>
          <cell r="K1864" t="str">
            <v>PRODUCTION</v>
          </cell>
          <cell r="L1864" t="str">
            <v>PRODUCTION</v>
          </cell>
          <cell r="M1864" t="str">
            <v>Asset Manager, Land East Hub</v>
          </cell>
          <cell r="N1864" t="str">
            <v>Asset Management Integration Lead</v>
          </cell>
          <cell r="O1864" t="str">
            <v>ADEDIRAN, ADEWALE</v>
          </cell>
          <cell r="P1864" t="str">
            <v>FUBARA.AMAKIRI@SHELL.COM</v>
          </cell>
          <cell r="Q1864" t="str">
            <v>OPEX</v>
          </cell>
          <cell r="R1864" t="str">
            <v>OPEX</v>
          </cell>
          <cell r="S1864" t="str">
            <v>NON SAL</v>
          </cell>
          <cell r="T1864" t="str">
            <v>N/A</v>
          </cell>
          <cell r="U1864" t="str">
            <v>N/A</v>
          </cell>
          <cell r="V1864" t="str">
            <v>N_IMOR_EL1_N01</v>
          </cell>
          <cell r="W1864" t="str">
            <v>P233 Facilities Maintenance</v>
          </cell>
          <cell r="X1864" t="str">
            <v>S7200 Services</v>
          </cell>
          <cell r="Y1864" t="str">
            <v>A2140 Facilities Maintenance</v>
          </cell>
          <cell r="Z1864">
            <v>0</v>
          </cell>
          <cell r="AA1864">
            <v>36.82</v>
          </cell>
          <cell r="AB1864">
            <v>0</v>
          </cell>
          <cell r="AC1864">
            <v>0</v>
          </cell>
          <cell r="AD1864">
            <v>0</v>
          </cell>
          <cell r="AG1864">
            <v>0</v>
          </cell>
          <cell r="AH1864">
            <v>0</v>
          </cell>
        </row>
        <row r="1865">
          <cell r="A1865" t="str">
            <v>O.NG.PAE.I3B.FAC.724FC</v>
          </cell>
          <cell r="B1865" t="str">
            <v>IMOR 3 BOOSTER FACILITY CORRECTIVE MTCE</v>
          </cell>
          <cell r="C1865" t="str">
            <v>O.NG.PEL.GAS.724FC</v>
          </cell>
          <cell r="D1865" t="str">
            <v>LAND AREA EAST (PEL) GAS FACILITIES CORRECTIVE MAINTENANCE (PRODUCTION MAINTENANCE – GAS (ONSHORE))</v>
          </cell>
          <cell r="E1865" t="str">
            <v>IRETI OMOTOSO</v>
          </cell>
          <cell r="F1865" t="str">
            <v>PRODUCTION</v>
          </cell>
          <cell r="G1865">
            <v>413003</v>
          </cell>
          <cell r="H1865">
            <v>4130</v>
          </cell>
          <cell r="I1865" t="str">
            <v>GAS</v>
          </cell>
          <cell r="J1865" t="str">
            <v>BASE JV</v>
          </cell>
          <cell r="K1865" t="str">
            <v>PRODUCTION</v>
          </cell>
          <cell r="L1865" t="str">
            <v>PRODUCTION</v>
          </cell>
          <cell r="M1865" t="str">
            <v>Asset Manager, Land East Hub</v>
          </cell>
          <cell r="N1865" t="str">
            <v>Asset Management Integration Lead</v>
          </cell>
          <cell r="O1865" t="str">
            <v>ADEDIRAN, ADEWALE</v>
          </cell>
          <cell r="P1865" t="str">
            <v>FUBARA.AMAKIRI@SHELL.COM</v>
          </cell>
          <cell r="Q1865" t="str">
            <v>OPEX</v>
          </cell>
          <cell r="R1865" t="str">
            <v>OPEX</v>
          </cell>
          <cell r="S1865" t="str">
            <v>NON SAL</v>
          </cell>
          <cell r="T1865" t="str">
            <v>N/A</v>
          </cell>
          <cell r="U1865" t="str">
            <v>N/A</v>
          </cell>
          <cell r="V1865" t="str">
            <v>N_IMOR_EL1_N01</v>
          </cell>
          <cell r="W1865" t="str">
            <v>P233 Facilities Maintenance</v>
          </cell>
          <cell r="X1865" t="str">
            <v>S7200 Services</v>
          </cell>
          <cell r="Y1865" t="str">
            <v>A2140 Facilities Maintenance</v>
          </cell>
          <cell r="Z1865">
            <v>0</v>
          </cell>
          <cell r="AA1865">
            <v>0</v>
          </cell>
          <cell r="AB1865">
            <v>0</v>
          </cell>
          <cell r="AC1865">
            <v>0</v>
          </cell>
          <cell r="AD1865">
            <v>0</v>
          </cell>
          <cell r="AG1865">
            <v>0</v>
          </cell>
          <cell r="AH1865">
            <v>0</v>
          </cell>
        </row>
        <row r="1866">
          <cell r="A1866" t="str">
            <v>O.NG.PAE.AGA.FAC.724FC</v>
          </cell>
          <cell r="B1866" t="str">
            <v>PAE AGBADA  AGG CORRECTIVE MAINT</v>
          </cell>
          <cell r="C1866" t="str">
            <v>O.NG.PEL.GAS.724FC_DGS</v>
          </cell>
          <cell r="D1866" t="str">
            <v>LAND AREA EAST (PEL) GAS FACILITIES CORRECTIVE MAINTENANCE (PRODUCTION MAINTENANCE – GAS (ONSHORE))</v>
          </cell>
          <cell r="E1866" t="str">
            <v>IRETI OMOTOSO</v>
          </cell>
          <cell r="F1866" t="str">
            <v>PRODUCTION</v>
          </cell>
          <cell r="G1866">
            <v>413003</v>
          </cell>
          <cell r="H1866">
            <v>4130</v>
          </cell>
          <cell r="I1866" t="str">
            <v>GAS</v>
          </cell>
          <cell r="J1866" t="str">
            <v>DOMGAS/IPP</v>
          </cell>
          <cell r="K1866" t="str">
            <v>PRODUCTION</v>
          </cell>
          <cell r="L1866" t="str">
            <v>PRODUCTION</v>
          </cell>
          <cell r="M1866" t="str">
            <v>Asset Manager, Land East Hub</v>
          </cell>
          <cell r="N1866" t="str">
            <v>Asset Management Integration Lead</v>
          </cell>
          <cell r="O1866" t="str">
            <v>ADEDIRAN, ADEWALE</v>
          </cell>
          <cell r="P1866" t="str">
            <v>DENNIS.ONYEBUCHIE@SHELL.COM</v>
          </cell>
          <cell r="Q1866" t="str">
            <v>OPEX</v>
          </cell>
          <cell r="R1866" t="str">
            <v>OPEX</v>
          </cell>
          <cell r="S1866" t="str">
            <v>NON SAL</v>
          </cell>
          <cell r="T1866" t="str">
            <v>N/A</v>
          </cell>
          <cell r="U1866" t="str">
            <v>N/A</v>
          </cell>
          <cell r="V1866" t="str">
            <v>N_AGBD_EL1_N01</v>
          </cell>
          <cell r="W1866" t="str">
            <v>P233 Facilities Maintenance - Gas</v>
          </cell>
          <cell r="X1866" t="str">
            <v>S7200 Services</v>
          </cell>
          <cell r="Y1866" t="str">
            <v>A2140 Facilities Maintenance</v>
          </cell>
          <cell r="Z1866">
            <v>165522.28999999992</v>
          </cell>
          <cell r="AA1866">
            <v>346673.48999999993</v>
          </cell>
          <cell r="AB1866">
            <v>6954612.7083329</v>
          </cell>
          <cell r="AC1866">
            <v>97000</v>
          </cell>
          <cell r="AD1866">
            <v>119802.00887978</v>
          </cell>
          <cell r="AG1866">
            <v>0</v>
          </cell>
          <cell r="AH1866">
            <v>-119802.00887978</v>
          </cell>
        </row>
        <row r="1867">
          <cell r="A1867" t="str">
            <v>O.NG.PAE.AGC.FAC.724FC</v>
          </cell>
          <cell r="B1867" t="str">
            <v>PAE AGBADA NAG FAC CORRECTIVE MTC</v>
          </cell>
          <cell r="C1867" t="str">
            <v>O.NG.PEL.GAS.724FC_DGS</v>
          </cell>
          <cell r="D1867" t="str">
            <v>LAND AREA EAST (PEL) GAS FACILITIES CORRECTIVE MAINTENANCE (PRODUCTION MAINTENANCE – GAS (ONSHORE))</v>
          </cell>
          <cell r="E1867" t="str">
            <v>IRETI OMOTOSO</v>
          </cell>
          <cell r="F1867" t="str">
            <v>PRODUCTION</v>
          </cell>
          <cell r="G1867">
            <v>413003</v>
          </cell>
          <cell r="H1867">
            <v>4130</v>
          </cell>
          <cell r="I1867" t="str">
            <v>GAS</v>
          </cell>
          <cell r="J1867" t="str">
            <v>DOMGAS/IPP</v>
          </cell>
          <cell r="K1867" t="str">
            <v>PRODUCTION</v>
          </cell>
          <cell r="L1867" t="str">
            <v>PRODUCTION</v>
          </cell>
          <cell r="M1867" t="str">
            <v>Asset Manager, Land East Hub</v>
          </cell>
          <cell r="N1867" t="str">
            <v>Asset Management Integration Lead</v>
          </cell>
          <cell r="O1867" t="str">
            <v>ADEDIRAN, ADEWALE</v>
          </cell>
          <cell r="P1867" t="str">
            <v>DENNIS.ONYEBUCHIE@SHELL.COM</v>
          </cell>
          <cell r="Q1867" t="str">
            <v>OPEX</v>
          </cell>
          <cell r="R1867" t="str">
            <v>OPEX</v>
          </cell>
          <cell r="S1867" t="str">
            <v>NON SAL</v>
          </cell>
          <cell r="T1867" t="str">
            <v>N/A</v>
          </cell>
          <cell r="U1867" t="str">
            <v>N/A</v>
          </cell>
          <cell r="V1867" t="str">
            <v>N_AGBD_EL1_N01</v>
          </cell>
          <cell r="W1867" t="str">
            <v>P233 Facilities Maintenance - Gas</v>
          </cell>
          <cell r="X1867" t="str">
            <v>S7200 Services</v>
          </cell>
          <cell r="Y1867" t="str">
            <v>A2140 Facilities Maintenance</v>
          </cell>
          <cell r="Z1867">
            <v>0</v>
          </cell>
          <cell r="AA1867">
            <v>0</v>
          </cell>
          <cell r="AB1867">
            <v>7045215.9083328992</v>
          </cell>
          <cell r="AC1867">
            <v>23440</v>
          </cell>
          <cell r="AD1867">
            <v>46539.068551911143</v>
          </cell>
          <cell r="AG1867">
            <v>0</v>
          </cell>
          <cell r="AH1867">
            <v>-46539.068551911143</v>
          </cell>
        </row>
        <row r="1868">
          <cell r="A1868" t="str">
            <v>O.NG.PCW.OKF.FAC.724FC</v>
          </cell>
          <cell r="B1868" t="str">
            <v>PCW OPUKUSHI F/S FACIL CORR. MTC</v>
          </cell>
          <cell r="C1868" t="str">
            <v>O.NG.PCW.FAC.724OPFC</v>
          </cell>
          <cell r="D1868" t="str">
            <v>PCW OPUKUSHI F/S FACIL CORR. MTC (PRODUCTION MAINTENANCE – OIL (ONSHORE))</v>
          </cell>
          <cell r="E1868" t="str">
            <v>IRETI OMOTOSO</v>
          </cell>
          <cell r="F1868" t="str">
            <v>PRODUCTION</v>
          </cell>
          <cell r="G1868">
            <v>413001</v>
          </cell>
          <cell r="H1868">
            <v>4130</v>
          </cell>
          <cell r="I1868" t="str">
            <v>OF-MTCE</v>
          </cell>
          <cell r="J1868" t="str">
            <v>BASE JV</v>
          </cell>
          <cell r="K1868" t="str">
            <v>PRODUCTION</v>
          </cell>
          <cell r="L1868" t="str">
            <v>PRODUCTION</v>
          </cell>
          <cell r="M1868" t="str">
            <v>Asset Manager, Swamp West Hub</v>
          </cell>
          <cell r="N1868" t="str">
            <v>Asset Management Integration Lead</v>
          </cell>
          <cell r="O1868" t="str">
            <v>COOKEY, GABRIEL</v>
          </cell>
          <cell r="P1868" t="str">
            <v>SAMUEL.AKPORHUARHO@SHELL.COM</v>
          </cell>
          <cell r="Q1868" t="str">
            <v>OPEX</v>
          </cell>
          <cell r="R1868" t="str">
            <v>OPEX</v>
          </cell>
          <cell r="S1868" t="str">
            <v>NON SAL</v>
          </cell>
          <cell r="T1868" t="str">
            <v>N/A</v>
          </cell>
          <cell r="U1868" t="str">
            <v>N/A</v>
          </cell>
          <cell r="V1868" t="str">
            <v>N_OPUK_WS2_N02</v>
          </cell>
          <cell r="W1868" t="str">
            <v>P233 Facilities Maintenance</v>
          </cell>
          <cell r="X1868" t="str">
            <v>S7200 Services</v>
          </cell>
          <cell r="Y1868" t="str">
            <v>A2140 Facilities Maintenance</v>
          </cell>
          <cell r="Z1868">
            <v>43105.789999999994</v>
          </cell>
          <cell r="AA1868">
            <v>55928.969999999987</v>
          </cell>
          <cell r="AB1868">
            <v>46124270.887391999</v>
          </cell>
          <cell r="AC1868">
            <v>174395.62</v>
          </cell>
          <cell r="AD1868">
            <v>325622.73766358034</v>
          </cell>
          <cell r="AG1868">
            <v>0</v>
          </cell>
          <cell r="AH1868">
            <v>-325622.73766358034</v>
          </cell>
        </row>
        <row r="1869">
          <cell r="A1869" t="str">
            <v>O.NG.PCW.OKF.FAC.724FP</v>
          </cell>
          <cell r="B1869" t="str">
            <v>PCW OPUKUSHI F/S FACIL PREV. MTC</v>
          </cell>
          <cell r="C1869" t="str">
            <v>O.NG.PCW.FAC.724OPFP</v>
          </cell>
          <cell r="D1869" t="str">
            <v>PCW OPUKUSHI F/S FACIL PREV. MTC (PRODUCTION MAINTENANCE – OIL (ONSHORE))</v>
          </cell>
          <cell r="E1869" t="str">
            <v>IRETI OMOTOSO</v>
          </cell>
          <cell r="F1869" t="str">
            <v>PRODUCTION</v>
          </cell>
          <cell r="G1869">
            <v>413001</v>
          </cell>
          <cell r="H1869">
            <v>4130</v>
          </cell>
          <cell r="I1869" t="str">
            <v>OF-MTCE</v>
          </cell>
          <cell r="J1869" t="str">
            <v>BASE JV</v>
          </cell>
          <cell r="K1869" t="str">
            <v>PRODUCTION</v>
          </cell>
          <cell r="L1869" t="str">
            <v>PRODUCTION</v>
          </cell>
          <cell r="M1869" t="str">
            <v>Asset Manager, Swamp West Hub</v>
          </cell>
          <cell r="N1869" t="str">
            <v>Asset Management Integration Lead</v>
          </cell>
          <cell r="O1869" t="str">
            <v>COOKEY, GABRIEL</v>
          </cell>
          <cell r="P1869" t="str">
            <v>SAMUEL.AKPORHUARHO@SHELL.COM</v>
          </cell>
          <cell r="Q1869" t="str">
            <v>OPEX</v>
          </cell>
          <cell r="R1869" t="str">
            <v>OPEX</v>
          </cell>
          <cell r="S1869" t="str">
            <v>NON SAL</v>
          </cell>
          <cell r="T1869" t="str">
            <v>N/A</v>
          </cell>
          <cell r="U1869" t="str">
            <v>N/A</v>
          </cell>
          <cell r="V1869" t="str">
            <v>N_OPUK_WS2_N02</v>
          </cell>
          <cell r="W1869" t="str">
            <v>P233 Facilities Maintenance</v>
          </cell>
          <cell r="X1869" t="str">
            <v>S7200 Services</v>
          </cell>
          <cell r="Y1869" t="str">
            <v>A2140 Facilities Maintenance</v>
          </cell>
          <cell r="Z1869">
            <v>43785.47</v>
          </cell>
          <cell r="AA1869">
            <v>254980.90000000002</v>
          </cell>
          <cell r="AB1869">
            <v>56656041.634783998</v>
          </cell>
          <cell r="AC1869">
            <v>323563.63</v>
          </cell>
          <cell r="AD1869">
            <v>509321.14355666889</v>
          </cell>
          <cell r="AG1869">
            <v>0</v>
          </cell>
          <cell r="AH1869">
            <v>-509321.14355666889</v>
          </cell>
        </row>
        <row r="1870">
          <cell r="A1870" t="str">
            <v>O.NG.PAE.GBE.FAC.724FC</v>
          </cell>
          <cell r="B1870" t="str">
            <v xml:space="preserve"> PAE GBARAN EPF FACILITIES CORR MTC</v>
          </cell>
          <cell r="C1870" t="str">
            <v>O.NG.PEL.GAS.724FC_DGS</v>
          </cell>
          <cell r="D1870" t="str">
            <v>LAND AREA EAST (PEL) GAS FACILITIES CORRECTIVE MAINTENANCE (PRODUCTION MAINTENANCE – GAS (ONSHORE))</v>
          </cell>
          <cell r="E1870" t="str">
            <v>IRETI OMOTOSO</v>
          </cell>
          <cell r="F1870" t="str">
            <v>PRODUCTION</v>
          </cell>
          <cell r="G1870">
            <v>413003</v>
          </cell>
          <cell r="H1870">
            <v>4130</v>
          </cell>
          <cell r="I1870" t="str">
            <v>GAS</v>
          </cell>
          <cell r="J1870" t="str">
            <v>DOMGAS/IPP</v>
          </cell>
          <cell r="K1870" t="str">
            <v>PRODUCTION</v>
          </cell>
          <cell r="L1870" t="str">
            <v>PRODUCTION</v>
          </cell>
          <cell r="M1870" t="str">
            <v>Asset Manager, Central Hub</v>
          </cell>
          <cell r="N1870" t="str">
            <v>Asset Management Integration Lead</v>
          </cell>
          <cell r="O1870" t="str">
            <v>ADEDIRAN, ADEWALE</v>
          </cell>
          <cell r="P1870" t="str">
            <v>DENNIS.ONYEBUCHIE@SHELL.COM</v>
          </cell>
          <cell r="Q1870" t="str">
            <v>OPEX</v>
          </cell>
          <cell r="R1870" t="str">
            <v>OPEX</v>
          </cell>
          <cell r="S1870" t="str">
            <v>NON SAL</v>
          </cell>
          <cell r="T1870" t="str">
            <v>N/A</v>
          </cell>
          <cell r="U1870" t="str">
            <v>N/A</v>
          </cell>
          <cell r="V1870" t="str">
            <v>N_GBAR_EL2_G01</v>
          </cell>
          <cell r="W1870" t="str">
            <v>P233 Facilities Maintenance - Gas</v>
          </cell>
          <cell r="X1870" t="str">
            <v>S7200 Services</v>
          </cell>
          <cell r="Y1870" t="str">
            <v>A2140 Facilities Maintenance</v>
          </cell>
          <cell r="Z1870">
            <v>0</v>
          </cell>
          <cell r="AA1870">
            <v>3953.64</v>
          </cell>
          <cell r="AB1870">
            <v>9780000.0000000037</v>
          </cell>
          <cell r="AC1870">
            <v>218480.5</v>
          </cell>
          <cell r="AD1870">
            <v>250546.07377049181</v>
          </cell>
          <cell r="AG1870">
            <v>0</v>
          </cell>
          <cell r="AH1870">
            <v>-250546.07377049181</v>
          </cell>
        </row>
        <row r="1871">
          <cell r="A1871" t="str">
            <v>O.NG.PAE.IMA.FAC.724FC</v>
          </cell>
          <cell r="B1871" t="str">
            <v>PAE IMO RIVER 1 AGG CORRECTIVE MAINT</v>
          </cell>
          <cell r="C1871" t="str">
            <v>O.NG.PEL.GAS.724FC_DGS</v>
          </cell>
          <cell r="D1871" t="str">
            <v>LAND AREA EAST (PEL) GAS FACILITIES CORRECTIVE MAINTENANCE (PRODUCTION MAINTENANCE – GAS (ONSHORE))</v>
          </cell>
          <cell r="E1871" t="str">
            <v>IRETI OMOTOSO</v>
          </cell>
          <cell r="F1871" t="str">
            <v>PRODUCTION</v>
          </cell>
          <cell r="G1871">
            <v>413003</v>
          </cell>
          <cell r="H1871">
            <v>4130</v>
          </cell>
          <cell r="I1871" t="str">
            <v>GAS</v>
          </cell>
          <cell r="J1871" t="str">
            <v>DOMGAS/IPP</v>
          </cell>
          <cell r="K1871" t="str">
            <v>PRODUCTION</v>
          </cell>
          <cell r="L1871" t="str">
            <v>PRODUCTION</v>
          </cell>
          <cell r="M1871" t="str">
            <v>Asset Manager, Land East Hub</v>
          </cell>
          <cell r="N1871" t="str">
            <v>Asset Management Integration Lead</v>
          </cell>
          <cell r="O1871" t="str">
            <v>ADEDIRAN, ADEWALE</v>
          </cell>
          <cell r="P1871" t="str">
            <v>DENNIS.ONYEBUCHIE@SHELL.COM</v>
          </cell>
          <cell r="Q1871" t="str">
            <v>OPEX</v>
          </cell>
          <cell r="R1871" t="str">
            <v>OPEX</v>
          </cell>
          <cell r="S1871" t="str">
            <v>NON SAL</v>
          </cell>
          <cell r="T1871" t="str">
            <v>N/A</v>
          </cell>
          <cell r="U1871" t="str">
            <v>N/A</v>
          </cell>
          <cell r="V1871" t="str">
            <v>N_IMOR_EL1_N01</v>
          </cell>
          <cell r="W1871" t="str">
            <v>P233 Facilities Maintenance - Gas</v>
          </cell>
          <cell r="X1871" t="str">
            <v>S7200 Services</v>
          </cell>
          <cell r="Y1871" t="str">
            <v>A2140 Facilities Maintenance</v>
          </cell>
          <cell r="Z1871">
            <v>323836.20000000007</v>
          </cell>
          <cell r="AA1871">
            <v>257718.74999999997</v>
          </cell>
          <cell r="AB1871">
            <v>14324650.334998347</v>
          </cell>
          <cell r="AC1871">
            <v>203993.6506841832</v>
          </cell>
          <cell r="AD1871">
            <v>250959.71735630895</v>
          </cell>
          <cell r="AG1871">
            <v>0</v>
          </cell>
          <cell r="AH1871">
            <v>-250959.71735630895</v>
          </cell>
        </row>
        <row r="1872">
          <cell r="A1872" t="str">
            <v>O.NG.PAE.OGC.FAC.724FC</v>
          </cell>
          <cell r="B1872" t="str">
            <v>PAE OBIGBO NAG FACILITIES CORR. MTC</v>
          </cell>
          <cell r="C1872" t="str">
            <v>O.NG.PEL.GAS.724FC_DGS</v>
          </cell>
          <cell r="D1872" t="str">
            <v>LAND AREA EAST (PEL) GAS FACILITIES CORRECTIVE MAINTENANCE (PRODUCTION MAINTENANCE – GAS (ONSHORE))</v>
          </cell>
          <cell r="E1872" t="str">
            <v>IRETI OMOTOSO</v>
          </cell>
          <cell r="F1872" t="str">
            <v>PRODUCTION</v>
          </cell>
          <cell r="G1872">
            <v>413003</v>
          </cell>
          <cell r="H1872">
            <v>4130</v>
          </cell>
          <cell r="I1872" t="str">
            <v>GAS</v>
          </cell>
          <cell r="J1872" t="str">
            <v>DOMGAS/IPP</v>
          </cell>
          <cell r="K1872" t="str">
            <v>PRODUCTION</v>
          </cell>
          <cell r="L1872" t="str">
            <v>PRODUCTION</v>
          </cell>
          <cell r="M1872" t="str">
            <v>Asset Manager, Land East Hub</v>
          </cell>
          <cell r="N1872" t="str">
            <v>Asset Management Integration Lead</v>
          </cell>
          <cell r="O1872" t="str">
            <v>ADEDIRAN, ADEWALE</v>
          </cell>
          <cell r="P1872" t="str">
            <v>DENNIS.ONYEBUCHIE@SHELL.COM</v>
          </cell>
          <cell r="Q1872" t="str">
            <v>OPEX</v>
          </cell>
          <cell r="R1872" t="str">
            <v>OPEX</v>
          </cell>
          <cell r="S1872" t="str">
            <v>NON SAL</v>
          </cell>
          <cell r="T1872" t="str">
            <v>N/A</v>
          </cell>
          <cell r="U1872" t="str">
            <v>N/A</v>
          </cell>
          <cell r="V1872" t="str">
            <v>N_OBGN_EL1_G01</v>
          </cell>
          <cell r="W1872" t="str">
            <v>P233 Facilities Maintenance - Gas</v>
          </cell>
          <cell r="X1872" t="str">
            <v>S7200 Services</v>
          </cell>
          <cell r="Y1872" t="str">
            <v>A2140 Facilities Maintenance</v>
          </cell>
          <cell r="Z1872">
            <v>179335.74000000002</v>
          </cell>
          <cell r="AA1872">
            <v>173853.89</v>
          </cell>
          <cell r="AB1872">
            <v>32406360.700000003</v>
          </cell>
          <cell r="AC1872">
            <v>111258.1</v>
          </cell>
          <cell r="AD1872">
            <v>217508.4629508197</v>
          </cell>
          <cell r="AG1872">
            <v>0</v>
          </cell>
          <cell r="AH1872">
            <v>-217508.4629508197</v>
          </cell>
        </row>
        <row r="1873">
          <cell r="A1873" t="str">
            <v>O.NG.PCW.OTF.FAC.71300</v>
          </cell>
          <cell r="B1873" t="str">
            <v>PCW OGBOTOBO F/S FACIL OPERATIONS</v>
          </cell>
          <cell r="C1873" t="str">
            <v>O.NG.PCW.FAC.71300E</v>
          </cell>
          <cell r="D1873" t="str">
            <v>SOUTHERN SWAMP (PWC) OIL FACILITIES OPERATIONS (WASTE MANAGEMENT )</v>
          </cell>
          <cell r="E1873" t="str">
            <v>IRETI OMOTOSO</v>
          </cell>
          <cell r="F1873" t="str">
            <v>PRODUCTION</v>
          </cell>
          <cell r="G1873">
            <v>412001</v>
          </cell>
          <cell r="H1873">
            <v>4120</v>
          </cell>
          <cell r="I1873" t="str">
            <v>OF-MTCE</v>
          </cell>
          <cell r="J1873" t="str">
            <v>BASE JV</v>
          </cell>
          <cell r="K1873" t="str">
            <v>PRODUCTION</v>
          </cell>
          <cell r="L1873" t="str">
            <v>PRODUCTION</v>
          </cell>
          <cell r="M1873" t="str">
            <v>Asset Manager, Swamp West Hub</v>
          </cell>
          <cell r="N1873" t="str">
            <v>Asset Management Integration Lead</v>
          </cell>
          <cell r="O1873" t="str">
            <v>COOKEY, GABRIEL</v>
          </cell>
          <cell r="P1873" t="str">
            <v>RICHARD.ITENE@SHELL.COM</v>
          </cell>
          <cell r="Q1873" t="str">
            <v>OPEX</v>
          </cell>
          <cell r="R1873" t="str">
            <v>OPEX</v>
          </cell>
          <cell r="S1873" t="str">
            <v>NON SAL</v>
          </cell>
          <cell r="T1873" t="str">
            <v>N/A</v>
          </cell>
          <cell r="U1873" t="str">
            <v>N/A</v>
          </cell>
          <cell r="V1873" t="str">
            <v>N_BENS_WS2_N02</v>
          </cell>
          <cell r="W1873" t="str">
            <v>P231 Production Operations</v>
          </cell>
          <cell r="X1873" t="str">
            <v>S7200 Services</v>
          </cell>
          <cell r="Y1873" t="str">
            <v>A2110 Production Operations</v>
          </cell>
          <cell r="Z1873">
            <v>111869.44</v>
          </cell>
          <cell r="AA1873">
            <v>119863.57999999997</v>
          </cell>
          <cell r="AB1873">
            <v>0</v>
          </cell>
          <cell r="AC1873">
            <v>0</v>
          </cell>
          <cell r="AD1873">
            <v>0</v>
          </cell>
          <cell r="AG1873">
            <v>0</v>
          </cell>
          <cell r="AH1873">
            <v>0</v>
          </cell>
        </row>
        <row r="1874">
          <cell r="A1874" t="str">
            <v>O.NG.PAE.ONA.FAC.724FC</v>
          </cell>
          <cell r="B1874" t="str">
            <v>PAE OBIGBO N AGG CORRECTIVE MAINT</v>
          </cell>
          <cell r="C1874" t="str">
            <v>O.NG.PEL.GAS.724FC_DGS</v>
          </cell>
          <cell r="D1874" t="str">
            <v>LAND AREA EAST (PEL) GAS FACILITIES CORRECTIVE MAINTENANCE (PRODUCTION MAINTENANCE – GAS (ONSHORE))</v>
          </cell>
          <cell r="E1874" t="str">
            <v>IRETI OMOTOSO</v>
          </cell>
          <cell r="F1874" t="str">
            <v>PRODUCTION</v>
          </cell>
          <cell r="G1874">
            <v>413003</v>
          </cell>
          <cell r="H1874">
            <v>4130</v>
          </cell>
          <cell r="I1874" t="str">
            <v>GAS</v>
          </cell>
          <cell r="J1874" t="str">
            <v>DOMGAS/IPP</v>
          </cell>
          <cell r="K1874" t="str">
            <v>PRODUCTION</v>
          </cell>
          <cell r="L1874" t="str">
            <v>PRODUCTION</v>
          </cell>
          <cell r="M1874" t="str">
            <v>Asset Manager, Land East Hub</v>
          </cell>
          <cell r="N1874" t="str">
            <v>Asset Management Integration Lead</v>
          </cell>
          <cell r="O1874" t="str">
            <v>ADEDIRAN, ADEWALE</v>
          </cell>
          <cell r="P1874" t="str">
            <v>DENNIS.ONYEBUCHIE@SHELL.COM</v>
          </cell>
          <cell r="Q1874" t="str">
            <v>OPEX</v>
          </cell>
          <cell r="R1874" t="str">
            <v>OPEX</v>
          </cell>
          <cell r="S1874" t="str">
            <v>NON SAL</v>
          </cell>
          <cell r="T1874" t="str">
            <v>N/A</v>
          </cell>
          <cell r="U1874" t="str">
            <v>N/A</v>
          </cell>
          <cell r="V1874" t="str">
            <v>N_OBGN_EL1_G01</v>
          </cell>
          <cell r="W1874" t="str">
            <v>P233 Facilities Maintenance - Gas</v>
          </cell>
          <cell r="X1874" t="str">
            <v>S7200 Services</v>
          </cell>
          <cell r="Y1874" t="str">
            <v>A2140 Facilities Maintenance</v>
          </cell>
          <cell r="Z1874">
            <v>290452.11999999994</v>
          </cell>
          <cell r="AA1874">
            <v>526228.11</v>
          </cell>
          <cell r="AB1874">
            <v>23324650.334998347</v>
          </cell>
          <cell r="AC1874">
            <v>203993.6506841832</v>
          </cell>
          <cell r="AD1874">
            <v>280467.91407762037</v>
          </cell>
          <cell r="AG1874">
            <v>0</v>
          </cell>
          <cell r="AH1874">
            <v>-280467.91407762037</v>
          </cell>
        </row>
        <row r="1875">
          <cell r="A1875" t="str">
            <v>O.NG.PCW.OTF.FAC.724FC</v>
          </cell>
          <cell r="B1875" t="str">
            <v>PCW OGBOTOBO F/S FACIL CORR. MTC</v>
          </cell>
          <cell r="C1875" t="str">
            <v>O.NG.PCW.FAC.724OGFC</v>
          </cell>
          <cell r="D1875" t="str">
            <v>PCW OGBOTOBO F/S FACIL CORR. MTC (PRODUCTION MAINTENANCE – OIL (ONSHORE))</v>
          </cell>
          <cell r="E1875" t="str">
            <v>IRETI OMOTOSO</v>
          </cell>
          <cell r="F1875" t="str">
            <v>PRODUCTION</v>
          </cell>
          <cell r="G1875">
            <v>413001</v>
          </cell>
          <cell r="H1875">
            <v>4130</v>
          </cell>
          <cell r="I1875" t="str">
            <v>OF-MTCE</v>
          </cell>
          <cell r="J1875" t="str">
            <v>BASE JV</v>
          </cell>
          <cell r="K1875" t="str">
            <v>PRODUCTION</v>
          </cell>
          <cell r="L1875" t="str">
            <v>PRODUCTION</v>
          </cell>
          <cell r="M1875" t="str">
            <v>Asset Manager, Swamp West Hub</v>
          </cell>
          <cell r="N1875" t="str">
            <v>Asset Management Integration Lead</v>
          </cell>
          <cell r="O1875" t="str">
            <v>COOKEY, GABRIEL</v>
          </cell>
          <cell r="P1875" t="str">
            <v>SAMUEL.AKPORHUARHO@SHELL.COM</v>
          </cell>
          <cell r="Q1875" t="str">
            <v>OPEX</v>
          </cell>
          <cell r="R1875" t="str">
            <v>OPEX</v>
          </cell>
          <cell r="S1875" t="str">
            <v>NON SAL</v>
          </cell>
          <cell r="T1875" t="str">
            <v>N/A</v>
          </cell>
          <cell r="U1875" t="str">
            <v>N/A</v>
          </cell>
          <cell r="V1875" t="str">
            <v>N_BENS_WS2_N02</v>
          </cell>
          <cell r="W1875" t="str">
            <v>P233 Facilities Maintenance</v>
          </cell>
          <cell r="X1875" t="str">
            <v>S7200 Services</v>
          </cell>
          <cell r="Y1875" t="str">
            <v>A2140 Facilities Maintenance</v>
          </cell>
          <cell r="Z1875">
            <v>0</v>
          </cell>
          <cell r="AA1875">
            <v>0</v>
          </cell>
          <cell r="AB1875">
            <v>0</v>
          </cell>
          <cell r="AC1875">
            <v>0</v>
          </cell>
          <cell r="AD1875">
            <v>0</v>
          </cell>
          <cell r="AG1875">
            <v>0</v>
          </cell>
          <cell r="AH1875">
            <v>0</v>
          </cell>
        </row>
        <row r="1876">
          <cell r="A1876" t="str">
            <v>O.NG.PCW.OTF.FAC.724FP</v>
          </cell>
          <cell r="B1876" t="str">
            <v>PCW OGBOTOBO F/S FACIL PREV. MTC</v>
          </cell>
          <cell r="C1876" t="str">
            <v>O.NG.PCW.FAC.724OGFP</v>
          </cell>
          <cell r="D1876" t="str">
            <v>PCW OGBOTOBO F/S FACIL PREV. MTC (PRODUCTION MAINTENANCE – OIL (ONSHORE))</v>
          </cell>
          <cell r="E1876" t="str">
            <v>IRETI OMOTOSO</v>
          </cell>
          <cell r="F1876" t="str">
            <v>PRODUCTION</v>
          </cell>
          <cell r="G1876">
            <v>413001</v>
          </cell>
          <cell r="H1876">
            <v>4130</v>
          </cell>
          <cell r="I1876" t="str">
            <v>OF-MTCE</v>
          </cell>
          <cell r="J1876" t="str">
            <v>BASE JV</v>
          </cell>
          <cell r="K1876" t="str">
            <v>PRODUCTION</v>
          </cell>
          <cell r="L1876" t="str">
            <v>PRODUCTION</v>
          </cell>
          <cell r="M1876" t="str">
            <v>Asset Manager, Swamp West Hub</v>
          </cell>
          <cell r="N1876" t="str">
            <v>Asset Management Integration Lead</v>
          </cell>
          <cell r="O1876" t="str">
            <v>COOKEY, GABRIEL</v>
          </cell>
          <cell r="P1876" t="str">
            <v>SAMUEL.AKPORHUARHO@SHELL.COM</v>
          </cell>
          <cell r="Q1876" t="str">
            <v>OPEX</v>
          </cell>
          <cell r="R1876" t="str">
            <v>OPEX</v>
          </cell>
          <cell r="S1876" t="str">
            <v>NON SAL</v>
          </cell>
          <cell r="T1876" t="str">
            <v>N/A</v>
          </cell>
          <cell r="U1876" t="str">
            <v>N/A</v>
          </cell>
          <cell r="V1876" t="str">
            <v>N_BENS_WS2_N02</v>
          </cell>
          <cell r="W1876" t="str">
            <v>P233 Facilities Maintenance</v>
          </cell>
          <cell r="X1876" t="str">
            <v>S7200 Services</v>
          </cell>
          <cell r="Y1876" t="str">
            <v>A2140 Facilities Maintenance</v>
          </cell>
          <cell r="Z1876">
            <v>71.22</v>
          </cell>
          <cell r="AA1876">
            <v>1392.73</v>
          </cell>
          <cell r="AB1876">
            <v>0</v>
          </cell>
          <cell r="AC1876">
            <v>0</v>
          </cell>
          <cell r="AD1876">
            <v>0</v>
          </cell>
          <cell r="AG1876">
            <v>0</v>
          </cell>
          <cell r="AH1876">
            <v>0</v>
          </cell>
        </row>
        <row r="1877">
          <cell r="A1877" t="str">
            <v>O.NG.PAE.A1B.FAC.724FP</v>
          </cell>
          <cell r="B1877" t="str">
            <v>AGBADA 1 BOOSTER FACILITY PREVENTIVE MTC</v>
          </cell>
          <cell r="C1877" t="str">
            <v>O.NG.PEL.GAS.724FP</v>
          </cell>
          <cell r="D1877" t="str">
            <v>LAND AREA EAST (PEL) GAS FACILITIES PREVENTIVE MAINTENANCE (PRODUCTION MAINTENANCE – GAS (ONSHORE))</v>
          </cell>
          <cell r="E1877" t="str">
            <v>IRETI OMOTOSO</v>
          </cell>
          <cell r="F1877" t="str">
            <v>PRODUCTION</v>
          </cell>
          <cell r="G1877">
            <v>413003</v>
          </cell>
          <cell r="H1877">
            <v>4130</v>
          </cell>
          <cell r="I1877" t="str">
            <v>GAS</v>
          </cell>
          <cell r="J1877" t="str">
            <v>BASE JV</v>
          </cell>
          <cell r="K1877" t="str">
            <v>PRODUCTION</v>
          </cell>
          <cell r="L1877" t="str">
            <v>PRODUCTION</v>
          </cell>
          <cell r="M1877" t="str">
            <v>Asset Manager, Land East Hub</v>
          </cell>
          <cell r="N1877" t="str">
            <v>Asset Management Integration Lead</v>
          </cell>
          <cell r="O1877" t="str">
            <v>ADEDIRAN, ADEWALE</v>
          </cell>
          <cell r="P1877" t="str">
            <v>FUBARA.AMAKIRI@SHELL.COM</v>
          </cell>
          <cell r="Q1877" t="str">
            <v>OPEX</v>
          </cell>
          <cell r="R1877" t="str">
            <v>OPEX</v>
          </cell>
          <cell r="S1877" t="str">
            <v>NON SAL</v>
          </cell>
          <cell r="T1877" t="str">
            <v>N/A</v>
          </cell>
          <cell r="U1877" t="str">
            <v>N/A</v>
          </cell>
          <cell r="V1877" t="str">
            <v>N_AGBD_EL1_N01</v>
          </cell>
          <cell r="W1877" t="str">
            <v>P233 Facilities Maintenance</v>
          </cell>
          <cell r="X1877" t="str">
            <v>S7200 Services</v>
          </cell>
          <cell r="Y1877" t="str">
            <v>A2140 Facilities Maintenance</v>
          </cell>
          <cell r="Z1877">
            <v>49267.840000000004</v>
          </cell>
          <cell r="AA1877">
            <v>1754.6</v>
          </cell>
          <cell r="AB1877">
            <v>51849400</v>
          </cell>
          <cell r="AC1877">
            <v>617146</v>
          </cell>
          <cell r="AD1877">
            <v>787144.03278688528</v>
          </cell>
          <cell r="AG1877">
            <v>0</v>
          </cell>
          <cell r="AH1877">
            <v>-787144.03278688528</v>
          </cell>
        </row>
        <row r="1878">
          <cell r="A1878" t="str">
            <v>O.NG.PAE.GBA.FAC.724FP</v>
          </cell>
          <cell r="B1878" t="str">
            <v>GBARAN AGG FAC PREV MTC</v>
          </cell>
          <cell r="C1878" t="str">
            <v>O.NG.PEL.GAS.724FP</v>
          </cell>
          <cell r="D1878" t="str">
            <v>LAND AREA EAST (PEL) GAS FACILITIES PREVENTIVE MAINTENANCE (PRODUCTION MAINTENANCE – GAS (ONSHORE))</v>
          </cell>
          <cell r="E1878" t="str">
            <v>IRETI OMOTOSO</v>
          </cell>
          <cell r="F1878" t="str">
            <v>PRODUCTION</v>
          </cell>
          <cell r="G1878">
            <v>413003</v>
          </cell>
          <cell r="H1878">
            <v>4130</v>
          </cell>
          <cell r="I1878" t="str">
            <v>GAS</v>
          </cell>
          <cell r="J1878" t="str">
            <v>BASE JV</v>
          </cell>
          <cell r="K1878" t="str">
            <v>PRODUCTION</v>
          </cell>
          <cell r="L1878" t="str">
            <v>PRODUCTION</v>
          </cell>
          <cell r="M1878" t="str">
            <v>Asset Manager, Central Hub</v>
          </cell>
          <cell r="N1878" t="str">
            <v>Asset Management Integration Lead</v>
          </cell>
          <cell r="O1878" t="str">
            <v>ADEDIRAN, ADEWALE</v>
          </cell>
          <cell r="P1878" t="str">
            <v>FUBARA.AMAKIRI@SHELL.COM</v>
          </cell>
          <cell r="Q1878" t="str">
            <v>OPEX</v>
          </cell>
          <cell r="R1878" t="str">
            <v>OPEX</v>
          </cell>
          <cell r="S1878" t="str">
            <v>NON SAL</v>
          </cell>
          <cell r="T1878" t="str">
            <v>N/A</v>
          </cell>
          <cell r="U1878" t="str">
            <v>N/A</v>
          </cell>
          <cell r="V1878" t="str">
            <v>N_GBAR_EL2_G01</v>
          </cell>
          <cell r="W1878" t="str">
            <v>P233 Facilities Maintenance - Gas</v>
          </cell>
          <cell r="X1878" t="str">
            <v>S7200 Services</v>
          </cell>
          <cell r="Y1878" t="str">
            <v>A2140 Facilities Maintenance</v>
          </cell>
          <cell r="Z1878">
            <v>119835.07000000002</v>
          </cell>
          <cell r="AA1878">
            <v>204472.77000000005</v>
          </cell>
          <cell r="AB1878">
            <v>0</v>
          </cell>
          <cell r="AC1878">
            <v>60200</v>
          </cell>
          <cell r="AD1878">
            <v>60200</v>
          </cell>
          <cell r="AG1878">
            <v>0</v>
          </cell>
          <cell r="AH1878">
            <v>-60200</v>
          </cell>
        </row>
        <row r="1879">
          <cell r="A1879" t="str">
            <v>O.NG.PCW.SBF.FAC.724FC</v>
          </cell>
          <cell r="B1879" t="str">
            <v>PCW SOUTH BANK F/S FACIL CORR. MTC</v>
          </cell>
          <cell r="C1879" t="str">
            <v>O.NG.PCW.FAC.724SBFC</v>
          </cell>
          <cell r="D1879" t="str">
            <v>PCW SOUTH BANK F/S FACIL CORR. MTC (PRODUCTION MAINTENANCE – OIL (ONSHORE))</v>
          </cell>
          <cell r="E1879" t="str">
            <v>IRETI OMOTOSO</v>
          </cell>
          <cell r="F1879" t="str">
            <v>PRODUCTION</v>
          </cell>
          <cell r="G1879">
            <v>413001</v>
          </cell>
          <cell r="H1879">
            <v>4130</v>
          </cell>
          <cell r="I1879" t="str">
            <v>OF-MTCE</v>
          </cell>
          <cell r="J1879" t="str">
            <v>BASE JV</v>
          </cell>
          <cell r="K1879" t="str">
            <v>PRODUCTION</v>
          </cell>
          <cell r="L1879" t="str">
            <v>PRODUCTION</v>
          </cell>
          <cell r="M1879" t="str">
            <v>Asset Manager, Swamp West Hub</v>
          </cell>
          <cell r="N1879" t="str">
            <v>Asset Management Integration Lead</v>
          </cell>
          <cell r="O1879" t="str">
            <v>COOKEY, GABRIEL</v>
          </cell>
          <cell r="P1879" t="str">
            <v>RACHEAL.ORUEKPETI@SHELL.COM</v>
          </cell>
          <cell r="Q1879" t="str">
            <v>OPEX</v>
          </cell>
          <cell r="R1879" t="str">
            <v>OPEX</v>
          </cell>
          <cell r="S1879" t="str">
            <v>NON SAL</v>
          </cell>
          <cell r="T1879" t="str">
            <v>N/A</v>
          </cell>
          <cell r="U1879" t="str">
            <v>N/A</v>
          </cell>
          <cell r="V1879" t="str">
            <v>N_FORC_WS1_G01</v>
          </cell>
          <cell r="W1879" t="str">
            <v>P233 Facilities Maintenance</v>
          </cell>
          <cell r="X1879" t="str">
            <v>S7200 Services</v>
          </cell>
          <cell r="Y1879" t="str">
            <v>A2140 Facilities Maintenance</v>
          </cell>
          <cell r="Z1879">
            <v>20346.91</v>
          </cell>
          <cell r="AA1879">
            <v>36873.61</v>
          </cell>
          <cell r="AB1879">
            <v>17481825.591314573</v>
          </cell>
          <cell r="AC1879">
            <v>117060.51670256442</v>
          </cell>
          <cell r="AD1879">
            <v>174377.97765769417</v>
          </cell>
          <cell r="AG1879">
            <v>0</v>
          </cell>
          <cell r="AH1879">
            <v>-174377.97765769417</v>
          </cell>
        </row>
        <row r="1880">
          <cell r="A1880" t="str">
            <v>O.NG.PAE.GBG.FAC.724FP</v>
          </cell>
          <cell r="B1880" t="str">
            <v>GBARAN G/P FAC PREV MTC</v>
          </cell>
          <cell r="C1880" t="str">
            <v>O.NG.PEL.GAS.724FP</v>
          </cell>
          <cell r="D1880" t="str">
            <v>LAND AREA EAST (PEL) GAS FACILITIES PREVENTIVE MAINTENANCE (PRODUCTION MAINTENANCE – GAS (ONSHORE))</v>
          </cell>
          <cell r="E1880" t="str">
            <v>IRETI OMOTOSO</v>
          </cell>
          <cell r="F1880" t="str">
            <v>PRODUCTION</v>
          </cell>
          <cell r="G1880">
            <v>413003</v>
          </cell>
          <cell r="H1880">
            <v>4130</v>
          </cell>
          <cell r="I1880" t="str">
            <v>GAS</v>
          </cell>
          <cell r="J1880" t="str">
            <v>BASE JV</v>
          </cell>
          <cell r="K1880" t="str">
            <v>PRODUCTION</v>
          </cell>
          <cell r="L1880" t="str">
            <v>PRODUCTION</v>
          </cell>
          <cell r="M1880" t="str">
            <v>Asset Manager, Central Hub</v>
          </cell>
          <cell r="N1880" t="str">
            <v>Asset Management Integration Lead</v>
          </cell>
          <cell r="O1880" t="str">
            <v>ADEDIRAN, ADEWALE</v>
          </cell>
          <cell r="P1880" t="str">
            <v>FUBARA.AMAKIRI@SHELL.COM</v>
          </cell>
          <cell r="Q1880" t="str">
            <v>OPEX</v>
          </cell>
          <cell r="R1880" t="str">
            <v>OPEX</v>
          </cell>
          <cell r="S1880" t="str">
            <v>NON SAL</v>
          </cell>
          <cell r="T1880" t="str">
            <v>N/A</v>
          </cell>
          <cell r="U1880" t="str">
            <v>N/A</v>
          </cell>
          <cell r="V1880" t="str">
            <v>N_GBAR_EL2_G01</v>
          </cell>
          <cell r="W1880" t="str">
            <v>P233 Facilities Maintenance - Gas</v>
          </cell>
          <cell r="X1880" t="str">
            <v>S7200 Services</v>
          </cell>
          <cell r="Y1880" t="str">
            <v>A2140 Facilities Maintenance</v>
          </cell>
          <cell r="Z1880">
            <v>409584.92</v>
          </cell>
          <cell r="AA1880">
            <v>1022009.4999999998</v>
          </cell>
          <cell r="AB1880">
            <v>391168850.23999995</v>
          </cell>
          <cell r="AC1880">
            <v>4013128.0573999998</v>
          </cell>
          <cell r="AD1880">
            <v>5295648.8778590159</v>
          </cell>
          <cell r="AG1880">
            <v>0</v>
          </cell>
          <cell r="AH1880">
            <v>-5295648.8778590159</v>
          </cell>
        </row>
        <row r="1881">
          <cell r="A1881" t="str">
            <v>O.NG.PCW.SBF.FLO.71300</v>
          </cell>
          <cell r="B1881" t="str">
            <v>PCW SOUTH BANK F/S FLOWL OPERATIONS</v>
          </cell>
          <cell r="C1881" t="str">
            <v>O.NG.PCW.SBF.FLO.71300</v>
          </cell>
          <cell r="D1881" t="str">
            <v>PCW SOUTH BANK F/S FLOWL OPERATIONS</v>
          </cell>
          <cell r="E1881" t="str">
            <v>IRETI OMOTOSO</v>
          </cell>
          <cell r="F1881" t="str">
            <v>PRODUCTION</v>
          </cell>
          <cell r="G1881">
            <v>413001</v>
          </cell>
          <cell r="H1881">
            <v>4130</v>
          </cell>
          <cell r="I1881" t="str">
            <v>OF-MTCE</v>
          </cell>
          <cell r="J1881" t="str">
            <v>BASE JV</v>
          </cell>
          <cell r="K1881" t="str">
            <v>PRODUCTION</v>
          </cell>
          <cell r="L1881" t="str">
            <v>PRODUCTION</v>
          </cell>
          <cell r="M1881" t="str">
            <v>Asset Manager, Swamp West Hub</v>
          </cell>
          <cell r="N1881" t="str">
            <v>Asset Management Integration Lead</v>
          </cell>
          <cell r="O1881" t="str">
            <v>COOKEY, GABRIEL</v>
          </cell>
          <cell r="P1881" t="str">
            <v>RICHARD.ITENE@SHELL.COM</v>
          </cell>
          <cell r="Q1881" t="str">
            <v>OPEX</v>
          </cell>
          <cell r="R1881" t="str">
            <v>OPEX</v>
          </cell>
          <cell r="S1881" t="str">
            <v>NON SAL</v>
          </cell>
          <cell r="T1881" t="str">
            <v>N/A</v>
          </cell>
          <cell r="U1881" t="str">
            <v>N/A</v>
          </cell>
          <cell r="V1881" t="str">
            <v>N/A</v>
          </cell>
          <cell r="W1881" t="str">
            <v>P231 Production Operations</v>
          </cell>
          <cell r="X1881" t="str">
            <v>S7200 Services</v>
          </cell>
          <cell r="Y1881" t="str">
            <v>A2110 Production Operations</v>
          </cell>
          <cell r="Z1881">
            <v>0.01</v>
          </cell>
          <cell r="AA1881">
            <v>0</v>
          </cell>
          <cell r="AB1881">
            <v>0</v>
          </cell>
          <cell r="AC1881">
            <v>0</v>
          </cell>
          <cell r="AD1881">
            <v>0</v>
          </cell>
          <cell r="AG1881">
            <v>0</v>
          </cell>
          <cell r="AH1881">
            <v>0</v>
          </cell>
        </row>
        <row r="1882">
          <cell r="A1882" t="str">
            <v>O.NG.PAE.I2B.FAC.724FP</v>
          </cell>
          <cell r="B1882" t="str">
            <v>IMOR 2 BOOSTER FACILITY PREVENTIVE MTCE</v>
          </cell>
          <cell r="C1882" t="str">
            <v>O.NG.PEL.GAS.724FP</v>
          </cell>
          <cell r="D1882" t="str">
            <v>LAND AREA EAST (PEL) GAS FACILITIES PREVENTIVE MAINTENANCE (PRODUCTION MAINTENANCE – GAS (ONSHORE))</v>
          </cell>
          <cell r="E1882" t="str">
            <v>IRETI OMOTOSO</v>
          </cell>
          <cell r="F1882" t="str">
            <v>PRODUCTION</v>
          </cell>
          <cell r="G1882">
            <v>413003</v>
          </cell>
          <cell r="H1882">
            <v>4130</v>
          </cell>
          <cell r="I1882" t="str">
            <v>GAS</v>
          </cell>
          <cell r="J1882" t="str">
            <v>BASE JV</v>
          </cell>
          <cell r="K1882" t="str">
            <v>PRODUCTION</v>
          </cell>
          <cell r="L1882" t="str">
            <v>PRODUCTION</v>
          </cell>
          <cell r="M1882" t="str">
            <v>Asset Manager, Land East Hub</v>
          </cell>
          <cell r="N1882" t="str">
            <v>Asset Management Integration Lead</v>
          </cell>
          <cell r="O1882" t="str">
            <v>ADEDIRAN, ADEWALE</v>
          </cell>
          <cell r="P1882" t="str">
            <v>FUBARA.AMAKIRI@SHELL.COM</v>
          </cell>
          <cell r="Q1882" t="str">
            <v>OPEX</v>
          </cell>
          <cell r="R1882" t="str">
            <v>OPEX</v>
          </cell>
          <cell r="S1882" t="str">
            <v>NON SAL</v>
          </cell>
          <cell r="T1882" t="str">
            <v>N/A</v>
          </cell>
          <cell r="U1882" t="str">
            <v>N/A</v>
          </cell>
          <cell r="V1882" t="str">
            <v>N_IMOR_EL1_N01</v>
          </cell>
          <cell r="W1882" t="str">
            <v>P233 Facilities Maintenance</v>
          </cell>
          <cell r="X1882" t="str">
            <v>S7200 Services</v>
          </cell>
          <cell r="Y1882" t="str">
            <v>A2140 Facilities Maintenance</v>
          </cell>
          <cell r="Z1882">
            <v>1074.28</v>
          </cell>
          <cell r="AA1882">
            <v>4628.6899999999996</v>
          </cell>
          <cell r="AB1882">
            <v>4331000</v>
          </cell>
          <cell r="AC1882">
            <v>56800</v>
          </cell>
          <cell r="AD1882">
            <v>71000</v>
          </cell>
          <cell r="AG1882">
            <v>0</v>
          </cell>
          <cell r="AH1882">
            <v>-71000</v>
          </cell>
        </row>
        <row r="1883">
          <cell r="A1883" t="str">
            <v>O.NG.PAE.I3B.FAC.724FP</v>
          </cell>
          <cell r="B1883" t="str">
            <v>IMOR 3 BOOSTER FACILITY PREVENTIVE MTCE</v>
          </cell>
          <cell r="C1883" t="str">
            <v>O.NG.PEL.GAS.724FP</v>
          </cell>
          <cell r="D1883" t="str">
            <v>LAND AREA EAST (PEL) GAS FACILITIES PREVENTIVE MAINTENANCE (PRODUCTION MAINTENANCE – GAS (ONSHORE))</v>
          </cell>
          <cell r="E1883" t="str">
            <v>IRETI OMOTOSO</v>
          </cell>
          <cell r="F1883" t="str">
            <v>PRODUCTION</v>
          </cell>
          <cell r="G1883">
            <v>413003</v>
          </cell>
          <cell r="H1883">
            <v>4130</v>
          </cell>
          <cell r="I1883" t="str">
            <v>GAS</v>
          </cell>
          <cell r="J1883" t="str">
            <v>BASE JV</v>
          </cell>
          <cell r="K1883" t="str">
            <v>PRODUCTION</v>
          </cell>
          <cell r="L1883" t="str">
            <v>PRODUCTION</v>
          </cell>
          <cell r="M1883" t="str">
            <v>Asset Manager, Land East Hub</v>
          </cell>
          <cell r="N1883" t="str">
            <v>Asset Management Integration Lead</v>
          </cell>
          <cell r="O1883" t="str">
            <v>ADEDIRAN, ADEWALE</v>
          </cell>
          <cell r="P1883" t="str">
            <v>FUBARA.AMAKIRI@SHELL.COM</v>
          </cell>
          <cell r="Q1883" t="str">
            <v>OPEX</v>
          </cell>
          <cell r="R1883" t="str">
            <v>OPEX</v>
          </cell>
          <cell r="S1883" t="str">
            <v>NON SAL</v>
          </cell>
          <cell r="T1883" t="str">
            <v>N/A</v>
          </cell>
          <cell r="U1883" t="str">
            <v>N/A</v>
          </cell>
          <cell r="V1883" t="str">
            <v>N_IMOR_EL1_N01</v>
          </cell>
          <cell r="W1883" t="str">
            <v>P233 Facilities Maintenance</v>
          </cell>
          <cell r="X1883" t="str">
            <v>S7200 Services</v>
          </cell>
          <cell r="Y1883" t="str">
            <v>A2140 Facilities Maintenance</v>
          </cell>
          <cell r="Z1883">
            <v>8422.02</v>
          </cell>
          <cell r="AA1883">
            <v>0</v>
          </cell>
          <cell r="AB1883">
            <v>0</v>
          </cell>
          <cell r="AC1883">
            <v>0</v>
          </cell>
          <cell r="AD1883">
            <v>0</v>
          </cell>
          <cell r="AG1883">
            <v>0</v>
          </cell>
          <cell r="AH1883">
            <v>0</v>
          </cell>
        </row>
        <row r="1884">
          <cell r="A1884" t="str">
            <v>O.NG.PAE.NKB.FAC.724FP</v>
          </cell>
          <cell r="B1884" t="str">
            <v>NKALI BOOSTER FACILITY PREVENTIVE MTCE</v>
          </cell>
          <cell r="C1884" t="str">
            <v>O.NG.PEL.GAS.724FP</v>
          </cell>
          <cell r="D1884" t="str">
            <v>LAND AREA EAST (PEL) GAS FACILITIES PREVENTIVE MAINTENANCE (PRODUCTION MAINTENANCE – GAS (ONSHORE))</v>
          </cell>
          <cell r="E1884" t="str">
            <v>IRETI OMOTOSO</v>
          </cell>
          <cell r="F1884" t="str">
            <v>PRODUCTION</v>
          </cell>
          <cell r="G1884">
            <v>413003</v>
          </cell>
          <cell r="H1884">
            <v>4130</v>
          </cell>
          <cell r="I1884" t="str">
            <v>GAS</v>
          </cell>
          <cell r="J1884" t="str">
            <v>BASE JV</v>
          </cell>
          <cell r="K1884" t="str">
            <v>PRODUCTION</v>
          </cell>
          <cell r="L1884" t="str">
            <v>PRODUCTION</v>
          </cell>
          <cell r="M1884" t="str">
            <v>Asset Manager, Land East Hub</v>
          </cell>
          <cell r="N1884" t="str">
            <v>Asset Management Integration Lead</v>
          </cell>
          <cell r="O1884" t="str">
            <v>ADEDIRAN, ADEWALE</v>
          </cell>
          <cell r="P1884" t="str">
            <v>FUBARA.AMAKIRI@SHELL.COM</v>
          </cell>
          <cell r="Q1884" t="str">
            <v>OPEX</v>
          </cell>
          <cell r="R1884" t="str">
            <v>OPEX</v>
          </cell>
          <cell r="S1884" t="str">
            <v>NON SAL</v>
          </cell>
          <cell r="T1884" t="str">
            <v>N/A</v>
          </cell>
          <cell r="U1884" t="str">
            <v>N/A</v>
          </cell>
          <cell r="V1884" t="str">
            <v>N/A</v>
          </cell>
          <cell r="W1884" t="str">
            <v>P233 Facilities Maintenance</v>
          </cell>
          <cell r="X1884" t="str">
            <v>S7200 Services</v>
          </cell>
          <cell r="Y1884" t="str">
            <v>A2140 Facilities Maintenance</v>
          </cell>
          <cell r="Z1884">
            <v>0</v>
          </cell>
          <cell r="AA1884">
            <v>0</v>
          </cell>
          <cell r="AB1884">
            <v>0</v>
          </cell>
          <cell r="AC1884">
            <v>0</v>
          </cell>
          <cell r="AD1884">
            <v>0</v>
          </cell>
          <cell r="AG1884">
            <v>0</v>
          </cell>
          <cell r="AH1884">
            <v>0</v>
          </cell>
        </row>
        <row r="1885">
          <cell r="A1885" t="str">
            <v>O.NG.PAE.AGA.FAC.724FP</v>
          </cell>
          <cell r="B1885" t="str">
            <v>PAE AGBADA  AGG PREVENTIVE MAINT</v>
          </cell>
          <cell r="C1885" t="str">
            <v>O.NG.PEL.GAS.724FP_DGS</v>
          </cell>
          <cell r="D1885" t="str">
            <v>LAND AREA EAST (PEL) GAS FACILITIES PREVENTIVE MAINTENANCE (PRODUCTION MAINTENANCE – GAS (ONSHORE))</v>
          </cell>
          <cell r="E1885" t="str">
            <v>IRETI OMOTOSO</v>
          </cell>
          <cell r="F1885" t="str">
            <v>PRODUCTION</v>
          </cell>
          <cell r="G1885">
            <v>413003</v>
          </cell>
          <cell r="H1885">
            <v>4130</v>
          </cell>
          <cell r="I1885" t="str">
            <v>GAS</v>
          </cell>
          <cell r="J1885" t="str">
            <v>DOMGAS/IPP</v>
          </cell>
          <cell r="K1885" t="str">
            <v>PRODUCTION</v>
          </cell>
          <cell r="L1885" t="str">
            <v>PRODUCTION</v>
          </cell>
          <cell r="M1885" t="str">
            <v>Asset Manager, Land East Hub</v>
          </cell>
          <cell r="N1885" t="str">
            <v>Asset Management Integration Lead</v>
          </cell>
          <cell r="O1885" t="str">
            <v>ADEDIRAN, ADEWALE</v>
          </cell>
          <cell r="P1885" t="str">
            <v>DENNIS.ONYEBUCHIE@SHELL.COM</v>
          </cell>
          <cell r="Q1885" t="str">
            <v>OPEX</v>
          </cell>
          <cell r="R1885" t="str">
            <v>OPEX</v>
          </cell>
          <cell r="S1885" t="str">
            <v>NON SAL</v>
          </cell>
          <cell r="T1885" t="str">
            <v>N/A</v>
          </cell>
          <cell r="U1885" t="str">
            <v>N/A</v>
          </cell>
          <cell r="V1885" t="str">
            <v>N_AGBD_EL1_N01</v>
          </cell>
          <cell r="W1885" t="str">
            <v>P233 Facilities Maintenance - Gas</v>
          </cell>
          <cell r="X1885" t="str">
            <v>S7200 Services</v>
          </cell>
          <cell r="Y1885" t="str">
            <v>A2140 Facilities Maintenance</v>
          </cell>
          <cell r="Z1885">
            <v>410897.71</v>
          </cell>
          <cell r="AA1885">
            <v>208241.15999999997</v>
          </cell>
          <cell r="AB1885">
            <v>12401981.192500001</v>
          </cell>
          <cell r="AC1885">
            <v>286530</v>
          </cell>
          <cell r="AD1885">
            <v>327192.23341803276</v>
          </cell>
          <cell r="AG1885">
            <v>0</v>
          </cell>
          <cell r="AH1885">
            <v>-327192.23341803276</v>
          </cell>
        </row>
        <row r="1886">
          <cell r="A1886" t="str">
            <v>O.NG.PAE.AGC.FAC.724FP</v>
          </cell>
          <cell r="B1886" t="str">
            <v>PAE AGBADA NAG FAC PREVENTIVE MTC</v>
          </cell>
          <cell r="C1886" t="str">
            <v>O.NG.PEL.GAS.724FP_DGS</v>
          </cell>
          <cell r="D1886" t="str">
            <v>LAND AREA EAST (PEL) GAS FACILITIES PREVENTIVE MAINTENANCE (PRODUCTION MAINTENANCE – GAS (ONSHORE))</v>
          </cell>
          <cell r="E1886" t="str">
            <v>IRETI OMOTOSO</v>
          </cell>
          <cell r="F1886" t="str">
            <v>PRODUCTION</v>
          </cell>
          <cell r="G1886">
            <v>413003</v>
          </cell>
          <cell r="H1886">
            <v>4130</v>
          </cell>
          <cell r="I1886" t="str">
            <v>GAS</v>
          </cell>
          <cell r="J1886" t="str">
            <v>DOMGAS/IPP</v>
          </cell>
          <cell r="K1886" t="str">
            <v>PRODUCTION</v>
          </cell>
          <cell r="L1886" t="str">
            <v>PRODUCTION</v>
          </cell>
          <cell r="M1886" t="str">
            <v>Asset Manager, Land East Hub</v>
          </cell>
          <cell r="N1886" t="str">
            <v>Asset Management Integration Lead</v>
          </cell>
          <cell r="O1886" t="str">
            <v>ADEDIRAN, ADEWALE</v>
          </cell>
          <cell r="P1886" t="str">
            <v>DENNIS.ONYEBUCHIE@SHELL.COM</v>
          </cell>
          <cell r="Q1886" t="str">
            <v>OPEX</v>
          </cell>
          <cell r="R1886" t="str">
            <v>OPEX</v>
          </cell>
          <cell r="S1886" t="str">
            <v>NON SAL</v>
          </cell>
          <cell r="T1886" t="str">
            <v>N/A</v>
          </cell>
          <cell r="U1886" t="str">
            <v>N/A</v>
          </cell>
          <cell r="V1886" t="str">
            <v>N_AGBD_EL1_N01</v>
          </cell>
          <cell r="W1886" t="str">
            <v>P233 Facilities Maintenance - Gas</v>
          </cell>
          <cell r="X1886" t="str">
            <v>S7200 Services</v>
          </cell>
          <cell r="Y1886" t="str">
            <v>A2140 Facilities Maintenance</v>
          </cell>
          <cell r="Z1886">
            <v>0</v>
          </cell>
          <cell r="AA1886">
            <v>9079.4500000000007</v>
          </cell>
          <cell r="AB1886">
            <v>1124425.8399999996</v>
          </cell>
          <cell r="AC1886">
            <v>99725.203999999998</v>
          </cell>
          <cell r="AD1886">
            <v>103411.84609836065</v>
          </cell>
          <cell r="AG1886">
            <v>0</v>
          </cell>
          <cell r="AH1886">
            <v>-103411.84609836065</v>
          </cell>
        </row>
        <row r="1887">
          <cell r="A1887" t="str">
            <v>O.NG.PAE.GBE.FAC.724FP</v>
          </cell>
          <cell r="B1887" t="str">
            <v xml:space="preserve"> PAE GBARAN EPF FACILITIES PREV MTCE </v>
          </cell>
          <cell r="C1887" t="str">
            <v>O.NG.PEL.GAS.724FP_DGS</v>
          </cell>
          <cell r="D1887" t="str">
            <v>LAND AREA EAST (PEL) GAS FACILITIES PREVENTIVE MAINTENANCE (PRODUCTION MAINTENANCE – GAS (ONSHORE))</v>
          </cell>
          <cell r="E1887" t="str">
            <v>IRETI OMOTOSO</v>
          </cell>
          <cell r="F1887" t="str">
            <v>PRODUCTION</v>
          </cell>
          <cell r="G1887">
            <v>413003</v>
          </cell>
          <cell r="H1887">
            <v>4130</v>
          </cell>
          <cell r="I1887" t="str">
            <v>GAS</v>
          </cell>
          <cell r="J1887" t="str">
            <v>DOMGAS/IPP</v>
          </cell>
          <cell r="K1887" t="str">
            <v>PRODUCTION</v>
          </cell>
          <cell r="L1887" t="str">
            <v>PRODUCTION</v>
          </cell>
          <cell r="M1887" t="str">
            <v>Asset Manager, Central Hub</v>
          </cell>
          <cell r="N1887" t="str">
            <v>Asset Management Integration Lead</v>
          </cell>
          <cell r="O1887" t="str">
            <v>ADEDIRAN, ADEWALE</v>
          </cell>
          <cell r="P1887" t="str">
            <v>DENNIS.ONYEBUCHIE@SHELL.COM</v>
          </cell>
          <cell r="Q1887" t="str">
            <v>OPEX</v>
          </cell>
          <cell r="R1887" t="str">
            <v>OPEX</v>
          </cell>
          <cell r="S1887" t="str">
            <v>NON SAL</v>
          </cell>
          <cell r="T1887" t="str">
            <v>N/A</v>
          </cell>
          <cell r="U1887" t="str">
            <v>N/A</v>
          </cell>
          <cell r="V1887" t="str">
            <v>N_GBAR_EL2_G01</v>
          </cell>
          <cell r="W1887" t="str">
            <v>P233 Facilities Maintenance - Gas</v>
          </cell>
          <cell r="X1887" t="str">
            <v>S7200 Services</v>
          </cell>
          <cell r="Y1887" t="str">
            <v>A2110 Production Operations</v>
          </cell>
          <cell r="Z1887">
            <v>122580.95000000001</v>
          </cell>
          <cell r="AA1887">
            <v>395920.44</v>
          </cell>
          <cell r="AB1887">
            <v>0</v>
          </cell>
          <cell r="AC1887">
            <v>125000</v>
          </cell>
          <cell r="AD1887">
            <v>125000</v>
          </cell>
          <cell r="AG1887">
            <v>0</v>
          </cell>
          <cell r="AH1887">
            <v>-125000</v>
          </cell>
        </row>
        <row r="1888">
          <cell r="A1888" t="str">
            <v>O.NG.PAE.IMA.FAC.724FP</v>
          </cell>
          <cell r="B1888" t="str">
            <v>PAE IMO RIVER 1 AGG PREVENTIVE MAINT</v>
          </cell>
          <cell r="C1888" t="str">
            <v>O.NG.PEL.GAS.724FP_DGS</v>
          </cell>
          <cell r="D1888" t="str">
            <v>LAND AREA EAST (PEL) GAS FACILITIES PREVENTIVE MAINTENANCE (PRODUCTION MAINTENANCE – GAS (ONSHORE))</v>
          </cell>
          <cell r="E1888" t="str">
            <v>IRETI OMOTOSO</v>
          </cell>
          <cell r="F1888" t="str">
            <v>PRODUCTION</v>
          </cell>
          <cell r="G1888">
            <v>413003</v>
          </cell>
          <cell r="H1888">
            <v>4130</v>
          </cell>
          <cell r="I1888" t="str">
            <v>GAS</v>
          </cell>
          <cell r="J1888" t="str">
            <v>DOMGAS/IPP</v>
          </cell>
          <cell r="K1888" t="str">
            <v>PRODUCTION</v>
          </cell>
          <cell r="L1888" t="str">
            <v>PRODUCTION</v>
          </cell>
          <cell r="M1888" t="str">
            <v>Asset Manager, Land East Hub</v>
          </cell>
          <cell r="N1888" t="str">
            <v>Asset Management Integration Lead</v>
          </cell>
          <cell r="O1888" t="str">
            <v>ADEDIRAN, ADEWALE</v>
          </cell>
          <cell r="P1888" t="str">
            <v>DENNIS.ONYEBUCHIE@SHELL.COM</v>
          </cell>
          <cell r="Q1888" t="str">
            <v>OPEX</v>
          </cell>
          <cell r="R1888" t="str">
            <v>OPEX</v>
          </cell>
          <cell r="S1888" t="str">
            <v>NON SAL</v>
          </cell>
          <cell r="T1888" t="str">
            <v>N/A</v>
          </cell>
          <cell r="U1888" t="str">
            <v>N/A</v>
          </cell>
          <cell r="V1888" t="str">
            <v>N_IMOR_EL1_N01</v>
          </cell>
          <cell r="W1888" t="str">
            <v>P233 Facilities Maintenance - Gas</v>
          </cell>
          <cell r="X1888" t="str">
            <v>S7200 Services</v>
          </cell>
          <cell r="Y1888" t="str">
            <v>A2140 Facilities Maintenance</v>
          </cell>
          <cell r="Z1888">
            <v>138408.95999999999</v>
          </cell>
          <cell r="AA1888">
            <v>99776.079999999987</v>
          </cell>
          <cell r="AB1888">
            <v>20689579.752500001</v>
          </cell>
          <cell r="AC1888">
            <v>361217.96</v>
          </cell>
          <cell r="AD1888">
            <v>429052.6477131148</v>
          </cell>
          <cell r="AG1888">
            <v>0</v>
          </cell>
          <cell r="AH1888">
            <v>-429052.6477131148</v>
          </cell>
        </row>
        <row r="1889">
          <cell r="A1889" t="str">
            <v>O.NG.PAE.OGC.FAC.724FP</v>
          </cell>
          <cell r="B1889" t="str">
            <v>PAE OBIGBO NAG FACILITIES PREV. MTC</v>
          </cell>
          <cell r="C1889" t="str">
            <v>O.NG.PEL.GAS.724FP_DGS</v>
          </cell>
          <cell r="D1889" t="str">
            <v>LAND AREA EAST (PEL) GAS FACILITIES PREVENTIVE MAINTENANCE (PRODUCTION MAINTENANCE – GAS (ONSHORE))</v>
          </cell>
          <cell r="E1889" t="str">
            <v>IRETI OMOTOSO</v>
          </cell>
          <cell r="F1889" t="str">
            <v>PRODUCTION</v>
          </cell>
          <cell r="G1889">
            <v>413003</v>
          </cell>
          <cell r="H1889">
            <v>4130</v>
          </cell>
          <cell r="I1889" t="str">
            <v>GAS</v>
          </cell>
          <cell r="J1889" t="str">
            <v>DOMGAS/IPP</v>
          </cell>
          <cell r="K1889" t="str">
            <v>PRODUCTION</v>
          </cell>
          <cell r="L1889" t="str">
            <v>PRODUCTION</v>
          </cell>
          <cell r="M1889" t="str">
            <v>Asset Manager, Land East Hub</v>
          </cell>
          <cell r="N1889" t="str">
            <v>Asset Management Integration Lead</v>
          </cell>
          <cell r="O1889" t="str">
            <v>ADEDIRAN, ADEWALE</v>
          </cell>
          <cell r="P1889" t="str">
            <v>DENNIS.ONYEBUCHIE@SHELL.COM</v>
          </cell>
          <cell r="Q1889" t="str">
            <v>OPEX</v>
          </cell>
          <cell r="R1889" t="str">
            <v>OPEX</v>
          </cell>
          <cell r="S1889" t="str">
            <v>NON SAL</v>
          </cell>
          <cell r="T1889" t="str">
            <v>N/A</v>
          </cell>
          <cell r="U1889" t="str">
            <v>N/A</v>
          </cell>
          <cell r="V1889" t="str">
            <v>N_OBGN_EL1_G01</v>
          </cell>
          <cell r="W1889" t="str">
            <v>P233 Facilities Maintenance - Gas</v>
          </cell>
          <cell r="X1889" t="str">
            <v>S7200 Services</v>
          </cell>
          <cell r="Y1889" t="str">
            <v>A2140 Facilities Maintenance</v>
          </cell>
          <cell r="Z1889">
            <v>120788.19999999998</v>
          </cell>
          <cell r="AA1889">
            <v>554.76000000000022</v>
          </cell>
          <cell r="AB1889">
            <v>4116247.3600000013</v>
          </cell>
          <cell r="AC1889">
            <v>155632.21600000001</v>
          </cell>
          <cell r="AD1889">
            <v>169128.10898360657</v>
          </cell>
          <cell r="AG1889">
            <v>0</v>
          </cell>
          <cell r="AH1889">
            <v>-169128.10898360657</v>
          </cell>
        </row>
        <row r="1890">
          <cell r="A1890" t="str">
            <v>O.NG.PAE.ONA.FAC.724FP</v>
          </cell>
          <cell r="B1890" t="str">
            <v>PAE OBIGBO N AGG PREVENTIVE MAINT</v>
          </cell>
          <cell r="C1890" t="str">
            <v>O.NG.PEL.GAS.724FP_DGS</v>
          </cell>
          <cell r="D1890" t="str">
            <v>LAND AREA EAST (PEL) GAS FACILITIES PREVENTIVE MAINTENANCE (PRODUCTION MAINTENANCE – GAS (ONSHORE))</v>
          </cell>
          <cell r="E1890" t="str">
            <v>IRETI OMOTOSO</v>
          </cell>
          <cell r="F1890" t="str">
            <v>PRODUCTION</v>
          </cell>
          <cell r="G1890">
            <v>413003</v>
          </cell>
          <cell r="H1890">
            <v>4130</v>
          </cell>
          <cell r="I1890" t="str">
            <v>GAS</v>
          </cell>
          <cell r="J1890" t="str">
            <v>DOMGAS/IPP</v>
          </cell>
          <cell r="K1890" t="str">
            <v>PRODUCTION</v>
          </cell>
          <cell r="L1890" t="str">
            <v>PRODUCTION</v>
          </cell>
          <cell r="M1890" t="str">
            <v>Asset Manager, Land East Hub</v>
          </cell>
          <cell r="N1890" t="str">
            <v>Asset Management Integration Lead</v>
          </cell>
          <cell r="O1890" t="str">
            <v>ADEDIRAN, ADEWALE</v>
          </cell>
          <cell r="P1890" t="str">
            <v>DENNIS.ONYEBUCHIE@SHELL.COM</v>
          </cell>
          <cell r="Q1890" t="str">
            <v>OPEX</v>
          </cell>
          <cell r="R1890" t="str">
            <v>OPEX</v>
          </cell>
          <cell r="S1890" t="str">
            <v>NON SAL</v>
          </cell>
          <cell r="T1890" t="str">
            <v>N/A</v>
          </cell>
          <cell r="U1890" t="str">
            <v>N/A</v>
          </cell>
          <cell r="V1890" t="str">
            <v>N_OBGN_EL1_G01</v>
          </cell>
          <cell r="W1890" t="str">
            <v>P233 Facilities Maintenance</v>
          </cell>
          <cell r="X1890" t="str">
            <v>S7200 Services</v>
          </cell>
          <cell r="Y1890" t="str">
            <v>A2140 Facilities Maintenance</v>
          </cell>
          <cell r="Z1890">
            <v>249942.42000000004</v>
          </cell>
          <cell r="AA1890">
            <v>413957.19</v>
          </cell>
          <cell r="AB1890">
            <v>53553350.512500003</v>
          </cell>
          <cell r="AC1890">
            <v>724206</v>
          </cell>
          <cell r="AD1890">
            <v>899790.75577868847</v>
          </cell>
          <cell r="AG1890">
            <v>0</v>
          </cell>
          <cell r="AH1890">
            <v>-899790.75577868847</v>
          </cell>
        </row>
        <row r="1891">
          <cell r="A1891" t="str">
            <v>O.NG.PPE.MAN.MAN.724FP</v>
          </cell>
          <cell r="B1891" t="str">
            <v>PP M/FOLD PREV. MTCE [INTEG/PAINTING]</v>
          </cell>
          <cell r="C1891" t="str">
            <v>O.NG.PPE.MAN.MAN.724FP</v>
          </cell>
          <cell r="D1891" t="str">
            <v>PIPELINE M/FOLD PREV. MNTCE.- EAST (MAINTENANCE OF PIPELINES, FLOWLINES AND RISERS - CRUDE)</v>
          </cell>
          <cell r="E1891" t="str">
            <v>IRETI OMOTOSO</v>
          </cell>
          <cell r="F1891" t="str">
            <v>PRODUCTION</v>
          </cell>
          <cell r="G1891">
            <v>412002</v>
          </cell>
          <cell r="H1891">
            <v>4120</v>
          </cell>
          <cell r="I1891" t="str">
            <v>OF-MTCE</v>
          </cell>
          <cell r="J1891" t="str">
            <v>BASE JV</v>
          </cell>
          <cell r="K1891" t="str">
            <v>PRODUCTION</v>
          </cell>
          <cell r="L1891" t="str">
            <v>PRODUCTION</v>
          </cell>
          <cell r="M1891" t="str">
            <v>Pipeline Asset Manager</v>
          </cell>
          <cell r="N1891" t="str">
            <v xml:space="preserve">	Head, Pipeline Operations &amp; Maintenance Mgt.                             </v>
          </cell>
          <cell r="O1891" t="str">
            <v>AGUEGBOH, OBIORA</v>
          </cell>
          <cell r="P1891" t="str">
            <v>ADEBOYE.SOBAYO@SHELL.COM</v>
          </cell>
          <cell r="Q1891" t="str">
            <v>OPEX</v>
          </cell>
          <cell r="R1891" t="str">
            <v>OPEX</v>
          </cell>
          <cell r="S1891" t="str">
            <v>NON SAL</v>
          </cell>
          <cell r="T1891" t="str">
            <v>N/A</v>
          </cell>
          <cell r="U1891" t="str">
            <v>N/A</v>
          </cell>
          <cell r="V1891" t="str">
            <v>N/A</v>
          </cell>
          <cell r="W1891" t="str">
            <v>P233 Facilities Maintenance</v>
          </cell>
          <cell r="X1891" t="str">
            <v>S7200 Services</v>
          </cell>
          <cell r="Y1891" t="str">
            <v>A2140 Facilities Maintenance</v>
          </cell>
          <cell r="Z1891">
            <v>0.01</v>
          </cell>
          <cell r="AA1891">
            <v>0</v>
          </cell>
          <cell r="AB1891">
            <v>0</v>
          </cell>
          <cell r="AC1891">
            <v>0</v>
          </cell>
          <cell r="AD1891">
            <v>0</v>
          </cell>
          <cell r="AG1891">
            <v>0</v>
          </cell>
          <cell r="AH1891">
            <v>0</v>
          </cell>
        </row>
        <row r="1892">
          <cell r="A1892" t="str">
            <v>O.NG.PPE.MAN.NCT.724FP</v>
          </cell>
          <cell r="B1892" t="str">
            <v>PP M/FOLD PREV. MTCE [INTEG/PAINTING] NCTL</v>
          </cell>
          <cell r="C1892" t="str">
            <v>O.NG.PPE.MAN.MAN.724FP</v>
          </cell>
          <cell r="D1892" t="str">
            <v>PIPELINE M/FOLD PREV. MNTCE.- EAST (MAINTENANCE OF PIPELINES, FLOWLINES AND RISERS - CRUDE)</v>
          </cell>
          <cell r="E1892" t="str">
            <v>IRETI OMOTOSO</v>
          </cell>
          <cell r="F1892" t="str">
            <v>PRODUCTION</v>
          </cell>
          <cell r="G1892">
            <v>412002</v>
          </cell>
          <cell r="H1892">
            <v>4120</v>
          </cell>
          <cell r="I1892" t="str">
            <v>OF-MTCE</v>
          </cell>
          <cell r="J1892" t="str">
            <v>BASE JV</v>
          </cell>
          <cell r="K1892" t="str">
            <v>PRODUCTION</v>
          </cell>
          <cell r="L1892" t="str">
            <v>PRODUCTION</v>
          </cell>
          <cell r="M1892" t="str">
            <v>Pipeline Asset Manager</v>
          </cell>
          <cell r="N1892" t="str">
            <v xml:space="preserve">	Head, Pipeline Operations &amp; Maintenance Mgt.                             </v>
          </cell>
          <cell r="O1892" t="str">
            <v>AGUEGBOH, OBIORA</v>
          </cell>
          <cell r="P1892" t="str">
            <v>ADEBOYE.SOBAYO@SHELL.COM</v>
          </cell>
          <cell r="Q1892" t="str">
            <v>OPEX</v>
          </cell>
          <cell r="R1892" t="str">
            <v>OPEX</v>
          </cell>
          <cell r="S1892" t="str">
            <v>NON SAL</v>
          </cell>
          <cell r="T1892" t="str">
            <v>N/A</v>
          </cell>
          <cell r="U1892" t="str">
            <v>N/A</v>
          </cell>
          <cell r="V1892" t="str">
            <v>C_OPSE_OIL_Z11</v>
          </cell>
          <cell r="W1892" t="str">
            <v>P233 Facilities Maintenance</v>
          </cell>
          <cell r="X1892" t="str">
            <v>S7200 Services</v>
          </cell>
          <cell r="Y1892" t="str">
            <v>A2140 Facilities Maintenance</v>
          </cell>
          <cell r="Z1892">
            <v>177425.81999999995</v>
          </cell>
          <cell r="AA1892">
            <v>104754.82</v>
          </cell>
          <cell r="AB1892">
            <v>45953617.826746337</v>
          </cell>
          <cell r="AC1892">
            <v>68500</v>
          </cell>
          <cell r="AD1892">
            <v>219167.5994319552</v>
          </cell>
          <cell r="AG1892">
            <v>0</v>
          </cell>
          <cell r="AH1892">
            <v>-219167.5994319552</v>
          </cell>
        </row>
        <row r="1893">
          <cell r="A1893" t="str">
            <v>O.NG.PPE.MAN.TNP.724FP</v>
          </cell>
          <cell r="B1893" t="str">
            <v>PP M/FOLD PREV. MTCE [INTEG/PAINTING] TN</v>
          </cell>
          <cell r="C1893" t="str">
            <v>O.NG.PPE.MAN.MAN.724FP</v>
          </cell>
          <cell r="D1893" t="str">
            <v>PIPELINE M/FOLD PREV. MNTCE.- EAST (MAINTENANCE OF PIPELINES, FLOWLINES AND RISERS - CRUDE)</v>
          </cell>
          <cell r="E1893" t="str">
            <v>IRETI OMOTOSO</v>
          </cell>
          <cell r="F1893" t="str">
            <v>PRODUCTION</v>
          </cell>
          <cell r="G1893">
            <v>412002</v>
          </cell>
          <cell r="H1893">
            <v>4120</v>
          </cell>
          <cell r="I1893" t="str">
            <v>OF-MTCE</v>
          </cell>
          <cell r="J1893" t="str">
            <v>BASE JV</v>
          </cell>
          <cell r="K1893" t="str">
            <v>PRODUCTION</v>
          </cell>
          <cell r="L1893" t="str">
            <v>PRODUCTION</v>
          </cell>
          <cell r="M1893" t="str">
            <v>Pipeline Asset Manager</v>
          </cell>
          <cell r="N1893" t="str">
            <v xml:space="preserve">	Head, Pipeline Operations &amp; Maintenance Mgt.                             </v>
          </cell>
          <cell r="O1893" t="str">
            <v>AGUEGBOH, OBIORA</v>
          </cell>
          <cell r="P1893" t="str">
            <v>ADEBOYE.SOBAYO@SHELL.COM</v>
          </cell>
          <cell r="Q1893" t="str">
            <v>OPEX</v>
          </cell>
          <cell r="R1893" t="str">
            <v>OPEX</v>
          </cell>
          <cell r="S1893" t="str">
            <v>NON SAL</v>
          </cell>
          <cell r="T1893" t="str">
            <v>N/A</v>
          </cell>
          <cell r="U1893" t="str">
            <v>N/A</v>
          </cell>
          <cell r="V1893" t="str">
            <v>C_OPSE_OIL_Z11</v>
          </cell>
          <cell r="W1893" t="str">
            <v>P233 Facilities Maintenance</v>
          </cell>
          <cell r="X1893" t="str">
            <v>S7200 Services</v>
          </cell>
          <cell r="Y1893" t="str">
            <v>A2140 Facilities Maintenance</v>
          </cell>
          <cell r="Z1893">
            <v>489245.18</v>
          </cell>
          <cell r="AA1893">
            <v>587705.67999999993</v>
          </cell>
          <cell r="AB1893">
            <v>126540421.85029878</v>
          </cell>
          <cell r="AC1893">
            <v>277700</v>
          </cell>
          <cell r="AD1893">
            <v>692586.62901737308</v>
          </cell>
          <cell r="AG1893">
            <v>0</v>
          </cell>
          <cell r="AH1893">
            <v>-692586.62901737308</v>
          </cell>
        </row>
        <row r="1894">
          <cell r="A1894" t="str">
            <v>O.NG.PPE.PIP.NCT.71300</v>
          </cell>
          <cell r="B1894" t="str">
            <v>PPE P/L MTNCE OPERATNS [COATN/CP SURVEY] NCTL</v>
          </cell>
          <cell r="C1894" t="str">
            <v>O.NG.PPE.PIP.PIP.71300</v>
          </cell>
          <cell r="D1894" t="str">
            <v>PIPELINE OPERATNS EAST (MAINTENANCE OF PIPELINES, FLOWLINES AND RISERS - CRUDE)</v>
          </cell>
          <cell r="E1894" t="str">
            <v>IRETI OMOTOSO</v>
          </cell>
          <cell r="F1894" t="str">
            <v>PRODUCTION</v>
          </cell>
          <cell r="G1894">
            <v>412002</v>
          </cell>
          <cell r="H1894">
            <v>4120</v>
          </cell>
          <cell r="I1894" t="str">
            <v>OF-MTCE</v>
          </cell>
          <cell r="J1894" t="str">
            <v>BASE JV</v>
          </cell>
          <cell r="K1894" t="str">
            <v>PRODUCTION</v>
          </cell>
          <cell r="L1894" t="str">
            <v>PRODUCTION</v>
          </cell>
          <cell r="M1894" t="str">
            <v>Pipeline Asset Manager</v>
          </cell>
          <cell r="N1894" t="str">
            <v xml:space="preserve">	Head, Pipeline Operations &amp; Maintenance Mgt.                             </v>
          </cell>
          <cell r="O1894" t="str">
            <v>AGUEGBOH, OBIORA</v>
          </cell>
          <cell r="P1894" t="str">
            <v>ADEBOYE.SOBAYO@SHELL.COM</v>
          </cell>
          <cell r="Q1894" t="str">
            <v>OPEX</v>
          </cell>
          <cell r="R1894" t="str">
            <v>OPEX</v>
          </cell>
          <cell r="S1894" t="str">
            <v>NON SAL</v>
          </cell>
          <cell r="T1894" t="str">
            <v>N/A</v>
          </cell>
          <cell r="U1894" t="str">
            <v>N/A</v>
          </cell>
          <cell r="V1894" t="str">
            <v>C_OPSE_OIL_Z11</v>
          </cell>
          <cell r="W1894" t="str">
            <v>P231 Production Operations</v>
          </cell>
          <cell r="X1894" t="str">
            <v>S7200 Services</v>
          </cell>
          <cell r="Y1894" t="str">
            <v>A2110 Production Operations</v>
          </cell>
          <cell r="Z1894">
            <v>1149427.18</v>
          </cell>
          <cell r="AA1894">
            <v>628226.22</v>
          </cell>
          <cell r="AB1894">
            <v>92159617.826746345</v>
          </cell>
          <cell r="AC1894">
            <v>338900</v>
          </cell>
          <cell r="AD1894">
            <v>641062.68139916833</v>
          </cell>
          <cell r="AG1894">
            <v>0</v>
          </cell>
          <cell r="AH1894">
            <v>-641062.68139916833</v>
          </cell>
        </row>
        <row r="1895">
          <cell r="A1895" t="str">
            <v>O.NG.PPE.PIP.PIP.71300</v>
          </cell>
          <cell r="B1895" t="str">
            <v>PPE P/L MTNCE OPERATNS [COATN/CP SURVEY]</v>
          </cell>
          <cell r="C1895" t="str">
            <v>O.NG.PPE.PIP.PIP.71300</v>
          </cell>
          <cell r="D1895" t="str">
            <v>PIPELINE OPERATNS EAST (MAINTENANCE OF PIPELINES, FLOWLINES AND RISERS - CRUDE)</v>
          </cell>
          <cell r="E1895" t="str">
            <v>IRETI OMOTOSO</v>
          </cell>
          <cell r="F1895" t="str">
            <v>PRODUCTION</v>
          </cell>
          <cell r="G1895">
            <v>412002</v>
          </cell>
          <cell r="H1895">
            <v>4120</v>
          </cell>
          <cell r="I1895" t="str">
            <v>OF-MTCE</v>
          </cell>
          <cell r="J1895" t="str">
            <v>BASE JV</v>
          </cell>
          <cell r="K1895" t="str">
            <v>PRODUCTION</v>
          </cell>
          <cell r="L1895" t="str">
            <v>PRODUCTION</v>
          </cell>
          <cell r="M1895" t="str">
            <v>Pipeline Asset Manager</v>
          </cell>
          <cell r="N1895" t="str">
            <v xml:space="preserve">	Head, Pipeline Operations &amp; Maintenance Mgt.                             </v>
          </cell>
          <cell r="O1895" t="str">
            <v>AGUEGBOH, OBIORA</v>
          </cell>
          <cell r="P1895" t="str">
            <v>ADEBOYE.SOBAYO@SHELL.COM</v>
          </cell>
          <cell r="Q1895" t="str">
            <v>OPEX</v>
          </cell>
          <cell r="R1895" t="str">
            <v>OPEX</v>
          </cell>
          <cell r="S1895" t="str">
            <v>NON SAL</v>
          </cell>
          <cell r="T1895" t="str">
            <v>N/A</v>
          </cell>
          <cell r="U1895" t="str">
            <v>N/A</v>
          </cell>
          <cell r="V1895" t="str">
            <v>N/A</v>
          </cell>
          <cell r="W1895" t="str">
            <v>P231 Production Operations</v>
          </cell>
          <cell r="X1895" t="str">
            <v>S7200 Services</v>
          </cell>
          <cell r="Y1895" t="str">
            <v>A2110 Production Operations</v>
          </cell>
          <cell r="Z1895">
            <v>0.01</v>
          </cell>
          <cell r="AA1895">
            <v>0</v>
          </cell>
          <cell r="AB1895">
            <v>0</v>
          </cell>
          <cell r="AC1895">
            <v>0</v>
          </cell>
          <cell r="AD1895">
            <v>0</v>
          </cell>
          <cell r="AG1895">
            <v>0</v>
          </cell>
          <cell r="AH1895">
            <v>0</v>
          </cell>
        </row>
        <row r="1896">
          <cell r="A1896" t="str">
            <v>O.NG.PPE.PIP.TNP.71300</v>
          </cell>
          <cell r="B1896" t="str">
            <v>PPE P/L MTNCE OPERATNS [COATN/CP SURVEY]</v>
          </cell>
          <cell r="C1896" t="str">
            <v>O.NG.PPE.PIP.PIP.71300</v>
          </cell>
          <cell r="D1896" t="str">
            <v>PIPELINE OPERATNS EAST (MAINTENANCE OF PIPELINES, FLOWLINES AND RISERS - CRUDE)</v>
          </cell>
          <cell r="E1896" t="str">
            <v>IRETI OMOTOSO</v>
          </cell>
          <cell r="F1896" t="str">
            <v>PRODUCTION</v>
          </cell>
          <cell r="G1896">
            <v>412002</v>
          </cell>
          <cell r="H1896">
            <v>4120</v>
          </cell>
          <cell r="I1896" t="str">
            <v>OF-MTCE</v>
          </cell>
          <cell r="J1896" t="str">
            <v>BASE JV</v>
          </cell>
          <cell r="K1896" t="str">
            <v>PRODUCTION</v>
          </cell>
          <cell r="L1896" t="str">
            <v>PRODUCTION</v>
          </cell>
          <cell r="M1896" t="str">
            <v>Pipeline Asset Manager</v>
          </cell>
          <cell r="N1896" t="str">
            <v xml:space="preserve">	Head, Pipeline Operations &amp; Maintenance Mgt.                             </v>
          </cell>
          <cell r="O1896" t="str">
            <v>AGUEGBOH, OBIORA</v>
          </cell>
          <cell r="P1896" t="str">
            <v>ADEBOYE.SOBAYO@SHELL.COM</v>
          </cell>
          <cell r="Q1896" t="str">
            <v>OPEX</v>
          </cell>
          <cell r="R1896" t="str">
            <v>OPEX</v>
          </cell>
          <cell r="S1896" t="str">
            <v>NON SAL</v>
          </cell>
          <cell r="T1896" t="str">
            <v>N/A</v>
          </cell>
          <cell r="U1896" t="str">
            <v>N/A</v>
          </cell>
          <cell r="V1896" t="str">
            <v>C_OPSE_OIL_Z11</v>
          </cell>
          <cell r="W1896" t="str">
            <v>P231 Production Operations</v>
          </cell>
          <cell r="X1896" t="str">
            <v>S7200 Services</v>
          </cell>
          <cell r="Y1896" t="str">
            <v>A2110 Production Operations</v>
          </cell>
          <cell r="Z1896">
            <v>841798.45999999985</v>
          </cell>
          <cell r="AA1896">
            <v>1671926.19</v>
          </cell>
          <cell r="AB1896">
            <v>278062682.6139707</v>
          </cell>
          <cell r="AC1896">
            <v>933460</v>
          </cell>
          <cell r="AD1896">
            <v>1845140.9266031827</v>
          </cell>
          <cell r="AG1896">
            <v>0</v>
          </cell>
          <cell r="AH1896">
            <v>-1845140.9266031827</v>
          </cell>
        </row>
        <row r="1897">
          <cell r="A1897">
            <v>112891</v>
          </cell>
          <cell r="B1897" t="str">
            <v xml:space="preserve">IRIAMA PIPELINE FIRE                    </v>
          </cell>
          <cell r="C1897" t="str">
            <v>O.NG.PPE.PIP.PIP.724FC</v>
          </cell>
          <cell r="D1897" t="str">
            <v xml:space="preserve"> PIPELINE CORR. MTCENANCE [EPRS] -EAST (MAINTENANCE OF PIPELINES, FLOWLINES AND RISERS - CRUDE)</v>
          </cell>
          <cell r="E1897" t="str">
            <v>IRETI OMOTOSO</v>
          </cell>
          <cell r="F1897" t="str">
            <v>PRODUCTION</v>
          </cell>
          <cell r="G1897">
            <v>412002</v>
          </cell>
          <cell r="H1897">
            <v>4120</v>
          </cell>
          <cell r="I1897" t="str">
            <v>OF-MTCE</v>
          </cell>
          <cell r="J1897" t="str">
            <v>BASE JV</v>
          </cell>
          <cell r="K1897" t="str">
            <v>PRODUCTION</v>
          </cell>
          <cell r="L1897" t="str">
            <v>PRODUCTION</v>
          </cell>
          <cell r="M1897" t="str">
            <v>Pipeline Asset Manager</v>
          </cell>
          <cell r="N1897" t="str">
            <v xml:space="preserve">	Head, Pipeline Operations &amp; Maintenance Mgt.                             </v>
          </cell>
          <cell r="O1897" t="str">
            <v>AGUEGBOH, OBIORA</v>
          </cell>
          <cell r="P1897" t="str">
            <v>EWORITSE.SANIYO@SHELL.COM</v>
          </cell>
          <cell r="Q1897" t="str">
            <v>OPEX</v>
          </cell>
          <cell r="R1897" t="str">
            <v>OPEX</v>
          </cell>
          <cell r="S1897" t="str">
            <v>NON SAL</v>
          </cell>
          <cell r="T1897" t="str">
            <v>N/A</v>
          </cell>
          <cell r="U1897" t="str">
            <v>N/A</v>
          </cell>
          <cell r="V1897" t="str">
            <v>N/A</v>
          </cell>
          <cell r="W1897" t="str">
            <v>P244.01 Other Production Expenses</v>
          </cell>
          <cell r="X1897" t="str">
            <v>S7200 Services</v>
          </cell>
          <cell r="Y1897" t="str">
            <v>A2110 Production Operations</v>
          </cell>
          <cell r="Z1897">
            <v>44.33</v>
          </cell>
          <cell r="AA1897">
            <v>0</v>
          </cell>
          <cell r="AB1897">
            <v>0</v>
          </cell>
          <cell r="AC1897">
            <v>0</v>
          </cell>
          <cell r="AD1897">
            <v>0</v>
          </cell>
          <cell r="AG1897">
            <v>0</v>
          </cell>
          <cell r="AH1897">
            <v>0</v>
          </cell>
        </row>
        <row r="1898">
          <cell r="A1898" t="str">
            <v>O.NG.PPE.MAN.MAN.724FC</v>
          </cell>
          <cell r="B1898" t="str">
            <v xml:space="preserve">MANIFOLD CORRECTIVE MAINTENANCE         </v>
          </cell>
          <cell r="C1898" t="str">
            <v>O.NG.PPE.PIP.PIP.724FC</v>
          </cell>
          <cell r="D1898" t="str">
            <v xml:space="preserve"> PIPELINE CORR. MTCENANCE [EPRS] -EAST (MAINTENANCE OF PIPELINES, FLOWLINES AND RISERS - CRUDE)</v>
          </cell>
          <cell r="E1898" t="str">
            <v>IRETI OMOTOSO</v>
          </cell>
          <cell r="F1898" t="str">
            <v>PRODUCTION</v>
          </cell>
          <cell r="G1898">
            <v>412002</v>
          </cell>
          <cell r="H1898">
            <v>4120</v>
          </cell>
          <cell r="I1898" t="str">
            <v>OF-MTCE</v>
          </cell>
          <cell r="J1898" t="str">
            <v>BASE JV</v>
          </cell>
          <cell r="K1898" t="str">
            <v>PRODUCTION</v>
          </cell>
          <cell r="L1898" t="str">
            <v>PRODUCTION</v>
          </cell>
          <cell r="M1898" t="str">
            <v>Pipeline Asset Manager</v>
          </cell>
          <cell r="N1898" t="str">
            <v xml:space="preserve">	Head, Pipeline Operations &amp; Maintenance Mgt.                             </v>
          </cell>
          <cell r="O1898" t="str">
            <v>AGUEGBOH, OBIORA</v>
          </cell>
          <cell r="P1898" t="str">
            <v>EWORITSE.SANIYO@SHELL.COM</v>
          </cell>
          <cell r="Q1898" t="str">
            <v>OPEX</v>
          </cell>
          <cell r="R1898" t="str">
            <v>OPEX</v>
          </cell>
          <cell r="S1898" t="str">
            <v>NON SAL</v>
          </cell>
          <cell r="T1898" t="str">
            <v>N/A</v>
          </cell>
          <cell r="U1898" t="str">
            <v>N/A</v>
          </cell>
          <cell r="V1898" t="str">
            <v>N/A</v>
          </cell>
          <cell r="W1898" t="str">
            <v>P233 Facilities Maintenance</v>
          </cell>
          <cell r="X1898" t="str">
            <v>S7200 Services</v>
          </cell>
          <cell r="Y1898" t="str">
            <v>A2140 Facilities Maintenance</v>
          </cell>
          <cell r="Z1898">
            <v>0</v>
          </cell>
          <cell r="AA1898">
            <v>0</v>
          </cell>
          <cell r="AB1898">
            <v>0</v>
          </cell>
          <cell r="AC1898">
            <v>0</v>
          </cell>
          <cell r="AD1898">
            <v>0</v>
          </cell>
          <cell r="AG1898">
            <v>0</v>
          </cell>
          <cell r="AH1898">
            <v>0</v>
          </cell>
        </row>
        <row r="1899">
          <cell r="A1899" t="str">
            <v>O.NG.PPE.PIP.GPS.724FC</v>
          </cell>
          <cell r="B1899" t="str">
            <v>PPE PIPELINE MTCENANCE CORR. MTCENANCE GPHSL</v>
          </cell>
          <cell r="C1899" t="str">
            <v>O.NG.PPE.PIP.PIP.724FC</v>
          </cell>
          <cell r="D1899" t="str">
            <v xml:space="preserve"> PIPELINE CORR. MTCENANCE [EPRS] -EAST (MAINTENANCE OF PIPELINES, FLOWLINES AND RISERS - CRUDE)</v>
          </cell>
          <cell r="E1899" t="str">
            <v>IRETI OMOTOSO</v>
          </cell>
          <cell r="F1899" t="str">
            <v>PRODUCTION</v>
          </cell>
          <cell r="G1899">
            <v>412002</v>
          </cell>
          <cell r="H1899">
            <v>4120</v>
          </cell>
          <cell r="I1899" t="str">
            <v>OF-MTCE</v>
          </cell>
          <cell r="J1899" t="str">
            <v>BASE JV</v>
          </cell>
          <cell r="K1899" t="str">
            <v>PRODUCTION</v>
          </cell>
          <cell r="L1899" t="str">
            <v>PRODUCTION</v>
          </cell>
          <cell r="M1899" t="str">
            <v>Pipeline Asset Manager</v>
          </cell>
          <cell r="N1899" t="str">
            <v xml:space="preserve">	Head, Pipeline Operations &amp; Maintenance Mgt.                             </v>
          </cell>
          <cell r="O1899" t="str">
            <v>AGUEGBOH, OBIORA</v>
          </cell>
          <cell r="P1899" t="str">
            <v>EWORITSE.SANIYO@SHELL.COM</v>
          </cell>
          <cell r="Q1899" t="str">
            <v>OPEX</v>
          </cell>
          <cell r="R1899" t="str">
            <v>OPEX</v>
          </cell>
          <cell r="S1899" t="str">
            <v>NON SAL</v>
          </cell>
          <cell r="T1899" t="str">
            <v>N/A</v>
          </cell>
          <cell r="U1899" t="str">
            <v>N/A</v>
          </cell>
          <cell r="V1899" t="str">
            <v>C_OPSE_OIL_Z11</v>
          </cell>
          <cell r="W1899" t="str">
            <v>P233 Facilities Maintenance</v>
          </cell>
          <cell r="X1899" t="str">
            <v>S7200 Services</v>
          </cell>
          <cell r="Y1899" t="str">
            <v>A2140 Facilities Maintenance</v>
          </cell>
          <cell r="Z1899">
            <v>33622.270000000004</v>
          </cell>
          <cell r="AA1899">
            <v>0</v>
          </cell>
          <cell r="AB1899">
            <v>30023037.999999996</v>
          </cell>
          <cell r="AC1899">
            <v>89092.800000000003</v>
          </cell>
          <cell r="AD1899">
            <v>187528.99016393442</v>
          </cell>
          <cell r="AG1899">
            <v>0</v>
          </cell>
          <cell r="AH1899">
            <v>-187528.99016393442</v>
          </cell>
        </row>
        <row r="1900">
          <cell r="A1900" t="str">
            <v>O.NG.PPE.PIP.NCT.724FC</v>
          </cell>
          <cell r="B1900" t="str">
            <v>PPE PIPELINE MTCENANCE CORR. MTCENANCE N</v>
          </cell>
          <cell r="C1900" t="str">
            <v>O.NG.PPE.PIP.PIP.724FC</v>
          </cell>
          <cell r="D1900" t="str">
            <v xml:space="preserve"> PIPELINE CORR. MTCENANCE [EPRS] -EAST (MAINTENANCE OF PIPELINES, FLOWLINES AND RISERS - CRUDE)</v>
          </cell>
          <cell r="E1900" t="str">
            <v>IRETI OMOTOSO</v>
          </cell>
          <cell r="F1900" t="str">
            <v>PRODUCTION</v>
          </cell>
          <cell r="G1900">
            <v>412002</v>
          </cell>
          <cell r="H1900">
            <v>4120</v>
          </cell>
          <cell r="I1900" t="str">
            <v>OF-MTCE</v>
          </cell>
          <cell r="J1900" t="str">
            <v>BASE JV</v>
          </cell>
          <cell r="K1900" t="str">
            <v>PRODUCTION</v>
          </cell>
          <cell r="L1900" t="str">
            <v>PRODUCTION</v>
          </cell>
          <cell r="M1900" t="str">
            <v>Pipeline Asset Manager</v>
          </cell>
          <cell r="N1900" t="str">
            <v xml:space="preserve">	Head, Pipeline Operations &amp; Maintenance Mgt.                             </v>
          </cell>
          <cell r="O1900" t="str">
            <v>AGUEGBOH, OBIORA</v>
          </cell>
          <cell r="P1900" t="str">
            <v>EWORITSE.SANIYO@SHELL.COM</v>
          </cell>
          <cell r="Q1900" t="str">
            <v>OPEX</v>
          </cell>
          <cell r="R1900" t="str">
            <v>OPEX</v>
          </cell>
          <cell r="S1900" t="str">
            <v>NON SAL</v>
          </cell>
          <cell r="T1900" t="str">
            <v>N/A</v>
          </cell>
          <cell r="U1900" t="str">
            <v>N/A</v>
          </cell>
          <cell r="V1900" t="str">
            <v>C_OPSE_OIL_Z11</v>
          </cell>
          <cell r="W1900" t="str">
            <v>P233 Facilities Maintenance</v>
          </cell>
          <cell r="X1900" t="str">
            <v>S7200 Services</v>
          </cell>
          <cell r="Y1900" t="str">
            <v>A2140 Facilities Maintenance</v>
          </cell>
          <cell r="Z1900">
            <v>472345.16000000003</v>
          </cell>
          <cell r="AA1900">
            <v>282263.57</v>
          </cell>
          <cell r="AB1900">
            <v>53183037.999999993</v>
          </cell>
          <cell r="AC1900">
            <v>166292.79999999999</v>
          </cell>
          <cell r="AD1900">
            <v>340663.41639344255</v>
          </cell>
          <cell r="AG1900">
            <v>0</v>
          </cell>
          <cell r="AH1900">
            <v>-340663.41639344255</v>
          </cell>
        </row>
        <row r="1901">
          <cell r="A1901" t="str">
            <v>O.NG.PPE.PIP.PIP.724FC</v>
          </cell>
          <cell r="B1901" t="str">
            <v>PPE PIPELINE MTCENANCE CORR. MTCENANCE</v>
          </cell>
          <cell r="C1901" t="str">
            <v>O.NG.PPE.PIP.PIP.724FC</v>
          </cell>
          <cell r="D1901" t="str">
            <v xml:space="preserve"> PIPELINE CORR. MTCENANCE [EPRS] -EAST (MAINTENANCE OF PIPELINES, FLOWLINES AND RISERS - CRUDE)</v>
          </cell>
          <cell r="E1901" t="str">
            <v>IRETI OMOTOSO</v>
          </cell>
          <cell r="F1901" t="str">
            <v>PRODUCTION</v>
          </cell>
          <cell r="G1901">
            <v>412002</v>
          </cell>
          <cell r="H1901">
            <v>4120</v>
          </cell>
          <cell r="I1901" t="str">
            <v>OF-MTCE</v>
          </cell>
          <cell r="J1901" t="str">
            <v>BASE JV</v>
          </cell>
          <cell r="K1901" t="str">
            <v>PRODUCTION</v>
          </cell>
          <cell r="L1901" t="str">
            <v>PRODUCTION</v>
          </cell>
          <cell r="M1901" t="str">
            <v>Pipeline Asset Manager</v>
          </cell>
          <cell r="N1901" t="str">
            <v xml:space="preserve">	Head, Pipeline Operations &amp; Maintenance Mgt.                             </v>
          </cell>
          <cell r="O1901" t="str">
            <v>AGUEGBOH, OBIORA</v>
          </cell>
          <cell r="P1901" t="str">
            <v>EWORITSE.SANIYO@SHELL.COM</v>
          </cell>
          <cell r="Q1901" t="str">
            <v>OPEX</v>
          </cell>
          <cell r="R1901" t="str">
            <v>OPEX</v>
          </cell>
          <cell r="S1901" t="str">
            <v>NON SAL</v>
          </cell>
          <cell r="T1901" t="str">
            <v>N/A</v>
          </cell>
          <cell r="U1901" t="str">
            <v>N/A</v>
          </cell>
          <cell r="V1901" t="str">
            <v>N/A</v>
          </cell>
          <cell r="W1901" t="str">
            <v>P233 Facilities Maintenance</v>
          </cell>
          <cell r="X1901" t="str">
            <v>S7200 Services</v>
          </cell>
          <cell r="Y1901" t="str">
            <v>A2140 Facilities Maintenance</v>
          </cell>
          <cell r="Z1901">
            <v>15302.92</v>
          </cell>
          <cell r="AA1901">
            <v>32967.89</v>
          </cell>
          <cell r="AB1901">
            <v>0</v>
          </cell>
          <cell r="AC1901">
            <v>0</v>
          </cell>
          <cell r="AD1901">
            <v>0</v>
          </cell>
          <cell r="AG1901">
            <v>0</v>
          </cell>
          <cell r="AH1901">
            <v>0</v>
          </cell>
        </row>
        <row r="1902">
          <cell r="A1902" t="str">
            <v>O.NG.PPE.PIP.TDB.724FC</v>
          </cell>
          <cell r="B1902" t="str">
            <v>PPE PIPELINE MTCENANCE CORR. MTCENANCE T</v>
          </cell>
          <cell r="C1902" t="str">
            <v>O.NG.PPE.PIP.PIP.724FC</v>
          </cell>
          <cell r="D1902" t="str">
            <v xml:space="preserve"> PIPELINE CORR. MTCENANCE [EPRS] -EAST (MAINTENANCE OF PIPELINES, FLOWLINES AND RISERS - CRUDE)</v>
          </cell>
          <cell r="E1902" t="str">
            <v>IRETI OMOTOSO</v>
          </cell>
          <cell r="F1902" t="str">
            <v>PRODUCTION</v>
          </cell>
          <cell r="G1902">
            <v>412002</v>
          </cell>
          <cell r="H1902">
            <v>4120</v>
          </cell>
          <cell r="I1902" t="str">
            <v>OF-MTCE</v>
          </cell>
          <cell r="J1902" t="str">
            <v>BASE JV</v>
          </cell>
          <cell r="K1902" t="str">
            <v>PRODUCTION</v>
          </cell>
          <cell r="L1902" t="str">
            <v>PRODUCTION</v>
          </cell>
          <cell r="M1902" t="str">
            <v>Pipeline Asset Manager</v>
          </cell>
          <cell r="N1902" t="str">
            <v xml:space="preserve">	Head, Pipeline Operations &amp; Maintenance Mgt.                             </v>
          </cell>
          <cell r="O1902" t="str">
            <v>AGUEGBOH, OBIORA</v>
          </cell>
          <cell r="P1902" t="str">
            <v>EWORITSE.SANIYO@SHELL.COM</v>
          </cell>
          <cell r="Q1902" t="str">
            <v>OPEX</v>
          </cell>
          <cell r="R1902" t="str">
            <v>OPEX</v>
          </cell>
          <cell r="S1902" t="str">
            <v>NON SAL</v>
          </cell>
          <cell r="T1902" t="str">
            <v>N/A</v>
          </cell>
          <cell r="U1902" t="str">
            <v>N/A</v>
          </cell>
          <cell r="V1902" t="str">
            <v>C_OPSE_OIL_Z11</v>
          </cell>
          <cell r="W1902" t="str">
            <v>P233 Facilities Maintenance</v>
          </cell>
          <cell r="X1902" t="str">
            <v>S7200 Services</v>
          </cell>
          <cell r="Y1902" t="str">
            <v>A2140 Facilities Maintenance</v>
          </cell>
          <cell r="Z1902">
            <v>15624800.569999995</v>
          </cell>
          <cell r="AA1902">
            <v>23158470.329999994</v>
          </cell>
          <cell r="AB1902">
            <v>2047432922.306077</v>
          </cell>
          <cell r="AC1902">
            <v>12705970.026032789</v>
          </cell>
          <cell r="AD1902">
            <v>19418864.853265829</v>
          </cell>
          <cell r="AG1902">
            <v>0</v>
          </cell>
          <cell r="AH1902">
            <v>-19418864.853265829</v>
          </cell>
        </row>
        <row r="1903">
          <cell r="A1903" t="str">
            <v>O.NG.PCW.YKF.FAC.724FP</v>
          </cell>
          <cell r="B1903" t="str">
            <v>PCW YOKRI F/S FACIL PREV. MTC</v>
          </cell>
          <cell r="C1903" t="str">
            <v>O.NG.PCW.FAC.724YFP</v>
          </cell>
          <cell r="D1903" t="str">
            <v>PCW YOKRI F/S FACIL PREV. MTC (PRODUCTION MAINTENANCE – OIL (ONSHORE))</v>
          </cell>
          <cell r="E1903" t="str">
            <v>IRETI OMOTOSO</v>
          </cell>
          <cell r="F1903" t="str">
            <v>PRODUCTION</v>
          </cell>
          <cell r="G1903">
            <v>413001</v>
          </cell>
          <cell r="H1903">
            <v>4130</v>
          </cell>
          <cell r="I1903" t="str">
            <v>OF-MTCE</v>
          </cell>
          <cell r="J1903" t="str">
            <v>BASE JV</v>
          </cell>
          <cell r="K1903" t="str">
            <v>PRODUCTION</v>
          </cell>
          <cell r="L1903" t="str">
            <v>PRODUCTION</v>
          </cell>
          <cell r="M1903" t="str">
            <v>Asset Manager, Swamp West Hub</v>
          </cell>
          <cell r="N1903" t="str">
            <v>Asset Management Integration Lead</v>
          </cell>
          <cell r="O1903" t="str">
            <v>COOKEY, GABRIEL</v>
          </cell>
          <cell r="P1903" t="str">
            <v>RACHEAL.ORUEKPETI@SHELL.COM</v>
          </cell>
          <cell r="Q1903" t="str">
            <v>OPEX</v>
          </cell>
          <cell r="R1903" t="str">
            <v>OPEX</v>
          </cell>
          <cell r="S1903" t="str">
            <v>NON SAL</v>
          </cell>
          <cell r="T1903" t="str">
            <v>N/A</v>
          </cell>
          <cell r="U1903" t="str">
            <v>N/A</v>
          </cell>
          <cell r="V1903" t="str">
            <v>N_FORC_WS1_G01</v>
          </cell>
          <cell r="W1903" t="str">
            <v>P233 Facilities Maintenance</v>
          </cell>
          <cell r="X1903" t="str">
            <v>S7200 Services</v>
          </cell>
          <cell r="Y1903" t="str">
            <v>A2140 Facilities Maintenance</v>
          </cell>
          <cell r="Z1903">
            <v>105997.95000000003</v>
          </cell>
          <cell r="AA1903">
            <v>95618.939999999988</v>
          </cell>
          <cell r="AB1903">
            <v>3651230</v>
          </cell>
          <cell r="AC1903">
            <v>282035.84999999998</v>
          </cell>
          <cell r="AD1903">
            <v>294007.09590163932</v>
          </cell>
          <cell r="AG1903">
            <v>0</v>
          </cell>
          <cell r="AH1903">
            <v>-294007.09590163932</v>
          </cell>
        </row>
        <row r="1904">
          <cell r="A1904" t="str">
            <v>O.NG.PPE.PIP.TUB.724FC</v>
          </cell>
          <cell r="B1904" t="str">
            <v>PPE PIPELINE MTCENANCE CORR. MTCENANCE TNP-UPSTREAM BOMU MANIFOLD</v>
          </cell>
          <cell r="C1904" t="str">
            <v>O.NG.PPE.PIP.PIP.724FC</v>
          </cell>
          <cell r="D1904" t="str">
            <v xml:space="preserve"> PIPELINE CORR. MTCENANCE [EPRS] -EAST (MAINTENANCE OF PIPELINES, FLOWLINES AND RISERS - CRUDE)</v>
          </cell>
          <cell r="E1904" t="str">
            <v>IRETI OMOTOSO</v>
          </cell>
          <cell r="F1904" t="str">
            <v>PRODUCTION</v>
          </cell>
          <cell r="G1904">
            <v>412002</v>
          </cell>
          <cell r="H1904">
            <v>4120</v>
          </cell>
          <cell r="I1904" t="str">
            <v>OF-MTCE</v>
          </cell>
          <cell r="J1904" t="str">
            <v>BASE JV</v>
          </cell>
          <cell r="K1904" t="str">
            <v>PRODUCTION</v>
          </cell>
          <cell r="L1904" t="str">
            <v>PRODUCTION</v>
          </cell>
          <cell r="M1904" t="str">
            <v>Pipeline Asset Manager</v>
          </cell>
          <cell r="N1904" t="str">
            <v xml:space="preserve">	Head, Pipeline Operations &amp; Maintenance Mgt.                             </v>
          </cell>
          <cell r="O1904" t="str">
            <v>AGUEGBOH, OBIORA</v>
          </cell>
          <cell r="P1904" t="str">
            <v>EWORITSE.SANIYO@SHELL.COM</v>
          </cell>
          <cell r="Q1904" t="str">
            <v>OPEX</v>
          </cell>
          <cell r="R1904" t="str">
            <v>OPEX</v>
          </cell>
          <cell r="S1904" t="str">
            <v>NON SAL</v>
          </cell>
          <cell r="T1904" t="str">
            <v>N/A</v>
          </cell>
          <cell r="U1904" t="str">
            <v>N/A</v>
          </cell>
          <cell r="V1904" t="str">
            <v>C_OPSE_OIL_Z11</v>
          </cell>
          <cell r="W1904" t="str">
            <v>P233 Facilities Maintenance</v>
          </cell>
          <cell r="X1904" t="str">
            <v>S7200 Services</v>
          </cell>
          <cell r="Y1904" t="str">
            <v>A2140 Facilities Maintenance</v>
          </cell>
          <cell r="Z1904">
            <v>6807054.6199999982</v>
          </cell>
          <cell r="AA1904">
            <v>20952540.729999997</v>
          </cell>
          <cell r="AB1904">
            <v>1629766767.5813475</v>
          </cell>
          <cell r="AC1904">
            <v>8576939.9246114437</v>
          </cell>
          <cell r="AD1904">
            <v>13920437.523238812</v>
          </cell>
          <cell r="AG1904">
            <v>0</v>
          </cell>
          <cell r="AH1904">
            <v>-13920437.523238812</v>
          </cell>
        </row>
        <row r="1905">
          <cell r="A1905" t="str">
            <v>O.NG.PPE.PIP.NCT.724FP</v>
          </cell>
          <cell r="B1905" t="str">
            <v>PP P/LINE MTCNANCE PRE. MTCE NCTL</v>
          </cell>
          <cell r="C1905" t="str">
            <v>O.NG.PPE.PIP.PIP.724FP</v>
          </cell>
          <cell r="D1905" t="str">
            <v xml:space="preserve"> P/LINE PREV. MTCNANCE [IP/RP/CI]-EAST (MAINTENANCE OF PIPELINES, FLOWLINES AND RISERS - CRUDE)</v>
          </cell>
          <cell r="E1905" t="str">
            <v>IRETI OMOTOSO</v>
          </cell>
          <cell r="F1905" t="str">
            <v>PRODUCTION</v>
          </cell>
          <cell r="G1905">
            <v>412002</v>
          </cell>
          <cell r="H1905">
            <v>4120</v>
          </cell>
          <cell r="I1905" t="str">
            <v>OF-MTCE</v>
          </cell>
          <cell r="J1905" t="str">
            <v>BASE JV</v>
          </cell>
          <cell r="K1905" t="str">
            <v>PRODUCTION</v>
          </cell>
          <cell r="L1905" t="str">
            <v>PRODUCTION</v>
          </cell>
          <cell r="M1905" t="str">
            <v>Pipeline Asset Manager</v>
          </cell>
          <cell r="N1905" t="str">
            <v xml:space="preserve">	Head, Pipeline Operations &amp; Maintenance Mgt.                             </v>
          </cell>
          <cell r="O1905" t="str">
            <v>AGUEGBOH, OBIORA</v>
          </cell>
          <cell r="P1905" t="str">
            <v>ADEBOYE.SOBAYO@SHELL.COM</v>
          </cell>
          <cell r="Q1905" t="str">
            <v>OPEX</v>
          </cell>
          <cell r="R1905" t="str">
            <v>OPEX</v>
          </cell>
          <cell r="S1905" t="str">
            <v>NON SAL</v>
          </cell>
          <cell r="T1905" t="str">
            <v>N/A</v>
          </cell>
          <cell r="U1905" t="str">
            <v>N/A</v>
          </cell>
          <cell r="V1905" t="str">
            <v>C_OPSE_OIL_Z11</v>
          </cell>
          <cell r="W1905" t="str">
            <v>P233 Facilities Maintenance</v>
          </cell>
          <cell r="X1905" t="str">
            <v>S7200 Services</v>
          </cell>
          <cell r="Y1905" t="str">
            <v>A2140 Facilities Maintenance</v>
          </cell>
          <cell r="Z1905">
            <v>1001361.4200000002</v>
          </cell>
          <cell r="AA1905">
            <v>197459.9</v>
          </cell>
          <cell r="AB1905">
            <v>46361979.999999985</v>
          </cell>
          <cell r="AC1905">
            <v>1076550.8</v>
          </cell>
          <cell r="AD1905">
            <v>1228557.2918032787</v>
          </cell>
          <cell r="AG1905">
            <v>0</v>
          </cell>
          <cell r="AH1905">
            <v>-1228557.2918032787</v>
          </cell>
        </row>
        <row r="1906">
          <cell r="A1906" t="str">
            <v>O.NG.PPE.PIP.PIP.724FP</v>
          </cell>
          <cell r="B1906" t="str">
            <v>PP P/LINE MTCNANCE PRE. MTCE [IP/RP</v>
          </cell>
          <cell r="C1906" t="str">
            <v>O.NG.PPE.PIP.PIP.724FP</v>
          </cell>
          <cell r="D1906" t="str">
            <v xml:space="preserve"> P/LINE PREV. MTCNANCE [IP/RP/CI]-EAST (MAINTENANCE OF PIPELINES, FLOWLINES AND RISERS - CRUDE)</v>
          </cell>
          <cell r="E1906" t="str">
            <v>IRETI OMOTOSO</v>
          </cell>
          <cell r="F1906" t="str">
            <v>PRODUCTION</v>
          </cell>
          <cell r="G1906">
            <v>412002</v>
          </cell>
          <cell r="H1906">
            <v>4120</v>
          </cell>
          <cell r="I1906" t="str">
            <v>OF-MTCE</v>
          </cell>
          <cell r="J1906" t="str">
            <v>BASE JV</v>
          </cell>
          <cell r="K1906" t="str">
            <v>PRODUCTION</v>
          </cell>
          <cell r="L1906" t="str">
            <v>PRODUCTION</v>
          </cell>
          <cell r="M1906" t="str">
            <v>Pipeline Asset Manager</v>
          </cell>
          <cell r="N1906" t="str">
            <v xml:space="preserve">	Head, Pipeline Operations &amp; Maintenance Mgt.                             </v>
          </cell>
          <cell r="O1906" t="str">
            <v>AGUEGBOH, OBIORA</v>
          </cell>
          <cell r="P1906" t="str">
            <v>ADEBOYE.SOBAYO@SHELL.COM</v>
          </cell>
          <cell r="Q1906" t="str">
            <v>OPEX</v>
          </cell>
          <cell r="R1906" t="str">
            <v>OPEX</v>
          </cell>
          <cell r="S1906" t="str">
            <v>NON SAL</v>
          </cell>
          <cell r="T1906" t="str">
            <v>N/A</v>
          </cell>
          <cell r="U1906" t="str">
            <v>N/A</v>
          </cell>
          <cell r="V1906" t="str">
            <v>N/A</v>
          </cell>
          <cell r="W1906" t="str">
            <v>P233 Facilities Maintenance</v>
          </cell>
          <cell r="X1906" t="str">
            <v>S7200 Services</v>
          </cell>
          <cell r="Y1906" t="str">
            <v>A2140 Facilities Maintenance</v>
          </cell>
          <cell r="Z1906">
            <v>-2.0000000004074536E-2</v>
          </cell>
          <cell r="AA1906">
            <v>35435.310000000005</v>
          </cell>
          <cell r="AB1906">
            <v>0</v>
          </cell>
          <cell r="AC1906">
            <v>0</v>
          </cell>
          <cell r="AD1906">
            <v>0</v>
          </cell>
          <cell r="AG1906">
            <v>0</v>
          </cell>
          <cell r="AH1906">
            <v>0</v>
          </cell>
        </row>
        <row r="1907">
          <cell r="A1907" t="str">
            <v>O.NG.PPE.PIP.TNP.724FP</v>
          </cell>
          <cell r="B1907" t="str">
            <v xml:space="preserve">PP P/LINE MTCNANCE PRE. MTCE TNP        </v>
          </cell>
          <cell r="C1907" t="str">
            <v>O.NG.PPE.PIP.PIP.724FP</v>
          </cell>
          <cell r="D1907" t="str">
            <v xml:space="preserve"> P/LINE PREV. MTCNANCE [IP/RP/CI]-EAST (MAINTENANCE OF PIPELINES, FLOWLINES AND RISERS - CRUDE)</v>
          </cell>
          <cell r="E1907" t="str">
            <v>IRETI OMOTOSO</v>
          </cell>
          <cell r="F1907" t="str">
            <v>PRODUCTION</v>
          </cell>
          <cell r="G1907">
            <v>412002</v>
          </cell>
          <cell r="H1907">
            <v>4120</v>
          </cell>
          <cell r="I1907" t="str">
            <v>OF-MTCE</v>
          </cell>
          <cell r="J1907" t="str">
            <v>BASE JV</v>
          </cell>
          <cell r="K1907" t="str">
            <v>PRODUCTION</v>
          </cell>
          <cell r="L1907" t="str">
            <v>PRODUCTION</v>
          </cell>
          <cell r="M1907" t="str">
            <v>Pipeline Asset Manager</v>
          </cell>
          <cell r="N1907" t="str">
            <v xml:space="preserve">	Head, Pipeline Operations &amp; Maintenance Mgt.                             </v>
          </cell>
          <cell r="O1907" t="str">
            <v>AGUEGBOH, OBIORA</v>
          </cell>
          <cell r="P1907" t="str">
            <v>ADEBOYE.SOBAYO@SHELL.COM</v>
          </cell>
          <cell r="Q1907" t="str">
            <v>OPEX</v>
          </cell>
          <cell r="R1907" t="str">
            <v>OPEX</v>
          </cell>
          <cell r="S1907" t="str">
            <v>NON SAL</v>
          </cell>
          <cell r="T1907" t="str">
            <v>N/A</v>
          </cell>
          <cell r="U1907" t="str">
            <v>N/A</v>
          </cell>
          <cell r="V1907" t="str">
            <v>C_OPSE_OIL_Z11</v>
          </cell>
          <cell r="W1907" t="str">
            <v>P233 Facilities Maintenance</v>
          </cell>
          <cell r="X1907" t="str">
            <v>S7200 Services</v>
          </cell>
          <cell r="Y1907" t="str">
            <v>A2140 Facilities Maintenance</v>
          </cell>
          <cell r="Z1907">
            <v>3796072.9700000007</v>
          </cell>
          <cell r="AA1907">
            <v>6896025.1000000015</v>
          </cell>
          <cell r="AB1907">
            <v>215050802.73373166</v>
          </cell>
          <cell r="AC1907">
            <v>6307630.1600000001</v>
          </cell>
          <cell r="AD1907">
            <v>7012714.7591269892</v>
          </cell>
          <cell r="AG1907">
            <v>0</v>
          </cell>
          <cell r="AH1907">
            <v>-7012714.7591269892</v>
          </cell>
        </row>
        <row r="1908">
          <cell r="A1908" t="str">
            <v>O.NG.PPW.MAN.MAN.724FP</v>
          </cell>
          <cell r="B1908" t="str">
            <v>PIPELINE MANIFOLD PREVENTIVE MAINTENACE WEST</v>
          </cell>
          <cell r="C1908" t="str">
            <v>O.NG.PPW.MAN.MAN.724FP</v>
          </cell>
          <cell r="D1908" t="str">
            <v>PIPELINE M/FOLD PREV. MNTCE.- WEST (MAINTENANCE OF PIPELINES, FLOWLINES AND RISERS - CRUDE)</v>
          </cell>
          <cell r="E1908" t="str">
            <v>IRETI OMOTOSO</v>
          </cell>
          <cell r="F1908" t="str">
            <v>PRODUCTION</v>
          </cell>
          <cell r="G1908">
            <v>412002</v>
          </cell>
          <cell r="H1908">
            <v>4120</v>
          </cell>
          <cell r="I1908" t="str">
            <v>OF-MTCE</v>
          </cell>
          <cell r="J1908" t="str">
            <v>BASE JV</v>
          </cell>
          <cell r="K1908" t="str">
            <v>PRODUCTION</v>
          </cell>
          <cell r="L1908" t="str">
            <v>PRODUCTION</v>
          </cell>
          <cell r="M1908" t="str">
            <v>Pipeline Asset Manager</v>
          </cell>
          <cell r="N1908" t="str">
            <v xml:space="preserve">	Head, Pipeline Operations &amp; Maintenance Mgt.                             </v>
          </cell>
          <cell r="O1908" t="str">
            <v>AGUEGBOH, OBIORA</v>
          </cell>
          <cell r="P1908" t="str">
            <v>ADEBOYE.SOBAYO@SHELL.COM</v>
          </cell>
          <cell r="Q1908" t="str">
            <v>OPEX</v>
          </cell>
          <cell r="R1908" t="str">
            <v>OPEX</v>
          </cell>
          <cell r="S1908" t="str">
            <v>NON SAL</v>
          </cell>
          <cell r="T1908" t="str">
            <v>N/A</v>
          </cell>
          <cell r="U1908" t="str">
            <v>N/A</v>
          </cell>
          <cell r="V1908" t="str">
            <v>N/A</v>
          </cell>
          <cell r="W1908" t="str">
            <v>P233 Facilities Maintenance</v>
          </cell>
          <cell r="X1908" t="str">
            <v>S7200 Services</v>
          </cell>
          <cell r="Y1908" t="str">
            <v>A2140 Facilities Maintenance</v>
          </cell>
          <cell r="Z1908">
            <v>54371.61</v>
          </cell>
          <cell r="AA1908">
            <v>0</v>
          </cell>
          <cell r="AB1908">
            <v>0</v>
          </cell>
          <cell r="AC1908">
            <v>0</v>
          </cell>
          <cell r="AD1908">
            <v>0</v>
          </cell>
          <cell r="AG1908">
            <v>0</v>
          </cell>
          <cell r="AH1908">
            <v>0</v>
          </cell>
        </row>
        <row r="1909">
          <cell r="A1909" t="str">
            <v>O.NG.PCW.YOC.FAC.724FC</v>
          </cell>
          <cell r="B1909" t="str">
            <v>PCW YOKRI C/S FACIL CORR. MTC</v>
          </cell>
          <cell r="C1909" t="str">
            <v>O.NG.PCW.FAC.725FC</v>
          </cell>
          <cell r="D1909" t="str">
            <v>PCW YOKRI C/S FACIL CORR. MTC (PRODUCTION MACHINERY MAINTENANCE)</v>
          </cell>
          <cell r="E1909" t="str">
            <v>IRETI OMOTOSO</v>
          </cell>
          <cell r="F1909" t="str">
            <v>PRODUCTION</v>
          </cell>
          <cell r="G1909">
            <v>413003</v>
          </cell>
          <cell r="H1909">
            <v>4130</v>
          </cell>
          <cell r="I1909" t="str">
            <v>GAS</v>
          </cell>
          <cell r="J1909" t="str">
            <v>BASE JV</v>
          </cell>
          <cell r="K1909" t="str">
            <v>PRODUCTION</v>
          </cell>
          <cell r="L1909" t="str">
            <v>PRODUCTION</v>
          </cell>
          <cell r="M1909" t="str">
            <v>Asset Manager, Swamp West Hub</v>
          </cell>
          <cell r="N1909" t="str">
            <v>Asset Management Integration Lead</v>
          </cell>
          <cell r="O1909" t="str">
            <v>COOKEY, GABRIEL</v>
          </cell>
          <cell r="P1909" t="str">
            <v>RACHEAL.ORUEKPETI@SHELL.COM</v>
          </cell>
          <cell r="Q1909" t="str">
            <v>OPEX</v>
          </cell>
          <cell r="R1909" t="str">
            <v>OPEX</v>
          </cell>
          <cell r="S1909" t="str">
            <v>NON SAL</v>
          </cell>
          <cell r="T1909" t="str">
            <v>N/A</v>
          </cell>
          <cell r="U1909" t="str">
            <v>N/A</v>
          </cell>
          <cell r="V1909" t="str">
            <v>N_FORC_WS1_G01</v>
          </cell>
          <cell r="W1909" t="str">
            <v>P233 Facilities Maintenance - Gas</v>
          </cell>
          <cell r="X1909" t="str">
            <v>S7200 Services</v>
          </cell>
          <cell r="Y1909" t="str">
            <v>A2140 Facilities Maintenance</v>
          </cell>
          <cell r="Z1909">
            <v>20795.13</v>
          </cell>
          <cell r="AA1909">
            <v>22618.170000000002</v>
          </cell>
          <cell r="AB1909">
            <v>17053969</v>
          </cell>
          <cell r="AC1909">
            <v>203655</v>
          </cell>
          <cell r="AD1909">
            <v>259569.65245901639</v>
          </cell>
          <cell r="AG1909">
            <v>0</v>
          </cell>
          <cell r="AH1909">
            <v>-259569.65245901639</v>
          </cell>
        </row>
        <row r="1910">
          <cell r="A1910" t="str">
            <v>O.NG.PCW.YOC.FAC.724FP</v>
          </cell>
          <cell r="B1910" t="str">
            <v>PCW YOKRI C/S FACIL PREV. MTC</v>
          </cell>
          <cell r="C1910" t="str">
            <v>O.NG.PCW.FAC.725FP</v>
          </cell>
          <cell r="D1910" t="str">
            <v>PCW YOKRI C/S FACIL PREV. MTC (PRODUCTION MACHINERY MAINTENANCE)</v>
          </cell>
          <cell r="E1910" t="str">
            <v>IRETI OMOTOSO</v>
          </cell>
          <cell r="F1910" t="str">
            <v>PRODUCTION</v>
          </cell>
          <cell r="G1910">
            <v>413003</v>
          </cell>
          <cell r="H1910">
            <v>4130</v>
          </cell>
          <cell r="I1910" t="str">
            <v>GAS</v>
          </cell>
          <cell r="J1910" t="str">
            <v>BASE JV</v>
          </cell>
          <cell r="K1910" t="str">
            <v>PRODUCTION</v>
          </cell>
          <cell r="L1910" t="str">
            <v>PRODUCTION</v>
          </cell>
          <cell r="M1910" t="str">
            <v>Asset Manager, Swamp West Hub</v>
          </cell>
          <cell r="N1910" t="str">
            <v>Asset Management Integration Lead</v>
          </cell>
          <cell r="O1910" t="str">
            <v>COOKEY, GABRIEL</v>
          </cell>
          <cell r="P1910" t="str">
            <v>RACHEAL.ORUEKPETI@SHELL.COM</v>
          </cell>
          <cell r="Q1910" t="str">
            <v>OPEX</v>
          </cell>
          <cell r="R1910" t="str">
            <v>OPEX</v>
          </cell>
          <cell r="S1910" t="str">
            <v>NON SAL</v>
          </cell>
          <cell r="T1910" t="str">
            <v>N/A</v>
          </cell>
          <cell r="U1910" t="str">
            <v>N/A</v>
          </cell>
          <cell r="V1910" t="str">
            <v>N_FORC_WS1_G01</v>
          </cell>
          <cell r="W1910" t="str">
            <v>P233 Facilities Maintenance - Gas</v>
          </cell>
          <cell r="X1910" t="str">
            <v>S7200 Services</v>
          </cell>
          <cell r="Y1910" t="str">
            <v>A2140 Facilities Maintenance</v>
          </cell>
          <cell r="Z1910">
            <v>26029.359999999997</v>
          </cell>
          <cell r="AA1910">
            <v>4584.6500000000005</v>
          </cell>
          <cell r="AB1910">
            <v>1457947.0000000005</v>
          </cell>
          <cell r="AC1910">
            <v>178409</v>
          </cell>
          <cell r="AD1910">
            <v>183189.15409836065</v>
          </cell>
          <cell r="AG1910">
            <v>0</v>
          </cell>
          <cell r="AH1910">
            <v>-183189.15409836065</v>
          </cell>
        </row>
        <row r="1911">
          <cell r="A1911" t="str">
            <v>O.NG.PPW.MAN.TEP.724FP</v>
          </cell>
          <cell r="B1911" t="str">
            <v>PIPELINE MANIFOLD PREVENTIVE MAINTENACE TEP WEST</v>
          </cell>
          <cell r="C1911" t="str">
            <v>O.NG.PPW.MAN.MAN.724FP</v>
          </cell>
          <cell r="D1911" t="str">
            <v>PIPELINE M/FOLD PREV. MNTCE.- WEST (MAINTENANCE OF PIPELINES, FLOWLINES AND RISERS - CRUDE)</v>
          </cell>
          <cell r="E1911" t="str">
            <v>IRETI OMOTOSO</v>
          </cell>
          <cell r="F1911" t="str">
            <v>PRODUCTION</v>
          </cell>
          <cell r="G1911">
            <v>412002</v>
          </cell>
          <cell r="H1911">
            <v>4120</v>
          </cell>
          <cell r="I1911" t="str">
            <v>OF-MTCE</v>
          </cell>
          <cell r="J1911" t="str">
            <v>BASE JV</v>
          </cell>
          <cell r="K1911" t="str">
            <v>PRODUCTION</v>
          </cell>
          <cell r="L1911" t="str">
            <v>PRODUCTION</v>
          </cell>
          <cell r="M1911" t="str">
            <v>Pipeline Asset Manager</v>
          </cell>
          <cell r="N1911" t="str">
            <v xml:space="preserve">	Head, Pipeline Operations &amp; Maintenance Mgt.                             </v>
          </cell>
          <cell r="O1911" t="str">
            <v>AGUEGBOH, OBIORA</v>
          </cell>
          <cell r="P1911" t="str">
            <v>ADEBOYE.SOBAYO@SHELL.COM</v>
          </cell>
          <cell r="Q1911" t="str">
            <v>OPEX</v>
          </cell>
          <cell r="R1911" t="str">
            <v>OPEX</v>
          </cell>
          <cell r="S1911" t="str">
            <v>NON SAL</v>
          </cell>
          <cell r="T1911" t="str">
            <v>N/A</v>
          </cell>
          <cell r="U1911" t="str">
            <v>N/A</v>
          </cell>
          <cell r="V1911" t="str">
            <v>C_OPSE_OIL_Z11</v>
          </cell>
          <cell r="W1911" t="str">
            <v>P233 Facilities Maintenance</v>
          </cell>
          <cell r="X1911" t="str">
            <v>S7200 Services</v>
          </cell>
          <cell r="Y1911" t="str">
            <v>A2140 Facilities Maintenance</v>
          </cell>
          <cell r="Z1911">
            <v>267116.74</v>
          </cell>
          <cell r="AA1911">
            <v>238584.48</v>
          </cell>
          <cell r="AB1911">
            <v>53753617.826746337</v>
          </cell>
          <cell r="AC1911">
            <v>94500</v>
          </cell>
          <cell r="AD1911">
            <v>270741.3699237585</v>
          </cell>
          <cell r="AG1911">
            <v>0</v>
          </cell>
          <cell r="AH1911">
            <v>-270741.3699237585</v>
          </cell>
        </row>
        <row r="1912">
          <cell r="A1912" t="str">
            <v>O.NG.PPW.MAN.TRP.724FP</v>
          </cell>
          <cell r="B1912" t="str">
            <v>PIPELINE MANIFOLD PREVENTIVE MAINTENACE</v>
          </cell>
          <cell r="C1912" t="str">
            <v>O.NG.PPW.MAN.MAN.724FP</v>
          </cell>
          <cell r="D1912" t="str">
            <v>PIPELINE M/FOLD PREV. MNTCE.- WEST (MAINTENANCE OF PIPELINES, FLOWLINES AND RISERS - CRUDE)</v>
          </cell>
          <cell r="E1912" t="str">
            <v>IRETI OMOTOSO</v>
          </cell>
          <cell r="F1912" t="str">
            <v>PRODUCTION</v>
          </cell>
          <cell r="G1912">
            <v>412002</v>
          </cell>
          <cell r="H1912">
            <v>4120</v>
          </cell>
          <cell r="I1912" t="str">
            <v>OF-MTCE</v>
          </cell>
          <cell r="J1912" t="str">
            <v>BASE JV</v>
          </cell>
          <cell r="K1912" t="str">
            <v>PRODUCTION</v>
          </cell>
          <cell r="L1912" t="str">
            <v>PRODUCTION</v>
          </cell>
          <cell r="M1912" t="str">
            <v>Pipeline Asset Manager</v>
          </cell>
          <cell r="N1912" t="str">
            <v xml:space="preserve">	Head, Pipeline Operations &amp; Maintenance Mgt.                             </v>
          </cell>
          <cell r="O1912" t="str">
            <v>AGUEGBOH, OBIORA</v>
          </cell>
          <cell r="P1912" t="str">
            <v>ADEBOYE.SOBAYO@SHELL.COM</v>
          </cell>
          <cell r="Q1912" t="str">
            <v>OPEX</v>
          </cell>
          <cell r="R1912" t="str">
            <v>OPEX</v>
          </cell>
          <cell r="S1912" t="str">
            <v>NON SAL</v>
          </cell>
          <cell r="T1912" t="str">
            <v>N/A</v>
          </cell>
          <cell r="U1912" t="str">
            <v>N/A</v>
          </cell>
          <cell r="V1912" t="str">
            <v>C_OPSE_OIL_Z11</v>
          </cell>
          <cell r="W1912" t="str">
            <v>P233 Facilities Maintenance</v>
          </cell>
          <cell r="X1912" t="str">
            <v>S7200 Services</v>
          </cell>
          <cell r="Y1912" t="str">
            <v>A2140 Facilities Maintenance</v>
          </cell>
          <cell r="Z1912">
            <v>208284.64</v>
          </cell>
          <cell r="AA1912">
            <v>173643.32</v>
          </cell>
          <cell r="AB1912">
            <v>67229617.826746345</v>
          </cell>
          <cell r="AC1912">
            <v>123300</v>
          </cell>
          <cell r="AD1912">
            <v>343724.97648113559</v>
          </cell>
          <cell r="AG1912">
            <v>0</v>
          </cell>
          <cell r="AH1912">
            <v>-343724.97648113559</v>
          </cell>
        </row>
        <row r="1913">
          <cell r="A1913" t="str">
            <v>O.NG.PPW.PIP.PIP.71300</v>
          </cell>
          <cell r="B1913" t="str">
            <v>PIPELINE  OPERATIONS WEST</v>
          </cell>
          <cell r="C1913" t="str">
            <v>O.NG.PPW.PIP.PIP.71300</v>
          </cell>
          <cell r="D1913" t="str">
            <v>PIPELINE  OPERATIONS WEST (MAINTENANCE OF PIPELINES, FLOWLINES AND RISERS - CRUDE)</v>
          </cell>
          <cell r="E1913" t="str">
            <v>IRETI OMOTOSO</v>
          </cell>
          <cell r="F1913" t="str">
            <v>PRODUCTION</v>
          </cell>
          <cell r="G1913">
            <v>412002</v>
          </cell>
          <cell r="H1913">
            <v>4120</v>
          </cell>
          <cell r="I1913" t="str">
            <v>OF-MTCE</v>
          </cell>
          <cell r="J1913" t="str">
            <v>BASE JV</v>
          </cell>
          <cell r="K1913" t="str">
            <v>PRODUCTION</v>
          </cell>
          <cell r="L1913" t="str">
            <v>PRODUCTION</v>
          </cell>
          <cell r="M1913" t="str">
            <v>Pipeline Asset Manager</v>
          </cell>
          <cell r="N1913" t="str">
            <v xml:space="preserve">	Head, Pipeline Operations &amp; Maintenance Mgt.                             </v>
          </cell>
          <cell r="O1913" t="str">
            <v>AGUEGBOH, OBIORA</v>
          </cell>
          <cell r="P1913" t="str">
            <v>ADEBOYE.SOBAYO@SHELL.COM</v>
          </cell>
          <cell r="Q1913" t="str">
            <v>OPEX</v>
          </cell>
          <cell r="R1913" t="str">
            <v>OPEX</v>
          </cell>
          <cell r="S1913" t="str">
            <v>NON SAL</v>
          </cell>
          <cell r="T1913" t="str">
            <v>N/A</v>
          </cell>
          <cell r="U1913" t="str">
            <v>N/A</v>
          </cell>
          <cell r="V1913" t="str">
            <v>N/A</v>
          </cell>
          <cell r="W1913" t="str">
            <v>P231 Production Operations</v>
          </cell>
          <cell r="X1913" t="str">
            <v>S7200 Services</v>
          </cell>
          <cell r="Y1913" t="str">
            <v>A2110 Production Operations</v>
          </cell>
          <cell r="Z1913">
            <v>3.0000000000000006E-2</v>
          </cell>
          <cell r="AA1913">
            <v>0</v>
          </cell>
          <cell r="AB1913">
            <v>0</v>
          </cell>
          <cell r="AC1913">
            <v>0</v>
          </cell>
          <cell r="AD1913">
            <v>0</v>
          </cell>
          <cell r="AG1913">
            <v>0</v>
          </cell>
          <cell r="AH1913">
            <v>0</v>
          </cell>
        </row>
        <row r="1914">
          <cell r="A1914" t="str">
            <v>O.NG.PPW.PIP.TEP.71300</v>
          </cell>
          <cell r="B1914" t="str">
            <v>PIPELINE  OPERATIONS TEP WEST</v>
          </cell>
          <cell r="C1914" t="str">
            <v>O.NG.PPW.PIP.PIP.71300</v>
          </cell>
          <cell r="D1914" t="str">
            <v>PIPELINE  OPERATIONS WEST (MAINTENANCE OF PIPELINES, FLOWLINES AND RISERS - CRUDE)</v>
          </cell>
          <cell r="E1914" t="str">
            <v>IRETI OMOTOSO</v>
          </cell>
          <cell r="F1914" t="str">
            <v>PRODUCTION</v>
          </cell>
          <cell r="G1914">
            <v>412002</v>
          </cell>
          <cell r="H1914">
            <v>4120</v>
          </cell>
          <cell r="I1914" t="str">
            <v>OF-MTCE</v>
          </cell>
          <cell r="J1914" t="str">
            <v>BASE JV</v>
          </cell>
          <cell r="K1914" t="str">
            <v>PRODUCTION</v>
          </cell>
          <cell r="L1914" t="str">
            <v>PRODUCTION</v>
          </cell>
          <cell r="M1914" t="str">
            <v>Pipeline Asset Manager</v>
          </cell>
          <cell r="N1914" t="str">
            <v xml:space="preserve">	Head, Pipeline Operations &amp; Maintenance Mgt.                             </v>
          </cell>
          <cell r="O1914" t="str">
            <v>AGUEGBOH, OBIORA</v>
          </cell>
          <cell r="P1914" t="str">
            <v>ADEBOYE.SOBAYO@SHELL.COM</v>
          </cell>
          <cell r="Q1914" t="str">
            <v>OPEX</v>
          </cell>
          <cell r="R1914" t="str">
            <v>OPEX</v>
          </cell>
          <cell r="S1914" t="str">
            <v>NON SAL</v>
          </cell>
          <cell r="T1914" t="str">
            <v>N/A</v>
          </cell>
          <cell r="U1914" t="str">
            <v>N/A</v>
          </cell>
          <cell r="V1914" t="str">
            <v>C_OPSE_OIL_Z11</v>
          </cell>
          <cell r="W1914" t="str">
            <v>P231 Production Operations</v>
          </cell>
          <cell r="X1914" t="str">
            <v>S7200 Services</v>
          </cell>
          <cell r="Y1914" t="str">
            <v>A2110 Production Operations</v>
          </cell>
          <cell r="Z1914">
            <v>402763.16</v>
          </cell>
          <cell r="AA1914">
            <v>265285.99</v>
          </cell>
          <cell r="AB1914">
            <v>59846617.826746337</v>
          </cell>
          <cell r="AC1914">
            <v>213300</v>
          </cell>
          <cell r="AD1914">
            <v>409518.41910408635</v>
          </cell>
          <cell r="AG1914">
            <v>0</v>
          </cell>
          <cell r="AH1914">
            <v>-409518.41910408635</v>
          </cell>
        </row>
        <row r="1915">
          <cell r="A1915" t="str">
            <v>O.NG.PPW.PIP.TRP.71300</v>
          </cell>
          <cell r="B1915" t="str">
            <v xml:space="preserve">PIPELINE  OPERATIONS TRP WEST           </v>
          </cell>
          <cell r="C1915" t="str">
            <v>O.NG.PPW.PIP.PIP.71300</v>
          </cell>
          <cell r="D1915" t="str">
            <v>PIPELINE  OPERATIONS WEST (MAINTENANCE OF PIPELINES, FLOWLINES AND RISERS - CRUDE)</v>
          </cell>
          <cell r="E1915" t="str">
            <v>IRETI OMOTOSO</v>
          </cell>
          <cell r="F1915" t="str">
            <v>PRODUCTION</v>
          </cell>
          <cell r="G1915">
            <v>412002</v>
          </cell>
          <cell r="H1915">
            <v>4120</v>
          </cell>
          <cell r="I1915" t="str">
            <v>OF-MTCE</v>
          </cell>
          <cell r="J1915" t="str">
            <v>BASE JV</v>
          </cell>
          <cell r="K1915" t="str">
            <v>PRODUCTION</v>
          </cell>
          <cell r="L1915" t="str">
            <v>PRODUCTION</v>
          </cell>
          <cell r="M1915" t="str">
            <v>Pipeline Asset Manager</v>
          </cell>
          <cell r="N1915" t="str">
            <v xml:space="preserve">	Head, Pipeline Operations &amp; Maintenance Mgt.                             </v>
          </cell>
          <cell r="O1915" t="str">
            <v>AGUEGBOH, OBIORA</v>
          </cell>
          <cell r="P1915" t="str">
            <v>ADEBOYE.SOBAYO@SHELL.COM</v>
          </cell>
          <cell r="Q1915" t="str">
            <v>OPEX</v>
          </cell>
          <cell r="R1915" t="str">
            <v>OPEX</v>
          </cell>
          <cell r="S1915" t="str">
            <v>NON SAL</v>
          </cell>
          <cell r="T1915" t="str">
            <v>N/A</v>
          </cell>
          <cell r="U1915" t="str">
            <v>N/A</v>
          </cell>
          <cell r="V1915" t="str">
            <v>C_OPSE_OIL_Z11</v>
          </cell>
          <cell r="W1915" t="str">
            <v>P231 Production Operations</v>
          </cell>
          <cell r="X1915" t="str">
            <v>S7200 Services</v>
          </cell>
          <cell r="Y1915" t="str">
            <v>A2110 Production Operations</v>
          </cell>
          <cell r="Z1915">
            <v>266096.02999999997</v>
          </cell>
          <cell r="AA1915">
            <v>236241.7</v>
          </cell>
          <cell r="AB1915">
            <v>79082617.826746345</v>
          </cell>
          <cell r="AC1915">
            <v>261300</v>
          </cell>
          <cell r="AD1915">
            <v>520587.27156310278</v>
          </cell>
          <cell r="AG1915">
            <v>0</v>
          </cell>
          <cell r="AH1915">
            <v>-520587.27156310278</v>
          </cell>
        </row>
        <row r="1916">
          <cell r="A1916" t="str">
            <v>O.NG.PPW.PIP.PIP.724FC</v>
          </cell>
          <cell r="B1916" t="str">
            <v>PIPELINE CORRECTIVE MAINTENANCE ( EPRS) WEST</v>
          </cell>
          <cell r="C1916" t="str">
            <v>O.NG.PPW.PIP.PIP.724FC</v>
          </cell>
          <cell r="D1916" t="str">
            <v xml:space="preserve"> PIPELINE CORR. MTCENANCE [EPRS] -WEST (MAINTENANCE OF PIPELINES, FLOWLINES AND RISERS - CRUDE)</v>
          </cell>
          <cell r="E1916" t="str">
            <v>IRETI OMOTOSO</v>
          </cell>
          <cell r="F1916" t="str">
            <v>PRODUCTION</v>
          </cell>
          <cell r="G1916">
            <v>412002</v>
          </cell>
          <cell r="H1916">
            <v>4120</v>
          </cell>
          <cell r="I1916" t="str">
            <v>OF-MTCE</v>
          </cell>
          <cell r="J1916" t="str">
            <v>BASE JV</v>
          </cell>
          <cell r="K1916" t="str">
            <v>PRODUCTION</v>
          </cell>
          <cell r="L1916" t="str">
            <v>PRODUCTION</v>
          </cell>
          <cell r="M1916" t="str">
            <v>Pipeline Asset Manager</v>
          </cell>
          <cell r="N1916" t="str">
            <v xml:space="preserve">	Head, Pipeline Operations &amp; Maintenance Mgt.                             </v>
          </cell>
          <cell r="O1916" t="str">
            <v>AGUEGBOH, OBIORA</v>
          </cell>
          <cell r="P1916" t="str">
            <v>SANNI.MOHAMMED@SHELL.COM</v>
          </cell>
          <cell r="Q1916" t="str">
            <v>OPEX</v>
          </cell>
          <cell r="R1916" t="str">
            <v>OPEX</v>
          </cell>
          <cell r="S1916" t="str">
            <v>NON SAL</v>
          </cell>
          <cell r="T1916" t="str">
            <v>N/A</v>
          </cell>
          <cell r="U1916" t="str">
            <v>N/A</v>
          </cell>
          <cell r="V1916" t="str">
            <v>N/A</v>
          </cell>
          <cell r="W1916" t="str">
            <v>P233 Facilities Maintenance</v>
          </cell>
          <cell r="X1916" t="str">
            <v>S7200 Services</v>
          </cell>
          <cell r="Y1916" t="str">
            <v>A2140 Facilities Maintenance</v>
          </cell>
          <cell r="Z1916">
            <v>5210.3600000000006</v>
          </cell>
          <cell r="AA1916">
            <v>14772.650000000001</v>
          </cell>
          <cell r="AB1916">
            <v>0</v>
          </cell>
          <cell r="AC1916">
            <v>0</v>
          </cell>
          <cell r="AD1916">
            <v>0</v>
          </cell>
          <cell r="AG1916">
            <v>0</v>
          </cell>
          <cell r="AH1916">
            <v>0</v>
          </cell>
        </row>
        <row r="1917">
          <cell r="A1917" t="str">
            <v>O.NG.PPW.PIP.TEP.724FC</v>
          </cell>
          <cell r="B1917" t="str">
            <v>PIPELINE CORRECTIVE MAINTENANCE ( EPRS -</v>
          </cell>
          <cell r="C1917" t="str">
            <v>O.NG.PPW.PIP.PIP.724FC</v>
          </cell>
          <cell r="D1917" t="str">
            <v xml:space="preserve"> PIPELINE CORR. MTCENANCE [EPRS] -WEST (MAINTENANCE OF PIPELINES, FLOWLINES AND RISERS - CRUDE)</v>
          </cell>
          <cell r="E1917" t="str">
            <v>IRETI OMOTOSO</v>
          </cell>
          <cell r="F1917" t="str">
            <v>PRODUCTION</v>
          </cell>
          <cell r="G1917">
            <v>412002</v>
          </cell>
          <cell r="H1917">
            <v>4120</v>
          </cell>
          <cell r="I1917" t="str">
            <v>OF-MTCE</v>
          </cell>
          <cell r="J1917" t="str">
            <v>BASE JV</v>
          </cell>
          <cell r="K1917" t="str">
            <v>PRODUCTION</v>
          </cell>
          <cell r="L1917" t="str">
            <v>PRODUCTION</v>
          </cell>
          <cell r="M1917" t="str">
            <v>Pipeline Asset Manager</v>
          </cell>
          <cell r="N1917" t="str">
            <v xml:space="preserve">	Head, Pipeline Operations &amp; Maintenance Mgt.                             </v>
          </cell>
          <cell r="O1917" t="str">
            <v>AGUEGBOH, OBIORA</v>
          </cell>
          <cell r="P1917" t="str">
            <v>SANNI.MOHAMMED@SHELL.COM</v>
          </cell>
          <cell r="Q1917" t="str">
            <v>OPEX</v>
          </cell>
          <cell r="R1917" t="str">
            <v>OPEX</v>
          </cell>
          <cell r="S1917" t="str">
            <v>NON SAL</v>
          </cell>
          <cell r="T1917" t="str">
            <v>N/A</v>
          </cell>
          <cell r="U1917" t="str">
            <v>N/A</v>
          </cell>
          <cell r="V1917" t="str">
            <v>C_OPSE_OIL_Z11</v>
          </cell>
          <cell r="W1917" t="str">
            <v>P233 Facilities Maintenance</v>
          </cell>
          <cell r="X1917" t="str">
            <v>S7200 Services</v>
          </cell>
          <cell r="Y1917" t="str">
            <v>A2140 Facilities Maintenance</v>
          </cell>
          <cell r="Z1917">
            <v>4435284.76</v>
          </cell>
          <cell r="AA1917">
            <v>2496658.8199999998</v>
          </cell>
          <cell r="AB1917">
            <v>668255930.66986299</v>
          </cell>
          <cell r="AC1917">
            <v>1934910.4000000001</v>
          </cell>
          <cell r="AD1917">
            <v>4125913.4513766002</v>
          </cell>
          <cell r="AG1917">
            <v>0</v>
          </cell>
          <cell r="AH1917">
            <v>-4125913.4513766002</v>
          </cell>
        </row>
        <row r="1918">
          <cell r="A1918" t="str">
            <v>O.NG.PPW.PIP.TRP.724FC</v>
          </cell>
          <cell r="B1918" t="str">
            <v>PIPELINE CORRECTIVE MAINTENANCE ( EPRS -</v>
          </cell>
          <cell r="C1918" t="str">
            <v>O.NG.PPW.PIP.PIP.724FC</v>
          </cell>
          <cell r="D1918" t="str">
            <v xml:space="preserve"> PIPELINE CORR. MTCENANCE [EPRS] -WEST (MAINTENANCE OF PIPELINES, FLOWLINES AND RISERS - CRUDE)</v>
          </cell>
          <cell r="E1918" t="str">
            <v>IRETI OMOTOSO</v>
          </cell>
          <cell r="F1918" t="str">
            <v>PRODUCTION</v>
          </cell>
          <cell r="G1918">
            <v>412002</v>
          </cell>
          <cell r="H1918">
            <v>4120</v>
          </cell>
          <cell r="I1918" t="str">
            <v>OF-MTCE</v>
          </cell>
          <cell r="J1918" t="str">
            <v>BASE JV</v>
          </cell>
          <cell r="K1918" t="str">
            <v>PRODUCTION</v>
          </cell>
          <cell r="L1918" t="str">
            <v>PRODUCTION</v>
          </cell>
          <cell r="M1918" t="str">
            <v>Pipeline Asset Manager</v>
          </cell>
          <cell r="N1918" t="str">
            <v xml:space="preserve">	Head, Pipeline Operations &amp; Maintenance Mgt.                             </v>
          </cell>
          <cell r="O1918" t="str">
            <v>AGUEGBOH, OBIORA</v>
          </cell>
          <cell r="P1918" t="str">
            <v>SANNI.MOHAMMED@SHELL.COM</v>
          </cell>
          <cell r="Q1918" t="str">
            <v>OPEX</v>
          </cell>
          <cell r="R1918" t="str">
            <v>OPEX</v>
          </cell>
          <cell r="S1918" t="str">
            <v>NON SAL</v>
          </cell>
          <cell r="T1918" t="str">
            <v>N/A</v>
          </cell>
          <cell r="U1918" t="str">
            <v>N/A</v>
          </cell>
          <cell r="V1918" t="str">
            <v>C_OPSE_OIL_Z11</v>
          </cell>
          <cell r="W1918" t="str">
            <v>P233 Facilities Maintenance</v>
          </cell>
          <cell r="X1918" t="str">
            <v>S7200 Services</v>
          </cell>
          <cell r="Y1918" t="str">
            <v>A2140 Facilities Maintenance</v>
          </cell>
          <cell r="Z1918">
            <v>6747688.9400000013</v>
          </cell>
          <cell r="AA1918">
            <v>2953790.5100000007</v>
          </cell>
          <cell r="AB1918">
            <v>671176859.66986299</v>
          </cell>
          <cell r="AC1918">
            <v>1936778.4000000001</v>
          </cell>
          <cell r="AD1918">
            <v>4137358.2677700426</v>
          </cell>
          <cell r="AG1918">
            <v>0</v>
          </cell>
          <cell r="AH1918">
            <v>-4137358.2677700426</v>
          </cell>
        </row>
        <row r="1919">
          <cell r="A1919" t="str">
            <v>O.NG.PPW.PIP.PIP.724FP</v>
          </cell>
          <cell r="B1919" t="str">
            <v>PIPELINE PREVENTIVE MANITENANCE WEST</v>
          </cell>
          <cell r="C1919" t="str">
            <v>O.NG.PPW.PIP.PIP.724FP</v>
          </cell>
          <cell r="D1919" t="str">
            <v>P/LINE PREV. MTCNANCE [IP/RP/CI]-WEST  (MAINTENANCE OF PIPELINES, FLOWLINES AND RISERS - CRUDE)</v>
          </cell>
          <cell r="E1919" t="str">
            <v>IRETI OMOTOSO</v>
          </cell>
          <cell r="F1919" t="str">
            <v>PRODUCTION</v>
          </cell>
          <cell r="G1919">
            <v>412002</v>
          </cell>
          <cell r="H1919">
            <v>4120</v>
          </cell>
          <cell r="I1919" t="str">
            <v>OF-MTCE</v>
          </cell>
          <cell r="J1919" t="str">
            <v>BASE JV</v>
          </cell>
          <cell r="K1919" t="str">
            <v>PRODUCTION</v>
          </cell>
          <cell r="L1919" t="str">
            <v>PRODUCTION</v>
          </cell>
          <cell r="M1919" t="str">
            <v>Pipeline Asset Manager</v>
          </cell>
          <cell r="N1919" t="str">
            <v xml:space="preserve">	Head, Pipeline Operations &amp; Maintenance Mgt.                             </v>
          </cell>
          <cell r="O1919" t="str">
            <v>AGUEGBOH, OBIORA</v>
          </cell>
          <cell r="P1919" t="str">
            <v>ADEBOYE.SOBAYO@SHELL.COM</v>
          </cell>
          <cell r="Q1919" t="str">
            <v>OPEX</v>
          </cell>
          <cell r="R1919" t="str">
            <v>OPEX</v>
          </cell>
          <cell r="S1919" t="str">
            <v>NON SAL</v>
          </cell>
          <cell r="T1919" t="str">
            <v>N/A</v>
          </cell>
          <cell r="U1919" t="str">
            <v>N/A</v>
          </cell>
          <cell r="V1919" t="str">
            <v>N/A</v>
          </cell>
          <cell r="W1919" t="str">
            <v>P233 Facilities Maintenance</v>
          </cell>
          <cell r="X1919" t="str">
            <v>S7200 Services</v>
          </cell>
          <cell r="Y1919" t="str">
            <v>A2140 Facilities Maintenance</v>
          </cell>
          <cell r="Z1919">
            <v>-0.01</v>
          </cell>
          <cell r="AA1919">
            <v>0</v>
          </cell>
          <cell r="AB1919">
            <v>0</v>
          </cell>
          <cell r="AC1919">
            <v>0</v>
          </cell>
          <cell r="AD1919">
            <v>0</v>
          </cell>
          <cell r="AG1919">
            <v>0</v>
          </cell>
          <cell r="AH1919">
            <v>0</v>
          </cell>
        </row>
        <row r="1920">
          <cell r="A1920" t="str">
            <v>O.NG.PPW.PIP.TEP.724FP</v>
          </cell>
          <cell r="B1920" t="str">
            <v>PIPELINE PREVENTIVE MAINTENANCE TRP WEST</v>
          </cell>
          <cell r="C1920" t="str">
            <v>O.NG.PPW.PIP.PIP.724FP</v>
          </cell>
          <cell r="D1920" t="str">
            <v>P/LINE PREV. MTCNANCE [IP/RP/CI]-WEST  (MAINTENANCE OF PIPELINES, FLOWLINES AND RISERS - CRUDE)</v>
          </cell>
          <cell r="E1920" t="str">
            <v>IRETI OMOTOSO</v>
          </cell>
          <cell r="F1920" t="str">
            <v>PRODUCTION</v>
          </cell>
          <cell r="G1920">
            <v>412002</v>
          </cell>
          <cell r="H1920">
            <v>4120</v>
          </cell>
          <cell r="I1920" t="str">
            <v>OF-MTCE</v>
          </cell>
          <cell r="J1920" t="str">
            <v>BASE JV</v>
          </cell>
          <cell r="K1920" t="str">
            <v>PRODUCTION</v>
          </cell>
          <cell r="L1920" t="str">
            <v>PRODUCTION</v>
          </cell>
          <cell r="M1920" t="str">
            <v>Pipeline Asset Manager</v>
          </cell>
          <cell r="N1920" t="str">
            <v xml:space="preserve">	Head, Pipeline Operations &amp; Maintenance Mgt.                             </v>
          </cell>
          <cell r="O1920" t="str">
            <v>AGUEGBOH, OBIORA</v>
          </cell>
          <cell r="P1920" t="str">
            <v>ADEBOYE.SOBAYO@SHELL.COM</v>
          </cell>
          <cell r="Q1920" t="str">
            <v>OPEX</v>
          </cell>
          <cell r="R1920" t="str">
            <v>OPEX</v>
          </cell>
          <cell r="S1920" t="str">
            <v>NON SAL</v>
          </cell>
          <cell r="T1920" t="str">
            <v>N/A</v>
          </cell>
          <cell r="U1920" t="str">
            <v>N/A</v>
          </cell>
          <cell r="V1920" t="str">
            <v>C_OPSE_OIL_Z11</v>
          </cell>
          <cell r="W1920" t="str">
            <v>P233 Facilities Maintenance</v>
          </cell>
          <cell r="X1920" t="str">
            <v>S7200 Services</v>
          </cell>
          <cell r="Y1920" t="str">
            <v>A2140 Facilities Maintenance</v>
          </cell>
          <cell r="Z1920">
            <v>173206.81</v>
          </cell>
          <cell r="AA1920">
            <v>1206908.1399999999</v>
          </cell>
          <cell r="AB1920">
            <v>51071617.826746315</v>
          </cell>
          <cell r="AC1920">
            <v>1606127</v>
          </cell>
          <cell r="AD1920">
            <v>1773574.9273008076</v>
          </cell>
          <cell r="AG1920">
            <v>0</v>
          </cell>
          <cell r="AH1920">
            <v>-1773574.9273008076</v>
          </cell>
        </row>
        <row r="1921">
          <cell r="A1921" t="str">
            <v>O.NG.PPE.MAN.MAN.71300</v>
          </cell>
          <cell r="B1921" t="str">
            <v>PIPELINE STUDIES</v>
          </cell>
          <cell r="C1921" t="str">
            <v>O.NG.PPE.MAN.MAN.71300</v>
          </cell>
          <cell r="D1921" t="str">
            <v>PIPELINE INTEGRITY MANAGEMENT (MAINTENANCE OF PIPELINES, FLOWLINES AND RISERS - CRUDE)</v>
          </cell>
          <cell r="E1921" t="str">
            <v>IRETI OMOTOSO</v>
          </cell>
          <cell r="F1921" t="str">
            <v>PRODUCTION</v>
          </cell>
          <cell r="G1921">
            <v>412002</v>
          </cell>
          <cell r="H1921">
            <v>4120</v>
          </cell>
          <cell r="I1921" t="str">
            <v>OF-MTCE</v>
          </cell>
          <cell r="J1921" t="str">
            <v>BASE JV</v>
          </cell>
          <cell r="K1921" t="str">
            <v>PRODUCTION</v>
          </cell>
          <cell r="L1921" t="str">
            <v>PRODUCTION</v>
          </cell>
          <cell r="M1921" t="str">
            <v>Pipeline Asset Manager</v>
          </cell>
          <cell r="N1921" t="str">
            <v xml:space="preserve">	Head, Pipeline Value Realisation &amp; Assurance  </v>
          </cell>
          <cell r="O1921" t="str">
            <v>AGUEGBOH, OBIORA</v>
          </cell>
          <cell r="P1921" t="str">
            <v>IKECHUKWU.ODINACHI@SHELL.COM</v>
          </cell>
          <cell r="Q1921" t="str">
            <v>OPEX</v>
          </cell>
          <cell r="R1921" t="str">
            <v>OPEX</v>
          </cell>
          <cell r="S1921" t="str">
            <v>NON SAL</v>
          </cell>
          <cell r="T1921" t="str">
            <v>N/A</v>
          </cell>
          <cell r="U1921" t="str">
            <v>N/A</v>
          </cell>
          <cell r="V1921" t="str">
            <v>C_OPSE_OIL_Z11</v>
          </cell>
          <cell r="W1921" t="str">
            <v>P231 Production Operations</v>
          </cell>
          <cell r="X1921" t="str">
            <v>S7200 Services</v>
          </cell>
          <cell r="Y1921" t="str">
            <v>A2110 Production Operations</v>
          </cell>
          <cell r="Z1921">
            <v>307851.74</v>
          </cell>
          <cell r="AA1921">
            <v>526480.96</v>
          </cell>
          <cell r="AB1921">
            <v>64119790</v>
          </cell>
          <cell r="AC1921">
            <v>150475</v>
          </cell>
          <cell r="AD1921">
            <v>360703.81967213115</v>
          </cell>
          <cell r="AG1921">
            <v>0</v>
          </cell>
          <cell r="AH1921">
            <v>-360703.81967213115</v>
          </cell>
        </row>
        <row r="1922">
          <cell r="A1922" t="str">
            <v>O.NG.PPW.PIP.TRP.724FP</v>
          </cell>
          <cell r="B1922" t="str">
            <v>PIPELINE PREVENTIVE MAINTENANCE TEP WEST</v>
          </cell>
          <cell r="C1922" t="str">
            <v>O.NG.PPW.PIP.PIP.724FP</v>
          </cell>
          <cell r="D1922" t="str">
            <v>P/LINE PREV. MTCNANCE [IP/RP/CI]-WEST  (MAINTENANCE OF PIPELINES, FLOWLINES AND RISERS - CRUDE)</v>
          </cell>
          <cell r="E1922" t="str">
            <v>IRETI OMOTOSO</v>
          </cell>
          <cell r="F1922" t="str">
            <v>PRODUCTION</v>
          </cell>
          <cell r="G1922">
            <v>412002</v>
          </cell>
          <cell r="H1922">
            <v>4120</v>
          </cell>
          <cell r="I1922" t="str">
            <v>OF-MTCE</v>
          </cell>
          <cell r="J1922" t="str">
            <v>BASE JV</v>
          </cell>
          <cell r="K1922" t="str">
            <v>PRODUCTION</v>
          </cell>
          <cell r="L1922" t="str">
            <v>PRODUCTION</v>
          </cell>
          <cell r="M1922" t="str">
            <v>Pipeline Asset Manager</v>
          </cell>
          <cell r="N1922" t="str">
            <v xml:space="preserve">	Head, Pipeline Operations &amp; Maintenance Mgt.                             </v>
          </cell>
          <cell r="O1922" t="str">
            <v>AGUEGBOH, OBIORA</v>
          </cell>
          <cell r="P1922" t="str">
            <v>ADEBOYE.SOBAYO@SHELL.COM</v>
          </cell>
          <cell r="Q1922" t="str">
            <v>OPEX</v>
          </cell>
          <cell r="R1922" t="str">
            <v>OPEX</v>
          </cell>
          <cell r="S1922" t="str">
            <v>NON SAL</v>
          </cell>
          <cell r="T1922" t="str">
            <v>N/A</v>
          </cell>
          <cell r="U1922" t="str">
            <v>N/A</v>
          </cell>
          <cell r="V1922" t="str">
            <v>C_OPSE_OIL_Z11</v>
          </cell>
          <cell r="W1922" t="str">
            <v>P233 Facilities Maintenance</v>
          </cell>
          <cell r="X1922" t="str">
            <v>S7200 Services</v>
          </cell>
          <cell r="Y1922" t="str">
            <v>A2140 Facilities Maintenance</v>
          </cell>
          <cell r="Z1922">
            <v>433867.94999999995</v>
          </cell>
          <cell r="AA1922">
            <v>1988835.3699999999</v>
          </cell>
          <cell r="AB1922">
            <v>51071617.826746315</v>
          </cell>
          <cell r="AC1922">
            <v>1606127</v>
          </cell>
          <cell r="AD1922">
            <v>1773574.9273008076</v>
          </cell>
          <cell r="AG1922">
            <v>0</v>
          </cell>
          <cell r="AH1922">
            <v>-1773574.9273008076</v>
          </cell>
        </row>
        <row r="1923">
          <cell r="A1923" t="str">
            <v>O.NG.PSE.FRU.FAC.71300</v>
          </cell>
          <cell r="B1923" t="str">
            <v>FIRE STATIONS OPERATIONS EAST</v>
          </cell>
          <cell r="C1923" t="str">
            <v>O.NG.PSE.FRU.FAC.71300</v>
          </cell>
          <cell r="D1923" t="str">
            <v>FIRE STATIONS OPERATIONS EAST</v>
          </cell>
          <cell r="E1923" t="str">
            <v>CHIGBO ENENMO</v>
          </cell>
          <cell r="F1923" t="str">
            <v>HSE</v>
          </cell>
          <cell r="G1923">
            <v>415006</v>
          </cell>
          <cell r="H1923">
            <v>4150</v>
          </cell>
          <cell r="I1923" t="str">
            <v>HSE</v>
          </cell>
          <cell r="J1923" t="str">
            <v>BASE JV</v>
          </cell>
          <cell r="K1923" t="str">
            <v>SAFETY &amp; ENVIRONMENT</v>
          </cell>
          <cell r="L1923" t="str">
            <v>SAFETY &amp; ENVIRONMENT</v>
          </cell>
          <cell r="M1923" t="str">
            <v>General Manager, Safety &amp; Environment</v>
          </cell>
          <cell r="N1923" t="str">
            <v>Manager, Coporate Emergency Response</v>
          </cell>
          <cell r="O1923" t="str">
            <v>OLOWOLAGBA, SUNKANMI</v>
          </cell>
          <cell r="P1923" t="str">
            <v>ANTHONY.YARHERE@SHELL.COM</v>
          </cell>
          <cell r="Q1923" t="str">
            <v>OPEX</v>
          </cell>
          <cell r="R1923" t="str">
            <v>OPEX</v>
          </cell>
          <cell r="S1923" t="str">
            <v>NON SAL</v>
          </cell>
          <cell r="T1923" t="str">
            <v>N/A</v>
          </cell>
          <cell r="U1923" t="str">
            <v>N/A</v>
          </cell>
          <cell r="V1923" t="str">
            <v>C_OPSE_OIL_Z11</v>
          </cell>
          <cell r="W1923" t="str">
            <v>P236.02 HSE</v>
          </cell>
          <cell r="X1923" t="str">
            <v>S7200 Services</v>
          </cell>
          <cell r="Y1923" t="str">
            <v>A2340 Overhead</v>
          </cell>
          <cell r="Z1923">
            <v>244366.75000000006</v>
          </cell>
          <cell r="AA1923">
            <v>255897.91000000006</v>
          </cell>
          <cell r="AB1923">
            <v>69853309.631999999</v>
          </cell>
          <cell r="AC1923">
            <v>202568.9792</v>
          </cell>
          <cell r="AD1923">
            <v>431596.22389508196</v>
          </cell>
          <cell r="AG1923">
            <v>0</v>
          </cell>
          <cell r="AH1923">
            <v>-431596.22389508196</v>
          </cell>
        </row>
        <row r="1924">
          <cell r="A1924" t="str">
            <v>O.NG.PSW.FRU.FAC.71300</v>
          </cell>
          <cell r="B1924" t="str">
            <v>FIRESTATIONSOPERATIONSWEST</v>
          </cell>
          <cell r="C1924" t="str">
            <v>O.NG.PSE.FRU.FAC.71300</v>
          </cell>
          <cell r="D1924" t="str">
            <v>FIRE STATIONS OPERATIONS EAST</v>
          </cell>
          <cell r="E1924" t="str">
            <v>CHIGBO ENENMO</v>
          </cell>
          <cell r="F1924" t="str">
            <v>HSE</v>
          </cell>
          <cell r="G1924">
            <v>415006</v>
          </cell>
          <cell r="H1924">
            <v>4150</v>
          </cell>
          <cell r="I1924" t="str">
            <v>HSE</v>
          </cell>
          <cell r="J1924" t="str">
            <v>BASE JV</v>
          </cell>
          <cell r="K1924" t="str">
            <v>SAFETY &amp; ENVIRONMENT</v>
          </cell>
          <cell r="L1924" t="str">
            <v>SAFETY &amp; ENVIRONMENT</v>
          </cell>
          <cell r="M1924" t="str">
            <v>General Manager, Safety &amp; Environment</v>
          </cell>
          <cell r="N1924" t="str">
            <v>Manager, Coporate Emergency Response</v>
          </cell>
          <cell r="O1924" t="str">
            <v>OLOWOLAGBA, SUNKANMI</v>
          </cell>
          <cell r="P1924" t="str">
            <v>ANTHONY.YARHERE@SHELL.COM</v>
          </cell>
          <cell r="Q1924" t="str">
            <v>OPEX</v>
          </cell>
          <cell r="R1924" t="str">
            <v>OPEX</v>
          </cell>
          <cell r="S1924" t="str">
            <v>NON SAL</v>
          </cell>
          <cell r="T1924" t="str">
            <v>N/A</v>
          </cell>
          <cell r="U1924" t="str">
            <v>N/A</v>
          </cell>
          <cell r="V1924" t="str">
            <v>N/A</v>
          </cell>
          <cell r="W1924" t="str">
            <v>P236.02 HSE</v>
          </cell>
          <cell r="X1924" t="str">
            <v>S7200 Services</v>
          </cell>
          <cell r="Y1924" t="str">
            <v>A2340 Overhead</v>
          </cell>
          <cell r="Z1924">
            <v>0.01</v>
          </cell>
          <cell r="AA1924">
            <v>0</v>
          </cell>
          <cell r="AB1924">
            <v>0</v>
          </cell>
          <cell r="AC1924">
            <v>0</v>
          </cell>
          <cell r="AD1924">
            <v>0</v>
          </cell>
          <cell r="AG1924">
            <v>0</v>
          </cell>
          <cell r="AH1924">
            <v>0</v>
          </cell>
        </row>
        <row r="1925">
          <cell r="A1925" t="str">
            <v>O.NG.PSE.FRU.FAC.724FC</v>
          </cell>
          <cell r="B1925" t="str">
            <v>FIRE STATIONS COR. MTC EAST</v>
          </cell>
          <cell r="C1925" t="str">
            <v>O.NG.PSE.FRU.FAC.724FC</v>
          </cell>
          <cell r="D1925" t="str">
            <v>FIRE STATIONS COR. MTC EAST</v>
          </cell>
          <cell r="E1925" t="str">
            <v>CHIGBO ENENMO</v>
          </cell>
          <cell r="F1925" t="str">
            <v>HSE</v>
          </cell>
          <cell r="G1925">
            <v>415006</v>
          </cell>
          <cell r="H1925">
            <v>4150</v>
          </cell>
          <cell r="I1925" t="str">
            <v>HSE</v>
          </cell>
          <cell r="J1925" t="str">
            <v>BASE JV</v>
          </cell>
          <cell r="K1925" t="str">
            <v>SAFETY &amp; ENVIRONMENT</v>
          </cell>
          <cell r="L1925" t="str">
            <v>SAFETY &amp; ENVIRONMENT</v>
          </cell>
          <cell r="M1925" t="str">
            <v>General Manager, Safety &amp; Environment</v>
          </cell>
          <cell r="N1925" t="str">
            <v>Manager, Coporate Emergency Response</v>
          </cell>
          <cell r="O1925" t="str">
            <v>OLOWOLAGBA, SUNKANMI</v>
          </cell>
          <cell r="P1925" t="str">
            <v>ANTHONY.YARHERE@SHELL.COM</v>
          </cell>
          <cell r="Q1925" t="str">
            <v>OPEX</v>
          </cell>
          <cell r="R1925" t="str">
            <v>OPEX</v>
          </cell>
          <cell r="S1925" t="str">
            <v>NON SAL</v>
          </cell>
          <cell r="T1925" t="str">
            <v>N/A</v>
          </cell>
          <cell r="U1925" t="str">
            <v>N/A</v>
          </cell>
          <cell r="V1925" t="str">
            <v>C_OPSE_OIL_Z11</v>
          </cell>
          <cell r="W1925" t="str">
            <v>P236.02 HSE</v>
          </cell>
          <cell r="X1925" t="str">
            <v>S7200 Services</v>
          </cell>
          <cell r="Y1925" t="str">
            <v>A2340 Overhead</v>
          </cell>
          <cell r="Z1925">
            <v>191614.13999999998</v>
          </cell>
          <cell r="AA1925">
            <v>91656.37</v>
          </cell>
          <cell r="AB1925">
            <v>23287999.952</v>
          </cell>
          <cell r="AC1925">
            <v>21200</v>
          </cell>
          <cell r="AD1925">
            <v>97554.098203278685</v>
          </cell>
          <cell r="AG1925">
            <v>0</v>
          </cell>
          <cell r="AH1925">
            <v>-97554.098203278685</v>
          </cell>
        </row>
        <row r="1926">
          <cell r="A1926" t="str">
            <v>O.NG.PSW.FRU.FAC.724FC</v>
          </cell>
          <cell r="B1926" t="str">
            <v xml:space="preserve">Fire Stations  Cor. Mtc. West           </v>
          </cell>
          <cell r="C1926" t="str">
            <v>O.NG.PSE.FRU.FAC.724FC</v>
          </cell>
          <cell r="D1926" t="str">
            <v>FIRE STATIONS COR. MTC EAST</v>
          </cell>
          <cell r="E1926" t="str">
            <v>CHIGBO ENENMO</v>
          </cell>
          <cell r="F1926" t="str">
            <v>HSE</v>
          </cell>
          <cell r="G1926">
            <v>415006</v>
          </cell>
          <cell r="H1926">
            <v>4150</v>
          </cell>
          <cell r="I1926" t="str">
            <v>HSE</v>
          </cell>
          <cell r="J1926" t="str">
            <v>BASE JV</v>
          </cell>
          <cell r="K1926" t="str">
            <v>SAFETY &amp; ENVIRONMENT</v>
          </cell>
          <cell r="L1926" t="str">
            <v>SAFETY &amp; ENVIRONMENT</v>
          </cell>
          <cell r="M1926" t="str">
            <v>General Manager, Safety &amp; Environment</v>
          </cell>
          <cell r="N1926" t="str">
            <v>Manager, Coporate Emergency Response</v>
          </cell>
          <cell r="O1926" t="str">
            <v>OLOWOLAGBA, SUNKANMI</v>
          </cell>
          <cell r="P1926" t="str">
            <v>ANTHONY.YARHERE@SHELL.COM</v>
          </cell>
          <cell r="Q1926" t="str">
            <v>OPEX</v>
          </cell>
          <cell r="R1926" t="str">
            <v>OPEX</v>
          </cell>
          <cell r="S1926" t="str">
            <v>NON SAL</v>
          </cell>
          <cell r="T1926" t="str">
            <v>N/A</v>
          </cell>
          <cell r="U1926" t="str">
            <v>N/A</v>
          </cell>
          <cell r="V1926" t="str">
            <v>C_OPSE_OIL_Z11</v>
          </cell>
          <cell r="W1926" t="str">
            <v>P236.02 HSE</v>
          </cell>
          <cell r="X1926" t="str">
            <v>S7200 Services</v>
          </cell>
          <cell r="Y1926" t="str">
            <v>A2340 Overhead</v>
          </cell>
          <cell r="Z1926">
            <v>0</v>
          </cell>
          <cell r="AA1926">
            <v>-0.02</v>
          </cell>
          <cell r="AB1926">
            <v>0</v>
          </cell>
          <cell r="AC1926">
            <v>0</v>
          </cell>
          <cell r="AD1926">
            <v>0</v>
          </cell>
          <cell r="AG1926">
            <v>0</v>
          </cell>
          <cell r="AH1926">
            <v>0</v>
          </cell>
        </row>
        <row r="1927">
          <cell r="A1927" t="str">
            <v>O.NG.PSE.FRU.FAC.724FP</v>
          </cell>
          <cell r="B1927" t="str">
            <v>FIRE STATIONS PREV. MTC EAST</v>
          </cell>
          <cell r="C1927" t="str">
            <v>O.NG.PSE.FRU.FAC.724FP</v>
          </cell>
          <cell r="D1927" t="str">
            <v>FIRE STATIONS PREV. MTC EAST</v>
          </cell>
          <cell r="E1927" t="str">
            <v>CHIGBO ENENMO</v>
          </cell>
          <cell r="F1927" t="str">
            <v>HSE</v>
          </cell>
          <cell r="G1927">
            <v>415006</v>
          </cell>
          <cell r="H1927">
            <v>4150</v>
          </cell>
          <cell r="I1927" t="str">
            <v>HSE</v>
          </cell>
          <cell r="J1927" t="str">
            <v>BASE JV</v>
          </cell>
          <cell r="K1927" t="str">
            <v>SAFETY &amp; ENVIRONMENT</v>
          </cell>
          <cell r="L1927" t="str">
            <v>SAFETY &amp; ENVIRONMENT</v>
          </cell>
          <cell r="M1927" t="str">
            <v>General Manager, Safety &amp; Environment</v>
          </cell>
          <cell r="N1927" t="str">
            <v>Manager, Coporate Emergency Response</v>
          </cell>
          <cell r="O1927" t="str">
            <v>OLOWOLAGBA, SUNKANMI</v>
          </cell>
          <cell r="P1927" t="str">
            <v>ANTHONY.YARHERE@SHELL.COM</v>
          </cell>
          <cell r="Q1927" t="str">
            <v>OPEX</v>
          </cell>
          <cell r="R1927" t="str">
            <v>OPEX</v>
          </cell>
          <cell r="S1927" t="str">
            <v>NON SAL</v>
          </cell>
          <cell r="T1927" t="str">
            <v>N/A</v>
          </cell>
          <cell r="U1927" t="str">
            <v>N/A</v>
          </cell>
          <cell r="V1927" t="str">
            <v>C_OPSE_OIL_Z11</v>
          </cell>
          <cell r="W1927" t="str">
            <v>P236.02 HSE</v>
          </cell>
          <cell r="X1927" t="str">
            <v>S7200 Services</v>
          </cell>
          <cell r="Y1927" t="str">
            <v>A2340 Overhead</v>
          </cell>
          <cell r="Z1927">
            <v>82485.01999999999</v>
          </cell>
          <cell r="AA1927">
            <v>61385.57</v>
          </cell>
          <cell r="AB1927">
            <v>13135977</v>
          </cell>
          <cell r="AC1927">
            <v>100611</v>
          </cell>
          <cell r="AD1927">
            <v>143679.77704918032</v>
          </cell>
          <cell r="AG1927">
            <v>0</v>
          </cell>
          <cell r="AH1927">
            <v>-143679.77704918032</v>
          </cell>
        </row>
        <row r="1928">
          <cell r="A1928" t="str">
            <v>O.NG.PSW.FRU.FAC.724FP</v>
          </cell>
          <cell r="B1928" t="str">
            <v>Fire Stations  Prev. Mtc West</v>
          </cell>
          <cell r="C1928" t="str">
            <v>O.NG.PSE.FRU.FAC.724FP</v>
          </cell>
          <cell r="D1928" t="str">
            <v>FIRE STATIONS PREV. MTC EAST</v>
          </cell>
          <cell r="E1928" t="str">
            <v>CHIGBO ENENMO</v>
          </cell>
          <cell r="F1928" t="str">
            <v>HSE</v>
          </cell>
          <cell r="G1928">
            <v>415006</v>
          </cell>
          <cell r="H1928">
            <v>4150</v>
          </cell>
          <cell r="I1928" t="str">
            <v>HSE</v>
          </cell>
          <cell r="J1928" t="str">
            <v>BASE JV</v>
          </cell>
          <cell r="K1928" t="str">
            <v>SAFETY &amp; ENVIRONMENT</v>
          </cell>
          <cell r="L1928" t="str">
            <v>SAFETY &amp; ENVIRONMENT</v>
          </cell>
          <cell r="M1928" t="str">
            <v>General Manager, Safety &amp; Environment</v>
          </cell>
          <cell r="N1928" t="str">
            <v>Manager, Coporate Emergency Response</v>
          </cell>
          <cell r="O1928" t="str">
            <v>OLOWOLAGBA, SUNKANMI</v>
          </cell>
          <cell r="P1928" t="str">
            <v>ANTHONY.YARHERE@SHELL.COM</v>
          </cell>
          <cell r="Q1928" t="str">
            <v>OPEX</v>
          </cell>
          <cell r="R1928" t="str">
            <v>OPEX</v>
          </cell>
          <cell r="S1928" t="str">
            <v>NON SAL</v>
          </cell>
          <cell r="T1928" t="str">
            <v>N/A</v>
          </cell>
          <cell r="U1928" t="str">
            <v>N/A</v>
          </cell>
          <cell r="V1928" t="str">
            <v>C_OPSE_OIL_Z11</v>
          </cell>
          <cell r="W1928" t="str">
            <v>P236.02 HSE</v>
          </cell>
          <cell r="X1928" t="str">
            <v>S7200 Services</v>
          </cell>
          <cell r="Y1928" t="str">
            <v>A2340 Overhead</v>
          </cell>
          <cell r="Z1928">
            <v>0</v>
          </cell>
          <cell r="AA1928">
            <v>0</v>
          </cell>
          <cell r="AB1928">
            <v>0</v>
          </cell>
          <cell r="AC1928">
            <v>0</v>
          </cell>
          <cell r="AD1928">
            <v>0</v>
          </cell>
          <cell r="AG1928">
            <v>0</v>
          </cell>
          <cell r="AH1928">
            <v>0</v>
          </cell>
        </row>
        <row r="1929">
          <cell r="A1929" t="str">
            <v>O.NG.PSE.WSU.FAC.724FC</v>
          </cell>
          <cell r="B1929" t="str">
            <v>PROD. WORKSHOP COR. MTC.</v>
          </cell>
          <cell r="C1929" t="str">
            <v>O.NG.PSE.WSU.FAC.724FC</v>
          </cell>
          <cell r="D1929" t="str">
            <v>PROD. WORKSHOP COR. MTC. (PRODUCTION MAINTENANCE – OIL (ONSHORE))</v>
          </cell>
          <cell r="E1929" t="str">
            <v>IRETI OMOTOSO</v>
          </cell>
          <cell r="F1929" t="str">
            <v>PRODUCTION</v>
          </cell>
          <cell r="G1929">
            <v>413001</v>
          </cell>
          <cell r="H1929">
            <v>4130</v>
          </cell>
          <cell r="I1929" t="str">
            <v>OF-MTCE</v>
          </cell>
          <cell r="J1929" t="str">
            <v>BASE JV</v>
          </cell>
          <cell r="K1929" t="str">
            <v>PRODUCTION</v>
          </cell>
          <cell r="L1929" t="str">
            <v>PRODUCTION</v>
          </cell>
          <cell r="M1929" t="str">
            <v>Asset Manager, Central Hub</v>
          </cell>
          <cell r="N1929" t="str">
            <v>Asset Management Integration Lead</v>
          </cell>
          <cell r="O1929" t="str">
            <v>OLALEYE, OLAYEMI</v>
          </cell>
          <cell r="P1929" t="str">
            <v>ABIODUN.BAKARE@SHELL.COM</v>
          </cell>
          <cell r="Q1929" t="str">
            <v>OPEX</v>
          </cell>
          <cell r="R1929" t="str">
            <v>OPEX</v>
          </cell>
          <cell r="S1929" t="str">
            <v>NON SAL</v>
          </cell>
          <cell r="T1929" t="str">
            <v>N/A</v>
          </cell>
          <cell r="U1929" t="str">
            <v>N/A</v>
          </cell>
          <cell r="V1929" t="str">
            <v>C_OPSE_OIL_Z11</v>
          </cell>
          <cell r="W1929" t="str">
            <v>P233 Facilities Maintenance</v>
          </cell>
          <cell r="X1929" t="str">
            <v>S7200 Services</v>
          </cell>
          <cell r="Y1929" t="str">
            <v>A2140 Facilities Maintenance</v>
          </cell>
          <cell r="Z1929">
            <v>724693.8600000001</v>
          </cell>
          <cell r="AA1929">
            <v>206745.74000000002</v>
          </cell>
          <cell r="AB1929">
            <v>37632720</v>
          </cell>
          <cell r="AC1929">
            <v>232316</v>
          </cell>
          <cell r="AD1929">
            <v>355701.96721311472</v>
          </cell>
          <cell r="AG1929">
            <v>0</v>
          </cell>
          <cell r="AH1929">
            <v>-355701.96721311472</v>
          </cell>
        </row>
        <row r="1930">
          <cell r="A1930" t="str">
            <v>O.NG.PPE.PIP.DMG.724FP</v>
          </cell>
          <cell r="B1930" t="str">
            <v>PP P/LINE MTCNANCE PRE. MTCE DOMGAS</v>
          </cell>
          <cell r="C1930" t="str">
            <v>O.NG.PPE.PIP.DMG.724FP</v>
          </cell>
          <cell r="D1930" t="str">
            <v>GAS PIPELINES INTEGRITY MANAGEMENT (MAINTENANCE OF PIPELINES, FLOWLINES AND RISERS - GAS )</v>
          </cell>
          <cell r="E1930" t="str">
            <v>IRETI OMOTOSO</v>
          </cell>
          <cell r="F1930" t="str">
            <v>PRODUCTION</v>
          </cell>
          <cell r="G1930">
            <v>412003</v>
          </cell>
          <cell r="H1930">
            <v>4120</v>
          </cell>
          <cell r="I1930" t="str">
            <v>GAS</v>
          </cell>
          <cell r="J1930" t="str">
            <v>DOMGAS/IPP</v>
          </cell>
          <cell r="K1930" t="str">
            <v>PRODUCTION</v>
          </cell>
          <cell r="L1930" t="str">
            <v>PRODUCTION</v>
          </cell>
          <cell r="M1930" t="str">
            <v>Pipeline Asset Manager</v>
          </cell>
          <cell r="N1930" t="str">
            <v xml:space="preserve">Head, Right of Way Management </v>
          </cell>
          <cell r="O1930" t="str">
            <v>AGUEGBOH, OBIORA</v>
          </cell>
          <cell r="P1930" t="str">
            <v>ADEBOYE.SOBAYO@SHELL.COM</v>
          </cell>
          <cell r="Q1930" t="str">
            <v>OPEX</v>
          </cell>
          <cell r="R1930" t="str">
            <v>OPEX</v>
          </cell>
          <cell r="S1930" t="str">
            <v>NON SAL</v>
          </cell>
          <cell r="T1930" t="str">
            <v>N/A</v>
          </cell>
          <cell r="U1930" t="str">
            <v>N/A</v>
          </cell>
          <cell r="V1930" t="str">
            <v>N/A</v>
          </cell>
          <cell r="W1930" t="str">
            <v>P233 Facilities Maintenance - Gas</v>
          </cell>
          <cell r="X1930" t="str">
            <v>S7200 Services</v>
          </cell>
          <cell r="Y1930" t="str">
            <v>A2110 Production Operations</v>
          </cell>
          <cell r="Z1930">
            <v>0</v>
          </cell>
          <cell r="AA1930">
            <v>515188.01000000007</v>
          </cell>
          <cell r="AB1930">
            <v>94386474.566865832</v>
          </cell>
          <cell r="AC1930">
            <v>646313.19999999995</v>
          </cell>
          <cell r="AD1930">
            <v>955777.05103890435</v>
          </cell>
          <cell r="AG1930">
            <v>0</v>
          </cell>
          <cell r="AH1930">
            <v>-955777.05103890435</v>
          </cell>
        </row>
        <row r="1931">
          <cell r="A1931" t="str">
            <v>O.NG.PPE.PIP.EG1.724FP</v>
          </cell>
          <cell r="B1931" t="str">
            <v>SLA PAYMENT FOR OPS &amp; MTCE OF SPDC GAS PIPELINES WITH NLNG.</v>
          </cell>
          <cell r="C1931" t="str">
            <v>O.NG.PPE.PIP.EG1.724FP</v>
          </cell>
          <cell r="D1931" t="str">
            <v>SLA PAYMENT FOR OPS &amp; MTCE OF SPDC GAS PIPELINES WITH NLNG.</v>
          </cell>
          <cell r="E1931" t="str">
            <v>IRETI OMOTOSO</v>
          </cell>
          <cell r="F1931" t="str">
            <v>PRODUCTION</v>
          </cell>
          <cell r="G1931">
            <v>412003</v>
          </cell>
          <cell r="H1931">
            <v>4120</v>
          </cell>
          <cell r="I1931" t="str">
            <v>GAS</v>
          </cell>
          <cell r="J1931" t="str">
            <v>BASE JV</v>
          </cell>
          <cell r="K1931" t="str">
            <v>PRODUCTION</v>
          </cell>
          <cell r="L1931" t="str">
            <v>PRODUCTION</v>
          </cell>
          <cell r="M1931" t="str">
            <v>Pipeline Asset Manager</v>
          </cell>
          <cell r="N1931" t="str">
            <v xml:space="preserve">	Head, Pipeline Operations &amp; Maintenance Mgt.                             </v>
          </cell>
          <cell r="O1931" t="str">
            <v>AGUEGBOH, OBIORA</v>
          </cell>
          <cell r="P1931" t="str">
            <v>ADEBOYE.SOBAYO@SHELL.COM</v>
          </cell>
          <cell r="Q1931" t="str">
            <v>OPEX</v>
          </cell>
          <cell r="R1931" t="str">
            <v>OPEX</v>
          </cell>
          <cell r="S1931" t="str">
            <v>NON SAL</v>
          </cell>
          <cell r="W1931" t="str">
            <v>P233 Facilities Maintenance - Gas</v>
          </cell>
          <cell r="Z1931">
            <v>0</v>
          </cell>
          <cell r="AA1931">
            <v>0</v>
          </cell>
          <cell r="AB1931">
            <v>0</v>
          </cell>
          <cell r="AC1931">
            <v>579716</v>
          </cell>
          <cell r="AD1931">
            <v>579716</v>
          </cell>
          <cell r="AG1931">
            <v>0</v>
          </cell>
          <cell r="AH1931">
            <v>-579716</v>
          </cell>
        </row>
        <row r="1932">
          <cell r="A1932" t="str">
            <v>O.NG.PSW.WSU.FAC.724FC</v>
          </cell>
          <cell r="B1932" t="str">
            <v>PROD. WORKSHOP COR. MTC.</v>
          </cell>
          <cell r="C1932" t="str">
            <v>O.NG.PSE.WSU.FAC.724FC</v>
          </cell>
          <cell r="D1932" t="str">
            <v>PROD. WORKSHOP COR. MTC. (PRODUCTION MAINTENANCE – OIL (ONSHORE))</v>
          </cell>
          <cell r="E1932" t="str">
            <v>IRETI OMOTOSO</v>
          </cell>
          <cell r="F1932" t="str">
            <v>PRODUCTION</v>
          </cell>
          <cell r="G1932">
            <v>413001</v>
          </cell>
          <cell r="H1932">
            <v>4130</v>
          </cell>
          <cell r="I1932" t="str">
            <v>OF-MTCE</v>
          </cell>
          <cell r="J1932" t="str">
            <v>BASE JV</v>
          </cell>
          <cell r="K1932" t="str">
            <v>PRODUCTION</v>
          </cell>
          <cell r="L1932" t="str">
            <v>PRODUCTION</v>
          </cell>
          <cell r="M1932" t="str">
            <v>Asset Manager, Swamp West Hub</v>
          </cell>
          <cell r="N1932" t="str">
            <v>Asset Management Integration Lead</v>
          </cell>
          <cell r="O1932" t="str">
            <v>OLALEYE, OLAYEMI</v>
          </cell>
          <cell r="P1932" t="str">
            <v>ABIODUN.BAKARE@SHELL.COM</v>
          </cell>
          <cell r="Q1932" t="str">
            <v>OPEX</v>
          </cell>
          <cell r="R1932" t="str">
            <v>OPEX</v>
          </cell>
          <cell r="S1932" t="str">
            <v>NON SAL</v>
          </cell>
          <cell r="T1932" t="str">
            <v>N/A</v>
          </cell>
          <cell r="U1932" t="str">
            <v>N/A</v>
          </cell>
          <cell r="V1932" t="str">
            <v>C_OPSE_OIL_Z11</v>
          </cell>
          <cell r="W1932" t="str">
            <v>P233 Facilities Maintenance</v>
          </cell>
          <cell r="X1932" t="str">
            <v>S7200 Services</v>
          </cell>
          <cell r="Y1932" t="str">
            <v>A2140 Facilities Maintenance</v>
          </cell>
          <cell r="Z1932">
            <v>315990.46000000002</v>
          </cell>
          <cell r="AA1932">
            <v>362098.99999999988</v>
          </cell>
          <cell r="AB1932">
            <v>20708000</v>
          </cell>
          <cell r="AC1932">
            <v>188760</v>
          </cell>
          <cell r="AD1932">
            <v>256655.08196721313</v>
          </cell>
          <cell r="AG1932">
            <v>0</v>
          </cell>
          <cell r="AH1932">
            <v>-256655.08196721313</v>
          </cell>
        </row>
        <row r="1933">
          <cell r="A1933" t="str">
            <v>O.NG.PSO.PIP.FAC.71300</v>
          </cell>
          <cell r="B1933" t="str">
            <v>OGGSS Pipeline Operations</v>
          </cell>
          <cell r="C1933" t="str">
            <v>O.NG.PSO.PIP.FAC.724FC</v>
          </cell>
          <cell r="D1933" t="str">
            <v>OGGSS PIPELINE CORR. MTC (MAINTENANCE OF PIPELINES, FLOWLINES AND RISERS - CRUDE)</v>
          </cell>
          <cell r="E1933" t="str">
            <v>IRETI OMOTOSO</v>
          </cell>
          <cell r="F1933" t="str">
            <v>PRODUCTION</v>
          </cell>
          <cell r="G1933">
            <v>412003</v>
          </cell>
          <cell r="H1933">
            <v>4120</v>
          </cell>
          <cell r="I1933" t="str">
            <v>PE</v>
          </cell>
          <cell r="J1933" t="str">
            <v>BASE JV</v>
          </cell>
          <cell r="K1933" t="str">
            <v>PRODUCTION</v>
          </cell>
          <cell r="L1933" t="str">
            <v>PRODUCTION</v>
          </cell>
          <cell r="M1933" t="str">
            <v>Asset Manager, EA Hub</v>
          </cell>
          <cell r="N1933" t="str">
            <v>Asset Management Integration Lead</v>
          </cell>
          <cell r="O1933" t="str">
            <v>OLUMIDE, VICTORIA</v>
          </cell>
          <cell r="P1933" t="str">
            <v>OGBONNA.NWACHI@SHELL.COM</v>
          </cell>
          <cell r="Q1933" t="str">
            <v>OPEX</v>
          </cell>
          <cell r="R1933" t="str">
            <v>OPEX</v>
          </cell>
          <cell r="S1933" t="str">
            <v>NON SAL</v>
          </cell>
          <cell r="T1933" t="str">
            <v>N/A</v>
          </cell>
          <cell r="U1933" t="str">
            <v>N/A</v>
          </cell>
          <cell r="V1933" t="str">
            <v>N_EAZZ_OFS_N01</v>
          </cell>
          <cell r="Z1933">
            <v>0</v>
          </cell>
          <cell r="AA1933">
            <v>0</v>
          </cell>
          <cell r="AB1933">
            <v>0</v>
          </cell>
          <cell r="AC1933">
            <v>0</v>
          </cell>
          <cell r="AD1933">
            <v>0</v>
          </cell>
          <cell r="AG1933">
            <v>0</v>
          </cell>
          <cell r="AH1933">
            <v>0</v>
          </cell>
        </row>
        <row r="1934">
          <cell r="A1934" t="str">
            <v>O.NG.PSO.PIP.FAC.724FC</v>
          </cell>
          <cell r="B1934" t="str">
            <v>OGGSS PIPELINE CORR. MTC</v>
          </cell>
          <cell r="C1934" t="str">
            <v>O.NG.PSO.PIP.FAC.724FC</v>
          </cell>
          <cell r="D1934" t="str">
            <v>OGGSS PIPELINE CORR. MTC (MAINTENANCE OF PIPELINES, FLOWLINES AND RISERS - CRUDE)</v>
          </cell>
          <cell r="E1934" t="str">
            <v>IRETI OMOTOSO</v>
          </cell>
          <cell r="F1934" t="str">
            <v>PRODUCTION</v>
          </cell>
          <cell r="G1934">
            <v>412003</v>
          </cell>
          <cell r="H1934">
            <v>4120</v>
          </cell>
          <cell r="I1934" t="str">
            <v>GAS</v>
          </cell>
          <cell r="J1934" t="str">
            <v>BASE JV</v>
          </cell>
          <cell r="K1934" t="str">
            <v>PRODUCTION</v>
          </cell>
          <cell r="L1934" t="str">
            <v>PRODUCTION</v>
          </cell>
          <cell r="M1934" t="str">
            <v>Asset Manager, EA Hub</v>
          </cell>
          <cell r="N1934" t="str">
            <v>Asset Management Integration Lead</v>
          </cell>
          <cell r="O1934" t="str">
            <v>OLUMIDE, VICTORIA</v>
          </cell>
          <cell r="P1934" t="str">
            <v>OGBONNA.NWACHI@SHELL.COM</v>
          </cell>
          <cell r="Q1934" t="str">
            <v>OPEX</v>
          </cell>
          <cell r="R1934" t="str">
            <v>OPEX</v>
          </cell>
          <cell r="S1934" t="str">
            <v>NON SAL</v>
          </cell>
          <cell r="T1934" t="str">
            <v>N/A</v>
          </cell>
          <cell r="U1934" t="str">
            <v>N/A</v>
          </cell>
          <cell r="V1934" t="str">
            <v>N_EAZZ_OFS_N01</v>
          </cell>
          <cell r="W1934" t="str">
            <v>P233 Facilities Maintenance - Gas</v>
          </cell>
          <cell r="X1934" t="str">
            <v>S7200 Services</v>
          </cell>
          <cell r="Y1934" t="str">
            <v>A2140 Facilities Maintenance</v>
          </cell>
          <cell r="Z1934">
            <v>4957580.5599999996</v>
          </cell>
          <cell r="AA1934">
            <v>2167060.8500000006</v>
          </cell>
          <cell r="AB1934">
            <v>95323829.300000042</v>
          </cell>
          <cell r="AC1934">
            <v>1703039.1</v>
          </cell>
          <cell r="AD1934">
            <v>2015576.2452459019</v>
          </cell>
          <cell r="AG1934">
            <v>0</v>
          </cell>
          <cell r="AH1934">
            <v>-2015576.2452459019</v>
          </cell>
        </row>
        <row r="1935">
          <cell r="A1935" t="str">
            <v>O.NG.PSO.RPP.FAC.71300</v>
          </cell>
          <cell r="B1935" t="str">
            <v>OGGS Riser Platform Facil Operations</v>
          </cell>
          <cell r="C1935" t="str">
            <v>O.NG.PSO.RPP.FAC.724FC</v>
          </cell>
          <cell r="D1935" t="str">
            <v>OGGS RISER PLATFORM FACIL CORR. MTC (MAINTENANCE OF PIPELINES, FLOWLINES AND RISERS - CRUDE)</v>
          </cell>
          <cell r="E1935" t="str">
            <v>IRETI OMOTOSO</v>
          </cell>
          <cell r="F1935" t="str">
            <v>PRODUCTION</v>
          </cell>
          <cell r="G1935">
            <v>412001</v>
          </cell>
          <cell r="H1935">
            <v>4120</v>
          </cell>
          <cell r="I1935" t="str">
            <v>GAS</v>
          </cell>
          <cell r="J1935" t="str">
            <v>BASE JV</v>
          </cell>
          <cell r="K1935" t="str">
            <v>PRODUCTION</v>
          </cell>
          <cell r="L1935" t="str">
            <v>PRODUCTION</v>
          </cell>
          <cell r="M1935" t="str">
            <v>Asset Manager, EA Hub</v>
          </cell>
          <cell r="N1935" t="str">
            <v>Asset Management Integration Lead</v>
          </cell>
          <cell r="O1935" t="str">
            <v>OLUMIDE, VICTORIA</v>
          </cell>
          <cell r="P1935" t="str">
            <v>OGBONNA.NWACHI@SHELL.COM</v>
          </cell>
          <cell r="Q1935" t="str">
            <v>OPEX</v>
          </cell>
          <cell r="R1935" t="str">
            <v>OPEX</v>
          </cell>
          <cell r="S1935" t="str">
            <v>NON SAL</v>
          </cell>
          <cell r="T1935" t="str">
            <v>N/A</v>
          </cell>
          <cell r="U1935" t="str">
            <v>N/A</v>
          </cell>
          <cell r="V1935" t="str">
            <v>N_EAZZ_OFS_N01</v>
          </cell>
          <cell r="W1935" t="str">
            <v>P231 Production Operations - Gas</v>
          </cell>
          <cell r="X1935" t="str">
            <v>S7200 Services</v>
          </cell>
          <cell r="Y1935" t="str">
            <v>A2140 Facilities Maintenance</v>
          </cell>
          <cell r="Z1935">
            <v>0</v>
          </cell>
          <cell r="AA1935">
            <v>0</v>
          </cell>
          <cell r="AB1935">
            <v>0</v>
          </cell>
          <cell r="AC1935">
            <v>0</v>
          </cell>
          <cell r="AD1935">
            <v>0</v>
          </cell>
          <cell r="AG1935">
            <v>0</v>
          </cell>
          <cell r="AH1935">
            <v>0</v>
          </cell>
        </row>
        <row r="1936">
          <cell r="A1936" t="str">
            <v>O.NG.PSO.RPP.FAC.724FC</v>
          </cell>
          <cell r="B1936" t="str">
            <v>OGGS RISER PLATFORM FACIL CORR. MTC</v>
          </cell>
          <cell r="C1936" t="str">
            <v>O.NG.PSO.RPP.FAC.724FC</v>
          </cell>
          <cell r="D1936" t="str">
            <v>OGGS RISER PLATFORM FACIL CORR. MTC (MAINTENANCE OF PIPELINES, FLOWLINES AND RISERS - CRUDE)</v>
          </cell>
          <cell r="E1936" t="str">
            <v>IRETI OMOTOSO</v>
          </cell>
          <cell r="F1936" t="str">
            <v>PRODUCTION</v>
          </cell>
          <cell r="G1936">
            <v>412001</v>
          </cell>
          <cell r="H1936">
            <v>4120</v>
          </cell>
          <cell r="I1936" t="str">
            <v>GAS</v>
          </cell>
          <cell r="J1936" t="str">
            <v>BASE JV</v>
          </cell>
          <cell r="K1936" t="str">
            <v>PRODUCTION</v>
          </cell>
          <cell r="L1936" t="str">
            <v>PRODUCTION</v>
          </cell>
          <cell r="M1936" t="str">
            <v>Asset Manager, EA Hub</v>
          </cell>
          <cell r="N1936" t="str">
            <v>Asset Management Integration Lead</v>
          </cell>
          <cell r="O1936" t="str">
            <v>OLUMIDE, VICTORIA</v>
          </cell>
          <cell r="P1936" t="str">
            <v>OGBONNA.NWACHI@SHELL.COM</v>
          </cell>
          <cell r="Q1936" t="str">
            <v>OPEX</v>
          </cell>
          <cell r="R1936" t="str">
            <v>OPEX</v>
          </cell>
          <cell r="S1936" t="str">
            <v>NON SAL</v>
          </cell>
          <cell r="T1936" t="str">
            <v>N/A</v>
          </cell>
          <cell r="U1936" t="str">
            <v>N/A</v>
          </cell>
          <cell r="V1936" t="str">
            <v>N_EAZZ_OFS_N01</v>
          </cell>
          <cell r="W1936" t="str">
            <v>P233 Facilities Maintenance</v>
          </cell>
          <cell r="X1936" t="str">
            <v>S7200 Services</v>
          </cell>
          <cell r="Y1936" t="str">
            <v>A2140 Facilities Maintenance</v>
          </cell>
          <cell r="Z1936">
            <v>67394.33</v>
          </cell>
          <cell r="AA1936">
            <v>109474.78000000003</v>
          </cell>
          <cell r="AB1936">
            <v>0</v>
          </cell>
          <cell r="AC1936">
            <v>204418.81</v>
          </cell>
          <cell r="AD1936">
            <v>204418.81</v>
          </cell>
          <cell r="AG1936">
            <v>0</v>
          </cell>
          <cell r="AH1936">
            <v>-204418.81</v>
          </cell>
        </row>
        <row r="1937">
          <cell r="A1937" t="str">
            <v>O.NG.PTE.PTK.FAC.724FC</v>
          </cell>
          <cell r="B1937" t="str">
            <v>PTE - PROCESS TREATMENT CORR. MTC</v>
          </cell>
          <cell r="C1937" t="str">
            <v>O.NG.PTE.FAC.71300</v>
          </cell>
          <cell r="D1937" t="str">
            <v>BONNY TERMINAL (PTE) CORRECTIVE MAINTENANCE (STORAGE (TERMINAL &amp; OFFSHORE) - OPERATIONS/MAINTENANCE)</v>
          </cell>
          <cell r="E1937" t="str">
            <v>IRETI OMOTOSO</v>
          </cell>
          <cell r="F1937" t="str">
            <v>PRODUCTION</v>
          </cell>
          <cell r="G1937">
            <v>412006</v>
          </cell>
          <cell r="H1937">
            <v>4120</v>
          </cell>
          <cell r="I1937" t="str">
            <v>OF-MTCE</v>
          </cell>
          <cell r="J1937" t="str">
            <v>BASE JV</v>
          </cell>
          <cell r="K1937" t="str">
            <v>PRODUCTION</v>
          </cell>
          <cell r="L1937" t="str">
            <v>PRODUCTION</v>
          </cell>
          <cell r="M1937" t="str">
            <v>Asset Manager, Swamp East Hub</v>
          </cell>
          <cell r="N1937" t="str">
            <v>Bonny Terminal Installation Manager </v>
          </cell>
          <cell r="O1937" t="str">
            <v>MBANEFO, DUBEM</v>
          </cell>
          <cell r="P1937" t="str">
            <v>AKINDELE.OJO@SHELL.COM</v>
          </cell>
          <cell r="Q1937" t="str">
            <v>OPEX</v>
          </cell>
          <cell r="R1937" t="str">
            <v>OPEX</v>
          </cell>
          <cell r="S1937" t="str">
            <v>NON SAL</v>
          </cell>
          <cell r="T1937" t="str">
            <v>N/A</v>
          </cell>
          <cell r="U1937" t="str">
            <v>N/A</v>
          </cell>
          <cell r="V1937" t="str">
            <v>C_OPSE_OIL_Z11</v>
          </cell>
          <cell r="W1937" t="str">
            <v>P233 Facilities Maintenance</v>
          </cell>
          <cell r="X1937" t="str">
            <v>S7200 Services</v>
          </cell>
          <cell r="Y1937" t="str">
            <v>A2140 Facilities Maintenance</v>
          </cell>
          <cell r="Z1937">
            <v>293911.96000000002</v>
          </cell>
          <cell r="AA1937">
            <v>290496.19000000006</v>
          </cell>
          <cell r="AB1937">
            <v>41220312</v>
          </cell>
          <cell r="AC1937">
            <v>229000</v>
          </cell>
          <cell r="AD1937">
            <v>364148.56393442623</v>
          </cell>
          <cell r="AG1937">
            <v>0</v>
          </cell>
          <cell r="AH1937">
            <v>-364148.56393442623</v>
          </cell>
        </row>
        <row r="1938">
          <cell r="A1938" t="str">
            <v>O.NG.PTE.TFT.FAC.724FC</v>
          </cell>
          <cell r="B1938" t="str">
            <v>PTE - TANK FARM CORR. MTC</v>
          </cell>
          <cell r="C1938" t="str">
            <v>O.NG.PTE.FAC.71300</v>
          </cell>
          <cell r="D1938" t="str">
            <v>BONNY TERMINAL (PTE) CORRECTIVE MAINTENANCE (STORAGE (TERMINAL &amp; OFFSHORE) - OPERATIONS/MAINTENANCE)</v>
          </cell>
          <cell r="E1938" t="str">
            <v>IRETI OMOTOSO</v>
          </cell>
          <cell r="F1938" t="str">
            <v>PRODUCTION</v>
          </cell>
          <cell r="G1938">
            <v>412006</v>
          </cell>
          <cell r="H1938">
            <v>4120</v>
          </cell>
          <cell r="I1938" t="str">
            <v>OF-MTCE</v>
          </cell>
          <cell r="J1938" t="str">
            <v>BASE JV</v>
          </cell>
          <cell r="K1938" t="str">
            <v>PRODUCTION</v>
          </cell>
          <cell r="L1938" t="str">
            <v>PRODUCTION</v>
          </cell>
          <cell r="M1938" t="str">
            <v>Asset Manager, Swamp East Hub</v>
          </cell>
          <cell r="N1938" t="str">
            <v>Bonny Terminal Installation Manager </v>
          </cell>
          <cell r="O1938" t="str">
            <v>MBANEFO, DUBEM</v>
          </cell>
          <cell r="P1938" t="str">
            <v>AKINDELE.OJO@SHELL.COM</v>
          </cell>
          <cell r="Q1938" t="str">
            <v>OPEX</v>
          </cell>
          <cell r="R1938" t="str">
            <v>OPEX</v>
          </cell>
          <cell r="S1938" t="str">
            <v>NON SAL</v>
          </cell>
          <cell r="T1938" t="str">
            <v>N/A</v>
          </cell>
          <cell r="U1938" t="str">
            <v>N/A</v>
          </cell>
          <cell r="V1938" t="str">
            <v>C_OPSE_OIL_Z11</v>
          </cell>
          <cell r="W1938" t="str">
            <v>P233 Facilities Maintenance</v>
          </cell>
          <cell r="X1938" t="str">
            <v>S7200 Services</v>
          </cell>
          <cell r="Y1938" t="str">
            <v>A2140 Facilities Maintenance</v>
          </cell>
          <cell r="Z1938">
            <v>43012.780000000006</v>
          </cell>
          <cell r="AA1938">
            <v>248748.43000000005</v>
          </cell>
          <cell r="AB1938">
            <v>7859039.9999999981</v>
          </cell>
          <cell r="AC1938">
            <v>246540</v>
          </cell>
          <cell r="AD1938">
            <v>272307.34426229505</v>
          </cell>
          <cell r="AG1938">
            <v>0</v>
          </cell>
          <cell r="AH1938">
            <v>-272307.34426229505</v>
          </cell>
        </row>
        <row r="1939">
          <cell r="A1939" t="str">
            <v>O.NG.PPE.PIP.PUS.71300</v>
          </cell>
          <cell r="B1939" t="str">
            <v>O.NG.PPE.PIP.PUS.71300</v>
          </cell>
          <cell r="C1939" t="str">
            <v>O.NG.PPE.PIP.PUS.71300</v>
          </cell>
          <cell r="D1939" t="str">
            <v>PIPELINE OPERATNS EAST (MAINTENANCE OF PIPELINES, FLOWLINES AND RISERS - CRUDE)</v>
          </cell>
          <cell r="E1939" t="str">
            <v>IRETI OMOTOSO</v>
          </cell>
          <cell r="F1939" t="str">
            <v>PRODUCTION</v>
          </cell>
          <cell r="G1939">
            <v>412002</v>
          </cell>
          <cell r="H1939">
            <v>4120</v>
          </cell>
          <cell r="I1939" t="str">
            <v>OF-MTCE</v>
          </cell>
          <cell r="J1939" t="str">
            <v>BASE JV</v>
          </cell>
          <cell r="K1939" t="str">
            <v>PRODUCTION</v>
          </cell>
          <cell r="L1939" t="str">
            <v>PRODUCTION</v>
          </cell>
          <cell r="M1939" t="str">
            <v>Pipeline Asset Manager</v>
          </cell>
          <cell r="N1939" t="str">
            <v xml:space="preserve">	Head, Pipeline Operations &amp; Maintenance Mgt.                             </v>
          </cell>
          <cell r="O1939" t="str">
            <v>AGUEGBOH, OBIORA</v>
          </cell>
          <cell r="P1939" t="str">
            <v>ADEBOYE.SOBAYO@SHELL.COM</v>
          </cell>
          <cell r="Q1939" t="str">
            <v>OPEX</v>
          </cell>
          <cell r="R1939" t="str">
            <v>OPEX</v>
          </cell>
          <cell r="S1939" t="str">
            <v>NON SAL</v>
          </cell>
          <cell r="T1939" t="str">
            <v>N/A</v>
          </cell>
          <cell r="U1939" t="str">
            <v>N/A</v>
          </cell>
          <cell r="V1939" t="str">
            <v>C_OPSE_OIL_Z11</v>
          </cell>
          <cell r="W1939" t="str">
            <v>P231 Production Operations</v>
          </cell>
          <cell r="X1939" t="str">
            <v>S7200 Services</v>
          </cell>
          <cell r="Y1939" t="str">
            <v>A2110 Production Operations</v>
          </cell>
          <cell r="Z1939">
            <v>21474340.719999999</v>
          </cell>
          <cell r="AA1939">
            <v>12657005.15</v>
          </cell>
          <cell r="AB1939">
            <v>873575040.1559999</v>
          </cell>
          <cell r="AC1939">
            <v>6551812.8011699999</v>
          </cell>
          <cell r="AD1939">
            <v>9415993.2606978677</v>
          </cell>
          <cell r="AG1939">
            <v>0</v>
          </cell>
          <cell r="AH1939">
            <v>-9415993.2606978677</v>
          </cell>
        </row>
        <row r="1940">
          <cell r="A1940">
            <v>112892</v>
          </cell>
          <cell r="B1940" t="str">
            <v>PTE SLUDGE TREATMENT</v>
          </cell>
          <cell r="C1940" t="str">
            <v>O.NG.PTE.FAC.71300D</v>
          </cell>
          <cell r="D1940" t="str">
            <v>BONNY TERMINAL (PTE) OPERATIONS (STORAGE (TERMINAL &amp; OFFSHORE) - OPERATIONS/MAINTENANCE)</v>
          </cell>
          <cell r="E1940" t="str">
            <v>IRETI OMOTOSO</v>
          </cell>
          <cell r="F1940" t="str">
            <v>PRODUCTION</v>
          </cell>
          <cell r="G1940">
            <v>412006</v>
          </cell>
          <cell r="H1940">
            <v>4120</v>
          </cell>
          <cell r="I1940" t="str">
            <v>OF-MTCE</v>
          </cell>
          <cell r="J1940" t="str">
            <v>BASE JV</v>
          </cell>
          <cell r="K1940" t="str">
            <v>PRODUCTION</v>
          </cell>
          <cell r="L1940" t="str">
            <v>PRODUCTION</v>
          </cell>
          <cell r="M1940" t="str">
            <v>Asset Manager, Swamp East Hub</v>
          </cell>
          <cell r="N1940" t="str">
            <v>Bonny Terminal Installation Manager </v>
          </cell>
          <cell r="O1940" t="str">
            <v>MBANEFO, DUBEM</v>
          </cell>
          <cell r="P1940" t="str">
            <v>OGBONNA.NWACHI@SHELL.COM</v>
          </cell>
          <cell r="Q1940" t="str">
            <v>OPEX</v>
          </cell>
          <cell r="R1940" t="str">
            <v>OPEX</v>
          </cell>
          <cell r="S1940" t="str">
            <v>NON SAL</v>
          </cell>
          <cell r="T1940" t="str">
            <v>N/A</v>
          </cell>
          <cell r="U1940" t="str">
            <v>N/A</v>
          </cell>
          <cell r="V1940" t="str">
            <v>C_OPSE_OIL_Z11</v>
          </cell>
          <cell r="W1940" t="str">
            <v>P236.02 HSE</v>
          </cell>
          <cell r="X1940" t="str">
            <v>S7200 Services</v>
          </cell>
          <cell r="Y1940" t="str">
            <v>A2110 Production Operations</v>
          </cell>
          <cell r="Z1940">
            <v>0</v>
          </cell>
          <cell r="AA1940">
            <v>0</v>
          </cell>
          <cell r="AB1940">
            <v>0</v>
          </cell>
          <cell r="AC1940">
            <v>0</v>
          </cell>
          <cell r="AD1940">
            <v>0</v>
          </cell>
          <cell r="AG1940">
            <v>0</v>
          </cell>
          <cell r="AH1940">
            <v>0</v>
          </cell>
        </row>
        <row r="1941">
          <cell r="A1941" t="str">
            <v>O.NG.PTE.PTK.FAC.71300</v>
          </cell>
          <cell r="B1941" t="str">
            <v>PTE - PROCESS TREATMENT OPERATIONS</v>
          </cell>
          <cell r="C1941" t="str">
            <v>O.NG.PTE.FAC.71300D</v>
          </cell>
          <cell r="D1941" t="str">
            <v>BONNY TERMINAL (PTE) OPERATIONS (STORAGE (TERMINAL &amp; OFFSHORE) - OPERATIONS/MAINTENANCE)</v>
          </cell>
          <cell r="E1941" t="str">
            <v>IRETI OMOTOSO</v>
          </cell>
          <cell r="F1941" t="str">
            <v>PRODUCTION</v>
          </cell>
          <cell r="G1941">
            <v>412006</v>
          </cell>
          <cell r="H1941">
            <v>4120</v>
          </cell>
          <cell r="I1941" t="str">
            <v>OF-MTCE</v>
          </cell>
          <cell r="J1941" t="str">
            <v>BASE JV</v>
          </cell>
          <cell r="K1941" t="str">
            <v>PRODUCTION</v>
          </cell>
          <cell r="L1941" t="str">
            <v>PRODUCTION</v>
          </cell>
          <cell r="M1941" t="str">
            <v>Asset Manager, Swamp East Hub</v>
          </cell>
          <cell r="N1941" t="str">
            <v>Bonny Terminal Installation Manager </v>
          </cell>
          <cell r="O1941" t="str">
            <v>MBANEFO, DUBEM</v>
          </cell>
          <cell r="P1941" t="str">
            <v>OGBONNA.NWACHI@SHELL.COM</v>
          </cell>
          <cell r="Q1941" t="str">
            <v>OPEX</v>
          </cell>
          <cell r="R1941" t="str">
            <v>OPEX</v>
          </cell>
          <cell r="S1941" t="str">
            <v>NON SAL</v>
          </cell>
          <cell r="T1941" t="str">
            <v>N/A</v>
          </cell>
          <cell r="U1941" t="str">
            <v>N/A</v>
          </cell>
          <cell r="V1941" t="str">
            <v>C_OPSE_OIL_Z11</v>
          </cell>
          <cell r="W1941" t="str">
            <v>P231 Production Operations</v>
          </cell>
          <cell r="X1941" t="str">
            <v>S7200 Services</v>
          </cell>
          <cell r="Y1941" t="str">
            <v>A2110 Production Operations</v>
          </cell>
          <cell r="Z1941">
            <v>3190163.9500000007</v>
          </cell>
          <cell r="AA1941">
            <v>2791850.93</v>
          </cell>
          <cell r="AB1941">
            <v>308016262.5</v>
          </cell>
          <cell r="AC1941">
            <v>1101296.8600000001</v>
          </cell>
          <cell r="AD1941">
            <v>2111186.2452459019</v>
          </cell>
          <cell r="AG1941">
            <v>0</v>
          </cell>
          <cell r="AH1941">
            <v>-2111186.2452459019</v>
          </cell>
        </row>
        <row r="1942">
          <cell r="A1942" t="str">
            <v>O.NG.PTE.TFT.FAC.71300</v>
          </cell>
          <cell r="B1942" t="str">
            <v>PTE - TANK FARM OPERATIONS</v>
          </cell>
          <cell r="C1942" t="str">
            <v>O.NG.PTE.FAC.71300D</v>
          </cell>
          <cell r="D1942" t="str">
            <v>BONNY TERMINAL (PTE) OPERATIONS (STORAGE (TERMINAL &amp; OFFSHORE) - OPERATIONS/MAINTENANCE)</v>
          </cell>
          <cell r="E1942" t="str">
            <v>IRETI OMOTOSO</v>
          </cell>
          <cell r="F1942" t="str">
            <v>PRODUCTION</v>
          </cell>
          <cell r="G1942">
            <v>412006</v>
          </cell>
          <cell r="H1942">
            <v>4120</v>
          </cell>
          <cell r="I1942" t="str">
            <v>OF-MTCE</v>
          </cell>
          <cell r="J1942" t="str">
            <v>BASE JV</v>
          </cell>
          <cell r="K1942" t="str">
            <v>PRODUCTION</v>
          </cell>
          <cell r="L1942" t="str">
            <v>PRODUCTION</v>
          </cell>
          <cell r="M1942" t="str">
            <v>Asset Manager, Swamp East Hub</v>
          </cell>
          <cell r="N1942" t="str">
            <v>Bonny Terminal Installation Manager </v>
          </cell>
          <cell r="O1942" t="str">
            <v>MBANEFO, DUBEM</v>
          </cell>
          <cell r="P1942" t="str">
            <v>OGBONNA.NWACHI@SHELL.COM</v>
          </cell>
          <cell r="Q1942" t="str">
            <v>OPEX</v>
          </cell>
          <cell r="R1942" t="str">
            <v>OPEX</v>
          </cell>
          <cell r="S1942" t="str">
            <v>NON SAL</v>
          </cell>
          <cell r="T1942" t="str">
            <v>N/A</v>
          </cell>
          <cell r="U1942" t="str">
            <v>N/A</v>
          </cell>
          <cell r="V1942" t="str">
            <v>C_OPSE_OIL_Z11</v>
          </cell>
          <cell r="W1942" t="str">
            <v>P231 Production Operations</v>
          </cell>
          <cell r="X1942" t="str">
            <v>S7200 Services</v>
          </cell>
          <cell r="Y1942" t="str">
            <v>A2110 Production Operations</v>
          </cell>
          <cell r="Z1942">
            <v>1061221.6500000001</v>
          </cell>
          <cell r="AA1942">
            <v>842262.64000000025</v>
          </cell>
          <cell r="AB1942">
            <v>319999778.75</v>
          </cell>
          <cell r="AC1942">
            <v>230166.43999999994</v>
          </cell>
          <cell r="AD1942">
            <v>1279346.0424590164</v>
          </cell>
          <cell r="AG1942">
            <v>0</v>
          </cell>
          <cell r="AH1942">
            <v>-1279346.0424590164</v>
          </cell>
        </row>
        <row r="1943">
          <cell r="A1943" t="str">
            <v>O.NG.PTE.PTK.FAC.724FP</v>
          </cell>
          <cell r="B1943" t="str">
            <v>PTE - PROCESS TREATMENT PREV. MTC</v>
          </cell>
          <cell r="C1943" t="str">
            <v>O.NG.PTE.FAC.71300E</v>
          </cell>
          <cell r="D1943" t="str">
            <v>BONNY TERMINAL (PTE) PREVENTIVE MAINTENANCE (STORAGE (TERMINAL &amp; OFFSHORE) - OPERATIONS/MAINTENANCE)</v>
          </cell>
          <cell r="E1943" t="str">
            <v>IRETI OMOTOSO</v>
          </cell>
          <cell r="F1943" t="str">
            <v>PRODUCTION</v>
          </cell>
          <cell r="G1943">
            <v>412006</v>
          </cell>
          <cell r="H1943">
            <v>4120</v>
          </cell>
          <cell r="I1943" t="str">
            <v>OF-MTCE</v>
          </cell>
          <cell r="J1943" t="str">
            <v>BASE JV</v>
          </cell>
          <cell r="K1943" t="str">
            <v>PRODUCTION</v>
          </cell>
          <cell r="L1943" t="str">
            <v>PRODUCTION</v>
          </cell>
          <cell r="M1943" t="str">
            <v>Asset Manager, Swamp East Hub</v>
          </cell>
          <cell r="N1943" t="str">
            <v>Bonny Terminal Installation Manager </v>
          </cell>
          <cell r="O1943" t="str">
            <v>MBANEFO, DUBEM</v>
          </cell>
          <cell r="P1943" t="str">
            <v>AKINDELE.OJO@SHELL.COM</v>
          </cell>
          <cell r="Q1943" t="str">
            <v>OPEX</v>
          </cell>
          <cell r="R1943" t="str">
            <v>OPEX</v>
          </cell>
          <cell r="S1943" t="str">
            <v>NON SAL</v>
          </cell>
          <cell r="T1943" t="str">
            <v>N/A</v>
          </cell>
          <cell r="U1943" t="str">
            <v>N/A</v>
          </cell>
          <cell r="V1943" t="str">
            <v>C_OPSE_OIL_Z11</v>
          </cell>
          <cell r="W1943" t="str">
            <v>P233 Facilities Maintenance</v>
          </cell>
          <cell r="X1943" t="str">
            <v>S7200 Services</v>
          </cell>
          <cell r="Y1943" t="str">
            <v>A2140 Facilities Maintenance</v>
          </cell>
          <cell r="Z1943">
            <v>1010375.6300000001</v>
          </cell>
          <cell r="AA1943">
            <v>2323305.9299999997</v>
          </cell>
          <cell r="AB1943">
            <v>43569029.727272719</v>
          </cell>
          <cell r="AC1943">
            <v>917796.36363636365</v>
          </cell>
          <cell r="AD1943">
            <v>1060645.6414307004</v>
          </cell>
          <cell r="AG1943">
            <v>0</v>
          </cell>
          <cell r="AH1943">
            <v>-1060645.6414307004</v>
          </cell>
        </row>
        <row r="1944">
          <cell r="A1944" t="str">
            <v>O.NG.PTE.TFT.FAC.724FP</v>
          </cell>
          <cell r="B1944" t="str">
            <v>PTE - TANK FARM PREV. MTC</v>
          </cell>
          <cell r="C1944" t="str">
            <v>O.NG.PTE.FAC.71300E</v>
          </cell>
          <cell r="D1944" t="str">
            <v>BONNY TERMINAL (PTE) PREVENTIVE MAINTENANCE (STORAGE (TERMINAL &amp; OFFSHORE) - OPERATIONS/MAINTENANCE)</v>
          </cell>
          <cell r="E1944" t="str">
            <v>IRETI OMOTOSO</v>
          </cell>
          <cell r="F1944" t="str">
            <v>PRODUCTION</v>
          </cell>
          <cell r="G1944">
            <v>412006</v>
          </cell>
          <cell r="H1944">
            <v>4120</v>
          </cell>
          <cell r="I1944" t="str">
            <v>OF-MTCE</v>
          </cell>
          <cell r="J1944" t="str">
            <v>BASE JV</v>
          </cell>
          <cell r="K1944" t="str">
            <v>PRODUCTION</v>
          </cell>
          <cell r="L1944" t="str">
            <v>PRODUCTION</v>
          </cell>
          <cell r="M1944" t="str">
            <v>Asset Manager, Swamp East Hub</v>
          </cell>
          <cell r="N1944" t="str">
            <v>Bonny Terminal Installation Manager </v>
          </cell>
          <cell r="O1944" t="str">
            <v>MBANEFO, DUBEM</v>
          </cell>
          <cell r="P1944" t="str">
            <v>AKINDELE.OJO@SHELL.COM</v>
          </cell>
          <cell r="Q1944" t="str">
            <v>OPEX</v>
          </cell>
          <cell r="R1944" t="str">
            <v>OPEX</v>
          </cell>
          <cell r="S1944" t="str">
            <v>NON SAL</v>
          </cell>
          <cell r="T1944" t="str">
            <v>N/A</v>
          </cell>
          <cell r="U1944" t="str">
            <v>N/A</v>
          </cell>
          <cell r="V1944" t="str">
            <v>C_OPSE_OIL_Z11</v>
          </cell>
          <cell r="W1944" t="str">
            <v>P233 Facilities Maintenance</v>
          </cell>
          <cell r="X1944" t="str">
            <v>S7200 Services</v>
          </cell>
          <cell r="Y1944" t="str">
            <v>A2140 Facilities Maintenance</v>
          </cell>
          <cell r="Z1944">
            <v>642250.29999999993</v>
          </cell>
          <cell r="AA1944">
            <v>463043.2</v>
          </cell>
          <cell r="AB1944">
            <v>61328000</v>
          </cell>
          <cell r="AC1944">
            <v>329000</v>
          </cell>
          <cell r="AD1944">
            <v>530075.40983606561</v>
          </cell>
          <cell r="AG1944">
            <v>0</v>
          </cell>
          <cell r="AH1944">
            <v>-530075.40983606561</v>
          </cell>
        </row>
        <row r="1945">
          <cell r="A1945" t="str">
            <v>O.NG.PTE.IFU.FAC.724FP</v>
          </cell>
          <cell r="B1945" t="str">
            <v>PTE - INFRASTRUCTURE PREV. MTC</v>
          </cell>
          <cell r="C1945" t="str">
            <v>O.NG.PTE.FAC.724FP</v>
          </cell>
          <cell r="D1945" t="str">
            <v>BONNY TERMINAL (PTE) PREVENTIVE MAINTENANCE (TERMINAL OPERATIONS &amp; MAINTENANCE  )</v>
          </cell>
          <cell r="E1945" t="str">
            <v>IRETI OMOTOSO</v>
          </cell>
          <cell r="F1945" t="str">
            <v>PRODUCTION</v>
          </cell>
          <cell r="G1945">
            <v>412004</v>
          </cell>
          <cell r="H1945">
            <v>4120</v>
          </cell>
          <cell r="I1945" t="str">
            <v>OF-MTCE</v>
          </cell>
          <cell r="J1945" t="str">
            <v>BASE JV</v>
          </cell>
          <cell r="K1945" t="str">
            <v>PRODUCTION</v>
          </cell>
          <cell r="L1945" t="str">
            <v>PRODUCTION</v>
          </cell>
          <cell r="M1945" t="str">
            <v>Asset Manager, Swamp East Hub</v>
          </cell>
          <cell r="N1945" t="str">
            <v>Bonny Terminal Installation Manager </v>
          </cell>
          <cell r="O1945" t="str">
            <v>MBANEFO, DUBEM</v>
          </cell>
          <cell r="P1945" t="str">
            <v>AKINDELE.OJO@SHELL.COM</v>
          </cell>
          <cell r="Q1945" t="str">
            <v>OPEX</v>
          </cell>
          <cell r="R1945" t="str">
            <v>OPEX</v>
          </cell>
          <cell r="S1945" t="str">
            <v>NON SAL</v>
          </cell>
          <cell r="T1945" t="str">
            <v>N/A</v>
          </cell>
          <cell r="U1945" t="str">
            <v>N/A</v>
          </cell>
          <cell r="V1945" t="str">
            <v>C_OPSE_OIL_Z11</v>
          </cell>
          <cell r="W1945" t="str">
            <v>P233 Facilities Maintenance</v>
          </cell>
          <cell r="X1945" t="str">
            <v>S7200 Services</v>
          </cell>
          <cell r="Y1945" t="str">
            <v>A2140 Facilities Maintenance</v>
          </cell>
          <cell r="Z1945">
            <v>42935.27</v>
          </cell>
          <cell r="AA1945">
            <v>331800.59000000003</v>
          </cell>
          <cell r="AB1945">
            <v>8745000</v>
          </cell>
          <cell r="AC1945">
            <v>26000</v>
          </cell>
          <cell r="AD1945">
            <v>54672.131147540982</v>
          </cell>
          <cell r="AG1945">
            <v>0</v>
          </cell>
          <cell r="AH1945">
            <v>-54672.131147540982</v>
          </cell>
        </row>
        <row r="1946">
          <cell r="A1946" t="str">
            <v>O.NG.PTE.WSU.FAC.724FP</v>
          </cell>
          <cell r="B1946" t="str">
            <v>PTE - TERMINAL WORKSHOP PREV.MTC</v>
          </cell>
          <cell r="C1946" t="str">
            <v>O.NG.PTE.FAC.724FP</v>
          </cell>
          <cell r="D1946" t="str">
            <v>BONNY TERMINAL (PTE) PREVENTIVE MAINTENANCE (TERMINAL OPERATIONS &amp; MAINTENANCE  )</v>
          </cell>
          <cell r="E1946" t="str">
            <v>IRETI OMOTOSO</v>
          </cell>
          <cell r="F1946" t="str">
            <v>PRODUCTION</v>
          </cell>
          <cell r="G1946">
            <v>412004</v>
          </cell>
          <cell r="H1946">
            <v>4120</v>
          </cell>
          <cell r="I1946" t="str">
            <v>OF-MTCE</v>
          </cell>
          <cell r="J1946" t="str">
            <v>BASE JV</v>
          </cell>
          <cell r="K1946" t="str">
            <v>PRODUCTION</v>
          </cell>
          <cell r="L1946" t="str">
            <v>PRODUCTION</v>
          </cell>
          <cell r="M1946" t="str">
            <v>Asset Manager, Swamp East Hub</v>
          </cell>
          <cell r="N1946" t="str">
            <v>Bonny Terminal Installation Manager </v>
          </cell>
          <cell r="O1946" t="str">
            <v>MBANEFO, DUBEM</v>
          </cell>
          <cell r="P1946" t="str">
            <v>AKINDELE.OJO@SHELL.COM</v>
          </cell>
          <cell r="Q1946" t="str">
            <v>OPEX</v>
          </cell>
          <cell r="R1946" t="str">
            <v>OPEX</v>
          </cell>
          <cell r="S1946" t="str">
            <v>NON SAL</v>
          </cell>
          <cell r="T1946" t="str">
            <v>N/A</v>
          </cell>
          <cell r="U1946" t="str">
            <v>N/A</v>
          </cell>
          <cell r="V1946" t="str">
            <v>C_OPSE_OIL_Z11</v>
          </cell>
          <cell r="W1946" t="str">
            <v>P233 Facilities Maintenance</v>
          </cell>
          <cell r="X1946" t="str">
            <v>S7200 Services</v>
          </cell>
          <cell r="Y1946" t="str">
            <v>A2170 Direct Mngt and Overheads</v>
          </cell>
          <cell r="Z1946">
            <v>493286.41000000009</v>
          </cell>
          <cell r="AA1946">
            <v>386562.09</v>
          </cell>
          <cell r="AB1946">
            <v>164328825</v>
          </cell>
          <cell r="AC1946">
            <v>806434.6</v>
          </cell>
          <cell r="AD1946">
            <v>1345217.6327868854</v>
          </cell>
          <cell r="AG1946">
            <v>0</v>
          </cell>
          <cell r="AH1946">
            <v>-1345217.6327868854</v>
          </cell>
        </row>
        <row r="1947">
          <cell r="A1947" t="str">
            <v>O.NG.PTE.PGR.FAC.71300</v>
          </cell>
          <cell r="B1947" t="str">
            <v>PTE-PowerGenerationPlantOperations</v>
          </cell>
          <cell r="C1947" t="str">
            <v>O.NG.PTE.FAC.725FP</v>
          </cell>
          <cell r="D1947" t="str">
            <v>BONNY TERMINAL (PTE) PREVENTIVE MAINTENANCE (STORAGE (TERMINAL &amp; OFFSHORE) - OPERATIONS/MAINTENANCE)</v>
          </cell>
          <cell r="E1947" t="str">
            <v>IRETI OMOTOSO</v>
          </cell>
          <cell r="F1947" t="str">
            <v>PRODUCTION</v>
          </cell>
          <cell r="G1947">
            <v>412006</v>
          </cell>
          <cell r="H1947">
            <v>4120</v>
          </cell>
          <cell r="I1947" t="str">
            <v>OF-MTCE</v>
          </cell>
          <cell r="J1947" t="str">
            <v>BASE JV</v>
          </cell>
          <cell r="K1947" t="str">
            <v>PRODUCTION</v>
          </cell>
          <cell r="L1947" t="str">
            <v>PRODUCTION</v>
          </cell>
          <cell r="M1947" t="str">
            <v>Asset Manager, Swamp East Hub</v>
          </cell>
          <cell r="N1947" t="str">
            <v>Bonny Terminal Installation Manager </v>
          </cell>
          <cell r="O1947" t="str">
            <v>MBANEFO, DUBEM</v>
          </cell>
          <cell r="P1947" t="str">
            <v>AKINDELE.OJO@SHELL.COM</v>
          </cell>
          <cell r="Q1947" t="str">
            <v>OPEX</v>
          </cell>
          <cell r="R1947" t="str">
            <v>OPEX</v>
          </cell>
          <cell r="S1947" t="str">
            <v>NON SAL</v>
          </cell>
          <cell r="T1947" t="str">
            <v>N/A</v>
          </cell>
          <cell r="U1947" t="str">
            <v>N/A</v>
          </cell>
          <cell r="V1947" t="str">
            <v>C_OPSE_OIL_Z11</v>
          </cell>
          <cell r="W1947" t="str">
            <v>P231 Production Operations</v>
          </cell>
          <cell r="X1947" t="str">
            <v>S7200 Services</v>
          </cell>
          <cell r="Y1947" t="str">
            <v>A2140 Facilities Maintenance</v>
          </cell>
          <cell r="Z1947">
            <v>0</v>
          </cell>
          <cell r="AA1947">
            <v>0</v>
          </cell>
          <cell r="AB1947">
            <v>0</v>
          </cell>
          <cell r="AC1947">
            <v>0</v>
          </cell>
          <cell r="AD1947">
            <v>0</v>
          </cell>
          <cell r="AG1947">
            <v>0</v>
          </cell>
          <cell r="AH1947">
            <v>0</v>
          </cell>
        </row>
        <row r="1948">
          <cell r="A1948" t="str">
            <v>O.NG.PTE.PGR.FAC.724FP</v>
          </cell>
          <cell r="B1948" t="str">
            <v>PTE - POWER GENERATION PLANT PREV. MTC</v>
          </cell>
          <cell r="C1948" t="str">
            <v>O.NG.PTE.FAC.725FP</v>
          </cell>
          <cell r="D1948" t="str">
            <v>BONNY TERMINAL (PTE) PREVENTIVE MAINTENANCE (STORAGE (TERMINAL &amp; OFFSHORE) - OPERATIONS/MAINTENANCE)</v>
          </cell>
          <cell r="E1948" t="str">
            <v>IRETI OMOTOSO</v>
          </cell>
          <cell r="F1948" t="str">
            <v>PRODUCTION</v>
          </cell>
          <cell r="G1948">
            <v>412006</v>
          </cell>
          <cell r="H1948">
            <v>4120</v>
          </cell>
          <cell r="I1948" t="str">
            <v>OF-MTCE</v>
          </cell>
          <cell r="J1948" t="str">
            <v>BASE JV</v>
          </cell>
          <cell r="K1948" t="str">
            <v>PRODUCTION</v>
          </cell>
          <cell r="L1948" t="str">
            <v>PRODUCTION</v>
          </cell>
          <cell r="M1948" t="str">
            <v>Asset Manager, Swamp East Hub</v>
          </cell>
          <cell r="N1948" t="str">
            <v>Bonny Terminal Installation Manager </v>
          </cell>
          <cell r="O1948" t="str">
            <v>MBANEFO, DUBEM</v>
          </cell>
          <cell r="P1948" t="str">
            <v>AKINDELE.OJO@SHELL.COM</v>
          </cell>
          <cell r="Q1948" t="str">
            <v>OPEX</v>
          </cell>
          <cell r="R1948" t="str">
            <v>OPEX</v>
          </cell>
          <cell r="S1948" t="str">
            <v>NON SAL</v>
          </cell>
          <cell r="T1948" t="str">
            <v>N/A</v>
          </cell>
          <cell r="U1948" t="str">
            <v>N/A</v>
          </cell>
          <cell r="V1948" t="str">
            <v>C_OPSE_OIL_Z11</v>
          </cell>
          <cell r="W1948" t="str">
            <v>P233 Facilities Maintenance</v>
          </cell>
          <cell r="X1948" t="str">
            <v>S7200 Services</v>
          </cell>
          <cell r="Y1948" t="str">
            <v>A2140 Facilities Maintenance</v>
          </cell>
          <cell r="Z1948">
            <v>660891.72</v>
          </cell>
          <cell r="AA1948">
            <v>823678.54</v>
          </cell>
          <cell r="AB1948">
            <v>28375800</v>
          </cell>
          <cell r="AC1948">
            <v>466314</v>
          </cell>
          <cell r="AD1948">
            <v>559349.40983606561</v>
          </cell>
          <cell r="AG1948">
            <v>0</v>
          </cell>
          <cell r="AH1948">
            <v>-559349.40983606561</v>
          </cell>
        </row>
        <row r="1949">
          <cell r="A1949" t="str">
            <v>O.NG.PTE.EXX.FAC.724FC</v>
          </cell>
          <cell r="B1949" t="str">
            <v>PTE - EXPORT FACILITY CORR. MTC</v>
          </cell>
          <cell r="C1949" t="str">
            <v>O.NG.PTE.FAC.726FC</v>
          </cell>
          <cell r="D1949" t="str">
            <v>BONNY TERMINAL (PTE) CORRECTIVE MAINTENANCE (LOADING - OPERATIONS &amp; MAINTENANCE )</v>
          </cell>
          <cell r="E1949" t="str">
            <v>IRETI OMOTOSO</v>
          </cell>
          <cell r="F1949" t="str">
            <v>PRODUCTION</v>
          </cell>
          <cell r="G1949">
            <v>412007</v>
          </cell>
          <cell r="H1949">
            <v>4120</v>
          </cell>
          <cell r="I1949" t="str">
            <v>OF-MTCE</v>
          </cell>
          <cell r="J1949" t="str">
            <v>BASE JV</v>
          </cell>
          <cell r="K1949" t="str">
            <v>PRODUCTION</v>
          </cell>
          <cell r="L1949" t="str">
            <v>PRODUCTION</v>
          </cell>
          <cell r="M1949" t="str">
            <v>Asset Manager, Swamp East Hub</v>
          </cell>
          <cell r="N1949" t="str">
            <v>Bonny Terminal Installation Manager </v>
          </cell>
          <cell r="O1949" t="str">
            <v>MBANEFO, DUBEM</v>
          </cell>
          <cell r="P1949" t="str">
            <v>AKINDELE.OJO@SHELL.COM</v>
          </cell>
          <cell r="Q1949" t="str">
            <v>OPEX</v>
          </cell>
          <cell r="R1949" t="str">
            <v>OPEX</v>
          </cell>
          <cell r="S1949" t="str">
            <v>NON SAL</v>
          </cell>
          <cell r="T1949" t="str">
            <v>N/A</v>
          </cell>
          <cell r="U1949" t="str">
            <v>N/A</v>
          </cell>
          <cell r="V1949" t="str">
            <v>C_OPSE_OIL_Z11</v>
          </cell>
          <cell r="W1949" t="str">
            <v>P233 Facilities Maintenance</v>
          </cell>
          <cell r="X1949" t="str">
            <v>S7200 Services</v>
          </cell>
          <cell r="Y1949" t="str">
            <v>A2140 Facilities Maintenance</v>
          </cell>
          <cell r="Z1949">
            <v>170269.31000000003</v>
          </cell>
          <cell r="AA1949">
            <v>243190.19999999998</v>
          </cell>
          <cell r="AB1949">
            <v>7525000.0000000019</v>
          </cell>
          <cell r="AC1949">
            <v>201000</v>
          </cell>
          <cell r="AD1949">
            <v>225672.13114754099</v>
          </cell>
          <cell r="AG1949">
            <v>0</v>
          </cell>
          <cell r="AH1949">
            <v>-225672.13114754099</v>
          </cell>
        </row>
        <row r="1950">
          <cell r="A1950" t="str">
            <v>O.NG.PTE.LDL.FAC.724FC</v>
          </cell>
          <cell r="B1950" t="str">
            <v>PTE - LOADING PLATFORM CORR. MTC</v>
          </cell>
          <cell r="C1950" t="str">
            <v>O.NG.PTE.FAC.726FC</v>
          </cell>
          <cell r="D1950" t="str">
            <v>BONNY TERMINAL (PTE) CORRECTIVE MAINTENANCE (LOADING - OPERATIONS &amp; MAINTENANCE )</v>
          </cell>
          <cell r="E1950" t="str">
            <v>IRETI OMOTOSO</v>
          </cell>
          <cell r="F1950" t="str">
            <v>PRODUCTION</v>
          </cell>
          <cell r="G1950">
            <v>412007</v>
          </cell>
          <cell r="H1950">
            <v>4120</v>
          </cell>
          <cell r="I1950" t="str">
            <v>OF-MTCE</v>
          </cell>
          <cell r="J1950" t="str">
            <v>BASE JV</v>
          </cell>
          <cell r="K1950" t="str">
            <v>PRODUCTION</v>
          </cell>
          <cell r="L1950" t="str">
            <v>PRODUCTION</v>
          </cell>
          <cell r="M1950" t="str">
            <v>Asset Manager, Swamp East Hub</v>
          </cell>
          <cell r="N1950" t="str">
            <v>Bonny Terminal Installation Manager </v>
          </cell>
          <cell r="O1950" t="str">
            <v>MBANEFO, DUBEM</v>
          </cell>
          <cell r="P1950" t="str">
            <v>AKINDELE.OJO@SHELL.COM</v>
          </cell>
          <cell r="Q1950" t="str">
            <v>OPEX</v>
          </cell>
          <cell r="R1950" t="str">
            <v>OPEX</v>
          </cell>
          <cell r="S1950" t="str">
            <v>NON SAL</v>
          </cell>
          <cell r="T1950" t="str">
            <v>N/A</v>
          </cell>
          <cell r="U1950" t="str">
            <v>N/A</v>
          </cell>
          <cell r="V1950" t="str">
            <v>C_OPSE_OIL_Z11</v>
          </cell>
          <cell r="W1950" t="str">
            <v>P233 Facilities Maintenance</v>
          </cell>
          <cell r="X1950" t="str">
            <v>S7200 Services</v>
          </cell>
          <cell r="Y1950" t="str">
            <v>A2140 Facilities Maintenance</v>
          </cell>
          <cell r="Z1950">
            <v>853.34</v>
          </cell>
          <cell r="AA1950">
            <v>0</v>
          </cell>
          <cell r="AB1950">
            <v>2850000</v>
          </cell>
          <cell r="AC1950">
            <v>49000</v>
          </cell>
          <cell r="AD1950">
            <v>58344.262295081964</v>
          </cell>
          <cell r="AG1950">
            <v>0</v>
          </cell>
          <cell r="AH1950">
            <v>-58344.262295081964</v>
          </cell>
        </row>
        <row r="1951">
          <cell r="A1951" t="str">
            <v>O.NG.PTE.EXX.FAC.724FP</v>
          </cell>
          <cell r="B1951" t="str">
            <v>PTE - EXPORT FACILITY PREV. MTC</v>
          </cell>
          <cell r="C1951" t="str">
            <v>O.NG.PTE.FAC.726FP</v>
          </cell>
          <cell r="D1951" t="str">
            <v>BONNY TERMINAL (PTE) PREVENTIVE MAINTENANCE (LOADING - OPERATIONS &amp; MAINTENANCE )</v>
          </cell>
          <cell r="E1951" t="str">
            <v>IRETI OMOTOSO</v>
          </cell>
          <cell r="F1951" t="str">
            <v>PRODUCTION</v>
          </cell>
          <cell r="G1951">
            <v>412007</v>
          </cell>
          <cell r="H1951">
            <v>4120</v>
          </cell>
          <cell r="I1951" t="str">
            <v>OF-MTCE</v>
          </cell>
          <cell r="J1951" t="str">
            <v>BASE JV</v>
          </cell>
          <cell r="K1951" t="str">
            <v>PRODUCTION</v>
          </cell>
          <cell r="L1951" t="str">
            <v>PRODUCTION</v>
          </cell>
          <cell r="M1951" t="str">
            <v>Asset Manager, Swamp East Hub</v>
          </cell>
          <cell r="N1951" t="str">
            <v>Bonny Terminal Installation Manager </v>
          </cell>
          <cell r="O1951" t="str">
            <v>MBANEFO, DUBEM</v>
          </cell>
          <cell r="P1951" t="str">
            <v>AKINDELE.OJO@SHELL.COM</v>
          </cell>
          <cell r="Q1951" t="str">
            <v>OPEX</v>
          </cell>
          <cell r="R1951" t="str">
            <v>OPEX</v>
          </cell>
          <cell r="S1951" t="str">
            <v>NON SAL</v>
          </cell>
          <cell r="T1951" t="str">
            <v>N/A</v>
          </cell>
          <cell r="U1951" t="str">
            <v>N/A</v>
          </cell>
          <cell r="V1951" t="str">
            <v>C_OPSE_OIL_Z11</v>
          </cell>
          <cell r="W1951" t="str">
            <v>P233 Facilities Maintenance</v>
          </cell>
          <cell r="X1951" t="str">
            <v>S7200 Services</v>
          </cell>
          <cell r="Y1951" t="str">
            <v>A2140 Facilities Maintenance</v>
          </cell>
          <cell r="Z1951">
            <v>941962.8200000003</v>
          </cell>
          <cell r="AA1951">
            <v>1084266.45</v>
          </cell>
          <cell r="AB1951">
            <v>23067878.161142901</v>
          </cell>
          <cell r="AC1951">
            <v>757928.59000000008</v>
          </cell>
          <cell r="AD1951">
            <v>833560.97741358331</v>
          </cell>
          <cell r="AG1951">
            <v>0</v>
          </cell>
          <cell r="AH1951">
            <v>-833560.97741358331</v>
          </cell>
        </row>
        <row r="1952">
          <cell r="A1952" t="str">
            <v>O.NG.PTE.LDL.FAC.724FP</v>
          </cell>
          <cell r="B1952" t="str">
            <v>PTE - LOADING PLATFORM PREV. MTC</v>
          </cell>
          <cell r="C1952" t="str">
            <v>O.NG.PTE.FAC.726FP</v>
          </cell>
          <cell r="D1952" t="str">
            <v>BONNY TERMINAL (PTE) PREVENTIVE MAINTENANCE (LOADING - OPERATIONS &amp; MAINTENANCE )</v>
          </cell>
          <cell r="E1952" t="str">
            <v>IRETI OMOTOSO</v>
          </cell>
          <cell r="F1952" t="str">
            <v>PRODUCTION</v>
          </cell>
          <cell r="G1952">
            <v>412007</v>
          </cell>
          <cell r="H1952">
            <v>4120</v>
          </cell>
          <cell r="I1952" t="str">
            <v>OF-MTCE</v>
          </cell>
          <cell r="J1952" t="str">
            <v>BASE JV</v>
          </cell>
          <cell r="K1952" t="str">
            <v>PRODUCTION</v>
          </cell>
          <cell r="L1952" t="str">
            <v>PRODUCTION</v>
          </cell>
          <cell r="M1952" t="str">
            <v>Asset Manager, Swamp East Hub</v>
          </cell>
          <cell r="N1952" t="str">
            <v>Bonny Terminal Installation Manager </v>
          </cell>
          <cell r="O1952" t="str">
            <v>MBANEFO, DUBEM</v>
          </cell>
          <cell r="P1952" t="str">
            <v>AKINDELE.OJO@SHELL.COM</v>
          </cell>
          <cell r="Q1952" t="str">
            <v>OPEX</v>
          </cell>
          <cell r="R1952" t="str">
            <v>OPEX</v>
          </cell>
          <cell r="S1952" t="str">
            <v>NON SAL</v>
          </cell>
          <cell r="T1952" t="str">
            <v>N/A</v>
          </cell>
          <cell r="U1952" t="str">
            <v>N/A</v>
          </cell>
          <cell r="V1952" t="str">
            <v>C_OPSE_OIL_Z11</v>
          </cell>
          <cell r="W1952" t="str">
            <v>P233 Facilities Maintenance</v>
          </cell>
          <cell r="X1952" t="str">
            <v>S7200 Services</v>
          </cell>
          <cell r="Y1952" t="str">
            <v>A2140 Facilities Maintenance</v>
          </cell>
          <cell r="Z1952">
            <v>1890.82</v>
          </cell>
          <cell r="AA1952">
            <v>31836.739999999998</v>
          </cell>
          <cell r="AB1952">
            <v>18879824</v>
          </cell>
          <cell r="AC1952">
            <v>46000</v>
          </cell>
          <cell r="AD1952">
            <v>107901.06229508197</v>
          </cell>
          <cell r="AG1952">
            <v>0</v>
          </cell>
          <cell r="AH1952">
            <v>-107901.06229508197</v>
          </cell>
        </row>
        <row r="1953">
          <cell r="A1953" t="str">
            <v>O.NG.PTE.IFU.FAC.71300</v>
          </cell>
          <cell r="B1953" t="str">
            <v>PTE - INFRASTRUCTURE OPERATIONS</v>
          </cell>
          <cell r="C1953" t="str">
            <v>O.NG.PTE.SUU.ACC.724FP</v>
          </cell>
          <cell r="D1953" t="str">
            <v>PTE FLB AINTENANCE (INDIRECT PRODUCTION &amp; FIELD OVERHEAD – OIL (ONSHORE))</v>
          </cell>
          <cell r="E1953" t="str">
            <v>IRETI OMOTOSO</v>
          </cell>
          <cell r="F1953" t="str">
            <v>PRODUCTION</v>
          </cell>
          <cell r="G1953">
            <v>414001</v>
          </cell>
          <cell r="H1953">
            <v>4140</v>
          </cell>
          <cell r="I1953" t="str">
            <v>OF-MTCE</v>
          </cell>
          <cell r="J1953" t="str">
            <v>BASE JV</v>
          </cell>
          <cell r="K1953" t="str">
            <v>PRODUCTION</v>
          </cell>
          <cell r="L1953" t="str">
            <v>PRODUCTION</v>
          </cell>
          <cell r="M1953" t="str">
            <v>Asset Manager, Swamp East Hub</v>
          </cell>
          <cell r="N1953" t="str">
            <v>Bonny Terminal Installation Manager </v>
          </cell>
          <cell r="O1953" t="str">
            <v>MBANEFO, DUBEM</v>
          </cell>
          <cell r="P1953" t="str">
            <v>ANTHONY.I.OBI@SHELL.COM</v>
          </cell>
          <cell r="Q1953" t="str">
            <v>OPEX</v>
          </cell>
          <cell r="R1953" t="str">
            <v>OPEX</v>
          </cell>
          <cell r="S1953" t="str">
            <v>NON SAL</v>
          </cell>
          <cell r="T1953" t="str">
            <v>N/A</v>
          </cell>
          <cell r="U1953" t="str">
            <v>N/A</v>
          </cell>
          <cell r="V1953" t="str">
            <v>N/A</v>
          </cell>
          <cell r="W1953" t="str">
            <v>P231 Production Operations</v>
          </cell>
          <cell r="X1953" t="str">
            <v>S7200 Services</v>
          </cell>
          <cell r="Y1953" t="str">
            <v>A2110 Production Operations</v>
          </cell>
          <cell r="Z1953">
            <v>0.34999999999809006</v>
          </cell>
          <cell r="AA1953">
            <v>1117.42</v>
          </cell>
          <cell r="AB1953">
            <v>0</v>
          </cell>
          <cell r="AC1953">
            <v>0</v>
          </cell>
          <cell r="AD1953">
            <v>0</v>
          </cell>
          <cell r="AG1953">
            <v>0</v>
          </cell>
          <cell r="AH1953">
            <v>0</v>
          </cell>
        </row>
        <row r="1954">
          <cell r="A1954" t="str">
            <v>O.NG.PTE.SUU.ACC.724FP</v>
          </cell>
          <cell r="B1954" t="str">
            <v>PTE SUPPORT ACCO. (FLB) PREV. MTCE</v>
          </cell>
          <cell r="C1954" t="str">
            <v>O.NG.PTE.SUU.ACC.724FP</v>
          </cell>
          <cell r="D1954" t="str">
            <v>PTE FLB AINTENANCE (INDIRECT PRODUCTION &amp; FIELD OVERHEAD – OIL (ONSHORE))</v>
          </cell>
          <cell r="E1954" t="str">
            <v>IRETI OMOTOSO</v>
          </cell>
          <cell r="F1954" t="str">
            <v>PRODUCTION</v>
          </cell>
          <cell r="G1954">
            <v>414001</v>
          </cell>
          <cell r="H1954">
            <v>4140</v>
          </cell>
          <cell r="I1954" t="str">
            <v>OF-MTCE</v>
          </cell>
          <cell r="J1954" t="str">
            <v>BASE JV</v>
          </cell>
          <cell r="K1954" t="str">
            <v>PRODUCTION</v>
          </cell>
          <cell r="L1954" t="str">
            <v>PRODUCTION</v>
          </cell>
          <cell r="M1954" t="str">
            <v>Asset Manager, Swamp East Hub</v>
          </cell>
          <cell r="N1954" t="str">
            <v>Bonny Terminal Installation Manager </v>
          </cell>
          <cell r="O1954" t="str">
            <v>MBANEFO, DUBEM</v>
          </cell>
          <cell r="P1954" t="str">
            <v>ANTHONY.I.OBI@SHELL.COM</v>
          </cell>
          <cell r="Q1954" t="str">
            <v>OPEX</v>
          </cell>
          <cell r="R1954" t="str">
            <v>OPEX</v>
          </cell>
          <cell r="S1954" t="str">
            <v>NON SAL</v>
          </cell>
          <cell r="T1954" t="str">
            <v>N/A</v>
          </cell>
          <cell r="U1954" t="str">
            <v>N/A</v>
          </cell>
          <cell r="V1954" t="str">
            <v>C_OPSE_OIL_Z11</v>
          </cell>
          <cell r="W1954" t="str">
            <v>P233 Facilities Maintenance</v>
          </cell>
          <cell r="X1954" t="str">
            <v>S7200 Services</v>
          </cell>
          <cell r="Y1954" t="str">
            <v>A2140 Facilities Maintenance</v>
          </cell>
          <cell r="Z1954">
            <v>805384.57</v>
          </cell>
          <cell r="AA1954">
            <v>719127.9</v>
          </cell>
          <cell r="AB1954">
            <v>165339462.48999998</v>
          </cell>
          <cell r="AC1954">
            <v>386381.60399999993</v>
          </cell>
          <cell r="AD1954">
            <v>928478.20232786867</v>
          </cell>
          <cell r="AG1954">
            <v>0</v>
          </cell>
          <cell r="AH1954">
            <v>-928478.20232786867</v>
          </cell>
        </row>
        <row r="1955">
          <cell r="A1955" t="str">
            <v>O.NG.PTW.PGR.FAC.724FC</v>
          </cell>
          <cell r="B1955" t="str">
            <v>PTW CORR. MTC - POWER GEN PLANT</v>
          </cell>
          <cell r="C1955" t="str">
            <v>O.NG.PTW.FAC.725FC</v>
          </cell>
          <cell r="D1955" t="str">
            <v>FORCADOS TERMINAL (PTW) CORRECTIVE MAINTENANCE (STORAGE (TERMINAL &amp; OFFSHORE) - OPERATIONS/MAINTENANCE)</v>
          </cell>
          <cell r="E1955" t="str">
            <v>IRETI OMOTOSO</v>
          </cell>
          <cell r="F1955" t="str">
            <v>PRODUCTION</v>
          </cell>
          <cell r="G1955">
            <v>412006</v>
          </cell>
          <cell r="H1955">
            <v>4120</v>
          </cell>
          <cell r="I1955" t="str">
            <v>OF-MTCE</v>
          </cell>
          <cell r="J1955" t="str">
            <v>BASE JV</v>
          </cell>
          <cell r="K1955" t="str">
            <v>PRODUCTION</v>
          </cell>
          <cell r="L1955" t="str">
            <v>PRODUCTION</v>
          </cell>
          <cell r="M1955" t="str">
            <v>Asset Manager, Swamp West Hub</v>
          </cell>
          <cell r="N1955" t="str">
            <v>Forcados Terminal Installation Manager</v>
          </cell>
          <cell r="O1955" t="str">
            <v>MBANEFO, DUBEM</v>
          </cell>
          <cell r="P1955" t="str">
            <v>FRANCIS.AWENODE@SHELL.COM</v>
          </cell>
          <cell r="Q1955" t="str">
            <v>OPEX</v>
          </cell>
          <cell r="R1955" t="str">
            <v>OPEX</v>
          </cell>
          <cell r="S1955" t="str">
            <v>NON SAL</v>
          </cell>
          <cell r="T1955" t="str">
            <v>N/A</v>
          </cell>
          <cell r="U1955" t="str">
            <v>N/A</v>
          </cell>
          <cell r="V1955" t="str">
            <v>C_OPSE_OIL_Z11</v>
          </cell>
          <cell r="W1955" t="str">
            <v>P233 Facilities Maintenance</v>
          </cell>
          <cell r="X1955" t="str">
            <v>S7200 Services</v>
          </cell>
          <cell r="Y1955" t="str">
            <v>A2140 Facilities Maintenance</v>
          </cell>
          <cell r="Z1955">
            <v>257803.13000000006</v>
          </cell>
          <cell r="AA1955">
            <v>131109.11000000002</v>
          </cell>
          <cell r="AB1955">
            <v>95230000</v>
          </cell>
          <cell r="AC1955">
            <v>680517.73</v>
          </cell>
          <cell r="AD1955">
            <v>992747.2381967213</v>
          </cell>
          <cell r="AG1955">
            <v>0</v>
          </cell>
          <cell r="AH1955">
            <v>-992747.2381967213</v>
          </cell>
        </row>
        <row r="1956">
          <cell r="A1956" t="str">
            <v>O.NG.PTW.PTK.FAC.724FC</v>
          </cell>
          <cell r="B1956" t="str">
            <v>PTW CORR. MTC - PROCESS TREATMENT</v>
          </cell>
          <cell r="C1956" t="str">
            <v>O.NG.PTW.FAC.725FC</v>
          </cell>
          <cell r="D1956" t="str">
            <v>FORCADOS TERMINAL (PTW) CORRECTIVE MAINTENANCE (STORAGE (TERMINAL &amp; OFFSHORE) - OPERATIONS/MAINTENANCE)</v>
          </cell>
          <cell r="E1956" t="str">
            <v>IRETI OMOTOSO</v>
          </cell>
          <cell r="F1956" t="str">
            <v>PRODUCTION</v>
          </cell>
          <cell r="G1956">
            <v>412006</v>
          </cell>
          <cell r="H1956">
            <v>4120</v>
          </cell>
          <cell r="I1956" t="str">
            <v>OF-MTCE</v>
          </cell>
          <cell r="J1956" t="str">
            <v>BASE JV</v>
          </cell>
          <cell r="K1956" t="str">
            <v>PRODUCTION</v>
          </cell>
          <cell r="L1956" t="str">
            <v>PRODUCTION</v>
          </cell>
          <cell r="M1956" t="str">
            <v>Asset Manager, Swamp West Hub</v>
          </cell>
          <cell r="N1956" t="str">
            <v>Forcados Terminal Installation Manager</v>
          </cell>
          <cell r="O1956" t="str">
            <v>MBANEFO, DUBEM</v>
          </cell>
          <cell r="P1956" t="str">
            <v>FRANCIS.AWENODE@SHELL.COM</v>
          </cell>
          <cell r="Q1956" t="str">
            <v>OPEX</v>
          </cell>
          <cell r="R1956" t="str">
            <v>OPEX</v>
          </cell>
          <cell r="S1956" t="str">
            <v>NON SAL</v>
          </cell>
          <cell r="T1956" t="str">
            <v>N/A</v>
          </cell>
          <cell r="U1956" t="str">
            <v>N/A</v>
          </cell>
          <cell r="V1956" t="str">
            <v>C_OPSE_OIL_Z11</v>
          </cell>
          <cell r="W1956" t="str">
            <v>P233 Facilities Maintenance</v>
          </cell>
          <cell r="X1956" t="str">
            <v>S7200 Services</v>
          </cell>
          <cell r="Y1956" t="str">
            <v>A2140 Facilities Maintenance</v>
          </cell>
          <cell r="Z1956">
            <v>66260.22</v>
          </cell>
          <cell r="AA1956">
            <v>36394.670000000006</v>
          </cell>
          <cell r="AB1956">
            <v>11670000.000000002</v>
          </cell>
          <cell r="AC1956">
            <v>146500</v>
          </cell>
          <cell r="AD1956">
            <v>184762.29508196723</v>
          </cell>
          <cell r="AG1956">
            <v>0</v>
          </cell>
          <cell r="AH1956">
            <v>-184762.29508196723</v>
          </cell>
        </row>
        <row r="1957">
          <cell r="A1957" t="str">
            <v>O.NG.PTW.TFT.FAC.724FC</v>
          </cell>
          <cell r="B1957" t="str">
            <v>PTW CORR. MTC - TANK FARM</v>
          </cell>
          <cell r="C1957" t="str">
            <v>O.NG.PTW.FAC.725FC</v>
          </cell>
          <cell r="D1957" t="str">
            <v>FORCADOS TERMINAL (PTW) CORRECTIVE MAINTENANCE (STORAGE (TERMINAL &amp; OFFSHORE) - OPERATIONS/MAINTENANCE)</v>
          </cell>
          <cell r="E1957" t="str">
            <v>IRETI OMOTOSO</v>
          </cell>
          <cell r="F1957" t="str">
            <v>PRODUCTION</v>
          </cell>
          <cell r="G1957">
            <v>412006</v>
          </cell>
          <cell r="H1957">
            <v>4120</v>
          </cell>
          <cell r="I1957" t="str">
            <v>OF-MTCE</v>
          </cell>
          <cell r="J1957" t="str">
            <v>BASE JV</v>
          </cell>
          <cell r="K1957" t="str">
            <v>PRODUCTION</v>
          </cell>
          <cell r="L1957" t="str">
            <v>PRODUCTION</v>
          </cell>
          <cell r="M1957" t="str">
            <v>Asset Manager, Swamp West Hub</v>
          </cell>
          <cell r="N1957" t="str">
            <v>Forcados Terminal Installation Manager</v>
          </cell>
          <cell r="O1957" t="str">
            <v>MBANEFO, DUBEM</v>
          </cell>
          <cell r="P1957" t="str">
            <v>FRANCIS.AWENODE@SHELL.COM</v>
          </cell>
          <cell r="Q1957" t="str">
            <v>OPEX</v>
          </cell>
          <cell r="R1957" t="str">
            <v>OPEX</v>
          </cell>
          <cell r="S1957" t="str">
            <v>NON SAL</v>
          </cell>
          <cell r="T1957" t="str">
            <v>N/A</v>
          </cell>
          <cell r="U1957" t="str">
            <v>N/A</v>
          </cell>
          <cell r="V1957" t="str">
            <v>C_OPSE_OIL_Z11</v>
          </cell>
          <cell r="W1957" t="str">
            <v>P233 Facilities Maintenance</v>
          </cell>
          <cell r="X1957" t="str">
            <v>S7200 Services</v>
          </cell>
          <cell r="Y1957" t="str">
            <v>A2140 Facilities Maintenance</v>
          </cell>
          <cell r="Z1957">
            <v>26.329999999999995</v>
          </cell>
          <cell r="AA1957">
            <v>3544.18</v>
          </cell>
          <cell r="AB1957">
            <v>13024599.999999998</v>
          </cell>
          <cell r="AC1957">
            <v>154000</v>
          </cell>
          <cell r="AD1957">
            <v>196703.60655737703</v>
          </cell>
          <cell r="AG1957">
            <v>0</v>
          </cell>
          <cell r="AH1957">
            <v>-196703.60655737703</v>
          </cell>
        </row>
        <row r="1958">
          <cell r="A1958" t="str">
            <v>O.NG.PTW.PGR.FAC.724FP</v>
          </cell>
          <cell r="B1958" t="str">
            <v>PTW PREV. MTC POWER GEN PLANT</v>
          </cell>
          <cell r="C1958" t="str">
            <v>O.NG.PTW.FAC.725FP</v>
          </cell>
          <cell r="D1958" t="str">
            <v>FORCADOS TERMINAL (PTW) PREVENTIVE MAINTENANCE (STORAGE (TERMINAL &amp; OFFSHORE) - OPERATIONS/MAINTENANCE)</v>
          </cell>
          <cell r="E1958" t="str">
            <v>IRETI OMOTOSO</v>
          </cell>
          <cell r="F1958" t="str">
            <v>PRODUCTION</v>
          </cell>
          <cell r="G1958">
            <v>412006</v>
          </cell>
          <cell r="H1958">
            <v>4120</v>
          </cell>
          <cell r="I1958" t="str">
            <v>OF-MTCE</v>
          </cell>
          <cell r="J1958" t="str">
            <v>BASE JV</v>
          </cell>
          <cell r="K1958" t="str">
            <v>PRODUCTION</v>
          </cell>
          <cell r="L1958" t="str">
            <v>PRODUCTION</v>
          </cell>
          <cell r="M1958" t="str">
            <v>Asset Manager, Swamp West Hub</v>
          </cell>
          <cell r="N1958" t="str">
            <v>Forcados Terminal Installation Manager</v>
          </cell>
          <cell r="O1958" t="str">
            <v>MBANEFO, DUBEM</v>
          </cell>
          <cell r="P1958" t="str">
            <v>FRANCIS.AWENODE@SHELL.COM</v>
          </cell>
          <cell r="Q1958" t="str">
            <v>OPEX</v>
          </cell>
          <cell r="R1958" t="str">
            <v>OPEX</v>
          </cell>
          <cell r="S1958" t="str">
            <v>NON SAL</v>
          </cell>
          <cell r="T1958" t="str">
            <v>N/A</v>
          </cell>
          <cell r="U1958" t="str">
            <v>N/A</v>
          </cell>
          <cell r="V1958" t="str">
            <v>C_OPSE_OIL_Z11</v>
          </cell>
          <cell r="W1958" t="str">
            <v>P233 Facilities Maintenance</v>
          </cell>
          <cell r="X1958" t="str">
            <v>S7200 Services</v>
          </cell>
          <cell r="Y1958" t="str">
            <v>A2140 Facilities Maintenance</v>
          </cell>
          <cell r="Z1958">
            <v>378675.61000000004</v>
          </cell>
          <cell r="AA1958">
            <v>166115.40000000002</v>
          </cell>
          <cell r="AB1958">
            <v>93715050</v>
          </cell>
          <cell r="AC1958">
            <v>106372</v>
          </cell>
          <cell r="AD1958">
            <v>413634.45901639346</v>
          </cell>
          <cell r="AG1958">
            <v>0</v>
          </cell>
          <cell r="AH1958">
            <v>-413634.45901639346</v>
          </cell>
        </row>
        <row r="1959">
          <cell r="A1959" t="str">
            <v>O.NG.PTW.PTK.FAC.724FP</v>
          </cell>
          <cell r="B1959" t="str">
            <v>PTW PREV. MTC - PROCESS TREATMENT</v>
          </cell>
          <cell r="C1959" t="str">
            <v>O.NG.PTW.FAC.725FP</v>
          </cell>
          <cell r="D1959" t="str">
            <v>FORCADOS TERMINAL (PTW) PREVENTIVE MAINTENANCE (STORAGE (TERMINAL &amp; OFFSHORE) - OPERATIONS/MAINTENANCE)</v>
          </cell>
          <cell r="E1959" t="str">
            <v>IRETI OMOTOSO</v>
          </cell>
          <cell r="F1959" t="str">
            <v>PRODUCTION</v>
          </cell>
          <cell r="G1959">
            <v>412006</v>
          </cell>
          <cell r="H1959">
            <v>4120</v>
          </cell>
          <cell r="I1959" t="str">
            <v>OF-MTCE</v>
          </cell>
          <cell r="J1959" t="str">
            <v>BASE JV</v>
          </cell>
          <cell r="K1959" t="str">
            <v>PRODUCTION</v>
          </cell>
          <cell r="L1959" t="str">
            <v>PRODUCTION</v>
          </cell>
          <cell r="M1959" t="str">
            <v>Asset Manager, Swamp West Hub</v>
          </cell>
          <cell r="N1959" t="str">
            <v>Forcados Terminal Installation Manager</v>
          </cell>
          <cell r="O1959" t="str">
            <v>MBANEFO, DUBEM</v>
          </cell>
          <cell r="P1959" t="str">
            <v>FRANCIS.AWENODE@SHELL.COM</v>
          </cell>
          <cell r="Q1959" t="str">
            <v>OPEX</v>
          </cell>
          <cell r="R1959" t="str">
            <v>OPEX</v>
          </cell>
          <cell r="S1959" t="str">
            <v>NON SAL</v>
          </cell>
          <cell r="T1959" t="str">
            <v>N/A</v>
          </cell>
          <cell r="U1959" t="str">
            <v>N/A</v>
          </cell>
          <cell r="V1959" t="str">
            <v>C_OPSE_OIL_Z11</v>
          </cell>
          <cell r="W1959" t="str">
            <v>P233 Facilities Maintenance</v>
          </cell>
          <cell r="X1959" t="str">
            <v>S7200 Services</v>
          </cell>
          <cell r="Y1959" t="str">
            <v>A2140 Facilities Maintenance</v>
          </cell>
          <cell r="Z1959">
            <v>130248.60000000002</v>
          </cell>
          <cell r="AA1959">
            <v>117173.34</v>
          </cell>
          <cell r="AB1959">
            <v>52082350</v>
          </cell>
          <cell r="AC1959">
            <v>149000</v>
          </cell>
          <cell r="AD1959">
            <v>319761.80327868852</v>
          </cell>
          <cell r="AG1959">
            <v>0</v>
          </cell>
          <cell r="AH1959">
            <v>-319761.80327868852</v>
          </cell>
        </row>
        <row r="1960">
          <cell r="A1960" t="str">
            <v>O.NG.PTW.TFT.FAC.724FP</v>
          </cell>
          <cell r="B1960" t="str">
            <v>PTW PREV. MTC - TANK FARM</v>
          </cell>
          <cell r="C1960" t="str">
            <v>O.NG.PTW.FAC.725FP</v>
          </cell>
          <cell r="D1960" t="str">
            <v>FORCADOS TERMINAL (PTW) PREVENTIVE MAINTENANCE (STORAGE (TERMINAL &amp; OFFSHORE) - OPERATIONS/MAINTENANCE)</v>
          </cell>
          <cell r="E1960" t="str">
            <v>IRETI OMOTOSO</v>
          </cell>
          <cell r="F1960" t="str">
            <v>PRODUCTION</v>
          </cell>
          <cell r="G1960">
            <v>412006</v>
          </cell>
          <cell r="H1960">
            <v>4120</v>
          </cell>
          <cell r="I1960" t="str">
            <v>OF-MTCE</v>
          </cell>
          <cell r="J1960" t="str">
            <v>BASE JV</v>
          </cell>
          <cell r="K1960" t="str">
            <v>PRODUCTION</v>
          </cell>
          <cell r="L1960" t="str">
            <v>PRODUCTION</v>
          </cell>
          <cell r="M1960" t="str">
            <v>Asset Manager, Swamp West Hub</v>
          </cell>
          <cell r="N1960" t="str">
            <v>Forcados Terminal Installation Manager</v>
          </cell>
          <cell r="O1960" t="str">
            <v>MBANEFO, DUBEM</v>
          </cell>
          <cell r="P1960" t="str">
            <v>FRANCIS.AWENODE@SHELL.COM</v>
          </cell>
          <cell r="Q1960" t="str">
            <v>OPEX</v>
          </cell>
          <cell r="R1960" t="str">
            <v>OPEX</v>
          </cell>
          <cell r="S1960" t="str">
            <v>NON SAL</v>
          </cell>
          <cell r="T1960" t="str">
            <v>N/A</v>
          </cell>
          <cell r="U1960" t="str">
            <v>N/A</v>
          </cell>
          <cell r="V1960" t="str">
            <v>C_OPSE_OIL_Z11</v>
          </cell>
          <cell r="W1960" t="str">
            <v>P233 Facilities Maintenance</v>
          </cell>
          <cell r="X1960" t="str">
            <v>S7200 Services</v>
          </cell>
          <cell r="Y1960" t="str">
            <v>A2140 Facilities Maintenance</v>
          </cell>
          <cell r="Z1960">
            <v>17125.630000000005</v>
          </cell>
          <cell r="AA1960">
            <v>487486.3</v>
          </cell>
          <cell r="AB1960">
            <v>59753613</v>
          </cell>
          <cell r="AC1960">
            <v>41686</v>
          </cell>
          <cell r="AD1960">
            <v>237599.48524590163</v>
          </cell>
          <cell r="AG1960">
            <v>0</v>
          </cell>
          <cell r="AH1960">
            <v>-237599.48524590163</v>
          </cell>
        </row>
        <row r="1961">
          <cell r="A1961" t="str">
            <v>O.NG.PTW.EXX.FAC.724FC</v>
          </cell>
          <cell r="B1961" t="str">
            <v>PTW CORR. MTC - EXP FACILITY</v>
          </cell>
          <cell r="C1961" t="str">
            <v>O.NG.PTW.FAC.726FC</v>
          </cell>
          <cell r="D1961" t="str">
            <v>FORCADOS TERMINAL (PTW) CORRECTIVE MAINTENANCE (LOADING - OPERATIONS &amp; MAINTENANCE )</v>
          </cell>
          <cell r="E1961" t="str">
            <v>IRETI OMOTOSO</v>
          </cell>
          <cell r="F1961" t="str">
            <v>PRODUCTION</v>
          </cell>
          <cell r="G1961">
            <v>412007</v>
          </cell>
          <cell r="H1961">
            <v>4120</v>
          </cell>
          <cell r="I1961" t="str">
            <v>OF-MTCE</v>
          </cell>
          <cell r="J1961" t="str">
            <v>BASE JV</v>
          </cell>
          <cell r="K1961" t="str">
            <v>PRODUCTION</v>
          </cell>
          <cell r="L1961" t="str">
            <v>PRODUCTION</v>
          </cell>
          <cell r="M1961" t="str">
            <v>Asset Manager, Swamp West Hub</v>
          </cell>
          <cell r="N1961" t="str">
            <v>Forcados Terminal Installation Manager</v>
          </cell>
          <cell r="O1961" t="str">
            <v>MBANEFO, DUBEM</v>
          </cell>
          <cell r="P1961" t="str">
            <v>FRANCIS.AWENODE@SHELL.COM</v>
          </cell>
          <cell r="Q1961" t="str">
            <v>OPEX</v>
          </cell>
          <cell r="R1961" t="str">
            <v>OPEX</v>
          </cell>
          <cell r="S1961" t="str">
            <v>NON SAL</v>
          </cell>
          <cell r="T1961" t="str">
            <v>N/A</v>
          </cell>
          <cell r="U1961" t="str">
            <v>N/A</v>
          </cell>
          <cell r="V1961" t="str">
            <v>C_OPSE_OIL_Z11</v>
          </cell>
          <cell r="W1961" t="str">
            <v>P233 Facilities Maintenance</v>
          </cell>
          <cell r="X1961" t="str">
            <v>S7200 Services</v>
          </cell>
          <cell r="Y1961" t="str">
            <v>A2140 Facilities Maintenance</v>
          </cell>
          <cell r="Z1961">
            <v>10986.51</v>
          </cell>
          <cell r="AA1961">
            <v>2816.7299999999996</v>
          </cell>
          <cell r="AB1961">
            <v>7300000.0000000019</v>
          </cell>
          <cell r="AC1961">
            <v>64500</v>
          </cell>
          <cell r="AD1961">
            <v>88434.426229508201</v>
          </cell>
          <cell r="AG1961">
            <v>0</v>
          </cell>
          <cell r="AH1961">
            <v>-88434.426229508201</v>
          </cell>
        </row>
        <row r="1962">
          <cell r="A1962" t="str">
            <v>O.NG.PTW.LDL.FAC.724FC</v>
          </cell>
          <cell r="B1962" t="str">
            <v>PTW CORR. MTC - LOADING PLATFORM</v>
          </cell>
          <cell r="C1962" t="str">
            <v>O.NG.PTW.FAC.726FC</v>
          </cell>
          <cell r="D1962" t="str">
            <v>FORCADOS TERMINAL (PTW) CORRECTIVE MAINTENANCE (LOADING - OPERATIONS &amp; MAINTENANCE )</v>
          </cell>
          <cell r="E1962" t="str">
            <v>IRETI OMOTOSO</v>
          </cell>
          <cell r="F1962" t="str">
            <v>PRODUCTION</v>
          </cell>
          <cell r="G1962">
            <v>412007</v>
          </cell>
          <cell r="H1962">
            <v>4120</v>
          </cell>
          <cell r="I1962" t="str">
            <v>OF-MTCE</v>
          </cell>
          <cell r="J1962" t="str">
            <v>BASE JV</v>
          </cell>
          <cell r="K1962" t="str">
            <v>PRODUCTION</v>
          </cell>
          <cell r="L1962" t="str">
            <v>PRODUCTION</v>
          </cell>
          <cell r="M1962" t="str">
            <v>Asset Manager, Swamp West Hub</v>
          </cell>
          <cell r="N1962" t="str">
            <v>Forcados Terminal Installation Manager</v>
          </cell>
          <cell r="O1962" t="str">
            <v>MBANEFO, DUBEM</v>
          </cell>
          <cell r="P1962" t="str">
            <v>FRANCIS.AWENODE@SHELL.COM</v>
          </cell>
          <cell r="Q1962" t="str">
            <v>OPEX</v>
          </cell>
          <cell r="R1962" t="str">
            <v>OPEX</v>
          </cell>
          <cell r="S1962" t="str">
            <v>NON SAL</v>
          </cell>
          <cell r="T1962" t="str">
            <v>N/A</v>
          </cell>
          <cell r="U1962" t="str">
            <v>N/A</v>
          </cell>
          <cell r="V1962" t="str">
            <v>C_OPSE_OIL_Z11</v>
          </cell>
          <cell r="W1962" t="str">
            <v>P233 Facilities Maintenance</v>
          </cell>
          <cell r="X1962" t="str">
            <v>S7200 Services</v>
          </cell>
          <cell r="Y1962" t="str">
            <v>A2140 Facilities Maintenance</v>
          </cell>
          <cell r="Z1962">
            <v>20805.27</v>
          </cell>
          <cell r="AA1962">
            <v>523.25</v>
          </cell>
          <cell r="AB1962">
            <v>31600000</v>
          </cell>
          <cell r="AC1962">
            <v>48200</v>
          </cell>
          <cell r="AD1962">
            <v>151806.55737704918</v>
          </cell>
          <cell r="AG1962">
            <v>0</v>
          </cell>
          <cell r="AH1962">
            <v>-151806.55737704918</v>
          </cell>
        </row>
        <row r="1963">
          <cell r="A1963" t="str">
            <v>O.NG.PTW.EXX.FAC.724FP</v>
          </cell>
          <cell r="B1963" t="str">
            <v>PTW PREV. MTC - EXP FACILITY</v>
          </cell>
          <cell r="C1963" t="str">
            <v>O.NG.PTW.FAC.726FP</v>
          </cell>
          <cell r="D1963" t="str">
            <v>FORCADOS TERMINAL (PTW) PREVENTIVE MAINTENANCE (LOADING - OPERATIONS &amp; MAINTENANCE )</v>
          </cell>
          <cell r="E1963" t="str">
            <v>IRETI OMOTOSO</v>
          </cell>
          <cell r="F1963" t="str">
            <v>PRODUCTION</v>
          </cell>
          <cell r="G1963">
            <v>412007</v>
          </cell>
          <cell r="H1963">
            <v>4120</v>
          </cell>
          <cell r="I1963" t="str">
            <v>OF-MTCE</v>
          </cell>
          <cell r="J1963" t="str">
            <v>BASE JV</v>
          </cell>
          <cell r="K1963" t="str">
            <v>PRODUCTION</v>
          </cell>
          <cell r="L1963" t="str">
            <v>PRODUCTION</v>
          </cell>
          <cell r="M1963" t="str">
            <v>Asset Manager, Swamp West Hub</v>
          </cell>
          <cell r="N1963" t="str">
            <v>Forcados Terminal Installation Manager</v>
          </cell>
          <cell r="O1963" t="str">
            <v>MBANEFO, DUBEM</v>
          </cell>
          <cell r="P1963" t="str">
            <v>FRANCIS.AWENODE@SHELL.COM</v>
          </cell>
          <cell r="Q1963" t="str">
            <v>OPEX</v>
          </cell>
          <cell r="R1963" t="str">
            <v>OPEX</v>
          </cell>
          <cell r="S1963" t="str">
            <v>NON SAL</v>
          </cell>
          <cell r="T1963" t="str">
            <v>N/A</v>
          </cell>
          <cell r="U1963" t="str">
            <v>N/A</v>
          </cell>
          <cell r="V1963" t="str">
            <v>C_OPSE_OIL_Z11</v>
          </cell>
          <cell r="W1963" t="str">
            <v>P233 Facilities Maintenance</v>
          </cell>
          <cell r="X1963" t="str">
            <v>S7200 Services</v>
          </cell>
          <cell r="Y1963" t="str">
            <v>A2140 Facilities Maintenance</v>
          </cell>
          <cell r="Z1963">
            <v>1020216.2599999998</v>
          </cell>
          <cell r="AA1963">
            <v>397891.37000000005</v>
          </cell>
          <cell r="AB1963">
            <v>52916666.666666672</v>
          </cell>
          <cell r="AC1963">
            <v>536000</v>
          </cell>
          <cell r="AD1963">
            <v>709497.26775956282</v>
          </cell>
          <cell r="AG1963">
            <v>0</v>
          </cell>
          <cell r="AH1963">
            <v>-709497.26775956282</v>
          </cell>
        </row>
        <row r="1964">
          <cell r="A1964" t="str">
            <v>O.NG.PPW.PIP.FOT.724FC</v>
          </cell>
          <cell r="B1964" t="str">
            <v>FORCADOS EXPORT PIPELINE EMERGENCY REPAIR WORKS</v>
          </cell>
          <cell r="C1964" t="str">
            <v>O.NG.PPW.PIP.FOT.724FC</v>
          </cell>
          <cell r="D1964" t="str">
            <v>FORCADOS EXPORT PIPELINE EMERGENCY REPAIR WORKS</v>
          </cell>
          <cell r="E1964" t="str">
            <v>IRETI OMOTOSO</v>
          </cell>
          <cell r="F1964" t="str">
            <v>PRODUCTION</v>
          </cell>
          <cell r="G1964">
            <v>412002</v>
          </cell>
          <cell r="H1964">
            <v>4120</v>
          </cell>
          <cell r="I1964" t="str">
            <v>OF-E&amp;M</v>
          </cell>
          <cell r="J1964" t="str">
            <v>BASE JV</v>
          </cell>
          <cell r="K1964" t="str">
            <v>PRODUCTION</v>
          </cell>
          <cell r="L1964" t="str">
            <v>PRODUCTION</v>
          </cell>
          <cell r="M1964" t="str">
            <v>Pipeline Asset Manager</v>
          </cell>
          <cell r="N1964" t="str">
            <v xml:space="preserve">	Head, Pipeline Operations &amp; Maintenance Mgt.                             </v>
          </cell>
          <cell r="O1964" t="str">
            <v>AGUEGBOH, OBIORA</v>
          </cell>
          <cell r="P1964" t="str">
            <v xml:space="preserve">NIYI.SALAMI@SHELL.COM
</v>
          </cell>
          <cell r="Q1964" t="str">
            <v>OPEX</v>
          </cell>
          <cell r="R1964" t="str">
            <v>OPEX</v>
          </cell>
          <cell r="S1964" t="str">
            <v>NON SAL</v>
          </cell>
          <cell r="T1964" t="str">
            <v>N/A</v>
          </cell>
          <cell r="U1964" t="str">
            <v>N/A</v>
          </cell>
          <cell r="V1964" t="str">
            <v>N/A</v>
          </cell>
          <cell r="W1964" t="str">
            <v>P233 Facilities Maintenance</v>
          </cell>
          <cell r="X1964" t="str">
            <v>S7200 Services</v>
          </cell>
          <cell r="Y1964" t="str">
            <v>A2140 Facilities Maintenance</v>
          </cell>
          <cell r="Z1964">
            <v>174804459.54000011</v>
          </cell>
          <cell r="AA1964">
            <v>71478276.730000004</v>
          </cell>
          <cell r="AB1964">
            <v>0</v>
          </cell>
          <cell r="AC1964">
            <v>0</v>
          </cell>
          <cell r="AD1964">
            <v>0</v>
          </cell>
          <cell r="AG1964">
            <v>0</v>
          </cell>
          <cell r="AH1964">
            <v>0</v>
          </cell>
        </row>
        <row r="1965">
          <cell r="A1965" t="str">
            <v>O.NG.PTW.LDL.FAC.724FP</v>
          </cell>
          <cell r="B1965" t="str">
            <v>PTW PREV. MTC - LOADING PLATFORM</v>
          </cell>
          <cell r="C1965" t="str">
            <v>O.NG.PTW.FAC.726FP</v>
          </cell>
          <cell r="D1965" t="str">
            <v>FORCADOS TERMINAL (PTW) PREVENTIVE MAINTENANCE (LOADING - OPERATIONS &amp; MAINTENANCE )</v>
          </cell>
          <cell r="E1965" t="str">
            <v>IRETI OMOTOSO</v>
          </cell>
          <cell r="F1965" t="str">
            <v>PRODUCTION</v>
          </cell>
          <cell r="G1965">
            <v>412007</v>
          </cell>
          <cell r="H1965">
            <v>4120</v>
          </cell>
          <cell r="I1965" t="str">
            <v>OF-MTCE</v>
          </cell>
          <cell r="J1965" t="str">
            <v>BASE JV</v>
          </cell>
          <cell r="K1965" t="str">
            <v>PRODUCTION</v>
          </cell>
          <cell r="L1965" t="str">
            <v>PRODUCTION</v>
          </cell>
          <cell r="M1965" t="str">
            <v>Asset Manager, Swamp West Hub</v>
          </cell>
          <cell r="N1965" t="str">
            <v>Forcados Terminal Installation Manager</v>
          </cell>
          <cell r="O1965" t="str">
            <v>MBANEFO, DUBEM</v>
          </cell>
          <cell r="P1965" t="str">
            <v>FRANCIS.AWENODE@SHELL.COM</v>
          </cell>
          <cell r="Q1965" t="str">
            <v>OPEX</v>
          </cell>
          <cell r="R1965" t="str">
            <v>OPEX</v>
          </cell>
          <cell r="S1965" t="str">
            <v>NON SAL</v>
          </cell>
          <cell r="T1965" t="str">
            <v>N/A</v>
          </cell>
          <cell r="U1965" t="str">
            <v>N/A</v>
          </cell>
          <cell r="V1965" t="str">
            <v>C_OPSE_OIL_Z11</v>
          </cell>
          <cell r="W1965" t="str">
            <v>P233 Facilities Maintenance</v>
          </cell>
          <cell r="X1965" t="str">
            <v>S7200 Services</v>
          </cell>
          <cell r="Y1965" t="str">
            <v>A2140 Facilities Maintenance</v>
          </cell>
          <cell r="Z1965">
            <v>13896.22</v>
          </cell>
          <cell r="AA1965">
            <v>4033.2900000000009</v>
          </cell>
          <cell r="AB1965">
            <v>24078012.339999989</v>
          </cell>
          <cell r="AC1965">
            <v>853392.1</v>
          </cell>
          <cell r="AD1965">
            <v>932336.40275409829</v>
          </cell>
          <cell r="AG1965">
            <v>0</v>
          </cell>
          <cell r="AH1965">
            <v>-932336.40275409829</v>
          </cell>
        </row>
        <row r="1966">
          <cell r="A1966" t="str">
            <v>O.NG.SAC.OSU.FAC.71300</v>
          </cell>
          <cell r="B1966" t="str">
            <v>OSUBI AIRPORT OPERATIONS</v>
          </cell>
          <cell r="C1966" t="str">
            <v>O.NG.SAC.OSU.FAC.71300</v>
          </cell>
          <cell r="D1966" t="str">
            <v>OSUBI AIRPORT OPERATIONS</v>
          </cell>
          <cell r="E1966" t="str">
            <v>IRETI OMOTOSO</v>
          </cell>
          <cell r="F1966" t="str">
            <v>PRODUCTION</v>
          </cell>
          <cell r="G1966">
            <v>415003</v>
          </cell>
          <cell r="H1966">
            <v>4150</v>
          </cell>
          <cell r="I1966" t="str">
            <v>PMM</v>
          </cell>
          <cell r="J1966" t="str">
            <v>BASE JV</v>
          </cell>
          <cell r="K1966" t="str">
            <v>PRODUCTION</v>
          </cell>
          <cell r="L1966" t="str">
            <v>PRODUCTION</v>
          </cell>
          <cell r="M1966" t="str">
            <v>Production Services Manager</v>
          </cell>
          <cell r="N1966" t="str">
            <v>Logistics Manager</v>
          </cell>
          <cell r="O1966" t="str">
            <v>OKEKE, JULIUS</v>
          </cell>
          <cell r="P1966" t="str">
            <v>SAMUEL.BAJAH@SHELL.COM</v>
          </cell>
          <cell r="Q1966" t="str">
            <v>OPEX</v>
          </cell>
          <cell r="R1966" t="str">
            <v>OPEX</v>
          </cell>
          <cell r="S1966" t="str">
            <v>NON SAL</v>
          </cell>
          <cell r="T1966" t="str">
            <v>N/A</v>
          </cell>
          <cell r="U1966" t="str">
            <v>N/A</v>
          </cell>
          <cell r="V1966" t="str">
            <v>N/A</v>
          </cell>
          <cell r="W1966" t="str">
            <v>P235 Direct Management</v>
          </cell>
          <cell r="X1966" t="str">
            <v>S7200 Services</v>
          </cell>
          <cell r="Y1966" t="str">
            <v>A2340 Overhead</v>
          </cell>
          <cell r="Z1966">
            <v>421.83</v>
          </cell>
          <cell r="AA1966">
            <v>0</v>
          </cell>
          <cell r="AB1966">
            <v>0</v>
          </cell>
          <cell r="AC1966">
            <v>0</v>
          </cell>
          <cell r="AD1966">
            <v>0</v>
          </cell>
          <cell r="AE1966">
            <v>0</v>
          </cell>
          <cell r="AF1966">
            <v>0</v>
          </cell>
          <cell r="AG1966">
            <v>0</v>
          </cell>
          <cell r="AH1966">
            <v>0</v>
          </cell>
        </row>
        <row r="1967">
          <cell r="A1967" t="str">
            <v>O.NG.SAC.OSU.FAC.724FP</v>
          </cell>
          <cell r="B1967" t="str">
            <v>OSUBI AIRPORT PREV. MTC</v>
          </cell>
          <cell r="C1967" t="str">
            <v>O.NG.SAC.OSU.FAC.71300</v>
          </cell>
          <cell r="D1967" t="str">
            <v>OSUBI AIRPORT OPERATIONS</v>
          </cell>
          <cell r="E1967" t="str">
            <v>IRETI OMOTOSO</v>
          </cell>
          <cell r="F1967" t="str">
            <v>PRODUCTION</v>
          </cell>
          <cell r="G1967">
            <v>415003</v>
          </cell>
          <cell r="H1967">
            <v>4150</v>
          </cell>
          <cell r="I1967" t="str">
            <v>PMM</v>
          </cell>
          <cell r="J1967" t="str">
            <v>BASE JV</v>
          </cell>
          <cell r="K1967" t="str">
            <v>PRODUCTION</v>
          </cell>
          <cell r="L1967" t="str">
            <v>PRODUCTION</v>
          </cell>
          <cell r="M1967" t="str">
            <v>Production Services Manager</v>
          </cell>
          <cell r="N1967" t="str">
            <v>Logistics Manager</v>
          </cell>
          <cell r="O1967" t="str">
            <v>OKEKE, JULIUS</v>
          </cell>
          <cell r="P1967" t="str">
            <v>SAMUEL.BAJAH@SHELL.COM</v>
          </cell>
          <cell r="Q1967" t="str">
            <v>OPEX</v>
          </cell>
          <cell r="R1967" t="str">
            <v>OPEX</v>
          </cell>
          <cell r="S1967" t="str">
            <v>NON SAL</v>
          </cell>
          <cell r="T1967" t="str">
            <v>N/A</v>
          </cell>
          <cell r="U1967" t="str">
            <v>N/A</v>
          </cell>
          <cell r="V1967" t="str">
            <v>N/A</v>
          </cell>
          <cell r="W1967" t="str">
            <v>P233 Facilities Maintenance</v>
          </cell>
          <cell r="X1967" t="str">
            <v>S7200 Services</v>
          </cell>
          <cell r="Y1967" t="str">
            <v>A2140 Facilities Maintenance</v>
          </cell>
          <cell r="Z1967">
            <v>-628.65</v>
          </cell>
          <cell r="AA1967">
            <v>-16.620000000000005</v>
          </cell>
          <cell r="AB1967">
            <v>0</v>
          </cell>
          <cell r="AC1967">
            <v>0</v>
          </cell>
          <cell r="AD1967">
            <v>0</v>
          </cell>
          <cell r="AE1967">
            <v>0</v>
          </cell>
          <cell r="AF1967">
            <v>0</v>
          </cell>
          <cell r="AG1967">
            <v>0</v>
          </cell>
          <cell r="AH1967">
            <v>0</v>
          </cell>
        </row>
        <row r="1968">
          <cell r="A1968">
            <v>101367</v>
          </cell>
          <cell r="B1968" t="str">
            <v>SLE IA PROVIDE OFFICES</v>
          </cell>
          <cell r="C1968" t="str">
            <v>O.NG.SLE.OFU.FAC.71300</v>
          </cell>
          <cell r="D1968" t="str">
            <v>PORT HARCOURT OFFICE OPERATIONS</v>
          </cell>
          <cell r="E1968" t="str">
            <v>CHIGBO ENENMO</v>
          </cell>
          <cell r="F1968" t="str">
            <v>INFRASTRUCTURE</v>
          </cell>
          <cell r="G1968">
            <v>415001</v>
          </cell>
          <cell r="H1968">
            <v>4150</v>
          </cell>
          <cell r="I1968" t="str">
            <v>G&amp;A</v>
          </cell>
          <cell r="J1968" t="str">
            <v>BASE JV</v>
          </cell>
          <cell r="K1968" t="str">
            <v>HR</v>
          </cell>
          <cell r="L1968" t="str">
            <v>INFRASTRUCTURE</v>
          </cell>
          <cell r="M1968" t="str">
            <v>Infrastructure Services Mgr Nigeria</v>
          </cell>
          <cell r="N1968" t="str">
            <v>Head RE &amp; Infrastructure Services SPDC</v>
          </cell>
          <cell r="O1968" t="str">
            <v>AJILIMA- ISAAC, HAWA</v>
          </cell>
          <cell r="P1968" t="str">
            <v>FESTUS.OSHOGBUNU@SHELL.COM</v>
          </cell>
          <cell r="Q1968" t="str">
            <v>OPEX</v>
          </cell>
          <cell r="R1968" t="str">
            <v>OPEX</v>
          </cell>
          <cell r="S1968" t="str">
            <v>NON SAL</v>
          </cell>
          <cell r="T1968" t="str">
            <v>N/A</v>
          </cell>
          <cell r="U1968" t="str">
            <v>N/A</v>
          </cell>
          <cell r="V1968" t="str">
            <v>N/A</v>
          </cell>
          <cell r="W1968" t="str">
            <v>P236.10 Office/Property Management</v>
          </cell>
          <cell r="X1968" t="str">
            <v>S7200 Services</v>
          </cell>
          <cell r="Y1968" t="str">
            <v>A2340 Overhead</v>
          </cell>
          <cell r="Z1968">
            <v>-11861.49</v>
          </cell>
          <cell r="AA1968">
            <v>-241.88</v>
          </cell>
          <cell r="AB1968">
            <v>0</v>
          </cell>
          <cell r="AC1968">
            <v>0</v>
          </cell>
          <cell r="AD1968">
            <v>0</v>
          </cell>
          <cell r="AG1968">
            <v>0</v>
          </cell>
          <cell r="AH1968">
            <v>0</v>
          </cell>
        </row>
        <row r="1969">
          <cell r="A1969">
            <v>101383</v>
          </cell>
          <cell r="B1969" t="str">
            <v>GSFREEMANOFFICES</v>
          </cell>
          <cell r="C1969" t="str">
            <v>O.NG.SLE.OFU.FAC.71300</v>
          </cell>
          <cell r="D1969" t="str">
            <v>PORT HARCOURT OFFICE OPERATIONS</v>
          </cell>
          <cell r="E1969" t="str">
            <v>CHIGBO ENENMO</v>
          </cell>
          <cell r="F1969" t="str">
            <v>INFRASTRUCTURE</v>
          </cell>
          <cell r="G1969">
            <v>415001</v>
          </cell>
          <cell r="H1969">
            <v>4150</v>
          </cell>
          <cell r="I1969" t="str">
            <v>G&amp;A</v>
          </cell>
          <cell r="J1969" t="str">
            <v>BASE JV</v>
          </cell>
          <cell r="K1969" t="str">
            <v>HR</v>
          </cell>
          <cell r="L1969" t="str">
            <v>INFRASTRUCTURE</v>
          </cell>
          <cell r="M1969" t="str">
            <v>Infrastructure Services Mgr Nigeria</v>
          </cell>
          <cell r="N1969" t="str">
            <v>Head RE &amp; Infrastructure Services SPDC</v>
          </cell>
          <cell r="O1969" t="str">
            <v>AJILIMA- ISAAC, HAWA</v>
          </cell>
          <cell r="P1969" t="str">
            <v>FESTUS.OSHOGBUNU@SHELL.COM</v>
          </cell>
          <cell r="Q1969" t="str">
            <v>OPEX</v>
          </cell>
          <cell r="R1969" t="str">
            <v>OPEX</v>
          </cell>
          <cell r="S1969" t="str">
            <v>NON SAL</v>
          </cell>
          <cell r="T1969" t="str">
            <v>N/A</v>
          </cell>
          <cell r="U1969" t="str">
            <v>N/A</v>
          </cell>
          <cell r="V1969" t="str">
            <v>N/A</v>
          </cell>
          <cell r="W1969" t="str">
            <v>P236.10 Office/Property Management</v>
          </cell>
          <cell r="X1969" t="str">
            <v>S7200 Services</v>
          </cell>
          <cell r="Y1969" t="str">
            <v>A2340 Overhead</v>
          </cell>
          <cell r="Z1969">
            <v>0.04</v>
          </cell>
          <cell r="AA1969">
            <v>0</v>
          </cell>
          <cell r="AB1969">
            <v>0</v>
          </cell>
          <cell r="AC1969">
            <v>0</v>
          </cell>
          <cell r="AD1969">
            <v>0</v>
          </cell>
          <cell r="AG1969">
            <v>0</v>
          </cell>
          <cell r="AH1969">
            <v>0</v>
          </cell>
        </row>
        <row r="1970">
          <cell r="A1970">
            <v>101388</v>
          </cell>
          <cell r="B1970" t="str">
            <v>GSOPERATIONS</v>
          </cell>
          <cell r="C1970" t="str">
            <v>O.NG.SLE.OFU.FAC.71300</v>
          </cell>
          <cell r="D1970" t="str">
            <v>PORT HARCOURT OFFICE OPERATIONS</v>
          </cell>
          <cell r="E1970" t="str">
            <v>CHIGBO ENENMO</v>
          </cell>
          <cell r="F1970" t="str">
            <v>INFRASTRUCTURE</v>
          </cell>
          <cell r="G1970">
            <v>415001</v>
          </cell>
          <cell r="H1970">
            <v>4150</v>
          </cell>
          <cell r="I1970" t="str">
            <v>G&amp;A</v>
          </cell>
          <cell r="J1970" t="str">
            <v>BASE JV</v>
          </cell>
          <cell r="K1970" t="str">
            <v>HR</v>
          </cell>
          <cell r="L1970" t="str">
            <v>INFRASTRUCTURE</v>
          </cell>
          <cell r="M1970" t="str">
            <v>Infrastructure Services Mgr Nigeria</v>
          </cell>
          <cell r="N1970" t="str">
            <v>Head RE &amp; Infrastructure Services SPDC</v>
          </cell>
          <cell r="O1970" t="str">
            <v>AJILIMA- ISAAC, HAWA</v>
          </cell>
          <cell r="P1970" t="str">
            <v>FESTUS.OSHOGBUNU@SHELL.COM</v>
          </cell>
          <cell r="Q1970" t="str">
            <v>OPEX</v>
          </cell>
          <cell r="R1970" t="str">
            <v>OPEX</v>
          </cell>
          <cell r="S1970" t="str">
            <v>NON SAL</v>
          </cell>
          <cell r="T1970" t="str">
            <v>N/A</v>
          </cell>
          <cell r="U1970" t="str">
            <v>N/A</v>
          </cell>
          <cell r="V1970" t="str">
            <v>N/A</v>
          </cell>
          <cell r="W1970" t="str">
            <v>P236.10 Office/Property Management</v>
          </cell>
          <cell r="X1970" t="str">
            <v>S7200 Services</v>
          </cell>
          <cell r="Y1970" t="str">
            <v>A2340 Overhead</v>
          </cell>
          <cell r="Z1970">
            <v>0</v>
          </cell>
          <cell r="AA1970">
            <v>0</v>
          </cell>
          <cell r="AB1970">
            <v>0</v>
          </cell>
          <cell r="AC1970">
            <v>0</v>
          </cell>
          <cell r="AD1970">
            <v>0</v>
          </cell>
          <cell r="AG1970">
            <v>0</v>
          </cell>
          <cell r="AH1970">
            <v>0</v>
          </cell>
        </row>
        <row r="1971">
          <cell r="A1971">
            <v>101475</v>
          </cell>
          <cell r="B1971" t="str">
            <v xml:space="preserve">PSW GENERAL - OVERHEAD                  </v>
          </cell>
          <cell r="C1971" t="str">
            <v>O.NG.SLE.OFU.FAC.71300</v>
          </cell>
          <cell r="D1971" t="str">
            <v>PORT HARCOURT OFFICE OPERATIONS</v>
          </cell>
          <cell r="E1971" t="str">
            <v>CHIGBO ENENMO</v>
          </cell>
          <cell r="F1971" t="str">
            <v>INFRASTRUCTURE</v>
          </cell>
          <cell r="G1971">
            <v>415001</v>
          </cell>
          <cell r="H1971">
            <v>4150</v>
          </cell>
          <cell r="I1971" t="str">
            <v>G&amp;A</v>
          </cell>
          <cell r="J1971" t="str">
            <v>BASE JV</v>
          </cell>
          <cell r="K1971" t="str">
            <v>HR</v>
          </cell>
          <cell r="L1971" t="str">
            <v>INFRASTRUCTURE</v>
          </cell>
          <cell r="M1971" t="str">
            <v>Infrastructure Services Mgr Nigeria</v>
          </cell>
          <cell r="N1971" t="str">
            <v>Head RE &amp; Infrastructure Services SPDC</v>
          </cell>
          <cell r="O1971" t="str">
            <v>AJILIMA- ISAAC, HAWA</v>
          </cell>
          <cell r="P1971" t="str">
            <v>FESTUS.OSHOGBUNU@SHELL.COM</v>
          </cell>
          <cell r="Q1971" t="str">
            <v>OPEX</v>
          </cell>
          <cell r="R1971" t="str">
            <v>OPEX</v>
          </cell>
          <cell r="S1971" t="str">
            <v>NON SAL</v>
          </cell>
          <cell r="T1971" t="str">
            <v>N/A</v>
          </cell>
          <cell r="U1971" t="str">
            <v>N/A</v>
          </cell>
          <cell r="V1971" t="str">
            <v>N/A</v>
          </cell>
          <cell r="W1971" t="str">
            <v>P231 Production Operations</v>
          </cell>
          <cell r="X1971" t="str">
            <v>S7200 Services</v>
          </cell>
          <cell r="Y1971" t="str">
            <v>A2110 Production Operations</v>
          </cell>
          <cell r="Z1971">
            <v>0</v>
          </cell>
          <cell r="AA1971">
            <v>0</v>
          </cell>
          <cell r="AB1971">
            <v>0</v>
          </cell>
          <cell r="AC1971">
            <v>0</v>
          </cell>
          <cell r="AD1971">
            <v>0</v>
          </cell>
          <cell r="AG1971">
            <v>0</v>
          </cell>
          <cell r="AH1971">
            <v>0</v>
          </cell>
        </row>
        <row r="1972">
          <cell r="A1972" t="str">
            <v>O.NG.SLE.OFU.FAC.71300</v>
          </cell>
          <cell r="B1972" t="str">
            <v>PORT HARCOURT OFFICE OPERATIONS</v>
          </cell>
          <cell r="C1972" t="str">
            <v>O.NG.SLE.OFU.FAC.71300</v>
          </cell>
          <cell r="D1972" t="str">
            <v>PORT HARCOURT OFFICE OPERATIONS</v>
          </cell>
          <cell r="E1972" t="str">
            <v>CHIGBO ENENMO</v>
          </cell>
          <cell r="F1972" t="str">
            <v>INFRASTRUCTURE</v>
          </cell>
          <cell r="G1972">
            <v>415001</v>
          </cell>
          <cell r="H1972">
            <v>4150</v>
          </cell>
          <cell r="I1972" t="str">
            <v>G&amp;A</v>
          </cell>
          <cell r="J1972" t="str">
            <v>BASE JV</v>
          </cell>
          <cell r="K1972" t="str">
            <v>HR</v>
          </cell>
          <cell r="L1972" t="str">
            <v>INFRASTRUCTURE</v>
          </cell>
          <cell r="M1972" t="str">
            <v>Infrastructure Services Mgr Nigeria</v>
          </cell>
          <cell r="N1972" t="str">
            <v>Head RE &amp; Infrastructure Services SPDC</v>
          </cell>
          <cell r="O1972" t="str">
            <v>AJILIMA- ISAAC, HAWA</v>
          </cell>
          <cell r="P1972" t="str">
            <v>FESTUS.OSHOGBUNU@SHELL.COM</v>
          </cell>
          <cell r="Q1972" t="str">
            <v>OPEX</v>
          </cell>
          <cell r="R1972" t="str">
            <v>OPEX</v>
          </cell>
          <cell r="S1972" t="str">
            <v>NON SAL</v>
          </cell>
          <cell r="T1972" t="str">
            <v>N/A</v>
          </cell>
          <cell r="U1972" t="str">
            <v>N/A</v>
          </cell>
          <cell r="V1972" t="str">
            <v>C_OPSE_OIL_Z11</v>
          </cell>
          <cell r="W1972" t="str">
            <v>P236.10 Office/Property Management</v>
          </cell>
          <cell r="X1972" t="str">
            <v>S7200 Services</v>
          </cell>
          <cell r="Y1972" t="str">
            <v>A2340 Overhead</v>
          </cell>
          <cell r="Z1972">
            <v>7386039.3900000006</v>
          </cell>
          <cell r="AA1972">
            <v>5493996.0900000017</v>
          </cell>
          <cell r="AB1972">
            <v>1629467400.3400035</v>
          </cell>
          <cell r="AC1972">
            <v>0</v>
          </cell>
          <cell r="AD1972">
            <v>5342516.0666885357</v>
          </cell>
          <cell r="AG1972">
            <v>0</v>
          </cell>
          <cell r="AH1972">
            <v>-5342516.0666885357</v>
          </cell>
        </row>
        <row r="1973">
          <cell r="A1973" t="str">
            <v>O.NG.SLE.OFU.FAC.724FP</v>
          </cell>
          <cell r="B1973" t="str">
            <v>PORT HARCOURT OFFICE PREV. MTC</v>
          </cell>
          <cell r="C1973" t="str">
            <v>O.NG.SLE.OFU.FAC.71300</v>
          </cell>
          <cell r="D1973" t="str">
            <v>PORT HARCOURT OFFICE OPERATIONS</v>
          </cell>
          <cell r="E1973" t="str">
            <v>CHIGBO ENENMO</v>
          </cell>
          <cell r="F1973" t="str">
            <v>INFRASTRUCTURE</v>
          </cell>
          <cell r="G1973">
            <v>415001</v>
          </cell>
          <cell r="H1973">
            <v>4150</v>
          </cell>
          <cell r="I1973" t="str">
            <v>G&amp;A</v>
          </cell>
          <cell r="J1973" t="str">
            <v>BASE JV</v>
          </cell>
          <cell r="K1973" t="str">
            <v>HR</v>
          </cell>
          <cell r="L1973" t="str">
            <v>INFRASTRUCTURE</v>
          </cell>
          <cell r="M1973" t="str">
            <v>Infrastructure Services Mgr Nigeria</v>
          </cell>
          <cell r="N1973" t="str">
            <v>Head RE &amp; Infrastructure Services SPDC</v>
          </cell>
          <cell r="O1973" t="str">
            <v>AJILIMA- ISAAC, HAWA</v>
          </cell>
          <cell r="P1973" t="str">
            <v>FESTUS.OSHOGBUNU@SHELL.COM</v>
          </cell>
          <cell r="Q1973" t="str">
            <v>OPEX</v>
          </cell>
          <cell r="R1973" t="str">
            <v>OPEX</v>
          </cell>
          <cell r="S1973" t="str">
            <v>NON SAL</v>
          </cell>
          <cell r="T1973" t="str">
            <v>N/A</v>
          </cell>
          <cell r="U1973" t="str">
            <v>N/A</v>
          </cell>
          <cell r="V1973" t="str">
            <v>N/A</v>
          </cell>
          <cell r="W1973" t="str">
            <v>P236.10 Office/Property Management</v>
          </cell>
          <cell r="X1973" t="str">
            <v>S7200 Services</v>
          </cell>
          <cell r="Y1973" t="str">
            <v>A2340 Overhead</v>
          </cell>
          <cell r="Z1973">
            <v>0.02</v>
          </cell>
          <cell r="AA1973">
            <v>0</v>
          </cell>
          <cell r="AB1973">
            <v>0</v>
          </cell>
          <cell r="AC1973">
            <v>0</v>
          </cell>
          <cell r="AD1973">
            <v>0</v>
          </cell>
          <cell r="AG1973">
            <v>0</v>
          </cell>
          <cell r="AH1973">
            <v>0</v>
          </cell>
        </row>
        <row r="1974">
          <cell r="A1974">
            <v>101363</v>
          </cell>
          <cell r="B1974" t="str">
            <v>VP INFRASTRUCTURE &amp; LOGISTIC - OVERHEAD</v>
          </cell>
          <cell r="C1974" t="str">
            <v>O.NG.SLE.RAU.FAC.71300</v>
          </cell>
          <cell r="D1974" t="str">
            <v>PORT HARCOURT RA OPERATIONS</v>
          </cell>
          <cell r="E1974" t="str">
            <v>CHIGBO ENENMO</v>
          </cell>
          <cell r="F1974" t="str">
            <v>INFRASTRUCTURE</v>
          </cell>
          <cell r="G1974">
            <v>415001</v>
          </cell>
          <cell r="H1974">
            <v>4150</v>
          </cell>
          <cell r="I1974" t="str">
            <v>PMM</v>
          </cell>
          <cell r="J1974" t="str">
            <v>BASE JV</v>
          </cell>
          <cell r="K1974" t="str">
            <v>HR</v>
          </cell>
          <cell r="L1974" t="str">
            <v>INFRASTRUCTURE</v>
          </cell>
          <cell r="M1974" t="str">
            <v>Infrastructure Services Mgr Nigeria</v>
          </cell>
          <cell r="N1974" t="str">
            <v>Head RE &amp; Infrastructure Services SPDC</v>
          </cell>
          <cell r="O1974" t="str">
            <v>AJILIMA- ISAAC, HAWA</v>
          </cell>
          <cell r="P1974" t="str">
            <v>SAMSON.USIAYO@SHELL.COM</v>
          </cell>
          <cell r="Q1974" t="str">
            <v>OPEX</v>
          </cell>
          <cell r="R1974" t="str">
            <v>OPEX</v>
          </cell>
          <cell r="S1974" t="str">
            <v>NON SAL</v>
          </cell>
          <cell r="T1974" t="str">
            <v>N/A</v>
          </cell>
          <cell r="U1974" t="str">
            <v>N/A</v>
          </cell>
          <cell r="V1974" t="str">
            <v>N/A</v>
          </cell>
          <cell r="W1974" t="str">
            <v>P236.10 Office/Property Management</v>
          </cell>
          <cell r="X1974" t="str">
            <v>S7200 Services</v>
          </cell>
          <cell r="Y1974" t="str">
            <v>A2340 Overhead</v>
          </cell>
          <cell r="Z1974">
            <v>-877456.64999999991</v>
          </cell>
          <cell r="AA1974">
            <v>70207.649999999994</v>
          </cell>
          <cell r="AB1974">
            <v>0</v>
          </cell>
          <cell r="AC1974">
            <v>0</v>
          </cell>
          <cell r="AD1974">
            <v>0</v>
          </cell>
          <cell r="AG1974">
            <v>0</v>
          </cell>
          <cell r="AH1974">
            <v>0</v>
          </cell>
        </row>
        <row r="1975">
          <cell r="A1975">
            <v>101369</v>
          </cell>
          <cell r="B1975" t="str">
            <v>SLE RA HOUSEHOLD FLOAT AND RA FURNITURE MAINTANANCE</v>
          </cell>
          <cell r="C1975" t="str">
            <v>O.NG.SLE.RAU.FAC.71300</v>
          </cell>
          <cell r="D1975" t="str">
            <v>PORT HARCOURT RA OPERATIONS</v>
          </cell>
          <cell r="E1975" t="str">
            <v>CHIGBO ENENMO</v>
          </cell>
          <cell r="F1975" t="str">
            <v>INFRASTRUCTURE</v>
          </cell>
          <cell r="G1975">
            <v>415001</v>
          </cell>
          <cell r="H1975">
            <v>4150</v>
          </cell>
          <cell r="I1975" t="str">
            <v>PMM</v>
          </cell>
          <cell r="J1975" t="str">
            <v>BASE JV</v>
          </cell>
          <cell r="K1975" t="str">
            <v>HR</v>
          </cell>
          <cell r="L1975" t="str">
            <v>INFRASTRUCTURE</v>
          </cell>
          <cell r="M1975" t="str">
            <v>Infrastructure Services Mgr Nigeria</v>
          </cell>
          <cell r="N1975" t="str">
            <v>Head RE &amp; Infrastructure Services SPDC</v>
          </cell>
          <cell r="O1975" t="str">
            <v>AJILIMA- ISAAC, HAWA</v>
          </cell>
          <cell r="P1975" t="str">
            <v>SAMSON.USIAYO@SHELL.COM</v>
          </cell>
          <cell r="Q1975" t="str">
            <v>OPEX</v>
          </cell>
          <cell r="R1975" t="str">
            <v>OPEX</v>
          </cell>
          <cell r="S1975" t="str">
            <v>NON SAL</v>
          </cell>
          <cell r="T1975" t="str">
            <v>N/A</v>
          </cell>
          <cell r="U1975" t="str">
            <v>N/A</v>
          </cell>
          <cell r="V1975" t="str">
            <v>N/A</v>
          </cell>
          <cell r="W1975" t="str">
            <v>P236.10 Office/Property Management</v>
          </cell>
          <cell r="X1975" t="str">
            <v>S7200 Services</v>
          </cell>
          <cell r="Y1975" t="str">
            <v>A2340 Overhead</v>
          </cell>
          <cell r="Z1975">
            <v>0</v>
          </cell>
          <cell r="AA1975">
            <v>0</v>
          </cell>
          <cell r="AB1975">
            <v>0</v>
          </cell>
          <cell r="AC1975">
            <v>0</v>
          </cell>
          <cell r="AD1975">
            <v>0</v>
          </cell>
          <cell r="AG1975">
            <v>0</v>
          </cell>
          <cell r="AH1975">
            <v>0</v>
          </cell>
        </row>
        <row r="1976">
          <cell r="A1976" t="str">
            <v>O.NG.PSE.CEU.FAC.71300</v>
          </cell>
          <cell r="B1976" t="str">
            <v>CHEMISTRY LAB OPERATIONS</v>
          </cell>
          <cell r="C1976" t="str">
            <v>O.NG.PSE.CEU.FAC.71300</v>
          </cell>
          <cell r="D1976" t="str">
            <v>CHEMISTRY LAB OPERATIONS (PRODUCTION LABORATORY OPERATION EXPENSES)</v>
          </cell>
          <cell r="E1976" t="str">
            <v>IRETI OMOTOSO</v>
          </cell>
          <cell r="F1976" t="str">
            <v>PRODUCTION</v>
          </cell>
          <cell r="G1976">
            <v>411009</v>
          </cell>
          <cell r="H1976">
            <v>4110</v>
          </cell>
          <cell r="I1976" t="str">
            <v>PE</v>
          </cell>
          <cell r="J1976" t="str">
            <v>BASE JV</v>
          </cell>
          <cell r="K1976" t="str">
            <v>PRODUCTION</v>
          </cell>
          <cell r="L1976" t="str">
            <v>PRODUCTION</v>
          </cell>
          <cell r="M1976" t="str">
            <v>Production Services Manager</v>
          </cell>
          <cell r="N1976" t="str">
            <v>Hd Prodn Chemistry &amp; Discipline Lead</v>
          </cell>
          <cell r="O1976" t="str">
            <v>ADEPOJU, OPEYEMI</v>
          </cell>
          <cell r="P1976" t="str">
            <v>MICHAEL.OSUAGWU@SHELL.COM</v>
          </cell>
          <cell r="Q1976" t="str">
            <v>OPEX</v>
          </cell>
          <cell r="R1976" t="str">
            <v>OPEX</v>
          </cell>
          <cell r="S1976" t="str">
            <v>NON SAL</v>
          </cell>
          <cell r="T1976" t="str">
            <v>N/A</v>
          </cell>
          <cell r="U1976" t="str">
            <v>N/A</v>
          </cell>
          <cell r="V1976" t="str">
            <v>C_OPSE_OIL_Z11</v>
          </cell>
          <cell r="W1976" t="str">
            <v>P235 Direct Management</v>
          </cell>
          <cell r="X1976" t="str">
            <v>S7200 Services</v>
          </cell>
          <cell r="Y1976" t="str">
            <v>A2170 Direct Mngt and Overheads</v>
          </cell>
          <cell r="Z1976">
            <v>249559.54000000007</v>
          </cell>
          <cell r="AA1976">
            <v>141955.47999999995</v>
          </cell>
          <cell r="AB1976">
            <v>61338106.600000001</v>
          </cell>
          <cell r="AC1976">
            <v>36733.119999999995</v>
          </cell>
          <cell r="AD1976">
            <v>237841.66622950821</v>
          </cell>
          <cell r="AG1976">
            <v>0</v>
          </cell>
          <cell r="AH1976">
            <v>-237841.66622950821</v>
          </cell>
        </row>
        <row r="1977">
          <cell r="A1977" t="str">
            <v>O.NG.PSE.CEU.FAC.724FC</v>
          </cell>
          <cell r="B1977" t="str">
            <v>CHEMISTRY LAB COR. MTC.</v>
          </cell>
          <cell r="C1977" t="str">
            <v>O.NG.PSE.CEU.FAC.724FC</v>
          </cell>
          <cell r="D1977" t="str">
            <v>CHEMISTRY LAB COR. MTC.</v>
          </cell>
          <cell r="E1977" t="str">
            <v>IRETI OMOTOSO</v>
          </cell>
          <cell r="F1977" t="str">
            <v>PRODUCTION</v>
          </cell>
          <cell r="G1977">
            <v>411009</v>
          </cell>
          <cell r="H1977">
            <v>4110</v>
          </cell>
          <cell r="I1977" t="str">
            <v>OF-MTCE</v>
          </cell>
          <cell r="J1977" t="str">
            <v>BASE JV</v>
          </cell>
          <cell r="K1977" t="str">
            <v>PRODUCTION</v>
          </cell>
          <cell r="L1977" t="str">
            <v>PRODUCTION</v>
          </cell>
          <cell r="M1977" t="str">
            <v>Production Services Manager</v>
          </cell>
          <cell r="N1977" t="str">
            <v>Hd Prodn Chemistry &amp; Discipline Lead</v>
          </cell>
          <cell r="O1977" t="str">
            <v>ADEPOJU, OPEYEMI</v>
          </cell>
          <cell r="P1977" t="str">
            <v>MICHAEL.OSUAGWU@SHELL.COM</v>
          </cell>
          <cell r="Q1977" t="str">
            <v>OPEX</v>
          </cell>
          <cell r="R1977" t="str">
            <v>OPEX</v>
          </cell>
          <cell r="S1977" t="str">
            <v>NON SAL</v>
          </cell>
          <cell r="T1977" t="str">
            <v>N/A</v>
          </cell>
          <cell r="U1977" t="str">
            <v>N/A</v>
          </cell>
          <cell r="V1977" t="str">
            <v>C_OPSE_OIL_Z11</v>
          </cell>
          <cell r="W1977" t="str">
            <v>P235 Direct Management</v>
          </cell>
          <cell r="X1977" t="str">
            <v>S7200 Services</v>
          </cell>
          <cell r="Y1977" t="str">
            <v>A2170 Direct Mngt and Overheads</v>
          </cell>
          <cell r="Z1977">
            <v>120603.17</v>
          </cell>
          <cell r="AA1977">
            <v>0</v>
          </cell>
          <cell r="AB1977">
            <v>11759362.970000001</v>
          </cell>
          <cell r="AC1977">
            <v>86869.15</v>
          </cell>
          <cell r="AD1977">
            <v>125424.43842622951</v>
          </cell>
          <cell r="AG1977">
            <v>0</v>
          </cell>
          <cell r="AH1977">
            <v>-125424.43842622951</v>
          </cell>
        </row>
        <row r="1978">
          <cell r="A1978">
            <v>101374</v>
          </cell>
          <cell r="B1978" t="str">
            <v>RA GUEST HOUSE ACCOMMODATION</v>
          </cell>
          <cell r="C1978" t="str">
            <v>O.NG.SLE.RAU.FAC.71300</v>
          </cell>
          <cell r="D1978" t="str">
            <v>PORT HARCOURT RA OPERATIONS</v>
          </cell>
          <cell r="E1978" t="str">
            <v>CHIGBO ENENMO</v>
          </cell>
          <cell r="F1978" t="str">
            <v>INFRASTRUCTURE</v>
          </cell>
          <cell r="G1978">
            <v>415001</v>
          </cell>
          <cell r="H1978">
            <v>4150</v>
          </cell>
          <cell r="I1978" t="str">
            <v>PMM</v>
          </cell>
          <cell r="J1978" t="str">
            <v>BASE JV</v>
          </cell>
          <cell r="K1978" t="str">
            <v>HR</v>
          </cell>
          <cell r="L1978" t="str">
            <v>INFRASTRUCTURE</v>
          </cell>
          <cell r="M1978" t="str">
            <v>Infrastructure Services Mgr Nigeria</v>
          </cell>
          <cell r="N1978" t="str">
            <v>Head RE &amp; Infrastructure Services SPDC</v>
          </cell>
          <cell r="O1978" t="str">
            <v>AJILIMA- ISAAC, HAWA</v>
          </cell>
          <cell r="P1978" t="str">
            <v>SAMSON.USIAYO@SHELL.COM</v>
          </cell>
          <cell r="Q1978" t="str">
            <v>OPEX</v>
          </cell>
          <cell r="R1978" t="str">
            <v>OPEX</v>
          </cell>
          <cell r="S1978" t="str">
            <v>NON SAL</v>
          </cell>
          <cell r="T1978" t="str">
            <v>N/A</v>
          </cell>
          <cell r="U1978" t="str">
            <v>N/A</v>
          </cell>
          <cell r="V1978" t="str">
            <v>N/A</v>
          </cell>
          <cell r="W1978" t="str">
            <v>P236.04 HR</v>
          </cell>
          <cell r="X1978" t="str">
            <v>S7200 Services</v>
          </cell>
          <cell r="Y1978" t="str">
            <v>A2340 Overhead</v>
          </cell>
          <cell r="Z1978">
            <v>-49968.41</v>
          </cell>
          <cell r="AA1978">
            <v>-1342989.67</v>
          </cell>
          <cell r="AB1978">
            <v>0</v>
          </cell>
          <cell r="AC1978">
            <v>0</v>
          </cell>
          <cell r="AD1978">
            <v>0</v>
          </cell>
          <cell r="AG1978">
            <v>0</v>
          </cell>
          <cell r="AH1978">
            <v>0</v>
          </cell>
        </row>
        <row r="1979">
          <cell r="A1979" t="str">
            <v>O.NG.SLE.RAU.FAC.71300</v>
          </cell>
          <cell r="B1979" t="str">
            <v>PORT HARCOURT RA OPERATIONS</v>
          </cell>
          <cell r="C1979" t="str">
            <v>O.NG.SLE.RAU.FAC.71300</v>
          </cell>
          <cell r="D1979" t="str">
            <v>PORT HARCOURT RA OPERATIONS</v>
          </cell>
          <cell r="E1979" t="str">
            <v>CHIGBO ENENMO</v>
          </cell>
          <cell r="F1979" t="str">
            <v>INFRASTRUCTURE</v>
          </cell>
          <cell r="G1979">
            <v>415001</v>
          </cell>
          <cell r="H1979">
            <v>4150</v>
          </cell>
          <cell r="I1979" t="str">
            <v>PMM</v>
          </cell>
          <cell r="J1979" t="str">
            <v>BASE JV</v>
          </cell>
          <cell r="K1979" t="str">
            <v>HR</v>
          </cell>
          <cell r="L1979" t="str">
            <v>INFRASTRUCTURE</v>
          </cell>
          <cell r="M1979" t="str">
            <v>Infrastructure Services Mgr Nigeria</v>
          </cell>
          <cell r="N1979" t="str">
            <v>Head RE &amp; Infrastructure Services SPDC</v>
          </cell>
          <cell r="O1979" t="str">
            <v>AJILIMA- ISAAC, HAWA</v>
          </cell>
          <cell r="P1979" t="str">
            <v>SAMSON.USIAYO@SHELL.COM</v>
          </cell>
          <cell r="Q1979" t="str">
            <v>OPEX</v>
          </cell>
          <cell r="R1979" t="str">
            <v>OPEX</v>
          </cell>
          <cell r="S1979" t="str">
            <v>NON SAL</v>
          </cell>
          <cell r="T1979" t="str">
            <v>N/A</v>
          </cell>
          <cell r="U1979" t="str">
            <v>N/A</v>
          </cell>
          <cell r="V1979" t="str">
            <v>C_OPSE_OIL_Z11</v>
          </cell>
          <cell r="W1979" t="str">
            <v>P236.10 Office/Property Management</v>
          </cell>
          <cell r="X1979" t="str">
            <v>S7200 Services</v>
          </cell>
          <cell r="Y1979" t="str">
            <v>A2340 Overhead</v>
          </cell>
          <cell r="Z1979">
            <v>5726244.330000001</v>
          </cell>
          <cell r="AA1979">
            <v>4509192.2799999984</v>
          </cell>
          <cell r="AB1979">
            <v>1292643172.8900001</v>
          </cell>
          <cell r="AC1979">
            <v>121465.96655737294</v>
          </cell>
          <cell r="AD1979">
            <v>4359640.303901636</v>
          </cell>
          <cell r="AG1979">
            <v>0</v>
          </cell>
          <cell r="AH1979">
            <v>-4359640.303901636</v>
          </cell>
        </row>
        <row r="1980">
          <cell r="A1980" t="str">
            <v>O.NG.SLE.RAU.FAC.724FP</v>
          </cell>
          <cell r="B1980" t="str">
            <v>PORTHARCOURTRAPREV.MTC</v>
          </cell>
          <cell r="C1980" t="str">
            <v>O.NG.SLE.RAU.FAC.71300</v>
          </cell>
          <cell r="D1980" t="str">
            <v>PORT HARCOURT RA OPERATIONS</v>
          </cell>
          <cell r="E1980" t="str">
            <v>CHIGBO ENENMO</v>
          </cell>
          <cell r="F1980" t="str">
            <v>INFRASTRUCTURE</v>
          </cell>
          <cell r="G1980">
            <v>415001</v>
          </cell>
          <cell r="H1980">
            <v>4150</v>
          </cell>
          <cell r="I1980" t="str">
            <v>PMM</v>
          </cell>
          <cell r="J1980" t="str">
            <v>BASE JV</v>
          </cell>
          <cell r="K1980" t="str">
            <v>HR</v>
          </cell>
          <cell r="L1980" t="str">
            <v>INFRASTRUCTURE</v>
          </cell>
          <cell r="M1980" t="str">
            <v>Infrastructure Services Mgr Nigeria</v>
          </cell>
          <cell r="N1980" t="str">
            <v>Head RE &amp; Infrastructure Services SPDC</v>
          </cell>
          <cell r="O1980" t="str">
            <v>AJILIMA- ISAAC, HAWA</v>
          </cell>
          <cell r="P1980" t="str">
            <v>SAMSON.USIAYO@SHELL.COM</v>
          </cell>
          <cell r="Q1980" t="str">
            <v>OPEX</v>
          </cell>
          <cell r="R1980" t="str">
            <v>OPEX</v>
          </cell>
          <cell r="S1980" t="str">
            <v>NON SAL</v>
          </cell>
          <cell r="T1980" t="str">
            <v>N/A</v>
          </cell>
          <cell r="U1980" t="str">
            <v>N/A</v>
          </cell>
          <cell r="V1980" t="str">
            <v>N/A</v>
          </cell>
          <cell r="W1980" t="str">
            <v>P236.10 Office/Property Management</v>
          </cell>
          <cell r="X1980" t="str">
            <v>S7200 Services</v>
          </cell>
          <cell r="Y1980" t="str">
            <v>A2340 Overhead</v>
          </cell>
          <cell r="Z1980">
            <v>0.01</v>
          </cell>
          <cell r="AA1980">
            <v>0</v>
          </cell>
          <cell r="AB1980">
            <v>0</v>
          </cell>
          <cell r="AC1980">
            <v>0</v>
          </cell>
          <cell r="AD1980">
            <v>0</v>
          </cell>
          <cell r="AG1980">
            <v>0</v>
          </cell>
          <cell r="AH1980">
            <v>0</v>
          </cell>
        </row>
        <row r="1981">
          <cell r="A1981" t="str">
            <v>O.NG.PSE.WSU.FAC.71300</v>
          </cell>
          <cell r="B1981" t="str">
            <v>PROD. WORKSHOP OPERATIONS</v>
          </cell>
          <cell r="C1981" t="str">
            <v>O.NG.PSE.WSU.FAC.71300</v>
          </cell>
          <cell r="D1981" t="str">
            <v>PROD. WORKSHOP OPERATIONS</v>
          </cell>
          <cell r="E1981" t="str">
            <v>IRETI OMOTOSO</v>
          </cell>
          <cell r="F1981" t="str">
            <v>PRODUCTION</v>
          </cell>
          <cell r="G1981">
            <v>413001</v>
          </cell>
          <cell r="H1981">
            <v>4130</v>
          </cell>
          <cell r="I1981" t="str">
            <v>OF-MTCE</v>
          </cell>
          <cell r="J1981" t="str">
            <v>BASE JV</v>
          </cell>
          <cell r="K1981" t="str">
            <v>PRODUCTION</v>
          </cell>
          <cell r="L1981" t="str">
            <v>PRODUCTION</v>
          </cell>
          <cell r="M1981" t="str">
            <v>Asset Manager, Central Hub</v>
          </cell>
          <cell r="N1981" t="str">
            <v>Asset Management Integration Lead</v>
          </cell>
          <cell r="O1981" t="str">
            <v>OLALEYE, OLAYEMI</v>
          </cell>
          <cell r="P1981" t="str">
            <v>ABIODUN.BAKARE@SHELL.COM</v>
          </cell>
          <cell r="Q1981" t="str">
            <v>OPEX</v>
          </cell>
          <cell r="R1981" t="str">
            <v>OPEX</v>
          </cell>
          <cell r="S1981" t="str">
            <v>NON SAL</v>
          </cell>
          <cell r="T1981" t="str">
            <v>N/A</v>
          </cell>
          <cell r="U1981" t="str">
            <v>N/A</v>
          </cell>
          <cell r="V1981" t="str">
            <v>C_OPSE_OIL_Z11</v>
          </cell>
          <cell r="W1981" t="str">
            <v>P231 Production Operations</v>
          </cell>
          <cell r="X1981" t="str">
            <v>S7200 Services</v>
          </cell>
          <cell r="Y1981" t="str">
            <v>A2140 Facilities Maintenance</v>
          </cell>
          <cell r="Z1981">
            <v>3744050.5600000005</v>
          </cell>
          <cell r="AA1981">
            <v>2927098.6199999996</v>
          </cell>
          <cell r="AB1981">
            <v>826761899.02417016</v>
          </cell>
          <cell r="AC1981">
            <v>148308.05000000002</v>
          </cell>
          <cell r="AD1981">
            <v>2859002.8008989184</v>
          </cell>
          <cell r="AG1981">
            <v>0</v>
          </cell>
          <cell r="AH1981">
            <v>-2859002.8008989184</v>
          </cell>
        </row>
        <row r="1982">
          <cell r="A1982">
            <v>113173</v>
          </cell>
          <cell r="B1982" t="str">
            <v>OVERHEADS, PNCFGS CORPORATE SERVICES - PROFESSIONAL FEES/SERVICE</v>
          </cell>
          <cell r="C1982" t="str">
            <v>O.NG.SLE.RAU.FAC.724FC</v>
          </cell>
          <cell r="D1982" t="str">
            <v>CORPORATE UTILITIES OPERATIONS - EAST</v>
          </cell>
          <cell r="E1982" t="str">
            <v>CHIGBO ENENMO</v>
          </cell>
          <cell r="F1982" t="str">
            <v>INFRASTRUCTURE</v>
          </cell>
          <cell r="G1982">
            <v>415001</v>
          </cell>
          <cell r="H1982">
            <v>4150</v>
          </cell>
          <cell r="I1982" t="str">
            <v>OF-MTCE</v>
          </cell>
          <cell r="J1982" t="str">
            <v>BASE JV</v>
          </cell>
          <cell r="K1982" t="str">
            <v>HR</v>
          </cell>
          <cell r="L1982" t="str">
            <v>INFRASTRUCTURE</v>
          </cell>
          <cell r="M1982" t="str">
            <v>Infrastructure Services Mgr Nigeria</v>
          </cell>
          <cell r="N1982" t="str">
            <v>Head, Corporate Utilities</v>
          </cell>
          <cell r="O1982" t="str">
            <v>AJILIMA- ISAAC, HAWA</v>
          </cell>
          <cell r="P1982" t="str">
            <v>IDARA.IDANG@SHELL.COM</v>
          </cell>
          <cell r="Q1982" t="str">
            <v>OPEX</v>
          </cell>
          <cell r="R1982" t="str">
            <v>OPEX</v>
          </cell>
          <cell r="S1982" t="str">
            <v>NON SAL</v>
          </cell>
          <cell r="T1982" t="str">
            <v>N/A</v>
          </cell>
          <cell r="U1982" t="str">
            <v>N/A</v>
          </cell>
          <cell r="V1982" t="str">
            <v>N/A</v>
          </cell>
          <cell r="W1982" t="str">
            <v>P236.07 Procurement Management</v>
          </cell>
          <cell r="X1982" t="str">
            <v>S7200 Services</v>
          </cell>
          <cell r="Y1982" t="str">
            <v>A2340 Overhead</v>
          </cell>
          <cell r="Z1982">
            <v>0</v>
          </cell>
          <cell r="AA1982">
            <v>0</v>
          </cell>
          <cell r="AB1982">
            <v>0</v>
          </cell>
          <cell r="AC1982">
            <v>0</v>
          </cell>
          <cell r="AD1982">
            <v>0</v>
          </cell>
          <cell r="AG1982">
            <v>0</v>
          </cell>
          <cell r="AH1982">
            <v>0</v>
          </cell>
        </row>
        <row r="1983">
          <cell r="A1983" t="str">
            <v>O.NG.PSE.WSU.FAC.724FP</v>
          </cell>
          <cell r="B1983" t="str">
            <v>PROD. WORKSHOP PREV. MTC</v>
          </cell>
          <cell r="C1983" t="str">
            <v>O.NG.PSE.WSU.FAC.724FP</v>
          </cell>
          <cell r="D1983" t="str">
            <v>PROD. WORKSHOP PREV. MTC (PRODUCTION MAINTENANCE – OIL (ONSHORE))</v>
          </cell>
          <cell r="E1983" t="str">
            <v>IRETI OMOTOSO</v>
          </cell>
          <cell r="F1983" t="str">
            <v>PRODUCTION</v>
          </cell>
          <cell r="G1983">
            <v>413001</v>
          </cell>
          <cell r="H1983">
            <v>4130</v>
          </cell>
          <cell r="I1983" t="str">
            <v>OF-MTCE</v>
          </cell>
          <cell r="J1983" t="str">
            <v>BASE JV</v>
          </cell>
          <cell r="K1983" t="str">
            <v>PRODUCTION</v>
          </cell>
          <cell r="L1983" t="str">
            <v>PRODUCTION</v>
          </cell>
          <cell r="M1983" t="str">
            <v>Asset Manager, Central Hub</v>
          </cell>
          <cell r="N1983" t="str">
            <v>Asset Management Integration Lead</v>
          </cell>
          <cell r="O1983" t="str">
            <v>OLALEYE, OLAYEMI</v>
          </cell>
          <cell r="P1983" t="str">
            <v>ABIODUN.BAKARE@SHELL.COM</v>
          </cell>
          <cell r="Q1983" t="str">
            <v>OPEX</v>
          </cell>
          <cell r="R1983" t="str">
            <v>OPEX</v>
          </cell>
          <cell r="S1983" t="str">
            <v>NON SAL</v>
          </cell>
          <cell r="T1983" t="str">
            <v>N/A</v>
          </cell>
          <cell r="U1983" t="str">
            <v>N/A</v>
          </cell>
          <cell r="V1983" t="str">
            <v>C_OPSE_OIL_Z11</v>
          </cell>
          <cell r="W1983" t="str">
            <v>P233 Facilities Maintenance</v>
          </cell>
          <cell r="X1983" t="str">
            <v>S7200 Services</v>
          </cell>
          <cell r="Y1983" t="str">
            <v>A2140 Facilities Maintenance</v>
          </cell>
          <cell r="Z1983">
            <v>339314.55000000005</v>
          </cell>
          <cell r="AA1983">
            <v>317097.84999999998</v>
          </cell>
          <cell r="AB1983">
            <v>74610400</v>
          </cell>
          <cell r="AC1983">
            <v>80168</v>
          </cell>
          <cell r="AD1983">
            <v>324792.26229508198</v>
          </cell>
          <cell r="AG1983">
            <v>0</v>
          </cell>
          <cell r="AH1983">
            <v>-324792.26229508198</v>
          </cell>
        </row>
        <row r="1984">
          <cell r="A1984">
            <v>113188</v>
          </cell>
          <cell r="B1984" t="str">
            <v>OVERHEADS HR &amp; SERVICES- CORPORATE UTILITIES</v>
          </cell>
          <cell r="C1984" t="str">
            <v>O.NG.SLE.RAU.FAC.724FC</v>
          </cell>
          <cell r="D1984" t="str">
            <v>CORPORATE UTILITIES OPERATIONS - EAST</v>
          </cell>
          <cell r="E1984" t="str">
            <v>CHIGBO ENENMO</v>
          </cell>
          <cell r="F1984" t="str">
            <v>INFRASTRUCTURE</v>
          </cell>
          <cell r="G1984">
            <v>415001</v>
          </cell>
          <cell r="H1984">
            <v>4150</v>
          </cell>
          <cell r="I1984" t="str">
            <v>OF-MTCE</v>
          </cell>
          <cell r="J1984" t="str">
            <v>BASE JV</v>
          </cell>
          <cell r="K1984" t="str">
            <v>HR</v>
          </cell>
          <cell r="L1984" t="str">
            <v>INFRASTRUCTURE</v>
          </cell>
          <cell r="M1984" t="str">
            <v>Infrastructure Services Mgr Nigeria</v>
          </cell>
          <cell r="N1984" t="str">
            <v>Head, Corporate Utilities</v>
          </cell>
          <cell r="O1984" t="str">
            <v>AJILIMA- ISAAC, HAWA</v>
          </cell>
          <cell r="P1984" t="str">
            <v>IDARA.IDANG@SHELL.COM</v>
          </cell>
          <cell r="Q1984" t="str">
            <v>OPEX</v>
          </cell>
          <cell r="R1984" t="str">
            <v>OPEX</v>
          </cell>
          <cell r="S1984" t="str">
            <v>NON SAL</v>
          </cell>
          <cell r="T1984" t="str">
            <v>N/A</v>
          </cell>
          <cell r="U1984" t="str">
            <v>N/A</v>
          </cell>
          <cell r="V1984" t="str">
            <v>N/A</v>
          </cell>
          <cell r="W1984" t="str">
            <v>P236.10 Office/Property Management</v>
          </cell>
          <cell r="X1984" t="str">
            <v>S7200 Services</v>
          </cell>
          <cell r="Y1984" t="str">
            <v>A2340 Overhead</v>
          </cell>
          <cell r="Z1984">
            <v>0</v>
          </cell>
          <cell r="AA1984">
            <v>0</v>
          </cell>
          <cell r="AB1984">
            <v>0</v>
          </cell>
          <cell r="AC1984">
            <v>0</v>
          </cell>
          <cell r="AD1984">
            <v>0</v>
          </cell>
          <cell r="AG1984">
            <v>0</v>
          </cell>
          <cell r="AH1984">
            <v>0</v>
          </cell>
        </row>
        <row r="1985">
          <cell r="A1985" t="str">
            <v>O.NG.SLE.RAU.FAC.724FC</v>
          </cell>
          <cell r="B1985" t="str">
            <v>CORPORATE UTILITIES OPERATIONS - EAST</v>
          </cell>
          <cell r="C1985" t="str">
            <v>O.NG.SLE.RAU.FAC.724FC</v>
          </cell>
          <cell r="D1985" t="str">
            <v>CORPORATE UTILITIES OPERATIONS - EAST</v>
          </cell>
          <cell r="E1985" t="str">
            <v>CHIGBO ENENMO</v>
          </cell>
          <cell r="F1985" t="str">
            <v>INFRASTRUCTURE</v>
          </cell>
          <cell r="G1985">
            <v>415001</v>
          </cell>
          <cell r="H1985">
            <v>4150</v>
          </cell>
          <cell r="I1985" t="str">
            <v>OF-MTCE</v>
          </cell>
          <cell r="J1985" t="str">
            <v>BASE JV</v>
          </cell>
          <cell r="K1985" t="str">
            <v>HR</v>
          </cell>
          <cell r="L1985" t="str">
            <v>INFRASTRUCTURE</v>
          </cell>
          <cell r="M1985" t="str">
            <v>Infrastructure Services Mgr Nigeria</v>
          </cell>
          <cell r="N1985" t="str">
            <v>Head, Corporate Utilities</v>
          </cell>
          <cell r="O1985" t="str">
            <v>AJILIMA- ISAAC, HAWA</v>
          </cell>
          <cell r="P1985" t="str">
            <v>IDARA.IDANG@SHELL.COM</v>
          </cell>
          <cell r="Q1985" t="str">
            <v>OPEX</v>
          </cell>
          <cell r="R1985" t="str">
            <v>OPEX</v>
          </cell>
          <cell r="S1985" t="str">
            <v>NON SAL</v>
          </cell>
          <cell r="T1985" t="str">
            <v>N/A</v>
          </cell>
          <cell r="U1985" t="str">
            <v>N/A</v>
          </cell>
          <cell r="V1985" t="str">
            <v>C_OPSE_OIL_Z11</v>
          </cell>
          <cell r="W1985" t="str">
            <v>P236.10 Office/Property Management</v>
          </cell>
          <cell r="X1985" t="str">
            <v>S7200 Services</v>
          </cell>
          <cell r="Y1985" t="str">
            <v>A2340 Overhead</v>
          </cell>
          <cell r="Z1985">
            <v>9151983.8999999985</v>
          </cell>
          <cell r="AA1985">
            <v>-0.110000000061234</v>
          </cell>
          <cell r="AB1985">
            <v>0</v>
          </cell>
          <cell r="AC1985">
            <v>0</v>
          </cell>
          <cell r="AD1985">
            <v>0</v>
          </cell>
          <cell r="AG1985">
            <v>0</v>
          </cell>
          <cell r="AH1985">
            <v>0</v>
          </cell>
        </row>
        <row r="1986">
          <cell r="A1986" t="str">
            <v>O.NG.PSO.PIP.FAC.724FP</v>
          </cell>
          <cell r="B1986" t="str">
            <v>OGGSS PIPELINE PREV. MTC</v>
          </cell>
          <cell r="C1986" t="str">
            <v>O.NG.PSO.PIP.FAC.724FP</v>
          </cell>
          <cell r="D1986" t="str">
            <v>OGGSS PIPELINE PREV. MTC (MAINTENANCE OF PIPELINES, FLOWLINES AND RISERS - CRUDE)</v>
          </cell>
          <cell r="E1986" t="str">
            <v>IRETI OMOTOSO</v>
          </cell>
          <cell r="F1986" t="str">
            <v>PRODUCTION</v>
          </cell>
          <cell r="G1986">
            <v>412003</v>
          </cell>
          <cell r="H1986">
            <v>4120</v>
          </cell>
          <cell r="I1986" t="str">
            <v>GAS</v>
          </cell>
          <cell r="J1986" t="str">
            <v>BASE JV</v>
          </cell>
          <cell r="K1986" t="str">
            <v>PRODUCTION</v>
          </cell>
          <cell r="L1986" t="str">
            <v>PRODUCTION</v>
          </cell>
          <cell r="M1986" t="str">
            <v>Asset Manager, EA Hub</v>
          </cell>
          <cell r="N1986" t="str">
            <v>Asset Management Integration Lead</v>
          </cell>
          <cell r="O1986" t="str">
            <v>OLUMIDE, VICTORIA</v>
          </cell>
          <cell r="P1986" t="str">
            <v>OGBONNA.NWACHI@SHELL.COM</v>
          </cell>
          <cell r="Q1986" t="str">
            <v>OPEX</v>
          </cell>
          <cell r="R1986" t="str">
            <v>OPEX</v>
          </cell>
          <cell r="S1986" t="str">
            <v>NON SAL</v>
          </cell>
          <cell r="T1986" t="str">
            <v>N/A</v>
          </cell>
          <cell r="U1986" t="str">
            <v>N/A</v>
          </cell>
          <cell r="V1986" t="str">
            <v>N_EAZZ_OFS_N01</v>
          </cell>
          <cell r="W1986" t="str">
            <v>P233 Facilities Maintenance - Gas</v>
          </cell>
          <cell r="X1986" t="str">
            <v>S7200 Services</v>
          </cell>
          <cell r="Y1986" t="str">
            <v>A2140 Facilities Maintenance</v>
          </cell>
          <cell r="Z1986">
            <v>2294325.9000000008</v>
          </cell>
          <cell r="AA1986">
            <v>2438594.6300000004</v>
          </cell>
          <cell r="AB1986">
            <v>383909600.00000006</v>
          </cell>
          <cell r="AC1986">
            <v>1888079.9999999998</v>
          </cell>
          <cell r="AD1986">
            <v>3146800</v>
          </cell>
          <cell r="AG1986">
            <v>0</v>
          </cell>
          <cell r="AH1986">
            <v>-3146800</v>
          </cell>
        </row>
        <row r="1987">
          <cell r="A1987" t="str">
            <v>O.NG.SLW.RAU.FAC.724FC</v>
          </cell>
          <cell r="B1987" t="str">
            <v>CORPORATE UTILITIES OPERATIONS - WEST</v>
          </cell>
          <cell r="C1987" t="str">
            <v>O.NG.SLE.RAU.FAC.724FC</v>
          </cell>
          <cell r="D1987" t="str">
            <v>CORPORATE UTILITIES OPERATIONS - EAST</v>
          </cell>
          <cell r="E1987" t="str">
            <v>CHIGBO ENENMO</v>
          </cell>
          <cell r="F1987" t="str">
            <v>INFRASTRUCTURE</v>
          </cell>
          <cell r="G1987">
            <v>415001</v>
          </cell>
          <cell r="H1987">
            <v>4150</v>
          </cell>
          <cell r="I1987" t="str">
            <v>OF-MTCE</v>
          </cell>
          <cell r="J1987" t="str">
            <v>BASE JV</v>
          </cell>
          <cell r="K1987" t="str">
            <v>HR</v>
          </cell>
          <cell r="L1987" t="str">
            <v>INFRASTRUCTURE</v>
          </cell>
          <cell r="M1987" t="str">
            <v>Infrastructure Services Mgr Nigeria</v>
          </cell>
          <cell r="N1987" t="str">
            <v>Head, Corporate Utilities</v>
          </cell>
          <cell r="O1987" t="str">
            <v>AJILIMA- ISAAC, HAWA</v>
          </cell>
          <cell r="P1987" t="str">
            <v>IDARA.IDANG@SHELL.COM</v>
          </cell>
          <cell r="Q1987" t="str">
            <v>OPEX</v>
          </cell>
          <cell r="R1987" t="str">
            <v>OPEX</v>
          </cell>
          <cell r="S1987" t="str">
            <v>NON SAL</v>
          </cell>
          <cell r="T1987" t="str">
            <v>N/A</v>
          </cell>
          <cell r="U1987" t="str">
            <v>N/A</v>
          </cell>
          <cell r="V1987" t="str">
            <v>C_OPSE_OIL_Z11</v>
          </cell>
          <cell r="W1987" t="str">
            <v>P236.10 Office/Property Management</v>
          </cell>
          <cell r="X1987" t="str">
            <v>S7200 Services</v>
          </cell>
          <cell r="Y1987" t="str">
            <v>A2340 Overhead</v>
          </cell>
          <cell r="Z1987">
            <v>2835708.9200000009</v>
          </cell>
          <cell r="AA1987">
            <v>-1993.4700000000234</v>
          </cell>
          <cell r="AB1987">
            <v>0</v>
          </cell>
          <cell r="AC1987">
            <v>0</v>
          </cell>
          <cell r="AD1987">
            <v>0</v>
          </cell>
          <cell r="AG1987">
            <v>0</v>
          </cell>
          <cell r="AH1987">
            <v>0</v>
          </cell>
        </row>
        <row r="1988">
          <cell r="A1988" t="str">
            <v>O.NG.SLE.UTH.FAC.71300</v>
          </cell>
          <cell r="B1988" t="str">
            <v>CORPORATE UTILITIES-HVAC OPERATIONS FIELD EAST</v>
          </cell>
          <cell r="C1988" t="str">
            <v>O.NG.SLE.UTH.FAC.71300</v>
          </cell>
          <cell r="D1988" t="str">
            <v>CORPORATE UTILITIES-HVAC OPERATIONS</v>
          </cell>
          <cell r="E1988" t="str">
            <v>CHIGBO ENENMO</v>
          </cell>
          <cell r="F1988" t="str">
            <v>INFRASTRUCTURE</v>
          </cell>
          <cell r="G1988">
            <v>415001</v>
          </cell>
          <cell r="H1988">
            <v>4150</v>
          </cell>
          <cell r="I1988" t="str">
            <v>OF-MTCE</v>
          </cell>
          <cell r="J1988" t="str">
            <v>BASE JV</v>
          </cell>
          <cell r="K1988" t="str">
            <v>HR</v>
          </cell>
          <cell r="L1988" t="str">
            <v>INFRASTRUCTURE</v>
          </cell>
          <cell r="M1988" t="str">
            <v>Infrastructure Services Mgr Nigeria</v>
          </cell>
          <cell r="N1988" t="str">
            <v>Head, Corporate Utilities</v>
          </cell>
          <cell r="O1988" t="str">
            <v>AJILIMA- ISAAC, HAWA</v>
          </cell>
          <cell r="P1988" t="str">
            <v>HUMPHREY.ULUOCHA@SHELL.COM</v>
          </cell>
          <cell r="Q1988" t="str">
            <v>OPEX</v>
          </cell>
          <cell r="R1988" t="str">
            <v>OPEX</v>
          </cell>
          <cell r="S1988" t="str">
            <v>NON SAL</v>
          </cell>
          <cell r="T1988" t="str">
            <v>N/A</v>
          </cell>
          <cell r="U1988" t="str">
            <v>N/A</v>
          </cell>
          <cell r="V1988" t="str">
            <v>C_OPSE_OIL_Z11</v>
          </cell>
          <cell r="W1988" t="str">
            <v>P236.10 Office/Property Management</v>
          </cell>
          <cell r="X1988" t="str">
            <v>S7200 Services</v>
          </cell>
          <cell r="Y1988" t="str">
            <v>A2340 Overhead</v>
          </cell>
          <cell r="Z1988">
            <v>0</v>
          </cell>
          <cell r="AA1988">
            <v>402311.5199999999</v>
          </cell>
          <cell r="AB1988">
            <v>98084000</v>
          </cell>
          <cell r="AC1988">
            <v>0</v>
          </cell>
          <cell r="AD1988">
            <v>321586.88524590165</v>
          </cell>
          <cell r="AG1988">
            <v>0</v>
          </cell>
          <cell r="AH1988">
            <v>-321586.88524590165</v>
          </cell>
        </row>
        <row r="1989">
          <cell r="A1989" t="str">
            <v>O.NG.PSO.RPP.FAC.724FP</v>
          </cell>
          <cell r="B1989" t="str">
            <v>OGGS PLATFORM FACIL PREV. MTC</v>
          </cell>
          <cell r="C1989" t="str">
            <v>O.NG.PSO.RPP.FAC.724FP</v>
          </cell>
          <cell r="D1989" t="str">
            <v>OGGS PLATFORM FACIL PREV. MTC (MAINTENANCE OF PIPELINES, FLOWLINES AND RISERS - CRUDE)</v>
          </cell>
          <cell r="E1989" t="str">
            <v>IRETI OMOTOSO</v>
          </cell>
          <cell r="F1989" t="str">
            <v>PRODUCTION</v>
          </cell>
          <cell r="G1989">
            <v>412001</v>
          </cell>
          <cell r="H1989">
            <v>4120</v>
          </cell>
          <cell r="I1989" t="str">
            <v>GAS</v>
          </cell>
          <cell r="J1989" t="str">
            <v>BASE JV</v>
          </cell>
          <cell r="K1989" t="str">
            <v>PRODUCTION</v>
          </cell>
          <cell r="L1989" t="str">
            <v>PRODUCTION</v>
          </cell>
          <cell r="M1989" t="str">
            <v>Asset Manager, EA Hub</v>
          </cell>
          <cell r="N1989" t="str">
            <v>Asset Management Integration Lead</v>
          </cell>
          <cell r="O1989" t="str">
            <v>OLUMIDE, VICTORIA</v>
          </cell>
          <cell r="P1989" t="str">
            <v>OGBONNA.NWACHI@SHELL.COM</v>
          </cell>
          <cell r="Q1989" t="str">
            <v>OPEX</v>
          </cell>
          <cell r="R1989" t="str">
            <v>OPEX</v>
          </cell>
          <cell r="S1989" t="str">
            <v>NON SAL</v>
          </cell>
          <cell r="T1989" t="str">
            <v>N/A</v>
          </cell>
          <cell r="U1989" t="str">
            <v>N/A</v>
          </cell>
          <cell r="V1989" t="str">
            <v>N_EAZZ_OFS_N01</v>
          </cell>
          <cell r="W1989" t="str">
            <v>P233 Facilities Maintenance - Gas</v>
          </cell>
          <cell r="X1989" t="str">
            <v>S7200 Services</v>
          </cell>
          <cell r="Y1989" t="str">
            <v>A2140 Facilities Maintenance</v>
          </cell>
          <cell r="Z1989">
            <v>10005.269999999999</v>
          </cell>
          <cell r="AA1989">
            <v>4428621.9000000004</v>
          </cell>
          <cell r="AB1989">
            <v>761226</v>
          </cell>
          <cell r="AC1989">
            <v>66519.95</v>
          </cell>
          <cell r="AD1989">
            <v>69015.772950819664</v>
          </cell>
          <cell r="AG1989">
            <v>0</v>
          </cell>
          <cell r="AH1989">
            <v>-69015.772950819664</v>
          </cell>
        </row>
        <row r="1990">
          <cell r="A1990" t="str">
            <v>O.NG.SLL.UTH.FAC.71300</v>
          </cell>
          <cell r="B1990" t="str">
            <v>CORPORATE UTILITIES-HVAC OPERATIONS NON FIELD</v>
          </cell>
          <cell r="C1990" t="str">
            <v>O.NG.SLE.UTH.FAC.71300</v>
          </cell>
          <cell r="D1990" t="str">
            <v>CORPORATE UTILITIES-HVAC OPERATIONS</v>
          </cell>
          <cell r="E1990" t="str">
            <v>CHIGBO ENENMO</v>
          </cell>
          <cell r="F1990" t="str">
            <v>INFRASTRUCTURE</v>
          </cell>
          <cell r="G1990">
            <v>415001</v>
          </cell>
          <cell r="H1990">
            <v>4150</v>
          </cell>
          <cell r="I1990" t="str">
            <v>OF-MTCE</v>
          </cell>
          <cell r="J1990" t="str">
            <v>BASE JV</v>
          </cell>
          <cell r="K1990" t="str">
            <v>HR</v>
          </cell>
          <cell r="L1990" t="str">
            <v>INFRASTRUCTURE</v>
          </cell>
          <cell r="M1990" t="str">
            <v>Infrastructure Services Mgr Nigeria</v>
          </cell>
          <cell r="N1990" t="str">
            <v>Head, Corporate Utilities</v>
          </cell>
          <cell r="O1990" t="str">
            <v>AJILIMA- ISAAC, HAWA</v>
          </cell>
          <cell r="P1990" t="str">
            <v>HUMPHREY.ULUOCHA@SHELL.COM</v>
          </cell>
          <cell r="Q1990" t="str">
            <v>OPEX</v>
          </cell>
          <cell r="R1990" t="str">
            <v>OPEX</v>
          </cell>
          <cell r="S1990" t="str">
            <v>NON SAL</v>
          </cell>
          <cell r="T1990" t="str">
            <v>N/A</v>
          </cell>
          <cell r="U1990" t="str">
            <v>N/A</v>
          </cell>
          <cell r="V1990" t="str">
            <v>C_OPSE_OIL_Z11</v>
          </cell>
          <cell r="W1990" t="str">
            <v>P236.10 Office/Property Management</v>
          </cell>
          <cell r="X1990" t="str">
            <v>S7200 Services</v>
          </cell>
          <cell r="Y1990" t="str">
            <v>A2340 Overhead</v>
          </cell>
          <cell r="Z1990">
            <v>0</v>
          </cell>
          <cell r="AA1990">
            <v>478399.70999999996</v>
          </cell>
          <cell r="AB1990">
            <v>231424000</v>
          </cell>
          <cell r="AC1990">
            <v>414312</v>
          </cell>
          <cell r="AD1990">
            <v>1173079.2131147541</v>
          </cell>
          <cell r="AG1990">
            <v>0</v>
          </cell>
          <cell r="AH1990">
            <v>-1173079.2131147541</v>
          </cell>
        </row>
        <row r="1991">
          <cell r="A1991" t="str">
            <v>O.NG.SLW.UTH.FAC.71300</v>
          </cell>
          <cell r="B1991" t="str">
            <v>CORPORATE UTILITIES-HVAC OPERATIONS FIELD WEST</v>
          </cell>
          <cell r="C1991" t="str">
            <v>O.NG.SLE.UTH.FAC.71300</v>
          </cell>
          <cell r="D1991" t="str">
            <v>CORPORATE UTILITIES-HVAC OPERATIONS</v>
          </cell>
          <cell r="E1991" t="str">
            <v>CHIGBO ENENMO</v>
          </cell>
          <cell r="F1991" t="str">
            <v>INFRASTRUCTURE</v>
          </cell>
          <cell r="G1991">
            <v>415001</v>
          </cell>
          <cell r="H1991">
            <v>4150</v>
          </cell>
          <cell r="I1991" t="str">
            <v>OF-MTCE</v>
          </cell>
          <cell r="J1991" t="str">
            <v>BASE JV</v>
          </cell>
          <cell r="K1991" t="str">
            <v>HR</v>
          </cell>
          <cell r="L1991" t="str">
            <v>INFRASTRUCTURE</v>
          </cell>
          <cell r="M1991" t="str">
            <v>Infrastructure Services Mgr Nigeria</v>
          </cell>
          <cell r="N1991" t="str">
            <v>Head, Corporate Utilities</v>
          </cell>
          <cell r="O1991" t="str">
            <v>AJILIMA- ISAAC, HAWA</v>
          </cell>
          <cell r="P1991" t="str">
            <v>HUMPHREY.ULUOCHA@SHELL.COM</v>
          </cell>
          <cell r="Q1991" t="str">
            <v>OPEX</v>
          </cell>
          <cell r="R1991" t="str">
            <v>OPEX</v>
          </cell>
          <cell r="S1991" t="str">
            <v>NON SAL</v>
          </cell>
          <cell r="T1991" t="str">
            <v>N/A</v>
          </cell>
          <cell r="U1991" t="str">
            <v>N/A</v>
          </cell>
          <cell r="V1991" t="str">
            <v>C_OPSE_OIL_Z11</v>
          </cell>
          <cell r="W1991" t="str">
            <v>P236.10 Office/Property Management</v>
          </cell>
          <cell r="X1991" t="str">
            <v>S7200 Services</v>
          </cell>
          <cell r="Y1991" t="str">
            <v>A2340 Overhead</v>
          </cell>
          <cell r="Z1991">
            <v>0</v>
          </cell>
          <cell r="AA1991">
            <v>770576.2</v>
          </cell>
          <cell r="AB1991">
            <v>47008000</v>
          </cell>
          <cell r="AC1991">
            <v>0</v>
          </cell>
          <cell r="AD1991">
            <v>154124.59016393442</v>
          </cell>
          <cell r="AG1991">
            <v>0</v>
          </cell>
          <cell r="AH1991">
            <v>-154124.59016393442</v>
          </cell>
        </row>
        <row r="1992">
          <cell r="A1992" t="str">
            <v>O.NG.SLE.UTP.FAC.71300</v>
          </cell>
          <cell r="B1992" t="str">
            <v>CORPORATE UTILITIES-POWER GEN AND DISTRIBUTION OPERATIONS FIELD EAST</v>
          </cell>
          <cell r="C1992" t="str">
            <v>O.NG.SLE.UTP.FAC.71300</v>
          </cell>
          <cell r="D1992" t="str">
            <v>CORPORATE UTILITIES-POWER GEN AND DISTRIBUTION OPERATIONS</v>
          </cell>
          <cell r="E1992" t="str">
            <v>CHIGBO ENENMO</v>
          </cell>
          <cell r="F1992" t="str">
            <v>INFRASTRUCTURE</v>
          </cell>
          <cell r="G1992">
            <v>415001</v>
          </cell>
          <cell r="H1992">
            <v>4150</v>
          </cell>
          <cell r="I1992" t="str">
            <v>OF-MTCE</v>
          </cell>
          <cell r="J1992" t="str">
            <v>BASE JV</v>
          </cell>
          <cell r="K1992" t="str">
            <v>HR</v>
          </cell>
          <cell r="L1992" t="str">
            <v>INFRASTRUCTURE</v>
          </cell>
          <cell r="M1992" t="str">
            <v>Infrastructure Services Mgr Nigeria</v>
          </cell>
          <cell r="N1992" t="str">
            <v>Head, Corporate Utilities</v>
          </cell>
          <cell r="O1992" t="str">
            <v>AJILIMA- ISAAC, HAWA</v>
          </cell>
          <cell r="P1992" t="str">
            <v>IDARA.IDANG@SHELL.COM</v>
          </cell>
          <cell r="Q1992" t="str">
            <v>OPEX</v>
          </cell>
          <cell r="R1992" t="str">
            <v>OPEX</v>
          </cell>
          <cell r="S1992" t="str">
            <v>NON SAL</v>
          </cell>
          <cell r="T1992" t="str">
            <v>N/A</v>
          </cell>
          <cell r="U1992" t="str">
            <v>N/A</v>
          </cell>
          <cell r="V1992" t="str">
            <v>C_OPSE_OIL_Z11</v>
          </cell>
          <cell r="W1992" t="str">
            <v>P236.10 Office/Property Management</v>
          </cell>
          <cell r="X1992" t="str">
            <v>S7200 Services</v>
          </cell>
          <cell r="Y1992" t="str">
            <v>A2340 Overhead</v>
          </cell>
          <cell r="Z1992">
            <v>0</v>
          </cell>
          <cell r="AA1992">
            <v>92010.979999999981</v>
          </cell>
          <cell r="AB1992">
            <v>87720000</v>
          </cell>
          <cell r="AC1992">
            <v>78480</v>
          </cell>
          <cell r="AD1992">
            <v>366086.55737704918</v>
          </cell>
          <cell r="AG1992">
            <v>0</v>
          </cell>
          <cell r="AH1992">
            <v>-366086.55737704918</v>
          </cell>
        </row>
        <row r="1993">
          <cell r="A1993" t="str">
            <v>O.NG.PSW.WSU.FAC.71300</v>
          </cell>
          <cell r="B1993" t="str">
            <v>PROD. WORKSHOP OPERATIONS</v>
          </cell>
          <cell r="C1993" t="str">
            <v>O.NG.PSW.WSU.FAC.71300</v>
          </cell>
          <cell r="D1993" t="str">
            <v>PROD. WORKSHOP OPERATIONS.</v>
          </cell>
          <cell r="E1993" t="str">
            <v>IRETI OMOTOSO</v>
          </cell>
          <cell r="F1993" t="str">
            <v>PRODUCTION</v>
          </cell>
          <cell r="G1993">
            <v>413001</v>
          </cell>
          <cell r="H1993">
            <v>4130</v>
          </cell>
          <cell r="I1993" t="str">
            <v>OF-MTCE</v>
          </cell>
          <cell r="J1993" t="str">
            <v>BASE JV</v>
          </cell>
          <cell r="K1993" t="str">
            <v>PRODUCTION</v>
          </cell>
          <cell r="L1993" t="str">
            <v>PRODUCTION</v>
          </cell>
          <cell r="M1993" t="str">
            <v>Asset Manager, Swamp West Hub</v>
          </cell>
          <cell r="N1993" t="str">
            <v>Asset Management Integration Lead</v>
          </cell>
          <cell r="O1993" t="str">
            <v>OLALEYE, OLAYEMI</v>
          </cell>
          <cell r="P1993" t="str">
            <v>ABIODUN.BAKARE@SHELL.COM</v>
          </cell>
          <cell r="Q1993" t="str">
            <v>OPEX</v>
          </cell>
          <cell r="R1993" t="str">
            <v>OPEX</v>
          </cell>
          <cell r="S1993" t="str">
            <v>NON SAL</v>
          </cell>
          <cell r="T1993" t="str">
            <v>N/A</v>
          </cell>
          <cell r="U1993" t="str">
            <v>N/A</v>
          </cell>
          <cell r="V1993" t="str">
            <v>C_OPSE_OIL_Z11</v>
          </cell>
          <cell r="W1993" t="str">
            <v>P231 Production Operations</v>
          </cell>
          <cell r="X1993" t="str">
            <v>S7200 Services</v>
          </cell>
          <cell r="Y1993" t="str">
            <v>A2140 Facilities Maintenance</v>
          </cell>
          <cell r="Z1993">
            <v>2602719.5099999998</v>
          </cell>
          <cell r="AA1993">
            <v>1671341.6600000001</v>
          </cell>
          <cell r="AB1993">
            <v>276256883.19999999</v>
          </cell>
          <cell r="AC1993">
            <v>524985</v>
          </cell>
          <cell r="AD1993">
            <v>1430745.272786885</v>
          </cell>
          <cell r="AG1993">
            <v>0</v>
          </cell>
          <cell r="AH1993">
            <v>-1430745.272786885</v>
          </cell>
        </row>
        <row r="1994">
          <cell r="A1994" t="str">
            <v>O.NG.SLL.UTP.FAC.71300</v>
          </cell>
          <cell r="B1994" t="str">
            <v>CORPORATE UTILITIES-POWER GEN AND DISTRIBUTION OPERATIONS NON FIELD</v>
          </cell>
          <cell r="C1994" t="str">
            <v>O.NG.SLE.UTP.FAC.71300</v>
          </cell>
          <cell r="D1994" t="str">
            <v>CORPORATE UTILITIES-POWER GEN AND DISTRIBUTION OPERATIONS</v>
          </cell>
          <cell r="E1994" t="str">
            <v>CHIGBO ENENMO</v>
          </cell>
          <cell r="F1994" t="str">
            <v>INFRASTRUCTURE</v>
          </cell>
          <cell r="G1994">
            <v>415001</v>
          </cell>
          <cell r="H1994">
            <v>4150</v>
          </cell>
          <cell r="I1994" t="str">
            <v>OF-MTCE</v>
          </cell>
          <cell r="J1994" t="str">
            <v>BASE JV</v>
          </cell>
          <cell r="K1994" t="str">
            <v>HR</v>
          </cell>
          <cell r="L1994" t="str">
            <v>INFRASTRUCTURE</v>
          </cell>
          <cell r="M1994" t="str">
            <v>Infrastructure Services Mgr Nigeria</v>
          </cell>
          <cell r="N1994" t="str">
            <v>Head, Corporate Utilities</v>
          </cell>
          <cell r="O1994" t="str">
            <v>AJILIMA- ISAAC, HAWA</v>
          </cell>
          <cell r="P1994" t="str">
            <v>IDARA.IDANG@SHELL.COM</v>
          </cell>
          <cell r="Q1994" t="str">
            <v>OPEX</v>
          </cell>
          <cell r="R1994" t="str">
            <v>OPEX</v>
          </cell>
          <cell r="S1994" t="str">
            <v>NON SAL</v>
          </cell>
          <cell r="T1994" t="str">
            <v>N/A</v>
          </cell>
          <cell r="U1994" t="str">
            <v>N/A</v>
          </cell>
          <cell r="V1994" t="str">
            <v>C_OPSE_OIL_Z11</v>
          </cell>
          <cell r="W1994" t="str">
            <v>P236.10 Office/Property Management</v>
          </cell>
          <cell r="X1994" t="str">
            <v>S7200 Services</v>
          </cell>
          <cell r="Y1994" t="str">
            <v>A2340 Overhead</v>
          </cell>
          <cell r="Z1994">
            <v>0</v>
          </cell>
          <cell r="AA1994">
            <v>4006192.5399999982</v>
          </cell>
          <cell r="AB1994">
            <v>770956928</v>
          </cell>
          <cell r="AC1994">
            <v>741307.04</v>
          </cell>
          <cell r="AD1994">
            <v>3269034.6727868854</v>
          </cell>
          <cell r="AG1994">
            <v>0</v>
          </cell>
          <cell r="AH1994">
            <v>-3269034.6727868854</v>
          </cell>
        </row>
        <row r="1995">
          <cell r="A1995" t="str">
            <v>O.NG.PSW.WSU.FAC.724FP</v>
          </cell>
          <cell r="B1995" t="str">
            <v>PROVISION OF FITTER SERVICES TO JAN 2005</v>
          </cell>
          <cell r="C1995" t="str">
            <v>O.NG.PSW.WSU.FAC.724FP</v>
          </cell>
          <cell r="D1995" t="str">
            <v>PROVISION OF FITTER SERVICES TO JAN 2005 (PRODUCTION MAINTENANCE – OIL (ONSHORE))</v>
          </cell>
          <cell r="E1995" t="str">
            <v>IRETI OMOTOSO</v>
          </cell>
          <cell r="F1995" t="str">
            <v>PRODUCTION</v>
          </cell>
          <cell r="G1995">
            <v>413001</v>
          </cell>
          <cell r="H1995">
            <v>4130</v>
          </cell>
          <cell r="I1995" t="str">
            <v>OF-MTCE</v>
          </cell>
          <cell r="J1995" t="str">
            <v>BASE JV</v>
          </cell>
          <cell r="K1995" t="str">
            <v>PRODUCTION</v>
          </cell>
          <cell r="L1995" t="str">
            <v>PRODUCTION</v>
          </cell>
          <cell r="M1995" t="str">
            <v>Asset Manager, Swamp West Hub</v>
          </cell>
          <cell r="N1995" t="str">
            <v>Asset Management Integration Lead</v>
          </cell>
          <cell r="O1995" t="str">
            <v>OLALEYE, OLAYEMI</v>
          </cell>
          <cell r="P1995" t="str">
            <v>ABIODUN.BAKARE@SHELL.COM</v>
          </cell>
          <cell r="Q1995" t="str">
            <v>OPEX</v>
          </cell>
          <cell r="R1995" t="str">
            <v>OPEX</v>
          </cell>
          <cell r="S1995" t="str">
            <v>NON SAL</v>
          </cell>
          <cell r="T1995" t="str">
            <v>N/A</v>
          </cell>
          <cell r="U1995" t="str">
            <v>N/A</v>
          </cell>
          <cell r="V1995" t="str">
            <v>C_OPSE_OIL_Z11</v>
          </cell>
          <cell r="W1995" t="str">
            <v>P233 Facilities Maintenance</v>
          </cell>
          <cell r="X1995" t="str">
            <v>S7200 Services</v>
          </cell>
          <cell r="Y1995" t="str">
            <v>A2140 Facilities Maintenance</v>
          </cell>
          <cell r="Z1995">
            <v>49369.51999999999</v>
          </cell>
          <cell r="AA1995">
            <v>155825.25</v>
          </cell>
          <cell r="AB1995">
            <v>27780000</v>
          </cell>
          <cell r="AC1995">
            <v>8600</v>
          </cell>
          <cell r="AD1995">
            <v>99681.967213114753</v>
          </cell>
          <cell r="AG1995">
            <v>0</v>
          </cell>
          <cell r="AH1995">
            <v>-99681.967213114753</v>
          </cell>
        </row>
        <row r="1996">
          <cell r="A1996" t="str">
            <v>O.NG.PTE.EXX.FAC.71300</v>
          </cell>
          <cell r="B1996" t="str">
            <v>PTE - EXPORT FACILITY OPERATIONS</v>
          </cell>
          <cell r="C1996" t="str">
            <v>O.NG.PTE.FAC.71300C</v>
          </cell>
          <cell r="D1996" t="str">
            <v>BONNY TERMINAL (PTE) OPERATIONS (LAND TRANSPORT)</v>
          </cell>
          <cell r="E1996" t="str">
            <v>IRETI OMOTOSO</v>
          </cell>
          <cell r="F1996" t="str">
            <v>PRODUCTION</v>
          </cell>
          <cell r="G1996">
            <v>412006</v>
          </cell>
          <cell r="H1996">
            <v>4120</v>
          </cell>
          <cell r="I1996" t="str">
            <v>OF-MTCE</v>
          </cell>
          <cell r="J1996" t="str">
            <v>BASE JV</v>
          </cell>
          <cell r="K1996" t="str">
            <v>PRODUCTION</v>
          </cell>
          <cell r="L1996" t="str">
            <v>PRODUCTION</v>
          </cell>
          <cell r="M1996" t="str">
            <v>Asset Manager, Swamp East Hub</v>
          </cell>
          <cell r="N1996" t="str">
            <v>Bonny Terminal Installation Manager </v>
          </cell>
          <cell r="O1996" t="str">
            <v>MBANEFO, DUBEM</v>
          </cell>
          <cell r="P1996" t="str">
            <v>ADISA.JESUBUNMI@SHELL.COM</v>
          </cell>
          <cell r="Q1996" t="str">
            <v>OPEX</v>
          </cell>
          <cell r="R1996" t="str">
            <v>OPEX</v>
          </cell>
          <cell r="S1996" t="str">
            <v>NON SAL</v>
          </cell>
          <cell r="T1996" t="str">
            <v>N/A</v>
          </cell>
          <cell r="U1996" t="str">
            <v>N/A</v>
          </cell>
          <cell r="V1996" t="str">
            <v>C_OPSE_OIL_Z11</v>
          </cell>
          <cell r="W1996" t="str">
            <v>P231 Production Operations</v>
          </cell>
          <cell r="X1996" t="str">
            <v>S7200 Services</v>
          </cell>
          <cell r="Y1996" t="str">
            <v>A2110 Production Operations</v>
          </cell>
          <cell r="Z1996">
            <v>11610438.890000002</v>
          </cell>
          <cell r="AA1996">
            <v>8604350.0099999998</v>
          </cell>
          <cell r="AB1996">
            <v>1637142054</v>
          </cell>
          <cell r="AC1996">
            <v>3632370.5</v>
          </cell>
          <cell r="AD1996">
            <v>9000049.3655737713</v>
          </cell>
          <cell r="AG1996">
            <v>0</v>
          </cell>
          <cell r="AH1996">
            <v>-9000049.3655737713</v>
          </cell>
        </row>
        <row r="1997">
          <cell r="A1997" t="str">
            <v>O.NG.SLW.UTP.FAC.71300</v>
          </cell>
          <cell r="B1997" t="str">
            <v>CORPORATE UTILITIES-POWER GEN AND DISTRIBUTION OPERATIONS FIELD WEST</v>
          </cell>
          <cell r="C1997" t="str">
            <v>O.NG.SLE.UTP.FAC.71300</v>
          </cell>
          <cell r="D1997" t="str">
            <v>CORPORATE UTILITIES-POWER GEN AND DISTRIBUTION OPERATIONS</v>
          </cell>
          <cell r="E1997" t="str">
            <v>CHIGBO ENENMO</v>
          </cell>
          <cell r="F1997" t="str">
            <v>INFRASTRUCTURE</v>
          </cell>
          <cell r="G1997">
            <v>415001</v>
          </cell>
          <cell r="H1997">
            <v>4150</v>
          </cell>
          <cell r="I1997" t="str">
            <v>OF-MTCE</v>
          </cell>
          <cell r="J1997" t="str">
            <v>BASE JV</v>
          </cell>
          <cell r="K1997" t="str">
            <v>HR</v>
          </cell>
          <cell r="L1997" t="str">
            <v>INFRASTRUCTURE</v>
          </cell>
          <cell r="M1997" t="str">
            <v>Infrastructure Services Mgr Nigeria</v>
          </cell>
          <cell r="N1997" t="str">
            <v>Head, Corporate Utilities</v>
          </cell>
          <cell r="O1997" t="str">
            <v>AJILIMA- ISAAC, HAWA</v>
          </cell>
          <cell r="P1997" t="str">
            <v>IDARA.IDANG@SHELL.COM</v>
          </cell>
          <cell r="Q1997" t="str">
            <v>OPEX</v>
          </cell>
          <cell r="R1997" t="str">
            <v>OPEX</v>
          </cell>
          <cell r="S1997" t="str">
            <v>NON SAL</v>
          </cell>
          <cell r="T1997" t="str">
            <v>N/A</v>
          </cell>
          <cell r="U1997" t="str">
            <v>N/A</v>
          </cell>
          <cell r="V1997" t="str">
            <v>C_OPSE_OIL_Z11</v>
          </cell>
          <cell r="W1997" t="str">
            <v>P236.10 Office/Property Management</v>
          </cell>
          <cell r="X1997" t="str">
            <v>S7200 Services</v>
          </cell>
          <cell r="Y1997" t="str">
            <v>A2340 Overhead</v>
          </cell>
          <cell r="Z1997">
            <v>0</v>
          </cell>
          <cell r="AA1997">
            <v>139389.25999999998</v>
          </cell>
          <cell r="AB1997">
            <v>49881000</v>
          </cell>
          <cell r="AC1997">
            <v>90000</v>
          </cell>
          <cell r="AD1997">
            <v>253544.26229508198</v>
          </cell>
          <cell r="AG1997">
            <v>0</v>
          </cell>
          <cell r="AH1997">
            <v>-253544.26229508198</v>
          </cell>
        </row>
        <row r="1998">
          <cell r="A1998" t="str">
            <v>O.NG.SLE.UTW.FAC.71300</v>
          </cell>
          <cell r="B1998" t="str">
            <v>CORPORATE UTILITIES-WATER OPERATIONS FIELD EAST</v>
          </cell>
          <cell r="C1998" t="str">
            <v>O.NG.SLE.UTW.FAC.71300</v>
          </cell>
          <cell r="D1998" t="str">
            <v>CORPORATE UTILITIES-WATER OPERATIONS</v>
          </cell>
          <cell r="E1998" t="str">
            <v>CHIGBO ENENMO</v>
          </cell>
          <cell r="F1998" t="str">
            <v>INFRASTRUCTURE</v>
          </cell>
          <cell r="G1998">
            <v>415001</v>
          </cell>
          <cell r="H1998">
            <v>4150</v>
          </cell>
          <cell r="I1998" t="str">
            <v>OF-MTCE</v>
          </cell>
          <cell r="J1998" t="str">
            <v>BASE JV</v>
          </cell>
          <cell r="K1998" t="str">
            <v>HR</v>
          </cell>
          <cell r="L1998" t="str">
            <v>INFRASTRUCTURE</v>
          </cell>
          <cell r="M1998" t="str">
            <v>Infrastructure Services Mgr Nigeria</v>
          </cell>
          <cell r="N1998" t="str">
            <v>Head, Corporate Utilities</v>
          </cell>
          <cell r="O1998" t="str">
            <v>AJILIMA- ISAAC, HAWA</v>
          </cell>
          <cell r="P1998" t="str">
            <v>SOLA.ALABI@SHELL.COM</v>
          </cell>
          <cell r="Q1998" t="str">
            <v>OPEX</v>
          </cell>
          <cell r="R1998" t="str">
            <v>OPEX</v>
          </cell>
          <cell r="S1998" t="str">
            <v>NON SAL</v>
          </cell>
          <cell r="T1998" t="str">
            <v>N/A</v>
          </cell>
          <cell r="U1998" t="str">
            <v>N/A</v>
          </cell>
          <cell r="V1998" t="str">
            <v>C_OPSE_OIL_Z11</v>
          </cell>
          <cell r="W1998" t="str">
            <v>P236.10 Office/Property Management</v>
          </cell>
          <cell r="X1998" t="str">
            <v>S7200 Services</v>
          </cell>
          <cell r="Y1998" t="str">
            <v>A2340 Overhead</v>
          </cell>
          <cell r="Z1998">
            <v>0</v>
          </cell>
          <cell r="AA1998">
            <v>486035.75999999995</v>
          </cell>
          <cell r="AB1998">
            <v>59400000</v>
          </cell>
          <cell r="AC1998">
            <v>38000</v>
          </cell>
          <cell r="AD1998">
            <v>232754.09836065574</v>
          </cell>
          <cell r="AG1998">
            <v>0</v>
          </cell>
          <cell r="AH1998">
            <v>-232754.09836065574</v>
          </cell>
        </row>
        <row r="1999">
          <cell r="A1999" t="str">
            <v>O.NG.SLL.UTW.FAC.71300</v>
          </cell>
          <cell r="B1999" t="str">
            <v>CORPORATE UTILITIES-WATER OPERATIONS NON FIELD</v>
          </cell>
          <cell r="C1999" t="str">
            <v>O.NG.SLE.UTW.FAC.71300</v>
          </cell>
          <cell r="D1999" t="str">
            <v>CORPORATE UTILITIES-WATER OPERATIONS</v>
          </cell>
          <cell r="E1999" t="str">
            <v>CHIGBO ENENMO</v>
          </cell>
          <cell r="F1999" t="str">
            <v>INFRASTRUCTURE</v>
          </cell>
          <cell r="G1999">
            <v>415001</v>
          </cell>
          <cell r="H1999">
            <v>4150</v>
          </cell>
          <cell r="I1999" t="str">
            <v>OF-MTCE</v>
          </cell>
          <cell r="J1999" t="str">
            <v>BASE JV</v>
          </cell>
          <cell r="K1999" t="str">
            <v>HR</v>
          </cell>
          <cell r="L1999" t="str">
            <v>INFRASTRUCTURE</v>
          </cell>
          <cell r="M1999" t="str">
            <v>Infrastructure Services Mgr Nigeria</v>
          </cell>
          <cell r="N1999" t="str">
            <v>Head, Corporate Utilities</v>
          </cell>
          <cell r="O1999" t="str">
            <v>AJILIMA- ISAAC, HAWA</v>
          </cell>
          <cell r="P1999" t="str">
            <v>SOLA.ALABI@SHELL.COM</v>
          </cell>
          <cell r="Q1999" t="str">
            <v>OPEX</v>
          </cell>
          <cell r="R1999" t="str">
            <v>OPEX</v>
          </cell>
          <cell r="S1999" t="str">
            <v>NON SAL</v>
          </cell>
          <cell r="T1999" t="str">
            <v>N/A</v>
          </cell>
          <cell r="U1999" t="str">
            <v>N/A</v>
          </cell>
          <cell r="V1999" t="str">
            <v>C_OPSE_OIL_Z11</v>
          </cell>
          <cell r="W1999" t="str">
            <v>P236.10 Office/Property Management</v>
          </cell>
          <cell r="X1999" t="str">
            <v>S7200 Services</v>
          </cell>
          <cell r="Y1999" t="str">
            <v>A2340 Overhead</v>
          </cell>
          <cell r="Z1999">
            <v>0</v>
          </cell>
          <cell r="AA1999">
            <v>701729.5199999999</v>
          </cell>
          <cell r="AB1999">
            <v>119968000</v>
          </cell>
          <cell r="AC1999">
            <v>524020</v>
          </cell>
          <cell r="AD1999">
            <v>917357.70491803274</v>
          </cell>
          <cell r="AG1999">
            <v>0</v>
          </cell>
          <cell r="AH1999">
            <v>-917357.70491803274</v>
          </cell>
        </row>
        <row r="2000">
          <cell r="A2000" t="str">
            <v>O.NG.PTE.IFU.FAC.724FC</v>
          </cell>
          <cell r="B2000" t="str">
            <v>PTE - INFRASTRUCTURE CORR. MTC</v>
          </cell>
          <cell r="C2000" t="str">
            <v>O.NG.PTE.FAC.724FC</v>
          </cell>
          <cell r="D2000" t="str">
            <v>BONNY TERMINAL (PTE) CORRECTIVE MAINTENANCE (TERMINAL OPERATIONS &amp; MAINTENANCE  )</v>
          </cell>
          <cell r="E2000" t="str">
            <v>IRETI OMOTOSO</v>
          </cell>
          <cell r="F2000" t="str">
            <v>PRODUCTION</v>
          </cell>
          <cell r="G2000">
            <v>412004</v>
          </cell>
          <cell r="H2000">
            <v>4120</v>
          </cell>
          <cell r="I2000" t="str">
            <v>OF-MTCE</v>
          </cell>
          <cell r="J2000" t="str">
            <v>BASE JV</v>
          </cell>
          <cell r="K2000" t="str">
            <v>PRODUCTION</v>
          </cell>
          <cell r="L2000" t="str">
            <v>PRODUCTION</v>
          </cell>
          <cell r="M2000" t="str">
            <v>Asset Manager, Swamp East Hub</v>
          </cell>
          <cell r="N2000" t="str">
            <v>Bonny Terminal Installation Manager </v>
          </cell>
          <cell r="O2000" t="str">
            <v>MBANEFO, DUBEM</v>
          </cell>
          <cell r="P2000" t="str">
            <v>AKINDELE.OJO@SHELL.COM</v>
          </cell>
          <cell r="Q2000" t="str">
            <v>OPEX</v>
          </cell>
          <cell r="R2000" t="str">
            <v>OPEX</v>
          </cell>
          <cell r="S2000" t="str">
            <v>NON SAL</v>
          </cell>
          <cell r="T2000" t="str">
            <v>N/A</v>
          </cell>
          <cell r="U2000" t="str">
            <v>N/A</v>
          </cell>
          <cell r="V2000" t="str">
            <v>C_OPSE_OIL_Z11</v>
          </cell>
          <cell r="W2000" t="str">
            <v>P233 Facilities Maintenance</v>
          </cell>
          <cell r="X2000" t="str">
            <v>S7200 Services</v>
          </cell>
          <cell r="Y2000" t="str">
            <v>A2140 Facilities Maintenance</v>
          </cell>
          <cell r="Z2000">
            <v>180257.85999999996</v>
          </cell>
          <cell r="AA2000">
            <v>126887.70999999999</v>
          </cell>
          <cell r="AB2000">
            <v>11650000.000000002</v>
          </cell>
          <cell r="AC2000">
            <v>127000</v>
          </cell>
          <cell r="AD2000">
            <v>165196.72131147541</v>
          </cell>
          <cell r="AG2000">
            <v>0</v>
          </cell>
          <cell r="AH2000">
            <v>-165196.72131147541</v>
          </cell>
        </row>
        <row r="2001">
          <cell r="A2001" t="str">
            <v>O.NG.SLW.UTW.FAC.71300</v>
          </cell>
          <cell r="B2001" t="str">
            <v>CORPORATE UTILITIES-WATER OPERATIONS FIELD WEST</v>
          </cell>
          <cell r="C2001" t="str">
            <v>O.NG.SLE.UTW.FAC.71300</v>
          </cell>
          <cell r="D2001" t="str">
            <v>CORPORATE UTILITIES-WATER OPERATIONS</v>
          </cell>
          <cell r="E2001" t="str">
            <v>CHIGBO ENENMO</v>
          </cell>
          <cell r="F2001" t="str">
            <v>INFRASTRUCTURE</v>
          </cell>
          <cell r="G2001">
            <v>415001</v>
          </cell>
          <cell r="H2001">
            <v>4150</v>
          </cell>
          <cell r="I2001" t="str">
            <v>OF-MTCE</v>
          </cell>
          <cell r="J2001" t="str">
            <v>BASE JV</v>
          </cell>
          <cell r="K2001" t="str">
            <v>HR</v>
          </cell>
          <cell r="L2001" t="str">
            <v>INFRASTRUCTURE</v>
          </cell>
          <cell r="M2001" t="str">
            <v>Infrastructure Services Mgr Nigeria</v>
          </cell>
          <cell r="N2001" t="str">
            <v>Head, Corporate Utilities</v>
          </cell>
          <cell r="O2001" t="str">
            <v>AJILIMA- ISAAC, HAWA</v>
          </cell>
          <cell r="P2001" t="str">
            <v>SOLA.ALABI@SHELL.COM</v>
          </cell>
          <cell r="Q2001" t="str">
            <v>OPEX</v>
          </cell>
          <cell r="R2001" t="str">
            <v>OPEX</v>
          </cell>
          <cell r="S2001" t="str">
            <v>NON SAL</v>
          </cell>
          <cell r="T2001" t="str">
            <v>N/A</v>
          </cell>
          <cell r="U2001" t="str">
            <v>N/A</v>
          </cell>
          <cell r="V2001" t="str">
            <v>C_OPSE_OIL_Z11</v>
          </cell>
          <cell r="W2001" t="str">
            <v>P236.10 Office/Property Management</v>
          </cell>
          <cell r="X2001" t="str">
            <v>S7200 Services</v>
          </cell>
          <cell r="Y2001" t="str">
            <v>A2340 Overhead</v>
          </cell>
          <cell r="Z2001">
            <v>0</v>
          </cell>
          <cell r="AA2001">
            <v>659612.76</v>
          </cell>
          <cell r="AB2001">
            <v>99900000</v>
          </cell>
          <cell r="AC2001">
            <v>85000</v>
          </cell>
          <cell r="AD2001">
            <v>412540.98360655736</v>
          </cell>
          <cell r="AG2001">
            <v>0</v>
          </cell>
          <cell r="AH2001">
            <v>-412540.98360655736</v>
          </cell>
        </row>
        <row r="2002">
          <cell r="A2002" t="str">
            <v>O.NG.PTE.LDL.FAC.71300</v>
          </cell>
          <cell r="B2002" t="str">
            <v>PTE - LOADING PLATFORM OPERATIONS</v>
          </cell>
          <cell r="C2002" t="str">
            <v>O.NG.PTE.FAC.71300A</v>
          </cell>
          <cell r="D2002" t="str">
            <v>BONNY TERMINAL (PTE) OPERATIONS (LOADING - OPERATIONS &amp; MAINTENANCE )</v>
          </cell>
          <cell r="E2002" t="str">
            <v>IRETI OMOTOSO</v>
          </cell>
          <cell r="F2002" t="str">
            <v>PRODUCTION</v>
          </cell>
          <cell r="G2002">
            <v>412007</v>
          </cell>
          <cell r="H2002">
            <v>4120</v>
          </cell>
          <cell r="I2002" t="str">
            <v>OF-MTCE</v>
          </cell>
          <cell r="J2002" t="str">
            <v>BASE JV</v>
          </cell>
          <cell r="K2002" t="str">
            <v>PRODUCTION</v>
          </cell>
          <cell r="L2002" t="str">
            <v>PRODUCTION</v>
          </cell>
          <cell r="M2002" t="str">
            <v>Asset Manager, Swamp East Hub</v>
          </cell>
          <cell r="N2002" t="str">
            <v>Bonny Terminal Installation Manager </v>
          </cell>
          <cell r="O2002" t="str">
            <v>MBANEFO, DUBEM</v>
          </cell>
          <cell r="P2002" t="str">
            <v>OGBONNA.NWACHI@SHELL.COM</v>
          </cell>
          <cell r="Q2002" t="str">
            <v>OPEX</v>
          </cell>
          <cell r="R2002" t="str">
            <v>OPEX</v>
          </cell>
          <cell r="S2002" t="str">
            <v>NON SAL</v>
          </cell>
          <cell r="T2002" t="str">
            <v>N/A</v>
          </cell>
          <cell r="U2002" t="str">
            <v>N/A</v>
          </cell>
          <cell r="V2002" t="str">
            <v>C_OPSE_OIL_Z11</v>
          </cell>
          <cell r="W2002" t="str">
            <v>P231 Production Operations</v>
          </cell>
          <cell r="X2002" t="str">
            <v>S7200 Services</v>
          </cell>
          <cell r="Y2002" t="str">
            <v>A2110 Production Operations</v>
          </cell>
          <cell r="Z2002">
            <v>3976170</v>
          </cell>
          <cell r="AA2002">
            <v>3723209.4299999997</v>
          </cell>
          <cell r="AB2002">
            <v>0</v>
          </cell>
          <cell r="AC2002">
            <v>528000</v>
          </cell>
          <cell r="AD2002">
            <v>528000</v>
          </cell>
          <cell r="AG2002">
            <v>0</v>
          </cell>
          <cell r="AH2002">
            <v>-528000</v>
          </cell>
        </row>
        <row r="2003">
          <cell r="A2003">
            <v>101405</v>
          </cell>
          <cell r="B2003" t="str">
            <v>OFFICES-WEST</v>
          </cell>
          <cell r="C2003" t="str">
            <v>O.NG.SLW.OFU.FAC.71300</v>
          </cell>
          <cell r="D2003" t="str">
            <v>WARRI OFFICE OPERATIONS</v>
          </cell>
          <cell r="E2003" t="str">
            <v>CHIGBO ENENMO</v>
          </cell>
          <cell r="F2003" t="str">
            <v>INFRASTRUCTURE</v>
          </cell>
          <cell r="G2003">
            <v>415001</v>
          </cell>
          <cell r="H2003">
            <v>4150</v>
          </cell>
          <cell r="I2003" t="str">
            <v>PMM</v>
          </cell>
          <cell r="J2003" t="str">
            <v>BASE JV</v>
          </cell>
          <cell r="K2003" t="str">
            <v>HR</v>
          </cell>
          <cell r="L2003" t="str">
            <v>INFRASTRUCTURE</v>
          </cell>
          <cell r="M2003" t="str">
            <v>Infrastructure Services Mgr Nigeria</v>
          </cell>
          <cell r="N2003" t="str">
            <v>Head RE &amp; Infrastructure Services SPDC</v>
          </cell>
          <cell r="O2003" t="str">
            <v>AJILIMA- ISAAC, HAWA</v>
          </cell>
          <cell r="P2003" t="str">
            <v>JOHN.UDUAGHAN@SHELL.COM</v>
          </cell>
          <cell r="Q2003" t="str">
            <v>OPEX</v>
          </cell>
          <cell r="R2003" t="str">
            <v>OPEX</v>
          </cell>
          <cell r="S2003" t="str">
            <v>NON SAL</v>
          </cell>
          <cell r="T2003" t="str">
            <v>N/A</v>
          </cell>
          <cell r="U2003" t="str">
            <v>N/A</v>
          </cell>
          <cell r="V2003" t="str">
            <v>N/A</v>
          </cell>
          <cell r="W2003" t="str">
            <v>P236.10 Office/Property Management</v>
          </cell>
          <cell r="X2003" t="str">
            <v>S7200 Services</v>
          </cell>
          <cell r="Y2003" t="str">
            <v>A2340 Overhead</v>
          </cell>
          <cell r="Z2003">
            <v>2524698.86</v>
          </cell>
          <cell r="AA2003">
            <v>77221.789999999994</v>
          </cell>
          <cell r="AB2003">
            <v>0</v>
          </cell>
          <cell r="AC2003">
            <v>0</v>
          </cell>
          <cell r="AD2003">
            <v>0</v>
          </cell>
          <cell r="AG2003">
            <v>0</v>
          </cell>
          <cell r="AH2003">
            <v>0</v>
          </cell>
        </row>
        <row r="2004">
          <cell r="A2004">
            <v>101409</v>
          </cell>
          <cell r="B2004" t="str">
            <v>WARRI - CLUB OPERATIONS</v>
          </cell>
          <cell r="C2004" t="str">
            <v>O.NG.SLW.OFU.FAC.71300</v>
          </cell>
          <cell r="D2004" t="str">
            <v>WARRI OFFICE OPERATIONS</v>
          </cell>
          <cell r="E2004" t="str">
            <v>CHIGBO ENENMO</v>
          </cell>
          <cell r="F2004" t="str">
            <v>INFRASTRUCTURE</v>
          </cell>
          <cell r="G2004">
            <v>415001</v>
          </cell>
          <cell r="H2004">
            <v>4150</v>
          </cell>
          <cell r="I2004" t="str">
            <v>PMM</v>
          </cell>
          <cell r="J2004" t="str">
            <v>BASE JV</v>
          </cell>
          <cell r="K2004" t="str">
            <v>HR</v>
          </cell>
          <cell r="L2004" t="str">
            <v>INFRASTRUCTURE</v>
          </cell>
          <cell r="M2004" t="str">
            <v>Infrastructure Services Mgr Nigeria</v>
          </cell>
          <cell r="N2004" t="str">
            <v>Head RE &amp; Infrastructure Services SPDC</v>
          </cell>
          <cell r="O2004" t="str">
            <v>AJILIMA- ISAAC, HAWA</v>
          </cell>
          <cell r="P2004" t="str">
            <v>JOHN.UDUAGHAN@SHELL.COM</v>
          </cell>
          <cell r="Q2004" t="str">
            <v>OPEX</v>
          </cell>
          <cell r="R2004" t="str">
            <v>OPEX</v>
          </cell>
          <cell r="S2004" t="str">
            <v>NON SAL</v>
          </cell>
          <cell r="T2004" t="str">
            <v>N/A</v>
          </cell>
          <cell r="U2004" t="str">
            <v>N/A</v>
          </cell>
          <cell r="V2004" t="str">
            <v>N/A</v>
          </cell>
          <cell r="W2004" t="str">
            <v>P236.10 Office/Property Management</v>
          </cell>
          <cell r="X2004" t="str">
            <v>S7200 Services</v>
          </cell>
          <cell r="Y2004" t="str">
            <v>A2340 Overhead</v>
          </cell>
          <cell r="Z2004">
            <v>151466.29</v>
          </cell>
          <cell r="AA2004">
            <v>0</v>
          </cell>
          <cell r="AB2004">
            <v>0</v>
          </cell>
          <cell r="AC2004">
            <v>0</v>
          </cell>
          <cell r="AD2004">
            <v>0</v>
          </cell>
          <cell r="AG2004">
            <v>0</v>
          </cell>
          <cell r="AH2004">
            <v>0</v>
          </cell>
        </row>
        <row r="2005">
          <cell r="A2005" t="str">
            <v>O.NG.PTE.NAG.FAC.71300</v>
          </cell>
          <cell r="B2005" t="str">
            <v>PTE - BONNY NAG PLANT OPERATIONS</v>
          </cell>
          <cell r="C2005" t="str">
            <v>O.NG.PTE.GAS.71300</v>
          </cell>
          <cell r="D2005" t="str">
            <v>BONNY NAG GAS OPERATIONS (PRODUCTION MAINTENANCE – GAS (ONSHORE))</v>
          </cell>
          <cell r="E2005" t="str">
            <v>IRETI OMOTOSO</v>
          </cell>
          <cell r="F2005" t="str">
            <v>PRODUCTION</v>
          </cell>
          <cell r="G2005">
            <v>413003</v>
          </cell>
          <cell r="H2005">
            <v>4130</v>
          </cell>
          <cell r="I2005" t="str">
            <v>GAS</v>
          </cell>
          <cell r="J2005" t="str">
            <v>BASE JV</v>
          </cell>
          <cell r="K2005" t="str">
            <v>PRODUCTION</v>
          </cell>
          <cell r="L2005" t="str">
            <v>PRODUCTION</v>
          </cell>
          <cell r="M2005" t="str">
            <v>Asset Manager, Swamp East Hub</v>
          </cell>
          <cell r="N2005" t="str">
            <v>Bonny Terminal Installation Manager </v>
          </cell>
          <cell r="O2005" t="str">
            <v>MBANEFO, DUBEM</v>
          </cell>
          <cell r="P2005" t="str">
            <v>OGBONNA.NWACHI@SHELL.COM</v>
          </cell>
          <cell r="Q2005" t="str">
            <v>OPEX</v>
          </cell>
          <cell r="R2005" t="str">
            <v>OPEX</v>
          </cell>
          <cell r="S2005" t="str">
            <v>NON SAL</v>
          </cell>
          <cell r="T2005" t="str">
            <v>N/A</v>
          </cell>
          <cell r="U2005" t="str">
            <v>N/A</v>
          </cell>
          <cell r="V2005" t="str">
            <v>N_BONN_ES1_G01</v>
          </cell>
          <cell r="W2005" t="str">
            <v>P231 Production Operations - Gas</v>
          </cell>
          <cell r="X2005" t="str">
            <v>S7200 Services</v>
          </cell>
          <cell r="Y2005" t="str">
            <v>A2110 Production Operations</v>
          </cell>
          <cell r="Z2005">
            <v>144049.72999999998</v>
          </cell>
          <cell r="AA2005">
            <v>485734.87999999983</v>
          </cell>
          <cell r="AB2005">
            <v>59645450.350000001</v>
          </cell>
          <cell r="AC2005">
            <v>104374.39999999999</v>
          </cell>
          <cell r="AD2005">
            <v>299933.25360655738</v>
          </cell>
          <cell r="AG2005">
            <v>0</v>
          </cell>
          <cell r="AH2005">
            <v>-299933.25360655738</v>
          </cell>
        </row>
        <row r="2006">
          <cell r="A2006" t="str">
            <v>O.NG.PTE.NAG.FAC.724FC</v>
          </cell>
          <cell r="B2006" t="str">
            <v>PTE - BONNY NAG PLANT CORR. MTC</v>
          </cell>
          <cell r="C2006" t="str">
            <v>O.NG.PTE.GAS.725FC</v>
          </cell>
          <cell r="D2006" t="str">
            <v>BONNY NAG GAS CORRECTIVE MAINTENANCE (ACCIDENT PREVENTION &amp; INVESTIGATION)</v>
          </cell>
          <cell r="E2006" t="str">
            <v>IRETI OMOTOSO</v>
          </cell>
          <cell r="F2006" t="str">
            <v>PRODUCTION</v>
          </cell>
          <cell r="G2006">
            <v>413003</v>
          </cell>
          <cell r="H2006">
            <v>4130</v>
          </cell>
          <cell r="I2006" t="str">
            <v>GAS</v>
          </cell>
          <cell r="J2006" t="str">
            <v>BASE JV</v>
          </cell>
          <cell r="K2006" t="str">
            <v>PRODUCTION</v>
          </cell>
          <cell r="L2006" t="str">
            <v>PRODUCTION</v>
          </cell>
          <cell r="M2006" t="str">
            <v>Asset Manager, Swamp East Hub</v>
          </cell>
          <cell r="N2006" t="str">
            <v>Bonny Terminal Installation Manager </v>
          </cell>
          <cell r="O2006" t="str">
            <v>MBANEFO, DUBEM</v>
          </cell>
          <cell r="P2006" t="str">
            <v>AKINDELE.OJO@SHELL.COM</v>
          </cell>
          <cell r="Q2006" t="str">
            <v>OPEX</v>
          </cell>
          <cell r="R2006" t="str">
            <v>OPEX</v>
          </cell>
          <cell r="S2006" t="str">
            <v>NON SAL</v>
          </cell>
          <cell r="T2006" t="str">
            <v>N/A</v>
          </cell>
          <cell r="U2006" t="str">
            <v>N/A</v>
          </cell>
          <cell r="V2006" t="str">
            <v>N_BONN_ES1_G01</v>
          </cell>
          <cell r="W2006" t="str">
            <v>P233 Facilities Maintenance - Gas</v>
          </cell>
          <cell r="X2006" t="str">
            <v>S7200 Services</v>
          </cell>
          <cell r="Y2006" t="str">
            <v>A2140 Facilities Maintenance</v>
          </cell>
          <cell r="Z2006">
            <v>106264.37999999999</v>
          </cell>
          <cell r="AA2006">
            <v>257429.73</v>
          </cell>
          <cell r="AB2006">
            <v>6370000.0000000019</v>
          </cell>
          <cell r="AC2006">
            <v>186000</v>
          </cell>
          <cell r="AD2006">
            <v>206885.24590163934</v>
          </cell>
          <cell r="AG2006">
            <v>0</v>
          </cell>
          <cell r="AH2006">
            <v>-206885.24590163934</v>
          </cell>
        </row>
        <row r="2007">
          <cell r="A2007" t="str">
            <v>O.NG.PTE.NAG.FAC.724FP</v>
          </cell>
          <cell r="B2007" t="str">
            <v>PTE - BONNY NAG PLANT PREV. MTC</v>
          </cell>
          <cell r="C2007" t="str">
            <v>O.NG.PTE.GAS.725FP</v>
          </cell>
          <cell r="D2007" t="str">
            <v>BONNY NAG GAS PREVENTIVE MAINTENANCE (ACCIDENT PREVENTION &amp; INVESTIGATION)</v>
          </cell>
          <cell r="E2007" t="str">
            <v>IRETI OMOTOSO</v>
          </cell>
          <cell r="F2007" t="str">
            <v>PRODUCTION</v>
          </cell>
          <cell r="G2007">
            <v>413003</v>
          </cell>
          <cell r="H2007">
            <v>4130</v>
          </cell>
          <cell r="I2007" t="str">
            <v>GAS</v>
          </cell>
          <cell r="J2007" t="str">
            <v>BASE JV</v>
          </cell>
          <cell r="K2007" t="str">
            <v>PRODUCTION</v>
          </cell>
          <cell r="L2007" t="str">
            <v>PRODUCTION</v>
          </cell>
          <cell r="M2007" t="str">
            <v>Asset Manager, Swamp East Hub</v>
          </cell>
          <cell r="N2007" t="str">
            <v>Bonny Terminal Installation Manager </v>
          </cell>
          <cell r="O2007" t="str">
            <v>MBANEFO, DUBEM</v>
          </cell>
          <cell r="P2007" t="str">
            <v>AKINDELE.OJO@SHELL.COM</v>
          </cell>
          <cell r="Q2007" t="str">
            <v>OPEX</v>
          </cell>
          <cell r="R2007" t="str">
            <v>OPEX</v>
          </cell>
          <cell r="S2007" t="str">
            <v>NON SAL</v>
          </cell>
          <cell r="T2007" t="str">
            <v>N/A</v>
          </cell>
          <cell r="U2007" t="str">
            <v>N/A</v>
          </cell>
          <cell r="V2007" t="str">
            <v>N_BONN_ES1_G01</v>
          </cell>
          <cell r="W2007" t="str">
            <v>P233 Facilities Maintenance - Gas</v>
          </cell>
          <cell r="X2007" t="str">
            <v>S7200 Services</v>
          </cell>
          <cell r="Y2007" t="str">
            <v>A2140 Facilities Maintenance</v>
          </cell>
          <cell r="Z2007">
            <v>124636.21999999999</v>
          </cell>
          <cell r="AA2007">
            <v>373740.02999999997</v>
          </cell>
          <cell r="AB2007">
            <v>20680000</v>
          </cell>
          <cell r="AC2007">
            <v>212000</v>
          </cell>
          <cell r="AD2007">
            <v>279803.27868852462</v>
          </cell>
          <cell r="AG2007">
            <v>0</v>
          </cell>
          <cell r="AH2007">
            <v>-279803.27868852462</v>
          </cell>
        </row>
        <row r="2008">
          <cell r="A2008">
            <v>102216</v>
          </cell>
          <cell r="B2008" t="str">
            <v>CATERINGWEST</v>
          </cell>
          <cell r="C2008" t="str">
            <v>O.NG.SLW.OFU.FAC.71300</v>
          </cell>
          <cell r="D2008" t="str">
            <v>WARRI OFFICE OPERATIONS</v>
          </cell>
          <cell r="E2008" t="str">
            <v>CHIGBO ENENMO</v>
          </cell>
          <cell r="F2008" t="str">
            <v>INFRASTRUCTURE</v>
          </cell>
          <cell r="G2008">
            <v>415001</v>
          </cell>
          <cell r="H2008">
            <v>4150</v>
          </cell>
          <cell r="I2008" t="str">
            <v>PMM</v>
          </cell>
          <cell r="J2008" t="str">
            <v>BASE JV</v>
          </cell>
          <cell r="K2008" t="str">
            <v>HR</v>
          </cell>
          <cell r="L2008" t="str">
            <v>INFRASTRUCTURE</v>
          </cell>
          <cell r="M2008" t="str">
            <v>Infrastructure Services Mgr Nigeria</v>
          </cell>
          <cell r="N2008" t="str">
            <v>Head RE &amp; Infrastructure Services SPDC</v>
          </cell>
          <cell r="O2008" t="str">
            <v>AJILIMA- ISAAC, HAWA</v>
          </cell>
          <cell r="P2008" t="str">
            <v>JOHN.UDUAGHAN@SHELL.COM</v>
          </cell>
          <cell r="Q2008" t="str">
            <v>OPEX</v>
          </cell>
          <cell r="R2008" t="str">
            <v>OPEX</v>
          </cell>
          <cell r="S2008" t="str">
            <v>NON SAL</v>
          </cell>
          <cell r="T2008" t="str">
            <v>N/A</v>
          </cell>
          <cell r="U2008" t="str">
            <v>N/A</v>
          </cell>
          <cell r="V2008" t="str">
            <v>N/A</v>
          </cell>
          <cell r="W2008" t="str">
            <v>P236.10 Office/Property Management</v>
          </cell>
          <cell r="X2008" t="str">
            <v>S7200 Services</v>
          </cell>
          <cell r="Y2008" t="str">
            <v>A2340 Overhead</v>
          </cell>
          <cell r="Z2008">
            <v>0</v>
          </cell>
          <cell r="AA2008">
            <v>0</v>
          </cell>
          <cell r="AB2008">
            <v>0</v>
          </cell>
          <cell r="AC2008">
            <v>0</v>
          </cell>
          <cell r="AD2008">
            <v>0</v>
          </cell>
          <cell r="AG2008">
            <v>0</v>
          </cell>
          <cell r="AH2008">
            <v>0</v>
          </cell>
        </row>
        <row r="2009">
          <cell r="A2009" t="str">
            <v>O.NG.PTE.PGR.FAC.724FC</v>
          </cell>
          <cell r="B2009" t="str">
            <v>PTE - POWER GENERATION PLANT CORR. MTC</v>
          </cell>
          <cell r="C2009" t="str">
            <v>O.NG.PTE.FAC.725FC</v>
          </cell>
          <cell r="D2009" t="str">
            <v>BONNY TERMINAL (PTE) CORRECTIVE MAINTENANCE (STORAGE (TERMINAL &amp; OFFSHORE) - OPERATIONS/MAINTENANCE)</v>
          </cell>
          <cell r="E2009" t="str">
            <v>IRETI OMOTOSO</v>
          </cell>
          <cell r="F2009" t="str">
            <v>PRODUCTION</v>
          </cell>
          <cell r="G2009">
            <v>412006</v>
          </cell>
          <cell r="H2009">
            <v>4120</v>
          </cell>
          <cell r="I2009" t="str">
            <v>OF-MTCE</v>
          </cell>
          <cell r="J2009" t="str">
            <v>BASE JV</v>
          </cell>
          <cell r="K2009" t="str">
            <v>PRODUCTION</v>
          </cell>
          <cell r="L2009" t="str">
            <v>PRODUCTION</v>
          </cell>
          <cell r="M2009" t="str">
            <v>Asset Manager, Swamp East Hub</v>
          </cell>
          <cell r="N2009" t="str">
            <v>Bonny Terminal Installation Manager </v>
          </cell>
          <cell r="O2009" t="str">
            <v>MBANEFO, DUBEM</v>
          </cell>
          <cell r="P2009" t="str">
            <v>AKINDELE.OJO@SHELL.COM</v>
          </cell>
          <cell r="Q2009" t="str">
            <v>OPEX</v>
          </cell>
          <cell r="R2009" t="str">
            <v>OPEX</v>
          </cell>
          <cell r="S2009" t="str">
            <v>NON SAL</v>
          </cell>
          <cell r="T2009" t="str">
            <v>N/A</v>
          </cell>
          <cell r="U2009" t="str">
            <v>N/A</v>
          </cell>
          <cell r="V2009" t="str">
            <v>C_OPSE_OIL_Z11</v>
          </cell>
          <cell r="W2009" t="str">
            <v>P233 Facilities Maintenance</v>
          </cell>
          <cell r="X2009" t="str">
            <v>S7200 Services</v>
          </cell>
          <cell r="Y2009" t="str">
            <v>A2140 Facilities Maintenance</v>
          </cell>
          <cell r="Z2009">
            <v>152835.78000000003</v>
          </cell>
          <cell r="AA2009">
            <v>22864.319999999996</v>
          </cell>
          <cell r="AB2009">
            <v>25017091.333333325</v>
          </cell>
          <cell r="AC2009">
            <v>379866.66666666669</v>
          </cell>
          <cell r="AD2009">
            <v>461889.91693989071</v>
          </cell>
          <cell r="AG2009">
            <v>0</v>
          </cell>
          <cell r="AH2009">
            <v>-461889.91693989071</v>
          </cell>
        </row>
        <row r="2010">
          <cell r="A2010" t="str">
            <v>O.NG.SLW.OFU.FAC.71300</v>
          </cell>
          <cell r="B2010" t="str">
            <v>WARRI OFFICE OPERATIONS</v>
          </cell>
          <cell r="C2010" t="str">
            <v>O.NG.SLW.OFU.FAC.71300</v>
          </cell>
          <cell r="D2010" t="str">
            <v>WARRI OFFICE OPERATIONS</v>
          </cell>
          <cell r="E2010" t="str">
            <v>CHIGBO ENENMO</v>
          </cell>
          <cell r="F2010" t="str">
            <v>INFRASTRUCTURE</v>
          </cell>
          <cell r="G2010">
            <v>415001</v>
          </cell>
          <cell r="H2010">
            <v>4150</v>
          </cell>
          <cell r="I2010" t="str">
            <v>PMM</v>
          </cell>
          <cell r="J2010" t="str">
            <v>BASE JV</v>
          </cell>
          <cell r="K2010" t="str">
            <v>HR</v>
          </cell>
          <cell r="L2010" t="str">
            <v>INFRASTRUCTURE</v>
          </cell>
          <cell r="M2010" t="str">
            <v>Infrastructure Services Mgr Nigeria</v>
          </cell>
          <cell r="N2010" t="str">
            <v>Head RE &amp; Infrastructure Services SPDC</v>
          </cell>
          <cell r="O2010" t="str">
            <v>AJILIMA- ISAAC, HAWA</v>
          </cell>
          <cell r="P2010" t="str">
            <v>JOHN.UDUAGHAN@SHELL.COM</v>
          </cell>
          <cell r="Q2010" t="str">
            <v>OPEX</v>
          </cell>
          <cell r="R2010" t="str">
            <v>OPEX</v>
          </cell>
          <cell r="S2010" t="str">
            <v>NON SAL</v>
          </cell>
          <cell r="T2010" t="str">
            <v>N/A</v>
          </cell>
          <cell r="U2010" t="str">
            <v>N/A</v>
          </cell>
          <cell r="V2010" t="str">
            <v>C_OPSE_OIL_Z11</v>
          </cell>
          <cell r="W2010" t="str">
            <v>P236.10 Office/Property Management</v>
          </cell>
          <cell r="X2010" t="str">
            <v>S7200 Services</v>
          </cell>
          <cell r="Y2010" t="str">
            <v>A2340 Overhead</v>
          </cell>
          <cell r="Z2010">
            <v>1146032.0299999996</v>
          </cell>
          <cell r="AA2010">
            <v>1223598.4200000002</v>
          </cell>
          <cell r="AB2010">
            <v>0</v>
          </cell>
          <cell r="AC2010">
            <v>0</v>
          </cell>
          <cell r="AD2010">
            <v>0</v>
          </cell>
          <cell r="AG2010">
            <v>0</v>
          </cell>
          <cell r="AH2010">
            <v>0</v>
          </cell>
        </row>
        <row r="2011">
          <cell r="A2011" t="str">
            <v>O.NG.PTE.PIP.FAC.71300</v>
          </cell>
          <cell r="B2011" t="str">
            <v>48" Crude Loading Lines Specialist Insp.</v>
          </cell>
          <cell r="C2011" t="str">
            <v>New_Production</v>
          </cell>
          <cell r="D2011" t="str">
            <v>New_Production</v>
          </cell>
          <cell r="E2011" t="str">
            <v>IRETI OMOTOSO</v>
          </cell>
          <cell r="F2011" t="str">
            <v>PRODUCTION</v>
          </cell>
          <cell r="G2011">
            <v>413003</v>
          </cell>
          <cell r="H2011">
            <v>4130</v>
          </cell>
          <cell r="I2011" t="str">
            <v>GAS</v>
          </cell>
          <cell r="J2011" t="str">
            <v>BASE JV</v>
          </cell>
          <cell r="K2011" t="str">
            <v>PRODUCTION</v>
          </cell>
          <cell r="L2011" t="str">
            <v>PRODUCTION</v>
          </cell>
          <cell r="M2011" t="str">
            <v>Asset Manager, Swamp East Hub</v>
          </cell>
          <cell r="N2011" t="str">
            <v>Bonny Terminal Installation Manager </v>
          </cell>
          <cell r="O2011" t="str">
            <v>MBANEFO, DUBEM</v>
          </cell>
          <cell r="P2011" t="str">
            <v>AKINDELE.OJO@SHELL.COM</v>
          </cell>
          <cell r="Q2011" t="str">
            <v>OPEX</v>
          </cell>
          <cell r="R2011" t="str">
            <v>OPEX</v>
          </cell>
          <cell r="S2011" t="str">
            <v>NON SAL</v>
          </cell>
          <cell r="T2011" t="str">
            <v>N/A</v>
          </cell>
          <cell r="U2011" t="str">
            <v>N/A</v>
          </cell>
          <cell r="V2011" t="str">
            <v>N_BONN_ES1_G01</v>
          </cell>
          <cell r="W2011" t="str">
            <v>P233 Facilities Maintenance - Gas</v>
          </cell>
          <cell r="X2011" t="str">
            <v>S7200 Services</v>
          </cell>
          <cell r="Y2011" t="str">
            <v>A2140 Facilities Maintenance</v>
          </cell>
          <cell r="Z2011">
            <v>0</v>
          </cell>
          <cell r="AA2011">
            <v>0</v>
          </cell>
          <cell r="AB2011">
            <v>0</v>
          </cell>
          <cell r="AC2011">
            <v>6200000</v>
          </cell>
          <cell r="AD2011">
            <v>6200000</v>
          </cell>
          <cell r="AG2011">
            <v>0</v>
          </cell>
          <cell r="AH2011">
            <v>-6200000</v>
          </cell>
        </row>
        <row r="2012">
          <cell r="A2012" t="str">
            <v>O.NG.SLW.RAU.FAC.71300</v>
          </cell>
          <cell r="B2012" t="str">
            <v>WARRI RA OPERATIONS</v>
          </cell>
          <cell r="C2012" t="str">
            <v>O.NG.SLW.OFU.FAC.71300</v>
          </cell>
          <cell r="D2012" t="str">
            <v>WARRI OFFICE OPERATIONS</v>
          </cell>
          <cell r="E2012" t="str">
            <v>CHIGBO ENENMO</v>
          </cell>
          <cell r="F2012" t="str">
            <v>INFRASTRUCTURE</v>
          </cell>
          <cell r="G2012">
            <v>415001</v>
          </cell>
          <cell r="H2012">
            <v>4150</v>
          </cell>
          <cell r="I2012" t="str">
            <v>PMM</v>
          </cell>
          <cell r="J2012" t="str">
            <v>BASE JV</v>
          </cell>
          <cell r="K2012" t="str">
            <v>HR</v>
          </cell>
          <cell r="L2012" t="str">
            <v>INFRASTRUCTURE</v>
          </cell>
          <cell r="M2012" t="str">
            <v>Infrastructure Services Mgr Nigeria</v>
          </cell>
          <cell r="N2012" t="str">
            <v>Head RE &amp; Infrastructure Services SPDC</v>
          </cell>
          <cell r="O2012" t="str">
            <v>AJILIMA- ISAAC, HAWA</v>
          </cell>
          <cell r="P2012" t="str">
            <v>JOHN.UDUAGHAN@SHELL.COM</v>
          </cell>
          <cell r="Q2012" t="str">
            <v>OPEX</v>
          </cell>
          <cell r="R2012" t="str">
            <v>OPEX</v>
          </cell>
          <cell r="S2012" t="str">
            <v>NON SAL</v>
          </cell>
          <cell r="T2012" t="str">
            <v>N/A</v>
          </cell>
          <cell r="U2012" t="str">
            <v>N/A</v>
          </cell>
          <cell r="V2012" t="str">
            <v>N/A</v>
          </cell>
          <cell r="W2012" t="str">
            <v>P236.10 Office/Property Management</v>
          </cell>
          <cell r="X2012" t="str">
            <v>S7200 Services</v>
          </cell>
          <cell r="Y2012" t="str">
            <v>A2340 Overhead</v>
          </cell>
          <cell r="Z2012">
            <v>0.02</v>
          </cell>
          <cell r="AA2012">
            <v>0</v>
          </cell>
          <cell r="AB2012">
            <v>0</v>
          </cell>
          <cell r="AC2012">
            <v>0</v>
          </cell>
          <cell r="AD2012">
            <v>0</v>
          </cell>
          <cell r="AG2012">
            <v>0</v>
          </cell>
          <cell r="AH2012">
            <v>0</v>
          </cell>
        </row>
        <row r="2013">
          <cell r="A2013" t="str">
            <v>O.NG.SLW.RAU.FAC.724FP</v>
          </cell>
          <cell r="B2013" t="str">
            <v>WARRIRAPREV.MTC</v>
          </cell>
          <cell r="C2013" t="str">
            <v>O.NG.SLW.OFU.FAC.71300</v>
          </cell>
          <cell r="D2013" t="str">
            <v>WARRI OFFICE OPERATIONS</v>
          </cell>
          <cell r="E2013" t="str">
            <v>CHIGBO ENENMO</v>
          </cell>
          <cell r="F2013" t="str">
            <v>INFRASTRUCTURE</v>
          </cell>
          <cell r="G2013">
            <v>415001</v>
          </cell>
          <cell r="H2013">
            <v>4150</v>
          </cell>
          <cell r="I2013" t="str">
            <v>PMM</v>
          </cell>
          <cell r="J2013" t="str">
            <v>BASE JV</v>
          </cell>
          <cell r="K2013" t="str">
            <v>HR</v>
          </cell>
          <cell r="L2013" t="str">
            <v>INFRASTRUCTURE</v>
          </cell>
          <cell r="M2013" t="str">
            <v>Infrastructure Services Mgr Nigeria</v>
          </cell>
          <cell r="N2013" t="str">
            <v>Head RE &amp; Infrastructure Services SPDC</v>
          </cell>
          <cell r="O2013" t="str">
            <v>AJILIMA- ISAAC, HAWA</v>
          </cell>
          <cell r="P2013" t="str">
            <v>JOHN.UDUAGHAN@SHELL.COM</v>
          </cell>
          <cell r="Q2013" t="str">
            <v>OPEX</v>
          </cell>
          <cell r="R2013" t="str">
            <v>OPEX</v>
          </cell>
          <cell r="S2013" t="str">
            <v>NON SAL</v>
          </cell>
          <cell r="T2013" t="str">
            <v>N/A</v>
          </cell>
          <cell r="U2013" t="str">
            <v>N/A</v>
          </cell>
          <cell r="V2013" t="str">
            <v>N/A</v>
          </cell>
          <cell r="W2013" t="str">
            <v>P236.10 Office/Property Management</v>
          </cell>
          <cell r="X2013" t="str">
            <v>S7200 Services</v>
          </cell>
          <cell r="Y2013" t="str">
            <v>A2340 Overhead</v>
          </cell>
          <cell r="Z2013">
            <v>0</v>
          </cell>
          <cell r="AA2013">
            <v>0</v>
          </cell>
          <cell r="AB2013">
            <v>0</v>
          </cell>
          <cell r="AC2013">
            <v>0</v>
          </cell>
          <cell r="AD2013">
            <v>0</v>
          </cell>
          <cell r="AG2013">
            <v>0</v>
          </cell>
          <cell r="AH2013">
            <v>0</v>
          </cell>
        </row>
        <row r="2014">
          <cell r="A2014" t="str">
            <v>O.NG.PAE.A1W.WEL.71300</v>
          </cell>
          <cell r="B2014" t="str">
            <v>PAE AGBADA 1 WELL OPERATIONS</v>
          </cell>
          <cell r="C2014" t="str">
            <v>O.NG.WEL</v>
          </cell>
          <cell r="D2014" t="str">
            <v>WELL/WELLHEAD MAINTENANCE</v>
          </cell>
          <cell r="E2014" t="str">
            <v>MOJEED OKUNADE</v>
          </cell>
          <cell r="F2014" t="str">
            <v>WELLS</v>
          </cell>
          <cell r="G2014">
            <v>411006</v>
          </cell>
          <cell r="H2014">
            <v>4110</v>
          </cell>
          <cell r="I2014" t="str">
            <v>PE</v>
          </cell>
          <cell r="J2014" t="str">
            <v>BASE JV</v>
          </cell>
          <cell r="K2014" t="str">
            <v>P&amp;T</v>
          </cell>
          <cell r="L2014" t="str">
            <v>WELLS</v>
          </cell>
          <cell r="M2014" t="str">
            <v>GM Wells Ops SPDC</v>
          </cell>
          <cell r="N2014" t="str">
            <v>Well Engineering Manager (CWI)</v>
          </cell>
          <cell r="O2014" t="str">
            <v>AUDU-USMAN, ISAAC</v>
          </cell>
          <cell r="P2014" t="str">
            <v>NURUDEEN.IBRAHIM@SHELL.COM</v>
          </cell>
          <cell r="Q2014" t="str">
            <v>OPEX</v>
          </cell>
          <cell r="R2014" t="str">
            <v>OPEX</v>
          </cell>
          <cell r="S2014" t="str">
            <v>NON SAL</v>
          </cell>
          <cell r="T2014" t="str">
            <v>N/A</v>
          </cell>
          <cell r="U2014" t="str">
            <v>N/A</v>
          </cell>
          <cell r="V2014" t="str">
            <v>N/A</v>
          </cell>
          <cell r="W2014" t="str">
            <v>P232 Well Mtce, Testing &amp; Stimulation</v>
          </cell>
          <cell r="X2014" t="str">
            <v>S7200 Services</v>
          </cell>
          <cell r="Y2014" t="str">
            <v>A2130 Well/Mine Maintenance</v>
          </cell>
          <cell r="Z2014">
            <v>0.01</v>
          </cell>
          <cell r="AA2014">
            <v>0</v>
          </cell>
          <cell r="AB2014">
            <v>0</v>
          </cell>
          <cell r="AC2014">
            <v>0</v>
          </cell>
          <cell r="AD2014">
            <v>0</v>
          </cell>
          <cell r="AG2014">
            <v>0</v>
          </cell>
          <cell r="AH2014">
            <v>0</v>
          </cell>
        </row>
        <row r="2015">
          <cell r="A2015" t="str">
            <v>O.NG.PTE.SBY.FAC.724FC</v>
          </cell>
          <cell r="B2015" t="str">
            <v>PTE - SINGLE MOORING CORR. MTC</v>
          </cell>
          <cell r="C2015" t="str">
            <v>O.NG.PTE.FAC.727FC</v>
          </cell>
          <cell r="D2015" t="str">
            <v>BONNY TERMINAL (PTE) CORRECTIVE MAINTENANCE (FUEL &amp; DIESEL)</v>
          </cell>
          <cell r="E2015" t="str">
            <v>IRETI OMOTOSO</v>
          </cell>
          <cell r="F2015" t="str">
            <v>PRODUCTION</v>
          </cell>
          <cell r="G2015">
            <v>412006</v>
          </cell>
          <cell r="H2015">
            <v>4120</v>
          </cell>
          <cell r="I2015" t="str">
            <v>OF-MTCE</v>
          </cell>
          <cell r="J2015" t="str">
            <v>BASE JV</v>
          </cell>
          <cell r="K2015" t="str">
            <v>PRODUCTION</v>
          </cell>
          <cell r="L2015" t="str">
            <v>PRODUCTION</v>
          </cell>
          <cell r="M2015" t="str">
            <v>Asset Manager, Swamp East Hub</v>
          </cell>
          <cell r="N2015" t="str">
            <v>Bonny Terminal Installation Manager </v>
          </cell>
          <cell r="O2015" t="str">
            <v>MBANEFO, DUBEM</v>
          </cell>
          <cell r="P2015" t="str">
            <v>DANIEL.OKOYE@SHELL.COM</v>
          </cell>
          <cell r="Q2015" t="str">
            <v>OPEX</v>
          </cell>
          <cell r="R2015" t="str">
            <v>OPEX</v>
          </cell>
          <cell r="S2015" t="str">
            <v>NON SAL</v>
          </cell>
          <cell r="T2015" t="str">
            <v>N/A</v>
          </cell>
          <cell r="U2015" t="str">
            <v>N/A</v>
          </cell>
          <cell r="V2015" t="str">
            <v>C_OPSE_OIL_Z11</v>
          </cell>
          <cell r="W2015" t="str">
            <v>P233 Facilities Maintenance</v>
          </cell>
          <cell r="X2015" t="str">
            <v>S7200 Services</v>
          </cell>
          <cell r="Y2015" t="str">
            <v>A2140 Facilities Maintenance</v>
          </cell>
          <cell r="Z2015">
            <v>289998.7</v>
          </cell>
          <cell r="AA2015">
            <v>929848.89</v>
          </cell>
          <cell r="AB2015">
            <v>3057296.25</v>
          </cell>
          <cell r="AC2015">
            <v>3145260.2374999998</v>
          </cell>
          <cell r="AD2015">
            <v>3155284.1596311475</v>
          </cell>
          <cell r="AG2015">
            <v>0</v>
          </cell>
          <cell r="AH2015">
            <v>-3155284.1596311475</v>
          </cell>
        </row>
        <row r="2016">
          <cell r="A2016" t="str">
            <v>O.NG.PTE.SBY.FAC.724FP</v>
          </cell>
          <cell r="B2016" t="str">
            <v>PTE - SINGLE MOORING PREV. MTC</v>
          </cell>
          <cell r="C2016" t="str">
            <v>O.NG.PTE..FAC.725FP</v>
          </cell>
          <cell r="D2016" t="str">
            <v>BONNY TERMINAL (PTE) PREVENTIVE MAINTENANCE (FUEL &amp; DIESEL)</v>
          </cell>
          <cell r="E2016" t="str">
            <v>IRETI OMOTOSO</v>
          </cell>
          <cell r="F2016" t="str">
            <v>PRODUCTION</v>
          </cell>
          <cell r="G2016">
            <v>412006</v>
          </cell>
          <cell r="H2016">
            <v>4120</v>
          </cell>
          <cell r="I2016" t="str">
            <v>OF-MTCE</v>
          </cell>
          <cell r="J2016" t="str">
            <v>BASE JV</v>
          </cell>
          <cell r="K2016" t="str">
            <v>PRODUCTION</v>
          </cell>
          <cell r="L2016" t="str">
            <v>PRODUCTION</v>
          </cell>
          <cell r="M2016" t="str">
            <v>Asset Manager, Swamp East Hub</v>
          </cell>
          <cell r="N2016" t="str">
            <v>Bonny Terminal Installation Manager </v>
          </cell>
          <cell r="O2016" t="str">
            <v>MBANEFO, DUBEM</v>
          </cell>
          <cell r="P2016" t="str">
            <v>DANIEL.OKOYE@SHELL.COM</v>
          </cell>
          <cell r="Q2016" t="str">
            <v>OPEX</v>
          </cell>
          <cell r="R2016" t="str">
            <v>OPEX</v>
          </cell>
          <cell r="S2016" t="str">
            <v>NON SAL</v>
          </cell>
          <cell r="T2016" t="str">
            <v>N/A</v>
          </cell>
          <cell r="U2016" t="str">
            <v>N/A</v>
          </cell>
          <cell r="V2016" t="str">
            <v>C_OPSE_OIL_Z11</v>
          </cell>
          <cell r="W2016" t="str">
            <v>P233 Facilities Maintenance</v>
          </cell>
          <cell r="X2016" t="str">
            <v>S7200 Services</v>
          </cell>
          <cell r="Y2016" t="str">
            <v>A2140 Facilities Maintenance</v>
          </cell>
          <cell r="Z2016">
            <v>1947579.2600000002</v>
          </cell>
          <cell r="AA2016">
            <v>6306098.9899999993</v>
          </cell>
          <cell r="AB2016">
            <v>207709683.44939998</v>
          </cell>
          <cell r="AC2016">
            <v>5079588.24</v>
          </cell>
          <cell r="AD2016">
            <v>5760603.5955718029</v>
          </cell>
          <cell r="AG2016">
            <v>0</v>
          </cell>
          <cell r="AH2016">
            <v>-5760603.5955718029</v>
          </cell>
        </row>
        <row r="2017">
          <cell r="A2017" t="str">
            <v>O.NG.PAE.A1W.WEL.724WC</v>
          </cell>
          <cell r="B2017" t="str">
            <v>WELLHEAD MAINTENANCE</v>
          </cell>
          <cell r="C2017" t="str">
            <v>O.NG.WEL</v>
          </cell>
          <cell r="D2017" t="str">
            <v>WELL/WELLHEAD MAINTENANCE</v>
          </cell>
          <cell r="E2017" t="str">
            <v>MOJEED OKUNADE</v>
          </cell>
          <cell r="F2017" t="str">
            <v>WELLS</v>
          </cell>
          <cell r="G2017">
            <v>411006</v>
          </cell>
          <cell r="H2017">
            <v>4110</v>
          </cell>
          <cell r="I2017" t="str">
            <v>PE</v>
          </cell>
          <cell r="J2017" t="str">
            <v>BASE JV</v>
          </cell>
          <cell r="K2017" t="str">
            <v>P&amp;T</v>
          </cell>
          <cell r="L2017" t="str">
            <v>WELLS</v>
          </cell>
          <cell r="M2017" t="str">
            <v>GM Wells Ops SPDC</v>
          </cell>
          <cell r="N2017" t="str">
            <v>Well Engineering Manager (CWI)</v>
          </cell>
          <cell r="O2017" t="str">
            <v>AUDU-USMAN, ISAAC</v>
          </cell>
          <cell r="P2017" t="str">
            <v>NURUDEEN.IBRAHIM@SHELL.COM</v>
          </cell>
          <cell r="Q2017" t="str">
            <v>OPEX</v>
          </cell>
          <cell r="R2017" t="str">
            <v>OPEX</v>
          </cell>
          <cell r="S2017" t="str">
            <v>NON SAL</v>
          </cell>
          <cell r="T2017" t="str">
            <v>N/A</v>
          </cell>
          <cell r="U2017" t="str">
            <v>N/A</v>
          </cell>
          <cell r="V2017" t="str">
            <v>N_SAGR_WS1_N02</v>
          </cell>
          <cell r="W2017" t="str">
            <v>P232 Well Mtce, Testing &amp; Stimulation</v>
          </cell>
          <cell r="X2017" t="str">
            <v>S7200 Services</v>
          </cell>
          <cell r="Y2017" t="str">
            <v>A2130 Well/Mine Maintenance</v>
          </cell>
          <cell r="Z2017">
            <v>5825925.9299999988</v>
          </cell>
          <cell r="AA2017">
            <v>3387050.2899999996</v>
          </cell>
          <cell r="AB2017">
            <v>610000000</v>
          </cell>
          <cell r="AC2017">
            <v>3000000</v>
          </cell>
          <cell r="AD2017">
            <v>5000000</v>
          </cell>
          <cell r="AG2017">
            <v>0</v>
          </cell>
          <cell r="AH2017">
            <v>-5000000</v>
          </cell>
        </row>
        <row r="2018">
          <cell r="A2018" t="str">
            <v>O.NG.PAE.A1W.WEL.724WP</v>
          </cell>
          <cell r="B2018" t="str">
            <v>PAEAgbada1WellPrev.Mtc</v>
          </cell>
          <cell r="C2018" t="str">
            <v>O.NG.WEL</v>
          </cell>
          <cell r="D2018" t="str">
            <v>WELL/WELLHEAD MAINTENANCE</v>
          </cell>
          <cell r="E2018" t="str">
            <v>MOJEED OKUNADE</v>
          </cell>
          <cell r="F2018" t="str">
            <v>WELLS</v>
          </cell>
          <cell r="G2018">
            <v>411006</v>
          </cell>
          <cell r="H2018">
            <v>4110</v>
          </cell>
          <cell r="I2018" t="str">
            <v>PE</v>
          </cell>
          <cell r="J2018" t="str">
            <v>BASE JV</v>
          </cell>
          <cell r="K2018" t="str">
            <v>P&amp;T</v>
          </cell>
          <cell r="L2018" t="str">
            <v>WELLS</v>
          </cell>
          <cell r="M2018" t="str">
            <v>GM Wells Ops SPDC</v>
          </cell>
          <cell r="N2018" t="str">
            <v>Well Engineering Manager (CWI)</v>
          </cell>
          <cell r="O2018" t="str">
            <v>AUDU-USMAN, ISAAC</v>
          </cell>
          <cell r="P2018" t="str">
            <v>NURUDEEN.IBRAHIM@SHELL.COM</v>
          </cell>
          <cell r="Q2018" t="str">
            <v>OPEX</v>
          </cell>
          <cell r="R2018" t="str">
            <v>OPEX</v>
          </cell>
          <cell r="S2018" t="str">
            <v>NON SAL</v>
          </cell>
          <cell r="T2018" t="str">
            <v>N/A</v>
          </cell>
          <cell r="U2018" t="str">
            <v>N/A</v>
          </cell>
          <cell r="V2018" t="str">
            <v>N/A</v>
          </cell>
          <cell r="W2018" t="str">
            <v>P232 Well Mtce, Testing &amp; Stimulation</v>
          </cell>
          <cell r="X2018" t="str">
            <v>S7200 Services</v>
          </cell>
          <cell r="Y2018" t="str">
            <v>A2130 Well/Mine Maintenance</v>
          </cell>
          <cell r="Z2018">
            <v>0</v>
          </cell>
          <cell r="AA2018">
            <v>0</v>
          </cell>
          <cell r="AB2018">
            <v>0</v>
          </cell>
          <cell r="AC2018">
            <v>0</v>
          </cell>
          <cell r="AD2018">
            <v>0</v>
          </cell>
          <cell r="AG2018">
            <v>0</v>
          </cell>
          <cell r="AH2018">
            <v>0</v>
          </cell>
        </row>
        <row r="2019">
          <cell r="A2019" t="str">
            <v>O.NG.PAE.A2W.WEL.724WC</v>
          </cell>
          <cell r="B2019" t="str">
            <v>PAE Agbada 2 Wells Corr. Mtc</v>
          </cell>
          <cell r="C2019" t="str">
            <v>O.NG.WEL</v>
          </cell>
          <cell r="D2019" t="str">
            <v>WELL/WELLHEAD MAINTENANCE</v>
          </cell>
          <cell r="E2019" t="str">
            <v>MOJEED OKUNADE</v>
          </cell>
          <cell r="F2019" t="str">
            <v>WELLS</v>
          </cell>
          <cell r="G2019">
            <v>411006</v>
          </cell>
          <cell r="H2019">
            <v>4110</v>
          </cell>
          <cell r="I2019" t="str">
            <v>PE</v>
          </cell>
          <cell r="J2019" t="str">
            <v>BASE JV</v>
          </cell>
          <cell r="K2019" t="str">
            <v>P&amp;T</v>
          </cell>
          <cell r="L2019" t="str">
            <v>WELLS</v>
          </cell>
          <cell r="M2019" t="str">
            <v>GM Wells Ops SPDC</v>
          </cell>
          <cell r="N2019" t="str">
            <v>Well Engineering Manager (CWI)</v>
          </cell>
          <cell r="O2019" t="str">
            <v>AUDU-USMAN, ISAAC</v>
          </cell>
          <cell r="P2019" t="str">
            <v>NURUDEEN.IBRAHIM@SHELL.COM</v>
          </cell>
          <cell r="Q2019" t="str">
            <v>OPEX</v>
          </cell>
          <cell r="R2019" t="str">
            <v>OPEX</v>
          </cell>
          <cell r="S2019" t="str">
            <v>NON SAL</v>
          </cell>
          <cell r="T2019" t="str">
            <v>N/A</v>
          </cell>
          <cell r="U2019" t="str">
            <v>N/A</v>
          </cell>
          <cell r="V2019" t="str">
            <v>N/A</v>
          </cell>
          <cell r="W2019" t="str">
            <v>P232 Well Mtce, Testing &amp; Stimulation</v>
          </cell>
          <cell r="X2019" t="str">
            <v>S7200 Services</v>
          </cell>
          <cell r="Y2019" t="str">
            <v>A2130 Well/Mine Maintenance</v>
          </cell>
          <cell r="Z2019">
            <v>0</v>
          </cell>
          <cell r="AA2019">
            <v>0</v>
          </cell>
          <cell r="AB2019">
            <v>0</v>
          </cell>
          <cell r="AC2019">
            <v>0</v>
          </cell>
          <cell r="AD2019">
            <v>0</v>
          </cell>
          <cell r="AG2019">
            <v>0</v>
          </cell>
          <cell r="AH2019">
            <v>0</v>
          </cell>
        </row>
        <row r="2020">
          <cell r="A2020" t="str">
            <v>O.NG.PAE.A2W.WEL.724WP</v>
          </cell>
          <cell r="B2020" t="str">
            <v>PAE Agbada 2 Wells Prev. Mtc</v>
          </cell>
          <cell r="C2020" t="str">
            <v>O.NG.WEL</v>
          </cell>
          <cell r="D2020" t="str">
            <v>WELL/WELLHEAD MAINTENANCE</v>
          </cell>
          <cell r="E2020" t="str">
            <v>MOJEED OKUNADE</v>
          </cell>
          <cell r="F2020" t="str">
            <v>WELLS</v>
          </cell>
          <cell r="G2020">
            <v>411006</v>
          </cell>
          <cell r="H2020">
            <v>4110</v>
          </cell>
          <cell r="I2020" t="str">
            <v>PE</v>
          </cell>
          <cell r="J2020" t="str">
            <v>BASE JV</v>
          </cell>
          <cell r="K2020" t="str">
            <v>P&amp;T</v>
          </cell>
          <cell r="L2020" t="str">
            <v>WELLS</v>
          </cell>
          <cell r="M2020" t="str">
            <v>GM Wells Ops SPDC</v>
          </cell>
          <cell r="N2020" t="str">
            <v>Well Engineering Manager (CWI)</v>
          </cell>
          <cell r="O2020" t="str">
            <v>AUDU-USMAN, ISAAC</v>
          </cell>
          <cell r="P2020" t="str">
            <v>NURUDEEN.IBRAHIM@SHELL.COM</v>
          </cell>
          <cell r="Q2020" t="str">
            <v>OPEX</v>
          </cell>
          <cell r="R2020" t="str">
            <v>OPEX</v>
          </cell>
          <cell r="S2020" t="str">
            <v>NON SAL</v>
          </cell>
          <cell r="T2020" t="str">
            <v>N/A</v>
          </cell>
          <cell r="U2020" t="str">
            <v>N/A</v>
          </cell>
          <cell r="V2020" t="str">
            <v>N/A</v>
          </cell>
          <cell r="W2020" t="str">
            <v>P232 Well Mtce, Testing &amp; Stimulation</v>
          </cell>
          <cell r="X2020" t="str">
            <v>S7200 Services</v>
          </cell>
          <cell r="Y2020" t="str">
            <v>A2130 Well/Mine Maintenance</v>
          </cell>
          <cell r="Z2020">
            <v>0</v>
          </cell>
          <cell r="AA2020">
            <v>0</v>
          </cell>
          <cell r="AB2020">
            <v>0</v>
          </cell>
          <cell r="AC2020">
            <v>0</v>
          </cell>
          <cell r="AD2020">
            <v>0</v>
          </cell>
          <cell r="AG2020">
            <v>0</v>
          </cell>
          <cell r="AH2020">
            <v>0</v>
          </cell>
        </row>
        <row r="2021">
          <cell r="A2021" t="str">
            <v>O.NG.PAE.ABW.WEL.724WC</v>
          </cell>
          <cell r="B2021" t="str">
            <v>PAE ADIBAWA WELL CORR. MTC</v>
          </cell>
          <cell r="C2021" t="str">
            <v>O.NG.WEL</v>
          </cell>
          <cell r="D2021" t="str">
            <v>WELL/WELLHEAD MAINTENANCE</v>
          </cell>
          <cell r="E2021" t="str">
            <v>MOJEED OKUNADE</v>
          </cell>
          <cell r="F2021" t="str">
            <v>WELLS</v>
          </cell>
          <cell r="G2021">
            <v>411006</v>
          </cell>
          <cell r="H2021">
            <v>4110</v>
          </cell>
          <cell r="I2021" t="str">
            <v>PE</v>
          </cell>
          <cell r="J2021" t="str">
            <v>BASE JV</v>
          </cell>
          <cell r="K2021" t="str">
            <v>P&amp;T</v>
          </cell>
          <cell r="L2021" t="str">
            <v>WELLS</v>
          </cell>
          <cell r="M2021" t="str">
            <v>GM Wells Ops SPDC</v>
          </cell>
          <cell r="N2021" t="str">
            <v>Well Engineering Manager (CWI)</v>
          </cell>
          <cell r="O2021" t="str">
            <v>AUDU-USMAN, ISAAC</v>
          </cell>
          <cell r="P2021" t="str">
            <v>NURUDEEN.IBRAHIM@SHELL.COM</v>
          </cell>
          <cell r="Q2021" t="str">
            <v>OPEX</v>
          </cell>
          <cell r="R2021" t="str">
            <v>OPEX</v>
          </cell>
          <cell r="S2021" t="str">
            <v>NON SAL</v>
          </cell>
          <cell r="T2021" t="str">
            <v>N/A</v>
          </cell>
          <cell r="U2021" t="str">
            <v>N/A</v>
          </cell>
          <cell r="V2021" t="str">
            <v>N/A</v>
          </cell>
          <cell r="W2021" t="str">
            <v>P232 Well Mtce, Testing &amp; Stimulation</v>
          </cell>
          <cell r="X2021" t="str">
            <v>S7200 Services</v>
          </cell>
          <cell r="Y2021" t="str">
            <v>A2130 Well/Mine Maintenance</v>
          </cell>
          <cell r="Z2021">
            <v>149688.01999999999</v>
          </cell>
          <cell r="AA2021">
            <v>0</v>
          </cell>
          <cell r="AB2021">
            <v>0</v>
          </cell>
          <cell r="AC2021">
            <v>0</v>
          </cell>
          <cell r="AD2021">
            <v>0</v>
          </cell>
          <cell r="AG2021">
            <v>0</v>
          </cell>
          <cell r="AH2021">
            <v>0</v>
          </cell>
        </row>
        <row r="2022">
          <cell r="A2022" t="str">
            <v>O.NG.PTW.EXX.FAC.71300</v>
          </cell>
          <cell r="B2022" t="str">
            <v>PTW OPERATIONS -  EXP FACILITY</v>
          </cell>
          <cell r="C2022" t="str">
            <v>O.NG.PTW.FAC.71300G</v>
          </cell>
          <cell r="D2022" t="str">
            <v>FORCADOS TERMINAL (PTW) OPERATIONS</v>
          </cell>
          <cell r="E2022" t="str">
            <v>IRETI OMOTOSO</v>
          </cell>
          <cell r="F2022" t="str">
            <v>PRODUCTION</v>
          </cell>
          <cell r="G2022">
            <v>412006</v>
          </cell>
          <cell r="H2022">
            <v>4120</v>
          </cell>
          <cell r="I2022" t="str">
            <v>PMM</v>
          </cell>
          <cell r="J2022" t="str">
            <v>BASE JV</v>
          </cell>
          <cell r="K2022" t="str">
            <v>PRODUCTION</v>
          </cell>
          <cell r="L2022" t="str">
            <v>PRODUCTION</v>
          </cell>
          <cell r="M2022" t="str">
            <v>Asset Manager, Swamp West Hub</v>
          </cell>
          <cell r="N2022" t="str">
            <v>Forcados Terminal Installation Manager</v>
          </cell>
          <cell r="O2022" t="str">
            <v>MBANEFO, DUBEM</v>
          </cell>
          <cell r="P2022" t="str">
            <v>GODFREY.EKEKE@SHELL.COM</v>
          </cell>
          <cell r="Q2022" t="str">
            <v>OPEX</v>
          </cell>
          <cell r="R2022" t="str">
            <v>OPEX</v>
          </cell>
          <cell r="S2022" t="str">
            <v>NON SAL</v>
          </cell>
          <cell r="T2022" t="str">
            <v>N/A</v>
          </cell>
          <cell r="U2022" t="str">
            <v>N/A</v>
          </cell>
          <cell r="V2022" t="str">
            <v>C_OPSE_OIL_Z11</v>
          </cell>
          <cell r="W2022" t="str">
            <v>P231 Production Operations</v>
          </cell>
          <cell r="X2022" t="str">
            <v>S7200 Services</v>
          </cell>
          <cell r="Y2022" t="str">
            <v>A2110 Production Operations</v>
          </cell>
          <cell r="Z2022">
            <v>10480474.909999996</v>
          </cell>
          <cell r="AA2022">
            <v>7978628.290000001</v>
          </cell>
          <cell r="AB2022">
            <v>482340836.99999994</v>
          </cell>
          <cell r="AC2022">
            <v>6391309.8500000006</v>
          </cell>
          <cell r="AD2022">
            <v>7972755.2172131147</v>
          </cell>
          <cell r="AG2022">
            <v>0</v>
          </cell>
          <cell r="AH2022">
            <v>-7972755.2172131147</v>
          </cell>
        </row>
        <row r="2023">
          <cell r="A2023" t="str">
            <v>O.NG.PAE.AHW.WEL.724WC</v>
          </cell>
          <cell r="B2023" t="str">
            <v>PAE AHIA WELLS CORR. MTC</v>
          </cell>
          <cell r="C2023" t="str">
            <v>O.NG.WEL</v>
          </cell>
          <cell r="D2023" t="str">
            <v>WELL/WELLHEAD MAINTENANCE</v>
          </cell>
          <cell r="E2023" t="str">
            <v>MOJEED OKUNADE</v>
          </cell>
          <cell r="F2023" t="str">
            <v>WELLS</v>
          </cell>
          <cell r="G2023">
            <v>411006</v>
          </cell>
          <cell r="H2023">
            <v>4110</v>
          </cell>
          <cell r="I2023" t="str">
            <v>PE</v>
          </cell>
          <cell r="J2023" t="str">
            <v>BASE JV</v>
          </cell>
          <cell r="K2023" t="str">
            <v>P&amp;T</v>
          </cell>
          <cell r="L2023" t="str">
            <v>WELLS</v>
          </cell>
          <cell r="M2023" t="str">
            <v>GM Wells Ops SPDC</v>
          </cell>
          <cell r="N2023" t="str">
            <v>Well Engineering Manager (CWI)</v>
          </cell>
          <cell r="O2023" t="str">
            <v>AUDU-USMAN, ISAAC</v>
          </cell>
          <cell r="P2023" t="str">
            <v>NURUDEEN.IBRAHIM@SHELL.COM</v>
          </cell>
          <cell r="Q2023" t="str">
            <v>OPEX</v>
          </cell>
          <cell r="R2023" t="str">
            <v>OPEX</v>
          </cell>
          <cell r="S2023" t="str">
            <v>NON SAL</v>
          </cell>
          <cell r="T2023" t="str">
            <v>N/A</v>
          </cell>
          <cell r="U2023" t="str">
            <v>N/A</v>
          </cell>
          <cell r="V2023" t="str">
            <v>N/A</v>
          </cell>
          <cell r="W2023" t="str">
            <v>P232 Well Mtce, Testing &amp; Stimulation</v>
          </cell>
          <cell r="X2023" t="str">
            <v>S7200 Services</v>
          </cell>
          <cell r="Y2023" t="str">
            <v>A2130 Well/Mine Maintenance</v>
          </cell>
          <cell r="Z2023">
            <v>95.16</v>
          </cell>
          <cell r="AA2023">
            <v>28088.66</v>
          </cell>
          <cell r="AB2023">
            <v>0</v>
          </cell>
          <cell r="AC2023">
            <v>0</v>
          </cell>
          <cell r="AD2023">
            <v>0</v>
          </cell>
          <cell r="AG2023">
            <v>0</v>
          </cell>
          <cell r="AH2023">
            <v>0</v>
          </cell>
        </row>
        <row r="2024">
          <cell r="A2024" t="str">
            <v>O.NG.PAE.ELW.WEL.724WC</v>
          </cell>
          <cell r="B2024" t="str">
            <v xml:space="preserve">PAE Elelenwa F/S Wells Corr. Mtc        </v>
          </cell>
          <cell r="C2024" t="str">
            <v>O.NG.WEL</v>
          </cell>
          <cell r="D2024" t="str">
            <v>WELL/WELLHEAD MAINTENANCE</v>
          </cell>
          <cell r="E2024" t="str">
            <v>MOJEED OKUNADE</v>
          </cell>
          <cell r="F2024" t="str">
            <v>WELLS</v>
          </cell>
          <cell r="G2024">
            <v>411006</v>
          </cell>
          <cell r="H2024">
            <v>4110</v>
          </cell>
          <cell r="I2024" t="str">
            <v>PE</v>
          </cell>
          <cell r="J2024" t="str">
            <v>BASE JV</v>
          </cell>
          <cell r="K2024" t="str">
            <v>P&amp;T</v>
          </cell>
          <cell r="L2024" t="str">
            <v>WELLS</v>
          </cell>
          <cell r="M2024" t="str">
            <v>GM Wells Ops SPDC</v>
          </cell>
          <cell r="N2024" t="str">
            <v>Well Engineering Manager (CWI)</v>
          </cell>
          <cell r="O2024" t="str">
            <v>AUDU-USMAN, ISAAC</v>
          </cell>
          <cell r="P2024" t="str">
            <v>NURUDEEN.IBRAHIM@SHELL.COM</v>
          </cell>
          <cell r="Q2024" t="str">
            <v>OPEX</v>
          </cell>
          <cell r="R2024" t="str">
            <v>OPEX</v>
          </cell>
          <cell r="S2024" t="str">
            <v>NON SAL</v>
          </cell>
          <cell r="T2024" t="str">
            <v>N/A</v>
          </cell>
          <cell r="U2024" t="str">
            <v>N/A</v>
          </cell>
          <cell r="V2024" t="str">
            <v>N/A</v>
          </cell>
          <cell r="W2024" t="str">
            <v>P232 Well Mtce, Testing &amp; Stimulation</v>
          </cell>
          <cell r="X2024" t="str">
            <v>S7200 Services</v>
          </cell>
          <cell r="Y2024" t="str">
            <v>A2130 Well/Mine Maintenance</v>
          </cell>
          <cell r="Z2024">
            <v>0</v>
          </cell>
          <cell r="AA2024">
            <v>24139.57</v>
          </cell>
          <cell r="AB2024">
            <v>0</v>
          </cell>
          <cell r="AC2024">
            <v>0</v>
          </cell>
          <cell r="AD2024">
            <v>0</v>
          </cell>
          <cell r="AG2024">
            <v>0</v>
          </cell>
          <cell r="AH2024">
            <v>0</v>
          </cell>
        </row>
        <row r="2025">
          <cell r="A2025" t="str">
            <v>O.NG.PTW.IFU.FAC.71300</v>
          </cell>
          <cell r="B2025" t="str">
            <v>PTW OPERATIONS -  INFRASTRUCTURE</v>
          </cell>
          <cell r="C2025" t="str">
            <v>O.NG.PTW.FAC.71300C</v>
          </cell>
          <cell r="D2025" t="str">
            <v>FORCADOS TERMINAL (PTW) OPERATIONS (OFFICE AND BUILDING MAINTENANCE)</v>
          </cell>
          <cell r="E2025" t="str">
            <v>IRETI OMOTOSO</v>
          </cell>
          <cell r="F2025" t="str">
            <v>PRODUCTION</v>
          </cell>
          <cell r="G2025">
            <v>412006</v>
          </cell>
          <cell r="H2025">
            <v>4120</v>
          </cell>
          <cell r="I2025" t="str">
            <v>OF-MTCE</v>
          </cell>
          <cell r="J2025" t="str">
            <v>BASE JV</v>
          </cell>
          <cell r="K2025" t="str">
            <v>PRODUCTION</v>
          </cell>
          <cell r="L2025" t="str">
            <v>PRODUCTION</v>
          </cell>
          <cell r="M2025" t="str">
            <v>Asset Manager, Swamp West Hub</v>
          </cell>
          <cell r="N2025" t="str">
            <v>Forcados Terminal Installation Manager</v>
          </cell>
          <cell r="O2025" t="str">
            <v>MBANEFO, DUBEM</v>
          </cell>
          <cell r="P2025" t="str">
            <v>CHIBUIKE.ATU@SHELL.COM</v>
          </cell>
          <cell r="Q2025" t="str">
            <v>OPEX</v>
          </cell>
          <cell r="R2025" t="str">
            <v>OPEX</v>
          </cell>
          <cell r="S2025" t="str">
            <v>NON SAL</v>
          </cell>
          <cell r="T2025" t="str">
            <v>N/A</v>
          </cell>
          <cell r="U2025" t="str">
            <v>N/A</v>
          </cell>
          <cell r="V2025" t="str">
            <v>C_OPSE_OIL_Z11</v>
          </cell>
          <cell r="W2025" t="str">
            <v>P231 Production Operations</v>
          </cell>
          <cell r="X2025" t="str">
            <v>S7200 Services</v>
          </cell>
          <cell r="Y2025" t="str">
            <v>A2110 Production Operations</v>
          </cell>
          <cell r="Z2025">
            <v>1062943.1299999999</v>
          </cell>
          <cell r="AA2025">
            <v>1438173.58</v>
          </cell>
          <cell r="AB2025">
            <v>700207027.08000004</v>
          </cell>
          <cell r="AC2025">
            <v>0</v>
          </cell>
          <cell r="AD2025">
            <v>2295760.7445245902</v>
          </cell>
          <cell r="AG2025">
            <v>0</v>
          </cell>
          <cell r="AH2025">
            <v>-2295760.7445245902</v>
          </cell>
        </row>
        <row r="2026">
          <cell r="A2026" t="str">
            <v>O.NG.PTW.IFU.FAC.724FC</v>
          </cell>
          <cell r="B2026" t="str">
            <v>PTW CORR. MTC - INFRASTRUCTURE</v>
          </cell>
          <cell r="C2026" t="str">
            <v>O.NG.PTW.FAC.724FC</v>
          </cell>
          <cell r="D2026" t="str">
            <v>FORCADOS TERMINAL (PTW) CORRECTIVE MAINTENANCE (TERMINAL OPERATIONS &amp; MAINTENANCE  )</v>
          </cell>
          <cell r="E2026" t="str">
            <v>IRETI OMOTOSO</v>
          </cell>
          <cell r="F2026" t="str">
            <v>PRODUCTION</v>
          </cell>
          <cell r="G2026">
            <v>412004</v>
          </cell>
          <cell r="H2026">
            <v>4120</v>
          </cell>
          <cell r="I2026" t="str">
            <v>OF-MTCE</v>
          </cell>
          <cell r="J2026" t="str">
            <v>BASE JV</v>
          </cell>
          <cell r="K2026" t="str">
            <v>PRODUCTION</v>
          </cell>
          <cell r="L2026" t="str">
            <v>PRODUCTION</v>
          </cell>
          <cell r="M2026" t="str">
            <v>Asset Manager, Swamp West Hub</v>
          </cell>
          <cell r="N2026" t="str">
            <v>Forcados Terminal Installation Manager</v>
          </cell>
          <cell r="O2026" t="str">
            <v>MBANEFO, DUBEM</v>
          </cell>
          <cell r="P2026" t="str">
            <v>FRANCIS.AWENODE@SHELL.COM</v>
          </cell>
          <cell r="Q2026" t="str">
            <v>OPEX</v>
          </cell>
          <cell r="R2026" t="str">
            <v>OPEX</v>
          </cell>
          <cell r="S2026" t="str">
            <v>NON SAL</v>
          </cell>
          <cell r="T2026" t="str">
            <v>N/A</v>
          </cell>
          <cell r="U2026" t="str">
            <v>N/A</v>
          </cell>
          <cell r="V2026" t="str">
            <v>C_OPSE_OIL_Z11</v>
          </cell>
          <cell r="W2026" t="str">
            <v>P233 Facilities Maintenance</v>
          </cell>
          <cell r="X2026" t="str">
            <v>S7200 Services</v>
          </cell>
          <cell r="Y2026" t="str">
            <v>A2140 Facilities Maintenance</v>
          </cell>
          <cell r="Z2026">
            <v>138799.10999999996</v>
          </cell>
          <cell r="AA2026">
            <v>34039.659999999989</v>
          </cell>
          <cell r="AB2026">
            <v>5409600</v>
          </cell>
          <cell r="AC2026">
            <v>16618.8</v>
          </cell>
          <cell r="AD2026">
            <v>34355.193442622949</v>
          </cell>
          <cell r="AG2026">
            <v>0</v>
          </cell>
          <cell r="AH2026">
            <v>-34355.193442622949</v>
          </cell>
        </row>
        <row r="2027">
          <cell r="A2027" t="str">
            <v>O.NG.PTW.IFU.FAC.724FP</v>
          </cell>
          <cell r="B2027" t="str">
            <v>PTW PREV. MTC - INFRASTRUCTURE</v>
          </cell>
          <cell r="C2027" t="str">
            <v>O.NG.PTW.FAC.727FP</v>
          </cell>
          <cell r="D2027" t="str">
            <v>FORCADOS TERMINAL (PTW) PREVENTIVE MAINTENANCE (OFFICE AND BUILDING MAINTENANCE)</v>
          </cell>
          <cell r="E2027" t="str">
            <v>IRETI OMOTOSO</v>
          </cell>
          <cell r="F2027" t="str">
            <v>PRODUCTION</v>
          </cell>
          <cell r="G2027">
            <v>412006</v>
          </cell>
          <cell r="H2027">
            <v>4120</v>
          </cell>
          <cell r="I2027" t="str">
            <v>OF-MTCE</v>
          </cell>
          <cell r="J2027" t="str">
            <v>BASE JV</v>
          </cell>
          <cell r="K2027" t="str">
            <v>PRODUCTION</v>
          </cell>
          <cell r="L2027" t="str">
            <v>PRODUCTION</v>
          </cell>
          <cell r="M2027" t="str">
            <v>Asset Manager, Swamp West Hub</v>
          </cell>
          <cell r="N2027" t="str">
            <v>Forcados Terminal Installation Manager</v>
          </cell>
          <cell r="O2027" t="str">
            <v>MBANEFO, DUBEM</v>
          </cell>
          <cell r="P2027" t="str">
            <v>FRANCIS.AWENODE@SHELL.COM</v>
          </cell>
          <cell r="Q2027" t="str">
            <v>OPEX</v>
          </cell>
          <cell r="R2027" t="str">
            <v>OPEX</v>
          </cell>
          <cell r="S2027" t="str">
            <v>NON SAL</v>
          </cell>
          <cell r="T2027" t="str">
            <v>N/A</v>
          </cell>
          <cell r="U2027" t="str">
            <v>N/A</v>
          </cell>
          <cell r="V2027" t="str">
            <v>C_OPSE_OIL_Z11</v>
          </cell>
          <cell r="W2027" t="str">
            <v>P233 Facilities Maintenance</v>
          </cell>
          <cell r="X2027" t="str">
            <v>S7200 Services</v>
          </cell>
          <cell r="Y2027" t="str">
            <v>A2140 Facilities Maintenance</v>
          </cell>
          <cell r="Z2027">
            <v>241887.15999999995</v>
          </cell>
          <cell r="AA2027">
            <v>412080.04</v>
          </cell>
          <cell r="AB2027">
            <v>59424930.69884</v>
          </cell>
          <cell r="AC2027">
            <v>212658.09999999998</v>
          </cell>
          <cell r="AD2027">
            <v>407493.93835685239</v>
          </cell>
          <cell r="AG2027">
            <v>0</v>
          </cell>
          <cell r="AH2027">
            <v>-407493.93835685239</v>
          </cell>
        </row>
        <row r="2028">
          <cell r="A2028" t="str">
            <v>O.NG.PTW.LDL.FAC.71300</v>
          </cell>
          <cell r="B2028" t="str">
            <v>PTW OPERATIONS - LOADING PLATFORM</v>
          </cell>
          <cell r="C2028" t="str">
            <v>O.NG.PTW.FAC.71300B</v>
          </cell>
          <cell r="D2028" t="str">
            <v>FORCADOS TERMINAL (PTW) OPERATIONS (LOADING - OPERATIONS &amp; MAINTENANCE )</v>
          </cell>
          <cell r="E2028" t="str">
            <v>IRETI OMOTOSO</v>
          </cell>
          <cell r="F2028" t="str">
            <v>PRODUCTION</v>
          </cell>
          <cell r="G2028">
            <v>412007</v>
          </cell>
          <cell r="H2028">
            <v>4120</v>
          </cell>
          <cell r="I2028" t="str">
            <v>OF-MTCE</v>
          </cell>
          <cell r="J2028" t="str">
            <v>BASE JV</v>
          </cell>
          <cell r="K2028" t="str">
            <v>PRODUCTION</v>
          </cell>
          <cell r="L2028" t="str">
            <v>PRODUCTION</v>
          </cell>
          <cell r="M2028" t="str">
            <v>Asset Manager, Swamp West Hub</v>
          </cell>
          <cell r="N2028" t="str">
            <v>Forcados Terminal Installation Manager</v>
          </cell>
          <cell r="O2028" t="str">
            <v>MBANEFO, DUBEM</v>
          </cell>
          <cell r="P2028" t="str">
            <v>GODFREY.EKEKE@SHELL.COM</v>
          </cell>
          <cell r="Q2028" t="str">
            <v>OPEX</v>
          </cell>
          <cell r="R2028" t="str">
            <v>OPEX</v>
          </cell>
          <cell r="S2028" t="str">
            <v>NON SAL</v>
          </cell>
          <cell r="T2028" t="str">
            <v>N/A</v>
          </cell>
          <cell r="U2028" t="str">
            <v>N/A</v>
          </cell>
          <cell r="V2028" t="str">
            <v>C_OPSE_OIL_Z11</v>
          </cell>
          <cell r="W2028" t="str">
            <v>P231 Production Operations</v>
          </cell>
          <cell r="X2028" t="str">
            <v>S7200 Services</v>
          </cell>
          <cell r="Y2028" t="str">
            <v>A2110 Production Operations</v>
          </cell>
          <cell r="Z2028">
            <v>4652724.8699999992</v>
          </cell>
          <cell r="AA2028">
            <v>5326174.8</v>
          </cell>
          <cell r="AB2028">
            <v>0</v>
          </cell>
          <cell r="AC2028">
            <v>2550000</v>
          </cell>
          <cell r="AD2028">
            <v>2550000</v>
          </cell>
          <cell r="AG2028">
            <v>0</v>
          </cell>
          <cell r="AH2028">
            <v>-2550000</v>
          </cell>
        </row>
        <row r="2029">
          <cell r="A2029" t="str">
            <v>O.NG.PAE.ENW.WEL.724WC</v>
          </cell>
          <cell r="B2029" t="str">
            <v>PAE ENWHE WELLS CORR. MTC</v>
          </cell>
          <cell r="C2029" t="str">
            <v>O.NG.WEL</v>
          </cell>
          <cell r="D2029" t="str">
            <v>WELL/WELLHEAD MAINTENANCE</v>
          </cell>
          <cell r="E2029" t="str">
            <v>MOJEED OKUNADE</v>
          </cell>
          <cell r="F2029" t="str">
            <v>WELLS</v>
          </cell>
          <cell r="G2029">
            <v>411006</v>
          </cell>
          <cell r="H2029">
            <v>4110</v>
          </cell>
          <cell r="I2029" t="str">
            <v>PE</v>
          </cell>
          <cell r="J2029" t="str">
            <v>BASE JV</v>
          </cell>
          <cell r="K2029" t="str">
            <v>P&amp;T</v>
          </cell>
          <cell r="L2029" t="str">
            <v>WELLS</v>
          </cell>
          <cell r="M2029" t="str">
            <v>GM Wells Ops SPDC</v>
          </cell>
          <cell r="N2029" t="str">
            <v>Well Engineering Manager (CWI)</v>
          </cell>
          <cell r="O2029" t="str">
            <v>AUDU-USMAN, ISAAC</v>
          </cell>
          <cell r="P2029" t="str">
            <v>NURUDEEN.IBRAHIM@SHELL.COM</v>
          </cell>
          <cell r="Q2029" t="str">
            <v>OPEX</v>
          </cell>
          <cell r="R2029" t="str">
            <v>OPEX</v>
          </cell>
          <cell r="S2029" t="str">
            <v>NON SAL</v>
          </cell>
          <cell r="T2029" t="str">
            <v>N/A</v>
          </cell>
          <cell r="U2029" t="str">
            <v>N/A</v>
          </cell>
          <cell r="V2029" t="str">
            <v>N/A</v>
          </cell>
          <cell r="W2029" t="str">
            <v>P232 Well Mtce, Testing &amp; Stimulation</v>
          </cell>
          <cell r="X2029" t="str">
            <v>S7200 Services</v>
          </cell>
          <cell r="Y2029" t="str">
            <v>A2130 Well/Mine Maintenance</v>
          </cell>
          <cell r="Z2029">
            <v>128462.51000000001</v>
          </cell>
          <cell r="AA2029">
            <v>1251.69</v>
          </cell>
          <cell r="AB2029">
            <v>0</v>
          </cell>
          <cell r="AC2029">
            <v>0</v>
          </cell>
          <cell r="AD2029">
            <v>0</v>
          </cell>
          <cell r="AG2029">
            <v>0</v>
          </cell>
          <cell r="AH2029">
            <v>0</v>
          </cell>
        </row>
        <row r="2030">
          <cell r="A2030" t="str">
            <v>O.NG.PAE.EUW.WEL.724WC</v>
          </cell>
          <cell r="B2030" t="str">
            <v>PAE Etelebou Wells Corr. Mtc</v>
          </cell>
          <cell r="C2030" t="str">
            <v>O.NG.WEL</v>
          </cell>
          <cell r="D2030" t="str">
            <v>WELL/WELLHEAD MAINTENANCE</v>
          </cell>
          <cell r="E2030" t="str">
            <v>MOJEED OKUNADE</v>
          </cell>
          <cell r="F2030" t="str">
            <v>WELLS</v>
          </cell>
          <cell r="G2030">
            <v>411006</v>
          </cell>
          <cell r="H2030">
            <v>4110</v>
          </cell>
          <cell r="I2030" t="str">
            <v>PE</v>
          </cell>
          <cell r="J2030" t="str">
            <v>BASE JV</v>
          </cell>
          <cell r="K2030" t="str">
            <v>P&amp;T</v>
          </cell>
          <cell r="L2030" t="str">
            <v>WELLS</v>
          </cell>
          <cell r="M2030" t="str">
            <v>GM Wells Ops SPDC</v>
          </cell>
          <cell r="N2030" t="str">
            <v>Well Engineering Manager (CWI)</v>
          </cell>
          <cell r="O2030" t="str">
            <v>AUDU-USMAN, ISAAC</v>
          </cell>
          <cell r="P2030" t="str">
            <v>NURUDEEN.IBRAHIM@SHELL.COM</v>
          </cell>
          <cell r="Q2030" t="str">
            <v>OPEX</v>
          </cell>
          <cell r="R2030" t="str">
            <v>OPEX</v>
          </cell>
          <cell r="S2030" t="str">
            <v>NON SAL</v>
          </cell>
          <cell r="T2030" t="str">
            <v>N/A</v>
          </cell>
          <cell r="U2030" t="str">
            <v>N/A</v>
          </cell>
          <cell r="V2030" t="str">
            <v>N/A</v>
          </cell>
          <cell r="W2030" t="str">
            <v>P232 Well Mtce, Testing &amp; Stimulation</v>
          </cell>
          <cell r="X2030" t="str">
            <v>S7200 Services</v>
          </cell>
          <cell r="Y2030" t="str">
            <v>A2130 Well/Mine Maintenance</v>
          </cell>
          <cell r="Z2030">
            <v>0</v>
          </cell>
          <cell r="AA2030">
            <v>0</v>
          </cell>
          <cell r="AB2030">
            <v>0</v>
          </cell>
          <cell r="AC2030">
            <v>0</v>
          </cell>
          <cell r="AD2030">
            <v>0</v>
          </cell>
          <cell r="AG2030">
            <v>0</v>
          </cell>
          <cell r="AH2030">
            <v>0</v>
          </cell>
        </row>
        <row r="2031">
          <cell r="A2031" t="str">
            <v>O.NG.PAE.GBW.FAC.724WP</v>
          </cell>
          <cell r="B2031" t="str">
            <v>GBARAN WELLS FAC. PREV. MTC.</v>
          </cell>
          <cell r="C2031" t="str">
            <v>O.NG.WEL</v>
          </cell>
          <cell r="D2031" t="str">
            <v>WELL/WELLHEAD MAINTENANCE</v>
          </cell>
          <cell r="E2031" t="str">
            <v>MOJEED OKUNADE</v>
          </cell>
          <cell r="F2031" t="str">
            <v>WELLS</v>
          </cell>
          <cell r="G2031">
            <v>411006</v>
          </cell>
          <cell r="H2031">
            <v>4110</v>
          </cell>
          <cell r="I2031" t="str">
            <v>PE</v>
          </cell>
          <cell r="J2031" t="str">
            <v>BASE JV</v>
          </cell>
          <cell r="K2031" t="str">
            <v>P&amp;T</v>
          </cell>
          <cell r="L2031" t="str">
            <v>WELLS</v>
          </cell>
          <cell r="M2031" t="str">
            <v>GM Wells Ops SPDC</v>
          </cell>
          <cell r="N2031" t="str">
            <v>Well Engineering Manager (CWI)</v>
          </cell>
          <cell r="O2031" t="str">
            <v>AUDU-USMAN, ISAAC</v>
          </cell>
          <cell r="P2031" t="str">
            <v>NURUDEEN.IBRAHIM@SHELL.COM</v>
          </cell>
          <cell r="Q2031" t="str">
            <v>OPEX</v>
          </cell>
          <cell r="R2031" t="str">
            <v>OPEX</v>
          </cell>
          <cell r="S2031" t="str">
            <v>NON SAL</v>
          </cell>
          <cell r="T2031" t="str">
            <v>N/A</v>
          </cell>
          <cell r="U2031" t="str">
            <v>N/A</v>
          </cell>
          <cell r="V2031" t="str">
            <v>N/A</v>
          </cell>
          <cell r="W2031" t="str">
            <v>P232 Well Mtce, Testing &amp; Stimulation</v>
          </cell>
          <cell r="X2031" t="str">
            <v>S7200 Services</v>
          </cell>
          <cell r="Y2031" t="str">
            <v>A2130 Well/Mine Maintenance</v>
          </cell>
          <cell r="Z2031">
            <v>53252.79</v>
          </cell>
          <cell r="AA2031">
            <v>0</v>
          </cell>
          <cell r="AB2031">
            <v>0</v>
          </cell>
          <cell r="AC2031">
            <v>0</v>
          </cell>
          <cell r="AD2031">
            <v>0</v>
          </cell>
          <cell r="AG2031">
            <v>0</v>
          </cell>
          <cell r="AH2031">
            <v>0</v>
          </cell>
        </row>
        <row r="2032">
          <cell r="A2032" t="str">
            <v>O.NG.PAE.I1W.WEL.724WP</v>
          </cell>
          <cell r="B2032" t="str">
            <v xml:space="preserve">PAE Imo river 1 Wells Prev. Mtc         </v>
          </cell>
          <cell r="C2032" t="str">
            <v>O.NG.WEL</v>
          </cell>
          <cell r="D2032" t="str">
            <v>WELL/WELLHEAD MAINTENANCE</v>
          </cell>
          <cell r="E2032" t="str">
            <v>MOJEED OKUNADE</v>
          </cell>
          <cell r="F2032" t="str">
            <v>WELLS</v>
          </cell>
          <cell r="G2032">
            <v>411006</v>
          </cell>
          <cell r="H2032">
            <v>4110</v>
          </cell>
          <cell r="I2032" t="str">
            <v>PE</v>
          </cell>
          <cell r="J2032" t="str">
            <v>BASE JV</v>
          </cell>
          <cell r="K2032" t="str">
            <v>P&amp;T</v>
          </cell>
          <cell r="L2032" t="str">
            <v>WELLS</v>
          </cell>
          <cell r="M2032" t="str">
            <v>GM Wells Ops SPDC</v>
          </cell>
          <cell r="N2032" t="str">
            <v>Well Engineering Manager (CWI)</v>
          </cell>
          <cell r="O2032" t="str">
            <v>AUDU-USMAN, ISAAC</v>
          </cell>
          <cell r="P2032" t="str">
            <v>NURUDEEN.IBRAHIM@SHELL.COM</v>
          </cell>
          <cell r="Q2032" t="str">
            <v>OPEX</v>
          </cell>
          <cell r="R2032" t="str">
            <v>OPEX</v>
          </cell>
          <cell r="S2032" t="str">
            <v>NON SAL</v>
          </cell>
          <cell r="T2032" t="str">
            <v>N/A</v>
          </cell>
          <cell r="U2032" t="str">
            <v>N/A</v>
          </cell>
          <cell r="V2032" t="str">
            <v>N/A</v>
          </cell>
          <cell r="W2032" t="str">
            <v>P232 Well Mtce, Testing &amp; Stimulation</v>
          </cell>
          <cell r="X2032" t="str">
            <v>S7200 Services</v>
          </cell>
          <cell r="Y2032" t="str">
            <v>A2130 Well/Mine Maintenance</v>
          </cell>
          <cell r="Z2032">
            <v>0</v>
          </cell>
          <cell r="AA2032">
            <v>0</v>
          </cell>
          <cell r="AB2032">
            <v>0</v>
          </cell>
          <cell r="AC2032">
            <v>0</v>
          </cell>
          <cell r="AD2032">
            <v>0</v>
          </cell>
          <cell r="AG2032">
            <v>0</v>
          </cell>
          <cell r="AH2032">
            <v>0</v>
          </cell>
        </row>
        <row r="2033">
          <cell r="A2033" t="str">
            <v>O.NG.PAE.ISW.WEL.724WP</v>
          </cell>
          <cell r="B2033" t="str">
            <v>PAE ISIMIRI WELLS PREV. MTC</v>
          </cell>
          <cell r="C2033" t="str">
            <v>O.NG.WEL</v>
          </cell>
          <cell r="D2033" t="str">
            <v>WELL/WELLHEAD MAINTENANCE</v>
          </cell>
          <cell r="E2033" t="str">
            <v>MOJEED OKUNADE</v>
          </cell>
          <cell r="F2033" t="str">
            <v>WELLS</v>
          </cell>
          <cell r="G2033">
            <v>411006</v>
          </cell>
          <cell r="H2033">
            <v>4110</v>
          </cell>
          <cell r="I2033" t="str">
            <v>PE</v>
          </cell>
          <cell r="J2033" t="str">
            <v>BASE JV</v>
          </cell>
          <cell r="K2033" t="str">
            <v>P&amp;T</v>
          </cell>
          <cell r="L2033" t="str">
            <v>WELLS</v>
          </cell>
          <cell r="M2033" t="str">
            <v>GM Wells Ops SPDC</v>
          </cell>
          <cell r="N2033" t="str">
            <v>Well Engineering Manager (CWI)</v>
          </cell>
          <cell r="O2033" t="str">
            <v>AUDU-USMAN, ISAAC</v>
          </cell>
          <cell r="P2033" t="str">
            <v>NURUDEEN.IBRAHIM@SHELL.COM</v>
          </cell>
          <cell r="Q2033" t="str">
            <v>OPEX</v>
          </cell>
          <cell r="R2033" t="str">
            <v>OPEX</v>
          </cell>
          <cell r="S2033" t="str">
            <v>NON SAL</v>
          </cell>
          <cell r="T2033" t="str">
            <v>N/A</v>
          </cell>
          <cell r="U2033" t="str">
            <v>N/A</v>
          </cell>
          <cell r="V2033" t="str">
            <v>N/A</v>
          </cell>
          <cell r="W2033" t="str">
            <v>P232 Well Mtce, Testing &amp; Stimulation</v>
          </cell>
          <cell r="X2033" t="str">
            <v>S7200 Services</v>
          </cell>
          <cell r="Y2033" t="str">
            <v>A2130 Well/Mine Maintenance</v>
          </cell>
          <cell r="Z2033">
            <v>103424.91</v>
          </cell>
          <cell r="AA2033">
            <v>0</v>
          </cell>
          <cell r="AB2033">
            <v>0</v>
          </cell>
          <cell r="AC2033">
            <v>0</v>
          </cell>
          <cell r="AD2033">
            <v>0</v>
          </cell>
          <cell r="AG2033">
            <v>0</v>
          </cell>
          <cell r="AH2033">
            <v>0</v>
          </cell>
        </row>
        <row r="2034">
          <cell r="A2034" t="str">
            <v>O.NG.PTW.PTK.FAC.71300</v>
          </cell>
          <cell r="B2034" t="str">
            <v>PTW OPERATIONS - PROCESS TREATMENT</v>
          </cell>
          <cell r="C2034" t="str">
            <v>O.NG.PTW.PTK.FAC.71301</v>
          </cell>
          <cell r="D2034" t="str">
            <v>FORCADOS TERMINAL (PTW) OPERATIONS (STORAGE (TERMINAL &amp; OFFSHORE) - OPERATIONS/MAINTENANCE)</v>
          </cell>
          <cell r="E2034" t="str">
            <v>IRETI OMOTOSO</v>
          </cell>
          <cell r="F2034" t="str">
            <v>PRODUCTION</v>
          </cell>
          <cell r="G2034">
            <v>412006</v>
          </cell>
          <cell r="H2034">
            <v>4120</v>
          </cell>
          <cell r="I2034" t="str">
            <v>OF-MTCE</v>
          </cell>
          <cell r="J2034" t="str">
            <v>BASE JV</v>
          </cell>
          <cell r="K2034" t="str">
            <v>PRODUCTION</v>
          </cell>
          <cell r="L2034" t="str">
            <v>PRODUCTION</v>
          </cell>
          <cell r="M2034" t="str">
            <v>Asset Manager, Swamp West Hub</v>
          </cell>
          <cell r="N2034" t="str">
            <v>Forcados Terminal Installation Manager</v>
          </cell>
          <cell r="O2034" t="str">
            <v>MBANEFO, DUBEM</v>
          </cell>
          <cell r="P2034" t="str">
            <v>CHIBUIKE.ATU@SHELL.COM</v>
          </cell>
          <cell r="Q2034" t="str">
            <v>OPEX</v>
          </cell>
          <cell r="R2034" t="str">
            <v>OPEX</v>
          </cell>
          <cell r="S2034" t="str">
            <v>NON SAL</v>
          </cell>
          <cell r="T2034" t="str">
            <v>N/A</v>
          </cell>
          <cell r="U2034" t="str">
            <v>N/A</v>
          </cell>
          <cell r="V2034" t="str">
            <v>C_OPSE_OIL_Z11</v>
          </cell>
          <cell r="W2034" t="str">
            <v>P231 Production Operations</v>
          </cell>
          <cell r="X2034" t="str">
            <v>S7200 Services</v>
          </cell>
          <cell r="Y2034" t="str">
            <v>A2110 Production Operations</v>
          </cell>
          <cell r="Z2034">
            <v>52727.56</v>
          </cell>
          <cell r="AA2034">
            <v>78677.429999999978</v>
          </cell>
          <cell r="AB2034">
            <v>57540000</v>
          </cell>
          <cell r="AC2034">
            <v>753228.75542575005</v>
          </cell>
          <cell r="AD2034">
            <v>941884.49313066807</v>
          </cell>
          <cell r="AG2034">
            <v>0</v>
          </cell>
          <cell r="AH2034">
            <v>-941884.49313066807</v>
          </cell>
        </row>
        <row r="2035">
          <cell r="A2035" t="str">
            <v>O.NG.PAE.KCW.WEL.724WC</v>
          </cell>
          <cell r="B2035" t="str">
            <v xml:space="preserve">PAE Kolo creek Wells Corr. Mtc          </v>
          </cell>
          <cell r="C2035" t="str">
            <v>O.NG.WEL</v>
          </cell>
          <cell r="D2035" t="str">
            <v>WELL/WELLHEAD MAINTENANCE</v>
          </cell>
          <cell r="E2035" t="str">
            <v>MOJEED OKUNADE</v>
          </cell>
          <cell r="F2035" t="str">
            <v>WELLS</v>
          </cell>
          <cell r="G2035">
            <v>411006</v>
          </cell>
          <cell r="H2035">
            <v>4110</v>
          </cell>
          <cell r="I2035" t="str">
            <v>PE</v>
          </cell>
          <cell r="J2035" t="str">
            <v>BASE JV</v>
          </cell>
          <cell r="K2035" t="str">
            <v>P&amp;T</v>
          </cell>
          <cell r="L2035" t="str">
            <v>WELLS</v>
          </cell>
          <cell r="M2035" t="str">
            <v>GM Wells Ops SPDC</v>
          </cell>
          <cell r="N2035" t="str">
            <v>Well Engineering Manager (CWI)</v>
          </cell>
          <cell r="O2035" t="str">
            <v>AUDU-USMAN, ISAAC</v>
          </cell>
          <cell r="P2035" t="str">
            <v>NURUDEEN.IBRAHIM@SHELL.COM</v>
          </cell>
          <cell r="Q2035" t="str">
            <v>OPEX</v>
          </cell>
          <cell r="R2035" t="str">
            <v>OPEX</v>
          </cell>
          <cell r="S2035" t="str">
            <v>NON SAL</v>
          </cell>
          <cell r="T2035" t="str">
            <v>N/A</v>
          </cell>
          <cell r="U2035" t="str">
            <v>N/A</v>
          </cell>
          <cell r="V2035" t="str">
            <v>N/A</v>
          </cell>
          <cell r="W2035" t="str">
            <v>P232 Well Mtce, Testing &amp; Stimulation</v>
          </cell>
          <cell r="X2035" t="str">
            <v>S7200 Services</v>
          </cell>
          <cell r="Y2035" t="str">
            <v>A2130 Well/Mine Maintenance</v>
          </cell>
          <cell r="Z2035">
            <v>0</v>
          </cell>
          <cell r="AA2035">
            <v>0</v>
          </cell>
          <cell r="AB2035">
            <v>0</v>
          </cell>
          <cell r="AC2035">
            <v>0</v>
          </cell>
          <cell r="AD2035">
            <v>0</v>
          </cell>
          <cell r="AG2035">
            <v>0</v>
          </cell>
          <cell r="AH2035">
            <v>0</v>
          </cell>
        </row>
        <row r="2036">
          <cell r="A2036" t="str">
            <v>O.NG.PAE.OGW.WEL.71300</v>
          </cell>
          <cell r="B2036" t="str">
            <v>PAE OBIGBO WELLS OPERATIONS</v>
          </cell>
          <cell r="C2036" t="str">
            <v>O.NG.WEL</v>
          </cell>
          <cell r="D2036" t="str">
            <v>WELL/WELLHEAD MAINTENANCE</v>
          </cell>
          <cell r="E2036" t="str">
            <v>MOJEED OKUNADE</v>
          </cell>
          <cell r="F2036" t="str">
            <v>WELLS</v>
          </cell>
          <cell r="G2036">
            <v>411006</v>
          </cell>
          <cell r="H2036">
            <v>4110</v>
          </cell>
          <cell r="I2036" t="str">
            <v>PE</v>
          </cell>
          <cell r="J2036" t="str">
            <v>BASE JV</v>
          </cell>
          <cell r="K2036" t="str">
            <v>P&amp;T</v>
          </cell>
          <cell r="L2036" t="str">
            <v>WELLS</v>
          </cell>
          <cell r="M2036" t="str">
            <v>GM Wells Ops SPDC</v>
          </cell>
          <cell r="N2036" t="str">
            <v>Well Engineering Manager (CWI)</v>
          </cell>
          <cell r="O2036" t="str">
            <v>AUDU-USMAN, ISAAC</v>
          </cell>
          <cell r="P2036" t="str">
            <v>NURUDEEN.IBRAHIM@SHELL.COM</v>
          </cell>
          <cell r="Q2036" t="str">
            <v>OPEX</v>
          </cell>
          <cell r="R2036" t="str">
            <v>OPEX</v>
          </cell>
          <cell r="S2036" t="str">
            <v>NON SAL</v>
          </cell>
          <cell r="T2036" t="str">
            <v>N/A</v>
          </cell>
          <cell r="U2036" t="str">
            <v>N/A</v>
          </cell>
          <cell r="V2036" t="str">
            <v>N/A</v>
          </cell>
          <cell r="W2036" t="str">
            <v>P232 Well Mtce, Testing &amp; Stimulation</v>
          </cell>
          <cell r="X2036" t="str">
            <v>S7200 Services</v>
          </cell>
          <cell r="Y2036" t="str">
            <v>A2130 Well/Mine Maintenance</v>
          </cell>
          <cell r="Z2036">
            <v>889.9</v>
          </cell>
          <cell r="AA2036">
            <v>0</v>
          </cell>
          <cell r="AB2036">
            <v>0</v>
          </cell>
          <cell r="AC2036">
            <v>0</v>
          </cell>
          <cell r="AD2036">
            <v>0</v>
          </cell>
          <cell r="AG2036">
            <v>0</v>
          </cell>
          <cell r="AH2036">
            <v>0</v>
          </cell>
        </row>
        <row r="2037">
          <cell r="A2037" t="str">
            <v>O.NG.PTW.SBY.FAC.71300</v>
          </cell>
          <cell r="B2037" t="str">
            <v xml:space="preserve">PTW OPERATIONS - SINGLE MOORING         </v>
          </cell>
          <cell r="C2037" t="str">
            <v>NEW_ MTC Dredging of Terminal Vessel Slot</v>
          </cell>
          <cell r="D2037" t="str">
            <v>MTC DREDGING OF TERMINAL VESSEL SLOT</v>
          </cell>
          <cell r="E2037" t="str">
            <v>IRETI OMOTOSO</v>
          </cell>
          <cell r="F2037" t="str">
            <v>PRODUCTION</v>
          </cell>
          <cell r="G2037">
            <v>412005</v>
          </cell>
          <cell r="H2037">
            <v>4120</v>
          </cell>
          <cell r="I2037" t="str">
            <v>OF-CIVIL</v>
          </cell>
          <cell r="J2037" t="str">
            <v>BASE JV</v>
          </cell>
          <cell r="K2037" t="str">
            <v>PRODUCTION</v>
          </cell>
          <cell r="L2037" t="str">
            <v>PRODUCTION</v>
          </cell>
          <cell r="M2037" t="str">
            <v>Asset Manager, Swamp West Hub</v>
          </cell>
          <cell r="N2037" t="str">
            <v>Forcados Terminal Installation Manager</v>
          </cell>
          <cell r="O2037" t="str">
            <v>MBANEFO, DUBEM</v>
          </cell>
          <cell r="P2037" t="str">
            <v>OBIORA.OKORO@SHELL.COM</v>
          </cell>
          <cell r="Q2037" t="str">
            <v>OPEX</v>
          </cell>
          <cell r="R2037" t="str">
            <v>OPEX</v>
          </cell>
          <cell r="S2037" t="str">
            <v>NON SAL</v>
          </cell>
          <cell r="T2037" t="str">
            <v>N/A</v>
          </cell>
          <cell r="U2037" t="str">
            <v>N/A</v>
          </cell>
          <cell r="V2037" t="str">
            <v>N/A</v>
          </cell>
          <cell r="W2037" t="str">
            <v>P231 Production Operations</v>
          </cell>
          <cell r="X2037" t="str">
            <v>S7200 Services</v>
          </cell>
          <cell r="Y2037" t="str">
            <v>A2140 Facilities Maintenance</v>
          </cell>
          <cell r="Z2037">
            <v>0</v>
          </cell>
          <cell r="AA2037">
            <v>7251.34</v>
          </cell>
          <cell r="AB2037">
            <v>0</v>
          </cell>
          <cell r="AC2037">
            <v>0</v>
          </cell>
          <cell r="AD2037">
            <v>0</v>
          </cell>
          <cell r="AG2037">
            <v>0</v>
          </cell>
          <cell r="AH2037">
            <v>0</v>
          </cell>
        </row>
        <row r="2038">
          <cell r="A2038" t="str">
            <v>O.NG.PTW.SBY.FAC.724FC</v>
          </cell>
          <cell r="B2038" t="str">
            <v>PTW CORR. MTC - SINGLE MOOR</v>
          </cell>
          <cell r="C2038" t="str">
            <v>O.NG.PTW.FAC.728FC</v>
          </cell>
          <cell r="D2038" t="str">
            <v>FORCADOS TERMINAL (PTW) CORRECTIVE MAINTENANCE (FUEL &amp; DIESEL)</v>
          </cell>
          <cell r="E2038" t="str">
            <v>IRETI OMOTOSO</v>
          </cell>
          <cell r="F2038" t="str">
            <v>PRODUCTION</v>
          </cell>
          <cell r="G2038">
            <v>412006</v>
          </cell>
          <cell r="H2038">
            <v>4120</v>
          </cell>
          <cell r="I2038" t="str">
            <v>OF-MTCE</v>
          </cell>
          <cell r="J2038" t="str">
            <v>BASE JV</v>
          </cell>
          <cell r="K2038" t="str">
            <v>PRODUCTION</v>
          </cell>
          <cell r="L2038" t="str">
            <v>PRODUCTION</v>
          </cell>
          <cell r="M2038" t="str">
            <v>Asset Manager, Swamp West Hub</v>
          </cell>
          <cell r="N2038" t="str">
            <v>Forcados Terminal Installation Manager</v>
          </cell>
          <cell r="O2038" t="str">
            <v>MBANEFO, DUBEM</v>
          </cell>
          <cell r="P2038" t="str">
            <v>DANIEL.OKOYE@SHELL.COM</v>
          </cell>
          <cell r="Q2038" t="str">
            <v>OPEX</v>
          </cell>
          <cell r="R2038" t="str">
            <v>OPEX</v>
          </cell>
          <cell r="S2038" t="str">
            <v>NON SAL</v>
          </cell>
          <cell r="T2038" t="str">
            <v>N/A</v>
          </cell>
          <cell r="U2038" t="str">
            <v>N/A</v>
          </cell>
          <cell r="V2038" t="str">
            <v>C_OPSE_OIL_Z11</v>
          </cell>
          <cell r="W2038" t="str">
            <v>P233 Facilities Maintenance</v>
          </cell>
          <cell r="X2038" t="str">
            <v>S7200 Services</v>
          </cell>
          <cell r="Y2038" t="str">
            <v>A2140 Facilities Maintenance</v>
          </cell>
          <cell r="Z2038">
            <v>1465812.0499999996</v>
          </cell>
          <cell r="AA2038">
            <v>580484.56000000006</v>
          </cell>
          <cell r="AB2038">
            <v>1071000.0000000019</v>
          </cell>
          <cell r="AC2038">
            <v>1777000</v>
          </cell>
          <cell r="AD2038">
            <v>1780511.475409836</v>
          </cell>
          <cell r="AG2038">
            <v>0</v>
          </cell>
          <cell r="AH2038">
            <v>-1780511.475409836</v>
          </cell>
        </row>
        <row r="2039">
          <cell r="A2039" t="str">
            <v>O.NG.PTW.SBY.FAC.724FP</v>
          </cell>
          <cell r="B2039" t="str">
            <v>PTW PREV. MTC - SINGLE MOOR</v>
          </cell>
          <cell r="C2039" t="str">
            <v>O.NG.PTW.FAC.729FP</v>
          </cell>
          <cell r="D2039" t="str">
            <v>FORCADOS TERMINAL (PTW) PREVENTIVE MAINTENANCE (LABOUR CONTRACTOR)</v>
          </cell>
          <cell r="E2039" t="str">
            <v>IRETI OMOTOSO</v>
          </cell>
          <cell r="F2039" t="str">
            <v>PRODUCTION</v>
          </cell>
          <cell r="G2039">
            <v>412006</v>
          </cell>
          <cell r="H2039">
            <v>4120</v>
          </cell>
          <cell r="I2039" t="str">
            <v>OF-MTCE</v>
          </cell>
          <cell r="J2039" t="str">
            <v>BASE JV</v>
          </cell>
          <cell r="K2039" t="str">
            <v>PRODUCTION</v>
          </cell>
          <cell r="L2039" t="str">
            <v>PRODUCTION</v>
          </cell>
          <cell r="M2039" t="str">
            <v>Asset Manager, Swamp West Hub</v>
          </cell>
          <cell r="N2039" t="str">
            <v>Forcados Terminal Installation Manager</v>
          </cell>
          <cell r="O2039" t="str">
            <v>MBANEFO, DUBEM</v>
          </cell>
          <cell r="P2039" t="str">
            <v>DANIEL.OKOYE@SHELL.COM</v>
          </cell>
          <cell r="Q2039" t="str">
            <v>OPEX</v>
          </cell>
          <cell r="R2039" t="str">
            <v>OPEX</v>
          </cell>
          <cell r="S2039" t="str">
            <v>NON SAL</v>
          </cell>
          <cell r="T2039" t="str">
            <v>N/A</v>
          </cell>
          <cell r="U2039" t="str">
            <v>N/A</v>
          </cell>
          <cell r="V2039" t="str">
            <v>C_OPSE_OIL_Z11</v>
          </cell>
          <cell r="W2039" t="str">
            <v>P233 Facilities Maintenance</v>
          </cell>
          <cell r="X2039" t="str">
            <v>S7200 Services</v>
          </cell>
          <cell r="Y2039" t="str">
            <v>A2140 Facilities Maintenance</v>
          </cell>
          <cell r="Z2039">
            <v>3212399.7200000007</v>
          </cell>
          <cell r="AA2039">
            <v>5186361.8699999992</v>
          </cell>
          <cell r="AB2039">
            <v>142126299.60077491</v>
          </cell>
          <cell r="AC2039">
            <v>5576196.4399999995</v>
          </cell>
          <cell r="AD2039">
            <v>6042184.3075435236</v>
          </cell>
          <cell r="AG2039">
            <v>0</v>
          </cell>
          <cell r="AH2039">
            <v>-6042184.3075435236</v>
          </cell>
        </row>
        <row r="2040">
          <cell r="A2040" t="str">
            <v>O.NG.PTW.TFT.FAC.71300</v>
          </cell>
          <cell r="B2040" t="str">
            <v>PTW OPERATIONS - TANK FARM</v>
          </cell>
          <cell r="C2040" t="str">
            <v>O.NG.PTW.FAC.71300A</v>
          </cell>
          <cell r="D2040" t="str">
            <v>FORCADOS TERMINAL (PTW) OPERATIONS (STORAGE (TERMINAL &amp; OFFSHORE) - OPERATIONS/MAINTENANCE)</v>
          </cell>
          <cell r="E2040" t="str">
            <v>IRETI OMOTOSO</v>
          </cell>
          <cell r="F2040" t="str">
            <v>PRODUCTION</v>
          </cell>
          <cell r="G2040">
            <v>412006</v>
          </cell>
          <cell r="H2040">
            <v>4120</v>
          </cell>
          <cell r="I2040" t="str">
            <v>OF-MTCE</v>
          </cell>
          <cell r="J2040" t="str">
            <v>BASE JV</v>
          </cell>
          <cell r="K2040" t="str">
            <v>PRODUCTION</v>
          </cell>
          <cell r="L2040" t="str">
            <v>PRODUCTION</v>
          </cell>
          <cell r="M2040" t="str">
            <v>Asset Manager, Swamp West Hub</v>
          </cell>
          <cell r="N2040" t="str">
            <v>Forcados Terminal Installation Manager</v>
          </cell>
          <cell r="O2040" t="str">
            <v>MBANEFO, DUBEM</v>
          </cell>
          <cell r="P2040" t="str">
            <v>CHIBUIKE.ATU@SHELL.COM</v>
          </cell>
          <cell r="Q2040" t="str">
            <v>OPEX</v>
          </cell>
          <cell r="R2040" t="str">
            <v>OPEX</v>
          </cell>
          <cell r="S2040" t="str">
            <v>NON SAL</v>
          </cell>
          <cell r="T2040" t="str">
            <v>N/A</v>
          </cell>
          <cell r="U2040" t="str">
            <v>N/A</v>
          </cell>
          <cell r="V2040" t="str">
            <v>C_OPSE_OIL_Z11</v>
          </cell>
          <cell r="W2040" t="str">
            <v>P231 Production Operations</v>
          </cell>
          <cell r="X2040" t="str">
            <v>S7200 Services</v>
          </cell>
          <cell r="Y2040" t="str">
            <v>A2110 Production Operations</v>
          </cell>
          <cell r="Z2040">
            <v>965014.49000000022</v>
          </cell>
          <cell r="AA2040">
            <v>694701.43000000017</v>
          </cell>
          <cell r="AB2040">
            <v>92132832</v>
          </cell>
          <cell r="AC2040">
            <v>201520.24</v>
          </cell>
          <cell r="AD2040">
            <v>503595.09901639342</v>
          </cell>
          <cell r="AG2040">
            <v>0</v>
          </cell>
          <cell r="AH2040">
            <v>-503595.09901639342</v>
          </cell>
        </row>
        <row r="2041">
          <cell r="A2041" t="str">
            <v>O.NG.PAE.OGW.WEL.724WP</v>
          </cell>
          <cell r="B2041" t="str">
            <v>PAE Obigbo Wells Prev. Mtc</v>
          </cell>
          <cell r="C2041" t="str">
            <v>O.NG.WEL</v>
          </cell>
          <cell r="D2041" t="str">
            <v>WELL/WELLHEAD MAINTENANCE</v>
          </cell>
          <cell r="E2041" t="str">
            <v>MOJEED OKUNADE</v>
          </cell>
          <cell r="F2041" t="str">
            <v>WELLS</v>
          </cell>
          <cell r="G2041">
            <v>411006</v>
          </cell>
          <cell r="H2041">
            <v>4110</v>
          </cell>
          <cell r="I2041" t="str">
            <v>PE</v>
          </cell>
          <cell r="J2041" t="str">
            <v>BASE JV</v>
          </cell>
          <cell r="K2041" t="str">
            <v>P&amp;T</v>
          </cell>
          <cell r="L2041" t="str">
            <v>WELLS</v>
          </cell>
          <cell r="M2041" t="str">
            <v>GM Wells Ops SPDC</v>
          </cell>
          <cell r="N2041" t="str">
            <v>Well Engineering Manager (CWI)</v>
          </cell>
          <cell r="O2041" t="str">
            <v>AUDU-USMAN, ISAAC</v>
          </cell>
          <cell r="P2041" t="str">
            <v>NURUDEEN.IBRAHIM@SHELL.COM</v>
          </cell>
          <cell r="Q2041" t="str">
            <v>OPEX</v>
          </cell>
          <cell r="R2041" t="str">
            <v>OPEX</v>
          </cell>
          <cell r="S2041" t="str">
            <v>NON SAL</v>
          </cell>
          <cell r="T2041" t="str">
            <v>N/A</v>
          </cell>
          <cell r="U2041" t="str">
            <v>N/A</v>
          </cell>
          <cell r="V2041" t="str">
            <v>N/A</v>
          </cell>
          <cell r="W2041" t="str">
            <v>P232 Well Mtce, Testing &amp; Stimulation</v>
          </cell>
          <cell r="X2041" t="str">
            <v>S7200 Services</v>
          </cell>
          <cell r="Y2041" t="str">
            <v>A2130 Well/Mine Maintenance</v>
          </cell>
          <cell r="Z2041">
            <v>0</v>
          </cell>
          <cell r="AA2041">
            <v>0</v>
          </cell>
          <cell r="AB2041">
            <v>0</v>
          </cell>
          <cell r="AC2041">
            <v>0</v>
          </cell>
          <cell r="AD2041">
            <v>0</v>
          </cell>
          <cell r="AG2041">
            <v>0</v>
          </cell>
          <cell r="AH2041">
            <v>0</v>
          </cell>
        </row>
        <row r="2042">
          <cell r="A2042" t="str">
            <v>O.NG.PAE.OLW.WEL.724WP</v>
          </cell>
          <cell r="B2042" t="str">
            <v>PAE Obele Wells Prev. Mtc</v>
          </cell>
          <cell r="C2042" t="str">
            <v>O.NG.WEL</v>
          </cell>
          <cell r="D2042" t="str">
            <v>WELL/WELLHEAD MAINTENANCE</v>
          </cell>
          <cell r="E2042" t="str">
            <v>MOJEED OKUNADE</v>
          </cell>
          <cell r="F2042" t="str">
            <v>WELLS</v>
          </cell>
          <cell r="G2042">
            <v>411006</v>
          </cell>
          <cell r="H2042">
            <v>4110</v>
          </cell>
          <cell r="I2042" t="str">
            <v>PE</v>
          </cell>
          <cell r="J2042" t="str">
            <v>BASE JV</v>
          </cell>
          <cell r="K2042" t="str">
            <v>P&amp;T</v>
          </cell>
          <cell r="L2042" t="str">
            <v>WELLS</v>
          </cell>
          <cell r="M2042" t="str">
            <v>GM Wells Ops SPDC</v>
          </cell>
          <cell r="N2042" t="str">
            <v>Well Engineering Manager (CWI)</v>
          </cell>
          <cell r="O2042" t="str">
            <v>AUDU-USMAN, ISAAC</v>
          </cell>
          <cell r="P2042" t="str">
            <v>NURUDEEN.IBRAHIM@SHELL.COM</v>
          </cell>
          <cell r="Q2042" t="str">
            <v>OPEX</v>
          </cell>
          <cell r="R2042" t="str">
            <v>OPEX</v>
          </cell>
          <cell r="S2042" t="str">
            <v>NON SAL</v>
          </cell>
          <cell r="T2042" t="str">
            <v>N/A</v>
          </cell>
          <cell r="U2042" t="str">
            <v>N/A</v>
          </cell>
          <cell r="V2042" t="str">
            <v>N/A</v>
          </cell>
          <cell r="W2042" t="str">
            <v>P232 Well Mtce, Testing &amp; Stimulation</v>
          </cell>
          <cell r="X2042" t="str">
            <v>S7200 Services</v>
          </cell>
          <cell r="Y2042" t="str">
            <v>A2130 Well/Mine Maintenance</v>
          </cell>
          <cell r="Z2042">
            <v>0</v>
          </cell>
          <cell r="AA2042">
            <v>0</v>
          </cell>
          <cell r="AB2042">
            <v>0</v>
          </cell>
          <cell r="AC2042">
            <v>0</v>
          </cell>
          <cell r="AD2042">
            <v>0</v>
          </cell>
          <cell r="AG2042">
            <v>0</v>
          </cell>
          <cell r="AH2042">
            <v>0</v>
          </cell>
        </row>
        <row r="2043">
          <cell r="A2043" t="str">
            <v>O.NG.PAE.OUW.WEL.724WC</v>
          </cell>
          <cell r="B2043" t="str">
            <v>PAE Oguta Wells Corr. Mtc</v>
          </cell>
          <cell r="C2043" t="str">
            <v>O.NG.WEL</v>
          </cell>
          <cell r="D2043" t="str">
            <v>WELL/WELLHEAD MAINTENANCE</v>
          </cell>
          <cell r="E2043" t="str">
            <v>MOJEED OKUNADE</v>
          </cell>
          <cell r="F2043" t="str">
            <v>WELLS</v>
          </cell>
          <cell r="G2043">
            <v>411006</v>
          </cell>
          <cell r="H2043">
            <v>4110</v>
          </cell>
          <cell r="I2043" t="str">
            <v>PE</v>
          </cell>
          <cell r="J2043" t="str">
            <v>BASE JV</v>
          </cell>
          <cell r="K2043" t="str">
            <v>P&amp;T</v>
          </cell>
          <cell r="L2043" t="str">
            <v>WELLS</v>
          </cell>
          <cell r="M2043" t="str">
            <v>GM Wells Ops SPDC</v>
          </cell>
          <cell r="N2043" t="str">
            <v>Well Engineering Manager (CWI)</v>
          </cell>
          <cell r="O2043" t="str">
            <v>AUDU-USMAN, ISAAC</v>
          </cell>
          <cell r="P2043" t="str">
            <v>NURUDEEN.IBRAHIM@SHELL.COM</v>
          </cell>
          <cell r="Q2043" t="str">
            <v>OPEX</v>
          </cell>
          <cell r="R2043" t="str">
            <v>OPEX</v>
          </cell>
          <cell r="S2043" t="str">
            <v>NON SAL</v>
          </cell>
          <cell r="T2043" t="str">
            <v>N/A</v>
          </cell>
          <cell r="U2043" t="str">
            <v>N/A</v>
          </cell>
          <cell r="V2043" t="str">
            <v>N/A</v>
          </cell>
          <cell r="W2043" t="str">
            <v>P232 Well Mtce, Testing &amp; Stimulation</v>
          </cell>
          <cell r="X2043" t="str">
            <v>S7200 Services</v>
          </cell>
          <cell r="Y2043" t="str">
            <v>A2130 Well/Mine Maintenance</v>
          </cell>
          <cell r="Z2043">
            <v>0</v>
          </cell>
          <cell r="AA2043">
            <v>0</v>
          </cell>
          <cell r="AB2043">
            <v>0</v>
          </cell>
          <cell r="AC2043">
            <v>0</v>
          </cell>
          <cell r="AD2043">
            <v>0</v>
          </cell>
          <cell r="AG2043">
            <v>0</v>
          </cell>
          <cell r="AH2043">
            <v>0</v>
          </cell>
        </row>
        <row r="2044">
          <cell r="A2044" t="str">
            <v>O.NG.PAE.OUW.WEL.724WP</v>
          </cell>
          <cell r="B2044" t="str">
            <v>PAE Oguta Wells Prev. Mtc</v>
          </cell>
          <cell r="C2044" t="str">
            <v>O.NG.WEL</v>
          </cell>
          <cell r="D2044" t="str">
            <v>WELL/WELLHEAD MAINTENANCE</v>
          </cell>
          <cell r="E2044" t="str">
            <v>MOJEED OKUNADE</v>
          </cell>
          <cell r="F2044" t="str">
            <v>WELLS</v>
          </cell>
          <cell r="G2044">
            <v>411006</v>
          </cell>
          <cell r="H2044">
            <v>4110</v>
          </cell>
          <cell r="I2044" t="str">
            <v>PE</v>
          </cell>
          <cell r="J2044" t="str">
            <v>BASE JV</v>
          </cell>
          <cell r="K2044" t="str">
            <v>P&amp;T</v>
          </cell>
          <cell r="L2044" t="str">
            <v>WELLS</v>
          </cell>
          <cell r="M2044" t="str">
            <v>GM Wells Ops SPDC</v>
          </cell>
          <cell r="N2044" t="str">
            <v>Well Engineering Manager (CWI)</v>
          </cell>
          <cell r="O2044" t="str">
            <v>AUDU-USMAN, ISAAC</v>
          </cell>
          <cell r="P2044" t="str">
            <v>NURUDEEN.IBRAHIM@SHELL.COM</v>
          </cell>
          <cell r="Q2044" t="str">
            <v>OPEX</v>
          </cell>
          <cell r="R2044" t="str">
            <v>OPEX</v>
          </cell>
          <cell r="S2044" t="str">
            <v>NON SAL</v>
          </cell>
          <cell r="T2044" t="str">
            <v>N/A</v>
          </cell>
          <cell r="U2044" t="str">
            <v>N/A</v>
          </cell>
          <cell r="V2044" t="str">
            <v>N/A</v>
          </cell>
          <cell r="W2044" t="str">
            <v>P232 Well Mtce, Testing &amp; Stimulation</v>
          </cell>
          <cell r="X2044" t="str">
            <v>S7200 Services</v>
          </cell>
          <cell r="Y2044" t="str">
            <v>A2130 Well/Mine Maintenance</v>
          </cell>
          <cell r="Z2044">
            <v>0</v>
          </cell>
          <cell r="AA2044">
            <v>0</v>
          </cell>
          <cell r="AB2044">
            <v>0</v>
          </cell>
          <cell r="AC2044">
            <v>0</v>
          </cell>
          <cell r="AD2044">
            <v>0</v>
          </cell>
          <cell r="AG2044">
            <v>0</v>
          </cell>
          <cell r="AH2044">
            <v>0</v>
          </cell>
        </row>
        <row r="2045">
          <cell r="A2045" t="str">
            <v>O.NG.PAE.RKW.WEL.724WP</v>
          </cell>
          <cell r="B2045" t="str">
            <v>PAE RUMEKPE WELLS PREV. MTC</v>
          </cell>
          <cell r="C2045" t="str">
            <v>O.NG.WEL</v>
          </cell>
          <cell r="D2045" t="str">
            <v>WELL/WELLHEAD MAINTENANCE</v>
          </cell>
          <cell r="E2045" t="str">
            <v>MOJEED OKUNADE</v>
          </cell>
          <cell r="F2045" t="str">
            <v>WELLS</v>
          </cell>
          <cell r="G2045">
            <v>411006</v>
          </cell>
          <cell r="H2045">
            <v>4110</v>
          </cell>
          <cell r="I2045" t="str">
            <v>PE</v>
          </cell>
          <cell r="J2045" t="str">
            <v>BASE JV</v>
          </cell>
          <cell r="K2045" t="str">
            <v>P&amp;T</v>
          </cell>
          <cell r="L2045" t="str">
            <v>WELLS</v>
          </cell>
          <cell r="M2045" t="str">
            <v>GM Wells Ops SPDC</v>
          </cell>
          <cell r="N2045" t="str">
            <v>Well Engineering Manager (CWI)</v>
          </cell>
          <cell r="O2045" t="str">
            <v>AUDU-USMAN, ISAAC</v>
          </cell>
          <cell r="P2045" t="str">
            <v>NURUDEEN.IBRAHIM@SHELL.COM</v>
          </cell>
          <cell r="Q2045" t="str">
            <v>OPEX</v>
          </cell>
          <cell r="R2045" t="str">
            <v>OPEX</v>
          </cell>
          <cell r="S2045" t="str">
            <v>NON SAL</v>
          </cell>
          <cell r="T2045" t="str">
            <v>N/A</v>
          </cell>
          <cell r="U2045" t="str">
            <v>N/A</v>
          </cell>
          <cell r="V2045" t="str">
            <v>N/A</v>
          </cell>
          <cell r="W2045" t="str">
            <v>P232 Well Mtce, Testing &amp; Stimulation</v>
          </cell>
          <cell r="X2045" t="str">
            <v>S7200 Services</v>
          </cell>
          <cell r="Y2045" t="str">
            <v>A2130 Well/Mine Maintenance</v>
          </cell>
          <cell r="Z2045">
            <v>0</v>
          </cell>
          <cell r="AA2045">
            <v>0</v>
          </cell>
          <cell r="AB2045">
            <v>0</v>
          </cell>
          <cell r="AC2045">
            <v>0</v>
          </cell>
          <cell r="AD2045">
            <v>0</v>
          </cell>
          <cell r="AG2045">
            <v>0</v>
          </cell>
          <cell r="AH2045">
            <v>0</v>
          </cell>
        </row>
        <row r="2046">
          <cell r="A2046" t="str">
            <v>O.NG.PAE.YLW.WEL.71300</v>
          </cell>
          <cell r="B2046" t="str">
            <v>PAE WELL SECURING IN GOKANA &amp; KHANA LGS</v>
          </cell>
          <cell r="C2046" t="str">
            <v>O.NG.WEL</v>
          </cell>
          <cell r="D2046" t="str">
            <v>WELL/WELLHEAD MAINTENANCE</v>
          </cell>
          <cell r="E2046" t="str">
            <v>MOJEED OKUNADE</v>
          </cell>
          <cell r="F2046" t="str">
            <v>WELLS</v>
          </cell>
          <cell r="G2046">
            <v>411006</v>
          </cell>
          <cell r="H2046">
            <v>4110</v>
          </cell>
          <cell r="I2046" t="str">
            <v>PE</v>
          </cell>
          <cell r="J2046" t="str">
            <v>BASE JV</v>
          </cell>
          <cell r="K2046" t="str">
            <v>P&amp;T</v>
          </cell>
          <cell r="L2046" t="str">
            <v>WELLS</v>
          </cell>
          <cell r="M2046" t="str">
            <v>GM Wells Ops SPDC</v>
          </cell>
          <cell r="N2046" t="str">
            <v>Well Engineering Manager (CWI)</v>
          </cell>
          <cell r="O2046" t="str">
            <v>AUDU-USMAN, ISAAC</v>
          </cell>
          <cell r="P2046" t="str">
            <v>NURUDEEN.IBRAHIM@SHELL.COM</v>
          </cell>
          <cell r="Q2046" t="str">
            <v>OPEX</v>
          </cell>
          <cell r="R2046" t="str">
            <v>OPEX</v>
          </cell>
          <cell r="S2046" t="str">
            <v>NON SAL</v>
          </cell>
          <cell r="T2046" t="str">
            <v>N/A</v>
          </cell>
          <cell r="U2046" t="str">
            <v>N/A</v>
          </cell>
          <cell r="V2046" t="str">
            <v>N/A</v>
          </cell>
          <cell r="W2046" t="str">
            <v>P232 Well Mtce, Testing &amp; Stimulation</v>
          </cell>
          <cell r="X2046" t="str">
            <v>S7200 Services</v>
          </cell>
          <cell r="Y2046" t="str">
            <v>A2130 Well/Mine Maintenance</v>
          </cell>
          <cell r="Z2046">
            <v>-8508.7900000000009</v>
          </cell>
          <cell r="AA2046">
            <v>0</v>
          </cell>
          <cell r="AB2046">
            <v>0</v>
          </cell>
          <cell r="AC2046">
            <v>0</v>
          </cell>
          <cell r="AD2046">
            <v>0</v>
          </cell>
          <cell r="AG2046">
            <v>0</v>
          </cell>
          <cell r="AH2046">
            <v>0</v>
          </cell>
        </row>
        <row r="2047">
          <cell r="A2047" t="str">
            <v>O.NG.SLE.OFU.FAC.724FC</v>
          </cell>
          <cell r="B2047" t="str">
            <v>FLB OPERATIONS - EAST</v>
          </cell>
          <cell r="C2047" t="str">
            <v>O.NG.SLE.OFU.FAC.724FC</v>
          </cell>
          <cell r="D2047" t="str">
            <v>FLB OPERATIONS - EAST</v>
          </cell>
          <cell r="E2047" t="str">
            <v>CHIGBO ENENMO</v>
          </cell>
          <cell r="F2047" t="str">
            <v>INFRASTRUCTURE</v>
          </cell>
          <cell r="G2047">
            <v>414001</v>
          </cell>
          <cell r="H2047">
            <v>4140</v>
          </cell>
          <cell r="I2047" t="str">
            <v>OF-CIVIL</v>
          </cell>
          <cell r="J2047" t="str">
            <v>BASE JV</v>
          </cell>
          <cell r="K2047" t="str">
            <v>HR</v>
          </cell>
          <cell r="L2047" t="str">
            <v>INFRASTRUCTURE</v>
          </cell>
          <cell r="M2047" t="str">
            <v>Infrastructure Services Mgr Nigeria</v>
          </cell>
          <cell r="N2047" t="str">
            <v>Head RE &amp; Infrastructure Services SPDC</v>
          </cell>
          <cell r="O2047" t="str">
            <v>AJILIMA- ISAAC, HAWA</v>
          </cell>
          <cell r="P2047" t="str">
            <v>OCHY.ORJI@SHELL.COM</v>
          </cell>
          <cell r="Q2047" t="str">
            <v>OPEX</v>
          </cell>
          <cell r="R2047" t="str">
            <v>OPEX</v>
          </cell>
          <cell r="S2047" t="str">
            <v>NON SAL</v>
          </cell>
          <cell r="T2047" t="str">
            <v>N/A</v>
          </cell>
          <cell r="U2047" t="str">
            <v>N/A</v>
          </cell>
          <cell r="V2047" t="str">
            <v>C_OPSE_OIL_Z11</v>
          </cell>
          <cell r="W2047" t="str">
            <v>P236.10 Office/Property Management</v>
          </cell>
          <cell r="X2047" t="str">
            <v>S7200 Services</v>
          </cell>
          <cell r="Y2047" t="str">
            <v>A2340 Overhead</v>
          </cell>
          <cell r="Z2047">
            <v>3732847.5999999982</v>
          </cell>
          <cell r="AA2047">
            <v>2823432.2399999998</v>
          </cell>
          <cell r="AB2047">
            <v>939799701.31360018</v>
          </cell>
          <cell r="AC2047">
            <v>0</v>
          </cell>
          <cell r="AD2047">
            <v>3081310.4961101646</v>
          </cell>
          <cell r="AG2047">
            <v>0</v>
          </cell>
          <cell r="AH2047">
            <v>-3081310.4961101646</v>
          </cell>
        </row>
        <row r="2048">
          <cell r="A2048" t="str">
            <v>O.NG.PAW.OHW.WEL.724WP</v>
          </cell>
          <cell r="B2048" t="str">
            <v>PAWOwehWellsPrev.Mtc</v>
          </cell>
          <cell r="C2048" t="str">
            <v>O.NG.WEL</v>
          </cell>
          <cell r="D2048" t="str">
            <v>WELL/WELLHEAD MAINTENANCE</v>
          </cell>
          <cell r="E2048" t="str">
            <v>MOJEED OKUNADE</v>
          </cell>
          <cell r="F2048" t="str">
            <v>WELLS</v>
          </cell>
          <cell r="G2048">
            <v>411006</v>
          </cell>
          <cell r="H2048">
            <v>4110</v>
          </cell>
          <cell r="I2048" t="str">
            <v>PE</v>
          </cell>
          <cell r="J2048" t="str">
            <v>BASE JV</v>
          </cell>
          <cell r="K2048" t="str">
            <v>P&amp;T</v>
          </cell>
          <cell r="L2048" t="str">
            <v>WELLS</v>
          </cell>
          <cell r="M2048" t="str">
            <v>GM Wells Ops SPDC</v>
          </cell>
          <cell r="N2048" t="str">
            <v>Well Engineering Manager (CWI)</v>
          </cell>
          <cell r="O2048" t="str">
            <v>AUDU-USMAN, ISAAC</v>
          </cell>
          <cell r="P2048" t="str">
            <v>NURUDEEN.IBRAHIM@SHELL.COM</v>
          </cell>
          <cell r="Q2048" t="str">
            <v>OPEX</v>
          </cell>
          <cell r="R2048" t="str">
            <v>OPEX</v>
          </cell>
          <cell r="S2048" t="str">
            <v>NON SAL</v>
          </cell>
          <cell r="T2048" t="str">
            <v>N/A</v>
          </cell>
          <cell r="U2048" t="str">
            <v>N/A</v>
          </cell>
          <cell r="V2048" t="str">
            <v>N/A</v>
          </cell>
          <cell r="W2048" t="str">
            <v>P232 Well Mtce, Testing &amp; Stimulation</v>
          </cell>
          <cell r="X2048" t="str">
            <v>S7200 Services</v>
          </cell>
          <cell r="Y2048" t="str">
            <v>A2130 Well/Mine Maintenance</v>
          </cell>
          <cell r="Z2048">
            <v>0</v>
          </cell>
          <cell r="AA2048">
            <v>0</v>
          </cell>
          <cell r="AB2048">
            <v>0</v>
          </cell>
          <cell r="AC2048">
            <v>0</v>
          </cell>
          <cell r="AD2048">
            <v>0</v>
          </cell>
          <cell r="AG2048">
            <v>0</v>
          </cell>
          <cell r="AH2048">
            <v>0</v>
          </cell>
        </row>
        <row r="2049">
          <cell r="A2049" t="str">
            <v>O.NG.PBE.BLW.WEL.724WC</v>
          </cell>
          <cell r="B2049" t="str">
            <v>PBE Belema Wells Corr. Mtc</v>
          </cell>
          <cell r="C2049" t="str">
            <v>O.NG.WEL</v>
          </cell>
          <cell r="D2049" t="str">
            <v>WELL/WELLHEAD MAINTENANCE</v>
          </cell>
          <cell r="E2049" t="str">
            <v>MOJEED OKUNADE</v>
          </cell>
          <cell r="F2049" t="str">
            <v>WELLS</v>
          </cell>
          <cell r="G2049">
            <v>411006</v>
          </cell>
          <cell r="H2049">
            <v>4110</v>
          </cell>
          <cell r="I2049" t="str">
            <v>PE</v>
          </cell>
          <cell r="J2049" t="str">
            <v>BASE JV</v>
          </cell>
          <cell r="K2049" t="str">
            <v>P&amp;T</v>
          </cell>
          <cell r="L2049" t="str">
            <v>WELLS</v>
          </cell>
          <cell r="M2049" t="str">
            <v>GM Wells Ops SPDC</v>
          </cell>
          <cell r="N2049" t="str">
            <v>Well Engineering Manager (CWI)</v>
          </cell>
          <cell r="O2049" t="str">
            <v>AUDU-USMAN, ISAAC</v>
          </cell>
          <cell r="P2049" t="str">
            <v>NURUDEEN.IBRAHIM@SHELL.COM</v>
          </cell>
          <cell r="Q2049" t="str">
            <v>OPEX</v>
          </cell>
          <cell r="R2049" t="str">
            <v>OPEX</v>
          </cell>
          <cell r="S2049" t="str">
            <v>NON SAL</v>
          </cell>
          <cell r="T2049" t="str">
            <v>N/A</v>
          </cell>
          <cell r="U2049" t="str">
            <v>N/A</v>
          </cell>
          <cell r="V2049" t="str">
            <v>N/A</v>
          </cell>
          <cell r="W2049" t="str">
            <v>P232 Well Mtce, Testing &amp; Stimulation</v>
          </cell>
          <cell r="X2049" t="str">
            <v>S7200 Services</v>
          </cell>
          <cell r="Y2049" t="str">
            <v>A2130 Well/Mine Maintenance</v>
          </cell>
          <cell r="Z2049">
            <v>0</v>
          </cell>
          <cell r="AA2049">
            <v>0</v>
          </cell>
          <cell r="AB2049">
            <v>0</v>
          </cell>
          <cell r="AC2049">
            <v>0</v>
          </cell>
          <cell r="AD2049">
            <v>0</v>
          </cell>
          <cell r="AG2049">
            <v>0</v>
          </cell>
          <cell r="AH2049">
            <v>0</v>
          </cell>
        </row>
        <row r="2050">
          <cell r="A2050" t="str">
            <v>O.NG.PBE.BLW.WEL.724WP</v>
          </cell>
          <cell r="B2050" t="str">
            <v>PBE Belema Wells Prev. Mtc</v>
          </cell>
          <cell r="C2050" t="str">
            <v>O.NG.WEL</v>
          </cell>
          <cell r="D2050" t="str">
            <v>WELL/WELLHEAD MAINTENANCE</v>
          </cell>
          <cell r="E2050" t="str">
            <v>MOJEED OKUNADE</v>
          </cell>
          <cell r="F2050" t="str">
            <v>WELLS</v>
          </cell>
          <cell r="G2050">
            <v>411006</v>
          </cell>
          <cell r="H2050">
            <v>4110</v>
          </cell>
          <cell r="I2050" t="str">
            <v>PE</v>
          </cell>
          <cell r="J2050" t="str">
            <v>BASE JV</v>
          </cell>
          <cell r="K2050" t="str">
            <v>P&amp;T</v>
          </cell>
          <cell r="L2050" t="str">
            <v>WELLS</v>
          </cell>
          <cell r="M2050" t="str">
            <v>GM Wells Ops SPDC</v>
          </cell>
          <cell r="N2050" t="str">
            <v>Well Engineering Manager (CWI)</v>
          </cell>
          <cell r="O2050" t="str">
            <v>AUDU-USMAN, ISAAC</v>
          </cell>
          <cell r="P2050" t="str">
            <v>NURUDEEN.IBRAHIM@SHELL.COM</v>
          </cell>
          <cell r="Q2050" t="str">
            <v>OPEX</v>
          </cell>
          <cell r="R2050" t="str">
            <v>OPEX</v>
          </cell>
          <cell r="S2050" t="str">
            <v>NON SAL</v>
          </cell>
          <cell r="T2050" t="str">
            <v>N/A</v>
          </cell>
          <cell r="U2050" t="str">
            <v>N/A</v>
          </cell>
          <cell r="V2050" t="str">
            <v>N/A</v>
          </cell>
          <cell r="W2050" t="str">
            <v>P232 Well Mtce, Testing &amp; Stimulation</v>
          </cell>
          <cell r="X2050" t="str">
            <v>S7200 Services</v>
          </cell>
          <cell r="Y2050" t="str">
            <v>A2130 Well/Mine Maintenance</v>
          </cell>
          <cell r="Z2050">
            <v>0</v>
          </cell>
          <cell r="AA2050">
            <v>0</v>
          </cell>
          <cell r="AB2050">
            <v>0</v>
          </cell>
          <cell r="AC2050">
            <v>0</v>
          </cell>
          <cell r="AD2050">
            <v>0</v>
          </cell>
          <cell r="AG2050">
            <v>0</v>
          </cell>
          <cell r="AH2050">
            <v>0</v>
          </cell>
        </row>
        <row r="2051">
          <cell r="A2051" t="str">
            <v>O.NG.PBE.DCW.WEL.71300</v>
          </cell>
          <cell r="B2051" t="str">
            <v>PBE DIEBU CREEK WELLS OPERATIONS</v>
          </cell>
          <cell r="C2051" t="str">
            <v>O.NG.WEL</v>
          </cell>
          <cell r="D2051" t="str">
            <v>WELL/WELLHEAD MAINTENANCE</v>
          </cell>
          <cell r="E2051" t="str">
            <v>MOJEED OKUNADE</v>
          </cell>
          <cell r="F2051" t="str">
            <v>WELLS</v>
          </cell>
          <cell r="G2051">
            <v>411006</v>
          </cell>
          <cell r="H2051">
            <v>4110</v>
          </cell>
          <cell r="I2051" t="str">
            <v>PE</v>
          </cell>
          <cell r="J2051" t="str">
            <v>BASE JV</v>
          </cell>
          <cell r="K2051" t="str">
            <v>P&amp;T</v>
          </cell>
          <cell r="L2051" t="str">
            <v>WELLS</v>
          </cell>
          <cell r="M2051" t="str">
            <v>GM Wells Ops SPDC</v>
          </cell>
          <cell r="N2051" t="str">
            <v>Well Engineering Manager (CWI)</v>
          </cell>
          <cell r="O2051" t="str">
            <v>AUDU-USMAN, ISAAC</v>
          </cell>
          <cell r="P2051" t="str">
            <v>NURUDEEN.IBRAHIM@SHELL.COM</v>
          </cell>
          <cell r="Q2051" t="str">
            <v>OPEX</v>
          </cell>
          <cell r="R2051" t="str">
            <v>OPEX</v>
          </cell>
          <cell r="S2051" t="str">
            <v>NON SAL</v>
          </cell>
          <cell r="T2051" t="str">
            <v>N/A</v>
          </cell>
          <cell r="U2051" t="str">
            <v>N/A</v>
          </cell>
          <cell r="V2051" t="str">
            <v>N/A</v>
          </cell>
          <cell r="W2051" t="str">
            <v>P232 Well Mtce, Testing &amp; Stimulation</v>
          </cell>
          <cell r="X2051" t="str">
            <v>S7200 Services</v>
          </cell>
          <cell r="Y2051" t="str">
            <v>A2130 Well/Mine Maintenance</v>
          </cell>
          <cell r="Z2051">
            <v>0</v>
          </cell>
          <cell r="AA2051">
            <v>0</v>
          </cell>
          <cell r="AB2051">
            <v>0</v>
          </cell>
          <cell r="AC2051">
            <v>0</v>
          </cell>
          <cell r="AD2051">
            <v>0</v>
          </cell>
          <cell r="AG2051">
            <v>0</v>
          </cell>
          <cell r="AH2051">
            <v>0</v>
          </cell>
        </row>
        <row r="2052">
          <cell r="A2052" t="str">
            <v>O.NG.PBE.OCW.WEL.724WP</v>
          </cell>
          <cell r="B2052" t="str">
            <v>PBE ODEAMA CREEK WELLS PREV. MTC</v>
          </cell>
          <cell r="C2052" t="str">
            <v>O.NG.WEL</v>
          </cell>
          <cell r="D2052" t="str">
            <v>WELL/WELLHEAD MAINTENANCE</v>
          </cell>
          <cell r="E2052" t="str">
            <v>MOJEED OKUNADE</v>
          </cell>
          <cell r="F2052" t="str">
            <v>WELLS</v>
          </cell>
          <cell r="G2052">
            <v>411006</v>
          </cell>
          <cell r="H2052">
            <v>4110</v>
          </cell>
          <cell r="I2052" t="str">
            <v>PE</v>
          </cell>
          <cell r="J2052" t="str">
            <v>BASE JV</v>
          </cell>
          <cell r="K2052" t="str">
            <v>P&amp;T</v>
          </cell>
          <cell r="L2052" t="str">
            <v>WELLS</v>
          </cell>
          <cell r="M2052" t="str">
            <v>GM Wells Ops SPDC</v>
          </cell>
          <cell r="N2052" t="str">
            <v>Well Engineering Manager (CWI)</v>
          </cell>
          <cell r="O2052" t="str">
            <v>AUDU-USMAN, ISAAC</v>
          </cell>
          <cell r="P2052" t="str">
            <v>NURUDEEN.IBRAHIM@SHELL.COM</v>
          </cell>
          <cell r="Q2052" t="str">
            <v>OPEX</v>
          </cell>
          <cell r="R2052" t="str">
            <v>OPEX</v>
          </cell>
          <cell r="S2052" t="str">
            <v>NON SAL</v>
          </cell>
          <cell r="T2052" t="str">
            <v>N/A</v>
          </cell>
          <cell r="U2052" t="str">
            <v>N/A</v>
          </cell>
          <cell r="V2052" t="str">
            <v>N/A</v>
          </cell>
          <cell r="W2052" t="str">
            <v>P232 Well Mtce, Testing &amp; Stimulation</v>
          </cell>
          <cell r="X2052" t="str">
            <v>S7200 Services</v>
          </cell>
          <cell r="Y2052" t="str">
            <v>A2130 Well/Mine Maintenance</v>
          </cell>
          <cell r="Z2052">
            <v>0</v>
          </cell>
          <cell r="AA2052">
            <v>0</v>
          </cell>
          <cell r="AB2052">
            <v>0</v>
          </cell>
          <cell r="AC2052">
            <v>0</v>
          </cell>
          <cell r="AD2052">
            <v>0</v>
          </cell>
          <cell r="AG2052">
            <v>0</v>
          </cell>
          <cell r="AH2052">
            <v>0</v>
          </cell>
        </row>
        <row r="2053">
          <cell r="A2053" t="str">
            <v>O.NG.PBE.SKW.WEL.724WC</v>
          </cell>
          <cell r="B2053" t="str">
            <v xml:space="preserve">PBE Soku Wells Corr. Mtc                </v>
          </cell>
          <cell r="C2053" t="str">
            <v>O.NG.WEL</v>
          </cell>
          <cell r="D2053" t="str">
            <v>WELL/WELLHEAD MAINTENANCE</v>
          </cell>
          <cell r="E2053" t="str">
            <v>MOJEED OKUNADE</v>
          </cell>
          <cell r="F2053" t="str">
            <v>WELLS</v>
          </cell>
          <cell r="G2053">
            <v>411006</v>
          </cell>
          <cell r="H2053">
            <v>4110</v>
          </cell>
          <cell r="I2053" t="str">
            <v>PE</v>
          </cell>
          <cell r="J2053" t="str">
            <v>BASE JV</v>
          </cell>
          <cell r="K2053" t="str">
            <v>P&amp;T</v>
          </cell>
          <cell r="L2053" t="str">
            <v>WELLS</v>
          </cell>
          <cell r="M2053" t="str">
            <v>GM Wells Ops SPDC</v>
          </cell>
          <cell r="N2053" t="str">
            <v>Well Engineering Manager (CWI)</v>
          </cell>
          <cell r="O2053" t="str">
            <v>AUDU-USMAN, ISAAC</v>
          </cell>
          <cell r="P2053" t="str">
            <v>NURUDEEN.IBRAHIM@SHELL.COM</v>
          </cell>
          <cell r="Q2053" t="str">
            <v>OPEX</v>
          </cell>
          <cell r="R2053" t="str">
            <v>OPEX</v>
          </cell>
          <cell r="S2053" t="str">
            <v>NON SAL</v>
          </cell>
          <cell r="T2053" t="str">
            <v>N/A</v>
          </cell>
          <cell r="U2053" t="str">
            <v>N/A</v>
          </cell>
          <cell r="V2053" t="str">
            <v>N/A</v>
          </cell>
          <cell r="W2053" t="str">
            <v>P232 Well Mtce, Testing &amp; Stimulation</v>
          </cell>
          <cell r="X2053" t="str">
            <v>S7200 Services</v>
          </cell>
          <cell r="Y2053" t="str">
            <v>A2130 Well/Mine Maintenance</v>
          </cell>
          <cell r="Z2053">
            <v>0</v>
          </cell>
          <cell r="AA2053">
            <v>0</v>
          </cell>
          <cell r="AB2053">
            <v>0</v>
          </cell>
          <cell r="AC2053">
            <v>0</v>
          </cell>
          <cell r="AD2053">
            <v>0</v>
          </cell>
          <cell r="AG2053">
            <v>0</v>
          </cell>
          <cell r="AH2053">
            <v>0</v>
          </cell>
        </row>
        <row r="2054">
          <cell r="A2054" t="str">
            <v>O.NG.PBW.OTW.WEL.724WP</v>
          </cell>
          <cell r="B2054" t="str">
            <v>PBW Otumara Wells Prev. Mtc</v>
          </cell>
          <cell r="C2054" t="str">
            <v>O.NG.WEL</v>
          </cell>
          <cell r="D2054" t="str">
            <v>WELL/WELLHEAD MAINTENANCE</v>
          </cell>
          <cell r="E2054" t="str">
            <v>MOJEED OKUNADE</v>
          </cell>
          <cell r="F2054" t="str">
            <v>WELLS</v>
          </cell>
          <cell r="G2054">
            <v>411006</v>
          </cell>
          <cell r="H2054">
            <v>4110</v>
          </cell>
          <cell r="I2054" t="str">
            <v>PE</v>
          </cell>
          <cell r="J2054" t="str">
            <v>BASE JV</v>
          </cell>
          <cell r="K2054" t="str">
            <v>P&amp;T</v>
          </cell>
          <cell r="L2054" t="str">
            <v>WELLS</v>
          </cell>
          <cell r="M2054" t="str">
            <v>GM Wells Ops SPDC</v>
          </cell>
          <cell r="N2054" t="str">
            <v>Well Engineering Manager (CWI)</v>
          </cell>
          <cell r="O2054" t="str">
            <v>AUDU-USMAN, ISAAC</v>
          </cell>
          <cell r="P2054" t="str">
            <v>NURUDEEN.IBRAHIM@SHELL.COM</v>
          </cell>
          <cell r="Q2054" t="str">
            <v>OPEX</v>
          </cell>
          <cell r="R2054" t="str">
            <v>OPEX</v>
          </cell>
          <cell r="S2054" t="str">
            <v>NON SAL</v>
          </cell>
          <cell r="T2054" t="str">
            <v>N/A</v>
          </cell>
          <cell r="U2054" t="str">
            <v>N/A</v>
          </cell>
          <cell r="V2054" t="str">
            <v>N/A</v>
          </cell>
          <cell r="W2054" t="str">
            <v>P232 Well Mtce, Testing &amp; Stimulation</v>
          </cell>
          <cell r="X2054" t="str">
            <v>S7200 Services</v>
          </cell>
          <cell r="Y2054" t="str">
            <v>A2130 Well/Mine Maintenance</v>
          </cell>
          <cell r="Z2054">
            <v>0</v>
          </cell>
          <cell r="AA2054">
            <v>0</v>
          </cell>
          <cell r="AB2054">
            <v>0</v>
          </cell>
          <cell r="AC2054">
            <v>0</v>
          </cell>
          <cell r="AD2054">
            <v>0</v>
          </cell>
          <cell r="AG2054">
            <v>0</v>
          </cell>
          <cell r="AH2054">
            <v>0</v>
          </cell>
        </row>
        <row r="2055">
          <cell r="A2055" t="str">
            <v>O.NG.PCE.BGW.WEL.724WP</v>
          </cell>
          <cell r="B2055" t="str">
            <v>PCE BUGUMA WELLS PREV. MTC</v>
          </cell>
          <cell r="C2055" t="str">
            <v>O.NG.WEL</v>
          </cell>
          <cell r="D2055" t="str">
            <v>WELL/WELLHEAD MAINTENANCE</v>
          </cell>
          <cell r="E2055" t="str">
            <v>MOJEED OKUNADE</v>
          </cell>
          <cell r="F2055" t="str">
            <v>WELLS</v>
          </cell>
          <cell r="G2055">
            <v>411006</v>
          </cell>
          <cell r="H2055">
            <v>4110</v>
          </cell>
          <cell r="I2055" t="str">
            <v>PE</v>
          </cell>
          <cell r="J2055" t="str">
            <v>BASE JV</v>
          </cell>
          <cell r="K2055" t="str">
            <v>P&amp;T</v>
          </cell>
          <cell r="L2055" t="str">
            <v>WELLS</v>
          </cell>
          <cell r="M2055" t="str">
            <v>GM Wells Ops SPDC</v>
          </cell>
          <cell r="N2055" t="str">
            <v>Well Engineering Manager (CWI)</v>
          </cell>
          <cell r="O2055" t="str">
            <v>AUDU-USMAN, ISAAC</v>
          </cell>
          <cell r="P2055" t="str">
            <v>NURUDEEN.IBRAHIM@SHELL.COM</v>
          </cell>
          <cell r="Q2055" t="str">
            <v>OPEX</v>
          </cell>
          <cell r="R2055" t="str">
            <v>OPEX</v>
          </cell>
          <cell r="S2055" t="str">
            <v>NON SAL</v>
          </cell>
          <cell r="T2055" t="str">
            <v>N/A</v>
          </cell>
          <cell r="U2055" t="str">
            <v>N/A</v>
          </cell>
          <cell r="V2055" t="str">
            <v>N/A</v>
          </cell>
          <cell r="W2055" t="str">
            <v>P232 Well Mtce, Testing &amp; Stimulation</v>
          </cell>
          <cell r="X2055" t="str">
            <v>S7200 Services</v>
          </cell>
          <cell r="Y2055" t="str">
            <v>A2130 Well/Mine Maintenance</v>
          </cell>
          <cell r="Z2055">
            <v>0</v>
          </cell>
          <cell r="AA2055">
            <v>0</v>
          </cell>
          <cell r="AB2055">
            <v>0</v>
          </cell>
          <cell r="AC2055">
            <v>0</v>
          </cell>
          <cell r="AD2055">
            <v>0</v>
          </cell>
          <cell r="AG2055">
            <v>0</v>
          </cell>
          <cell r="AH2055">
            <v>0</v>
          </cell>
        </row>
        <row r="2056">
          <cell r="A2056" t="str">
            <v>O.NG.PCW.BSW.WEL.724WP</v>
          </cell>
          <cell r="B2056" t="str">
            <v>PCW Benisede Wells Prev. Mtc</v>
          </cell>
          <cell r="C2056" t="str">
            <v>O.NG.WEL</v>
          </cell>
          <cell r="D2056" t="str">
            <v>WELL/WELLHEAD MAINTENANCE</v>
          </cell>
          <cell r="E2056" t="str">
            <v>MOJEED OKUNADE</v>
          </cell>
          <cell r="F2056" t="str">
            <v>WELLS</v>
          </cell>
          <cell r="G2056">
            <v>411006</v>
          </cell>
          <cell r="H2056">
            <v>4110</v>
          </cell>
          <cell r="I2056" t="str">
            <v>PE</v>
          </cell>
          <cell r="J2056" t="str">
            <v>BASE JV</v>
          </cell>
          <cell r="K2056" t="str">
            <v>P&amp;T</v>
          </cell>
          <cell r="L2056" t="str">
            <v>WELLS</v>
          </cell>
          <cell r="M2056" t="str">
            <v>GM Wells Ops SPDC</v>
          </cell>
          <cell r="N2056" t="str">
            <v>Well Engineering Manager (CWI)</v>
          </cell>
          <cell r="O2056" t="str">
            <v>AUDU-USMAN, ISAAC</v>
          </cell>
          <cell r="P2056" t="str">
            <v>NURUDEEN.IBRAHIM@SHELL.COM</v>
          </cell>
          <cell r="Q2056" t="str">
            <v>OPEX</v>
          </cell>
          <cell r="R2056" t="str">
            <v>OPEX</v>
          </cell>
          <cell r="S2056" t="str">
            <v>NON SAL</v>
          </cell>
          <cell r="T2056" t="str">
            <v>N/A</v>
          </cell>
          <cell r="U2056" t="str">
            <v>N/A</v>
          </cell>
          <cell r="V2056" t="str">
            <v>N/A</v>
          </cell>
          <cell r="W2056" t="str">
            <v>P233 Facilities Maintenance</v>
          </cell>
          <cell r="X2056" t="str">
            <v>S7200 Services</v>
          </cell>
          <cell r="Y2056" t="str">
            <v>A2130 Well/Mine Maintenance</v>
          </cell>
          <cell r="Z2056">
            <v>0</v>
          </cell>
          <cell r="AA2056">
            <v>0</v>
          </cell>
          <cell r="AB2056">
            <v>0</v>
          </cell>
          <cell r="AC2056">
            <v>0</v>
          </cell>
          <cell r="AD2056">
            <v>0</v>
          </cell>
          <cell r="AG2056">
            <v>0</v>
          </cell>
          <cell r="AH2056">
            <v>0</v>
          </cell>
        </row>
        <row r="2057">
          <cell r="A2057" t="str">
            <v>O.NG.PCW.NTW.WEL.724WC</v>
          </cell>
          <cell r="B2057" t="str">
            <v>PCW NORTH BANK WELLS CORR. MTC</v>
          </cell>
          <cell r="C2057" t="str">
            <v>O.NG.WEL</v>
          </cell>
          <cell r="D2057" t="str">
            <v>WELL/WELLHEAD MAINTENANCE</v>
          </cell>
          <cell r="E2057" t="str">
            <v>MOJEED OKUNADE</v>
          </cell>
          <cell r="F2057" t="str">
            <v>WELLS</v>
          </cell>
          <cell r="G2057">
            <v>411006</v>
          </cell>
          <cell r="H2057">
            <v>4110</v>
          </cell>
          <cell r="I2057" t="str">
            <v>PE</v>
          </cell>
          <cell r="J2057" t="str">
            <v>BASE JV</v>
          </cell>
          <cell r="K2057" t="str">
            <v>P&amp;T</v>
          </cell>
          <cell r="L2057" t="str">
            <v>WELLS</v>
          </cell>
          <cell r="M2057" t="str">
            <v>GM Wells Ops SPDC</v>
          </cell>
          <cell r="N2057" t="str">
            <v>Well Engineering Manager (CWI)</v>
          </cell>
          <cell r="O2057" t="str">
            <v>AUDU-USMAN, ISAAC</v>
          </cell>
          <cell r="P2057" t="str">
            <v>NURUDEEN.IBRAHIM@SHELL.COM</v>
          </cell>
          <cell r="Q2057" t="str">
            <v>OPEX</v>
          </cell>
          <cell r="R2057" t="str">
            <v>OPEX</v>
          </cell>
          <cell r="S2057" t="str">
            <v>NON SAL</v>
          </cell>
          <cell r="T2057" t="str">
            <v>N/A</v>
          </cell>
          <cell r="U2057" t="str">
            <v>N/A</v>
          </cell>
          <cell r="V2057" t="str">
            <v>N/A</v>
          </cell>
          <cell r="W2057" t="str">
            <v>P232 Well Mtce, Testing &amp; Stimulation</v>
          </cell>
          <cell r="X2057" t="str">
            <v>S7200 Services</v>
          </cell>
          <cell r="Y2057" t="str">
            <v>A2130 Well/Mine Maintenance</v>
          </cell>
          <cell r="Z2057">
            <v>0</v>
          </cell>
          <cell r="AA2057">
            <v>0</v>
          </cell>
          <cell r="AB2057">
            <v>0</v>
          </cell>
          <cell r="AC2057">
            <v>0</v>
          </cell>
          <cell r="AD2057">
            <v>0</v>
          </cell>
          <cell r="AG2057">
            <v>0</v>
          </cell>
          <cell r="AH2057">
            <v>0</v>
          </cell>
        </row>
        <row r="2058">
          <cell r="A2058" t="str">
            <v>O.NG.SLW.CLU.FAC.724FC</v>
          </cell>
          <cell r="B2058" t="str">
            <v>WARRI CLUB COR. MTC.</v>
          </cell>
          <cell r="C2058" t="str">
            <v>O.NG.SLW.CLU.FAC.724FC</v>
          </cell>
          <cell r="D2058" t="str">
            <v>WARRI CLUB COR. MTC.</v>
          </cell>
          <cell r="E2058" t="str">
            <v>CHIGBO ENENMO</v>
          </cell>
          <cell r="F2058" t="str">
            <v>INFRASTRUCTURE</v>
          </cell>
          <cell r="G2058">
            <v>415002</v>
          </cell>
          <cell r="H2058">
            <v>4150</v>
          </cell>
          <cell r="I2058" t="str">
            <v>G&amp;A</v>
          </cell>
          <cell r="J2058" t="str">
            <v>BASE JV</v>
          </cell>
          <cell r="K2058" t="str">
            <v>HR</v>
          </cell>
          <cell r="L2058" t="str">
            <v>INFRASTRUCTURE</v>
          </cell>
          <cell r="M2058" t="str">
            <v>Infrastructure Services Mgr Nigeria</v>
          </cell>
          <cell r="N2058" t="str">
            <v>Head RE &amp; Infrastructure Services SPDC</v>
          </cell>
          <cell r="O2058" t="str">
            <v>AJILIMA- ISAAC, HAWA</v>
          </cell>
          <cell r="P2058" t="str">
            <v>JOHN.UDUAGHAN@SHELL.COM</v>
          </cell>
          <cell r="Q2058" t="str">
            <v>OPEX</v>
          </cell>
          <cell r="R2058" t="str">
            <v>OPEX</v>
          </cell>
          <cell r="S2058" t="str">
            <v>NON SAL</v>
          </cell>
          <cell r="T2058" t="str">
            <v>N/A</v>
          </cell>
          <cell r="U2058" t="str">
            <v>N/A</v>
          </cell>
          <cell r="V2058" t="str">
            <v>N/A</v>
          </cell>
          <cell r="W2058" t="str">
            <v>P236.10 Office/Property Management</v>
          </cell>
          <cell r="X2058" t="str">
            <v>S7200 Services</v>
          </cell>
          <cell r="Y2058" t="str">
            <v>A2340 Overhead</v>
          </cell>
          <cell r="Z2058">
            <v>0</v>
          </cell>
          <cell r="AA2058">
            <v>0</v>
          </cell>
          <cell r="AB2058">
            <v>0</v>
          </cell>
          <cell r="AC2058">
            <v>0</v>
          </cell>
          <cell r="AD2058">
            <v>0</v>
          </cell>
          <cell r="AG2058">
            <v>0</v>
          </cell>
          <cell r="AH2058">
            <v>0</v>
          </cell>
        </row>
        <row r="2059">
          <cell r="A2059" t="str">
            <v>O.NG.PCW.NTW.WEL.724WP</v>
          </cell>
          <cell r="B2059" t="str">
            <v>PCW NORTH BANK WELLS PREV. MTC</v>
          </cell>
          <cell r="C2059" t="str">
            <v>O.NG.WEL</v>
          </cell>
          <cell r="D2059" t="str">
            <v>WELL/WELLHEAD MAINTENANCE</v>
          </cell>
          <cell r="E2059" t="str">
            <v>MOJEED OKUNADE</v>
          </cell>
          <cell r="F2059" t="str">
            <v>WELLS</v>
          </cell>
          <cell r="G2059">
            <v>411006</v>
          </cell>
          <cell r="H2059">
            <v>4110</v>
          </cell>
          <cell r="I2059" t="str">
            <v>PE</v>
          </cell>
          <cell r="J2059" t="str">
            <v>BASE JV</v>
          </cell>
          <cell r="K2059" t="str">
            <v>P&amp;T</v>
          </cell>
          <cell r="L2059" t="str">
            <v>WELLS</v>
          </cell>
          <cell r="M2059" t="str">
            <v>GM Wells Ops SPDC</v>
          </cell>
          <cell r="N2059" t="str">
            <v>Well Engineering Manager (CWI)</v>
          </cell>
          <cell r="O2059" t="str">
            <v>AUDU-USMAN, ISAAC</v>
          </cell>
          <cell r="P2059" t="str">
            <v>NURUDEEN.IBRAHIM@SHELL.COM</v>
          </cell>
          <cell r="Q2059" t="str">
            <v>OPEX</v>
          </cell>
          <cell r="R2059" t="str">
            <v>OPEX</v>
          </cell>
          <cell r="S2059" t="str">
            <v>NON SAL</v>
          </cell>
          <cell r="T2059" t="str">
            <v>N/A</v>
          </cell>
          <cell r="U2059" t="str">
            <v>N/A</v>
          </cell>
          <cell r="V2059" t="str">
            <v>N/A</v>
          </cell>
          <cell r="W2059" t="str">
            <v>P233 Facilities Maintenance</v>
          </cell>
          <cell r="X2059" t="str">
            <v>S7200 Services</v>
          </cell>
          <cell r="Y2059" t="str">
            <v>A2130 Well/Mine Maintenance</v>
          </cell>
          <cell r="Z2059">
            <v>296790.46999999997</v>
          </cell>
          <cell r="AA2059">
            <v>16600.25</v>
          </cell>
          <cell r="AB2059">
            <v>0</v>
          </cell>
          <cell r="AC2059">
            <v>0</v>
          </cell>
          <cell r="AD2059">
            <v>0</v>
          </cell>
          <cell r="AG2059">
            <v>0</v>
          </cell>
          <cell r="AH2059">
            <v>0</v>
          </cell>
        </row>
        <row r="2060">
          <cell r="A2060" t="str">
            <v>O.NG.SLW.OFU.FAC.724FC</v>
          </cell>
          <cell r="B2060" t="str">
            <v>FLB OPERATIONS - WEST</v>
          </cell>
          <cell r="C2060" t="str">
            <v>O.NG.SLW.OFU.FAC.724FC</v>
          </cell>
          <cell r="D2060" t="str">
            <v>FLB OPERATIONS - WEST</v>
          </cell>
          <cell r="E2060" t="str">
            <v>CHIGBO ENENMO</v>
          </cell>
          <cell r="F2060" t="str">
            <v>INFRASTRUCTURE</v>
          </cell>
          <cell r="G2060">
            <v>415001</v>
          </cell>
          <cell r="H2060">
            <v>4150</v>
          </cell>
          <cell r="I2060" t="str">
            <v>PMM</v>
          </cell>
          <cell r="J2060" t="str">
            <v>BASE JV</v>
          </cell>
          <cell r="K2060" t="str">
            <v>HR</v>
          </cell>
          <cell r="L2060" t="str">
            <v>INFRASTRUCTURE</v>
          </cell>
          <cell r="M2060" t="str">
            <v>Infrastructure Services Mgr Nigeria</v>
          </cell>
          <cell r="N2060" t="str">
            <v>Head RE &amp; Infrastructure Services SPDC</v>
          </cell>
          <cell r="O2060" t="str">
            <v>AJILIMA- ISAAC, HAWA</v>
          </cell>
          <cell r="P2060" t="str">
            <v>JOHN.UDUAGHAN@SHELL.COM</v>
          </cell>
          <cell r="Q2060" t="str">
            <v>OPEX</v>
          </cell>
          <cell r="R2060" t="str">
            <v>OPEX</v>
          </cell>
          <cell r="S2060" t="str">
            <v>NON SAL</v>
          </cell>
          <cell r="T2060" t="str">
            <v>N/A</v>
          </cell>
          <cell r="U2060" t="str">
            <v>N/A</v>
          </cell>
          <cell r="V2060" t="str">
            <v>C_OPSE_OIL_Z11</v>
          </cell>
          <cell r="W2060" t="str">
            <v>P236.10 Office/Property Management</v>
          </cell>
          <cell r="X2060" t="str">
            <v>S7200 Services</v>
          </cell>
          <cell r="Y2060" t="str">
            <v>A2340 Overhead</v>
          </cell>
          <cell r="Z2060">
            <v>2230265.29</v>
          </cell>
          <cell r="AA2060">
            <v>2384537.4</v>
          </cell>
          <cell r="AB2060">
            <v>606538405.70399952</v>
          </cell>
          <cell r="AC2060">
            <v>0</v>
          </cell>
          <cell r="AD2060">
            <v>1988650.5105049165</v>
          </cell>
          <cell r="AG2060">
            <v>0</v>
          </cell>
          <cell r="AH2060">
            <v>-1988650.5105049165</v>
          </cell>
        </row>
        <row r="2061">
          <cell r="A2061" t="str">
            <v>O.NG.SLW.OFU.FAC.724FP</v>
          </cell>
          <cell r="B2061" t="str">
            <v xml:space="preserve">WARRI OFFICE PREV. MTC                  </v>
          </cell>
          <cell r="C2061" t="str">
            <v>O.NG.SLW.OFU.FAC.724FP</v>
          </cell>
          <cell r="D2061" t="str">
            <v xml:space="preserve">WARRI OFFICE PREV. MTC                  </v>
          </cell>
          <cell r="E2061" t="str">
            <v>CHIGBO ENENMO</v>
          </cell>
          <cell r="F2061" t="str">
            <v>INFRASTRUCTURE</v>
          </cell>
          <cell r="G2061">
            <v>415001</v>
          </cell>
          <cell r="H2061">
            <v>4150</v>
          </cell>
          <cell r="I2061" t="str">
            <v>G&amp;A</v>
          </cell>
          <cell r="J2061" t="str">
            <v>BASE JV</v>
          </cell>
          <cell r="K2061" t="str">
            <v>HR</v>
          </cell>
          <cell r="L2061" t="str">
            <v>INFRASTRUCTURE</v>
          </cell>
          <cell r="M2061" t="str">
            <v>Infrastructure Services Mgr Nigeria</v>
          </cell>
          <cell r="N2061" t="str">
            <v>Head RE &amp; Infrastructure Services SPDC</v>
          </cell>
          <cell r="O2061" t="str">
            <v>AJILIMA- ISAAC, HAWA</v>
          </cell>
          <cell r="P2061" t="str">
            <v>JOHN.UDUAGHAN@SHELL.COM</v>
          </cell>
          <cell r="Q2061" t="str">
            <v>OPEX</v>
          </cell>
          <cell r="R2061" t="str">
            <v>OPEX</v>
          </cell>
          <cell r="S2061" t="str">
            <v>NON SAL</v>
          </cell>
          <cell r="T2061" t="str">
            <v>N/A</v>
          </cell>
          <cell r="U2061" t="str">
            <v>N/A</v>
          </cell>
          <cell r="V2061" t="str">
            <v>N/A</v>
          </cell>
          <cell r="W2061" t="str">
            <v>P236.10 Office/Property Management</v>
          </cell>
          <cell r="X2061" t="str">
            <v>S7200 Services</v>
          </cell>
          <cell r="Y2061" t="str">
            <v>A2340 Overhead</v>
          </cell>
          <cell r="Z2061">
            <v>0.02</v>
          </cell>
          <cell r="AA2061">
            <v>0</v>
          </cell>
          <cell r="AB2061">
            <v>0</v>
          </cell>
          <cell r="AC2061">
            <v>0</v>
          </cell>
          <cell r="AD2061">
            <v>0</v>
          </cell>
          <cell r="AG2061">
            <v>0</v>
          </cell>
          <cell r="AH2061">
            <v>0</v>
          </cell>
        </row>
        <row r="2062">
          <cell r="A2062" t="str">
            <v>O.NG.PCW.OKW.WEL.724WP</v>
          </cell>
          <cell r="B2062" t="str">
            <v>PCW Opukushi Wells Prev. Mtc</v>
          </cell>
          <cell r="C2062" t="str">
            <v>O.NG.WEL</v>
          </cell>
          <cell r="D2062" t="str">
            <v>WELL/WELLHEAD MAINTENANCE</v>
          </cell>
          <cell r="E2062" t="str">
            <v>MOJEED OKUNADE</v>
          </cell>
          <cell r="F2062" t="str">
            <v>WELLS</v>
          </cell>
          <cell r="G2062">
            <v>411006</v>
          </cell>
          <cell r="H2062">
            <v>4110</v>
          </cell>
          <cell r="I2062" t="str">
            <v>PE</v>
          </cell>
          <cell r="J2062" t="str">
            <v>BASE JV</v>
          </cell>
          <cell r="K2062" t="str">
            <v>P&amp;T</v>
          </cell>
          <cell r="L2062" t="str">
            <v>WELLS</v>
          </cell>
          <cell r="M2062" t="str">
            <v>GM Wells Ops SPDC</v>
          </cell>
          <cell r="N2062" t="str">
            <v>Well Engineering Manager (CWI)</v>
          </cell>
          <cell r="O2062" t="str">
            <v>AUDU-USMAN, ISAAC</v>
          </cell>
          <cell r="P2062" t="str">
            <v>NURUDEEN.IBRAHIM@SHELL.COM</v>
          </cell>
          <cell r="Q2062" t="str">
            <v>OPEX</v>
          </cell>
          <cell r="R2062" t="str">
            <v>OPEX</v>
          </cell>
          <cell r="S2062" t="str">
            <v>NON SAL</v>
          </cell>
          <cell r="T2062" t="str">
            <v>N/A</v>
          </cell>
          <cell r="U2062" t="str">
            <v>N/A</v>
          </cell>
          <cell r="V2062" t="str">
            <v>N/A</v>
          </cell>
          <cell r="W2062" t="str">
            <v>P232 Well Mtce, Testing &amp; Stimulation</v>
          </cell>
          <cell r="X2062" t="str">
            <v>S7200 Services</v>
          </cell>
          <cell r="Y2062" t="str">
            <v>A2130 Well/Mine Maintenance</v>
          </cell>
          <cell r="Z2062">
            <v>0</v>
          </cell>
          <cell r="AA2062">
            <v>0</v>
          </cell>
          <cell r="AB2062">
            <v>0</v>
          </cell>
          <cell r="AC2062">
            <v>0</v>
          </cell>
          <cell r="AD2062">
            <v>0</v>
          </cell>
          <cell r="AG2062">
            <v>0</v>
          </cell>
          <cell r="AH2062">
            <v>0</v>
          </cell>
        </row>
        <row r="2063">
          <cell r="A2063" t="str">
            <v>O.NG.PCW.TNW.WEL.724WC</v>
          </cell>
          <cell r="B2063" t="str">
            <v>PCW TUNU WELLS CORR. MTC</v>
          </cell>
          <cell r="C2063" t="str">
            <v>O.NG.WEL</v>
          </cell>
          <cell r="D2063" t="str">
            <v>WELL/WELLHEAD MAINTENANCE</v>
          </cell>
          <cell r="E2063" t="str">
            <v>MOJEED OKUNADE</v>
          </cell>
          <cell r="F2063" t="str">
            <v>WELLS</v>
          </cell>
          <cell r="G2063">
            <v>411006</v>
          </cell>
          <cell r="H2063">
            <v>4110</v>
          </cell>
          <cell r="I2063" t="str">
            <v>PE</v>
          </cell>
          <cell r="J2063" t="str">
            <v>BASE JV</v>
          </cell>
          <cell r="K2063" t="str">
            <v>P&amp;T</v>
          </cell>
          <cell r="L2063" t="str">
            <v>WELLS</v>
          </cell>
          <cell r="M2063" t="str">
            <v>GM Wells Ops SPDC</v>
          </cell>
          <cell r="N2063" t="str">
            <v>Well Engineering Manager (CWI)</v>
          </cell>
          <cell r="O2063" t="str">
            <v>AUDU-USMAN, ISAAC</v>
          </cell>
          <cell r="P2063" t="str">
            <v>NURUDEEN.IBRAHIM@SHELL.COM</v>
          </cell>
          <cell r="Q2063" t="str">
            <v>OPEX</v>
          </cell>
          <cell r="R2063" t="str">
            <v>OPEX</v>
          </cell>
          <cell r="S2063" t="str">
            <v>NON SAL</v>
          </cell>
          <cell r="T2063" t="str">
            <v>N/A</v>
          </cell>
          <cell r="U2063" t="str">
            <v>N/A</v>
          </cell>
          <cell r="V2063" t="str">
            <v>N/A</v>
          </cell>
          <cell r="W2063" t="str">
            <v>P232 Well Mtce, Testing &amp; Stimulation</v>
          </cell>
          <cell r="X2063" t="str">
            <v>S7200 Services</v>
          </cell>
          <cell r="Y2063" t="str">
            <v>A2130 Well/Mine Maintenance</v>
          </cell>
          <cell r="Z2063">
            <v>55229.83</v>
          </cell>
          <cell r="AA2063">
            <v>0</v>
          </cell>
          <cell r="AB2063">
            <v>0</v>
          </cell>
          <cell r="AC2063">
            <v>0</v>
          </cell>
          <cell r="AD2063">
            <v>0</v>
          </cell>
          <cell r="AG2063">
            <v>0</v>
          </cell>
          <cell r="AH2063">
            <v>0</v>
          </cell>
        </row>
        <row r="2064">
          <cell r="A2064" t="str">
            <v>O.NG.PCW.YKW.WEL.724WP</v>
          </cell>
          <cell r="B2064" t="str">
            <v xml:space="preserve">PCW Yokri Wells Prev. Mtc               </v>
          </cell>
          <cell r="C2064" t="str">
            <v>O.NG.WEL</v>
          </cell>
          <cell r="D2064" t="str">
            <v>WELL/WELLHEAD MAINTENANCE</v>
          </cell>
          <cell r="E2064" t="str">
            <v>MOJEED OKUNADE</v>
          </cell>
          <cell r="F2064" t="str">
            <v>WELLS</v>
          </cell>
          <cell r="G2064">
            <v>411006</v>
          </cell>
          <cell r="H2064">
            <v>4110</v>
          </cell>
          <cell r="I2064" t="str">
            <v>PE</v>
          </cell>
          <cell r="J2064" t="str">
            <v>BASE JV</v>
          </cell>
          <cell r="K2064" t="str">
            <v>P&amp;T</v>
          </cell>
          <cell r="L2064" t="str">
            <v>WELLS</v>
          </cell>
          <cell r="M2064" t="str">
            <v>GM Wells Ops SPDC</v>
          </cell>
          <cell r="N2064" t="str">
            <v>Well Engineering Manager (CWI)</v>
          </cell>
          <cell r="O2064" t="str">
            <v>AUDU-USMAN, ISAAC</v>
          </cell>
          <cell r="P2064" t="str">
            <v>NURUDEEN.IBRAHIM@SHELL.COM</v>
          </cell>
          <cell r="Q2064" t="str">
            <v>OPEX</v>
          </cell>
          <cell r="R2064" t="str">
            <v>OPEX</v>
          </cell>
          <cell r="S2064" t="str">
            <v>NON SAL</v>
          </cell>
          <cell r="T2064" t="str">
            <v>N/A</v>
          </cell>
          <cell r="U2064" t="str">
            <v>N/A</v>
          </cell>
          <cell r="V2064" t="str">
            <v>N/A</v>
          </cell>
          <cell r="W2064" t="str">
            <v>P232 Well Mtce, Testing &amp; Stimulation</v>
          </cell>
          <cell r="X2064" t="str">
            <v>S7200 Services</v>
          </cell>
          <cell r="Y2064" t="str">
            <v>A2130 Well/Mine Maintenance</v>
          </cell>
          <cell r="Z2064">
            <v>0</v>
          </cell>
          <cell r="AA2064">
            <v>0</v>
          </cell>
          <cell r="AB2064">
            <v>0</v>
          </cell>
          <cell r="AC2064">
            <v>0</v>
          </cell>
          <cell r="AD2064">
            <v>0</v>
          </cell>
          <cell r="AG2064">
            <v>0</v>
          </cell>
          <cell r="AH2064">
            <v>0</v>
          </cell>
        </row>
        <row r="2065">
          <cell r="A2065" t="str">
            <v>P.NG.AFS.TP.17.001</v>
          </cell>
          <cell r="B2065" t="str">
            <v xml:space="preserve">AF LEGACY SCD PROJECTS                  </v>
          </cell>
          <cell r="C2065" t="str">
            <v>P.NG.AGS.DG.09.003</v>
          </cell>
          <cell r="D2065" t="str">
            <v>ADIBAWA AGS PROJECT SCD</v>
          </cell>
          <cell r="E2065" t="str">
            <v>CHIGBO ENENMO</v>
          </cell>
          <cell r="F2065" t="str">
            <v>EXTERNAL RELATIONS</v>
          </cell>
          <cell r="G2065">
            <v>414003</v>
          </cell>
          <cell r="H2065">
            <v>4140</v>
          </cell>
          <cell r="I2065" t="str">
            <v>CDPA</v>
          </cell>
          <cell r="J2065" t="str">
            <v>DOMGAS/IPP</v>
          </cell>
          <cell r="K2065" t="str">
            <v>CC &amp; MD</v>
          </cell>
          <cell r="L2065" t="str">
            <v>EXTERNAL RELATIONS</v>
          </cell>
          <cell r="M2065" t="str">
            <v>External Relations Manager</v>
          </cell>
          <cell r="N2065" t="str">
            <v>Stakeholder Relations Manager</v>
          </cell>
          <cell r="O2065" t="str">
            <v>SOKUNBI, ADEOLA</v>
          </cell>
          <cell r="P2065" t="str">
            <v>MESHACK.ASOMBA@SHELL.COM</v>
          </cell>
          <cell r="Q2065" t="str">
            <v>OPEX</v>
          </cell>
          <cell r="R2065" t="str">
            <v>OPEX</v>
          </cell>
          <cell r="S2065" t="str">
            <v>NON SAL</v>
          </cell>
          <cell r="T2065" t="str">
            <v>N/A</v>
          </cell>
          <cell r="U2065" t="str">
            <v>N/A</v>
          </cell>
          <cell r="V2065" t="str">
            <v>C_ADIB</v>
          </cell>
          <cell r="W2065" t="str">
            <v>P236.08 Overhead (SCD)</v>
          </cell>
          <cell r="X2065" t="str">
            <v>S7200 Services</v>
          </cell>
          <cell r="Y2065" t="str">
            <v>A2180 Feasibility Expenses</v>
          </cell>
          <cell r="Z2065">
            <v>0</v>
          </cell>
          <cell r="AA2065">
            <v>1607953.87</v>
          </cell>
          <cell r="AB2065">
            <v>0</v>
          </cell>
          <cell r="AC2065">
            <v>0</v>
          </cell>
          <cell r="AD2065">
            <v>0</v>
          </cell>
          <cell r="AG2065">
            <v>0</v>
          </cell>
          <cell r="AH2065">
            <v>0</v>
          </cell>
        </row>
        <row r="2066">
          <cell r="A2066" t="str">
            <v>P.NG.AGS.DG.09.003</v>
          </cell>
          <cell r="B2066" t="str">
            <v>ADIBAWA AGS PROJECT SCD</v>
          </cell>
          <cell r="C2066" t="str">
            <v>P.NG.AGS.DG.09.003</v>
          </cell>
          <cell r="D2066" t="str">
            <v>ADIBAWA AGS PROJECT SCD</v>
          </cell>
          <cell r="E2066" t="str">
            <v>CHIGBO ENENMO</v>
          </cell>
          <cell r="F2066" t="str">
            <v>EXTERNAL RELATIONS</v>
          </cell>
          <cell r="G2066">
            <v>414003</v>
          </cell>
          <cell r="H2066">
            <v>4140</v>
          </cell>
          <cell r="I2066" t="str">
            <v>CDPA</v>
          </cell>
          <cell r="J2066" t="str">
            <v>DOMGAS/IPP</v>
          </cell>
          <cell r="K2066" t="str">
            <v>CC &amp; MD</v>
          </cell>
          <cell r="L2066" t="str">
            <v>EXTERNAL RELATIONS</v>
          </cell>
          <cell r="M2066" t="str">
            <v>External Relations Manager</v>
          </cell>
          <cell r="N2066" t="str">
            <v>Stakeholder Relations Manager</v>
          </cell>
          <cell r="O2066" t="str">
            <v>SOKUNBI, ADEOLA</v>
          </cell>
          <cell r="P2066" t="str">
            <v>MESHACK.ASOMBA@SHELL.COM</v>
          </cell>
          <cell r="Q2066" t="str">
            <v>OPEX</v>
          </cell>
          <cell r="R2066" t="str">
            <v>OPEX</v>
          </cell>
          <cell r="S2066" t="str">
            <v>NON SAL</v>
          </cell>
          <cell r="T2066" t="str">
            <v>N/A</v>
          </cell>
          <cell r="U2066" t="str">
            <v>N/A</v>
          </cell>
          <cell r="V2066" t="str">
            <v>C_ADIB</v>
          </cell>
          <cell r="W2066" t="str">
            <v>P236.08 Overhead (SCD)</v>
          </cell>
          <cell r="X2066" t="str">
            <v>S7200 Services</v>
          </cell>
          <cell r="Y2066" t="str">
            <v>A2180 Feasibility Expenses</v>
          </cell>
          <cell r="Z2066">
            <v>91708.650000000009</v>
          </cell>
          <cell r="AA2066">
            <v>0</v>
          </cell>
          <cell r="AB2066">
            <v>30702000</v>
          </cell>
          <cell r="AC2066">
            <v>0</v>
          </cell>
          <cell r="AD2066">
            <v>100662.29508196721</v>
          </cell>
          <cell r="AG2066">
            <v>0</v>
          </cell>
          <cell r="AH2066">
            <v>-100662.29508196721</v>
          </cell>
        </row>
        <row r="2067">
          <cell r="A2067" t="str">
            <v>P.NG.AGS.DG.09.002</v>
          </cell>
          <cell r="B2067" t="str">
            <v>OTUMARA-SAGHARA AGS PROJECT SCD</v>
          </cell>
          <cell r="C2067" t="str">
            <v>P.NG.AGS.DG.09.004</v>
          </cell>
          <cell r="D2067" t="str">
            <v>AG SOLUTIONS SCD</v>
          </cell>
          <cell r="E2067" t="str">
            <v>CHIGBO ENENMO</v>
          </cell>
          <cell r="F2067" t="str">
            <v>EXTERNAL RELATIONS</v>
          </cell>
          <cell r="G2067">
            <v>414003</v>
          </cell>
          <cell r="H2067">
            <v>4140</v>
          </cell>
          <cell r="I2067" t="str">
            <v>CDPA</v>
          </cell>
          <cell r="J2067" t="str">
            <v>DOMGAS/IPP</v>
          </cell>
          <cell r="K2067" t="str">
            <v>CC &amp; MD</v>
          </cell>
          <cell r="L2067" t="str">
            <v>EXTERNAL RELATIONS</v>
          </cell>
          <cell r="M2067" t="str">
            <v>External Relations Manager</v>
          </cell>
          <cell r="N2067" t="str">
            <v>Stakeholder Relations Manager</v>
          </cell>
          <cell r="O2067" t="str">
            <v>SOKUNBI, ADEOLA</v>
          </cell>
          <cell r="P2067" t="str">
            <v>MESHACK.ASOMBA@SHELL.COM</v>
          </cell>
          <cell r="Q2067" t="str">
            <v>OPEX</v>
          </cell>
          <cell r="R2067" t="str">
            <v>OPEX</v>
          </cell>
          <cell r="S2067" t="str">
            <v>NON SAL</v>
          </cell>
          <cell r="T2067" t="str">
            <v>N/A</v>
          </cell>
          <cell r="U2067" t="str">
            <v>N/A</v>
          </cell>
          <cell r="V2067" t="str">
            <v>N/A</v>
          </cell>
          <cell r="W2067" t="str">
            <v>P236.08 Overhead (SCD)</v>
          </cell>
          <cell r="X2067" t="str">
            <v>S7200 Services</v>
          </cell>
          <cell r="Y2067" t="str">
            <v>A2180 Feasibility Expenses</v>
          </cell>
          <cell r="Z2067">
            <v>11319.57</v>
          </cell>
          <cell r="AA2067">
            <v>0</v>
          </cell>
          <cell r="AB2067">
            <v>0</v>
          </cell>
          <cell r="AC2067">
            <v>0</v>
          </cell>
          <cell r="AD2067">
            <v>0</v>
          </cell>
          <cell r="AG2067">
            <v>0</v>
          </cell>
          <cell r="AH2067">
            <v>0</v>
          </cell>
        </row>
        <row r="2068">
          <cell r="A2068" t="str">
            <v>P.NG.AGS.DG.09.004</v>
          </cell>
          <cell r="B2068" t="str">
            <v>BONNY AGS PROJECT SCD</v>
          </cell>
          <cell r="C2068" t="str">
            <v>P.NG.AGS.DG.09.004</v>
          </cell>
          <cell r="D2068" t="str">
            <v>AG SOLUTIONS SCD</v>
          </cell>
          <cell r="E2068" t="str">
            <v>CHIGBO ENENMO</v>
          </cell>
          <cell r="F2068" t="str">
            <v>EXTERNAL RELATIONS</v>
          </cell>
          <cell r="G2068">
            <v>414003</v>
          </cell>
          <cell r="H2068">
            <v>4140</v>
          </cell>
          <cell r="I2068" t="str">
            <v>CDPA</v>
          </cell>
          <cell r="J2068" t="str">
            <v>DOMGAS/IPP</v>
          </cell>
          <cell r="K2068" t="str">
            <v>CC &amp; MD</v>
          </cell>
          <cell r="L2068" t="str">
            <v>EXTERNAL RELATIONS</v>
          </cell>
          <cell r="M2068" t="str">
            <v>External Relations Manager</v>
          </cell>
          <cell r="N2068" t="str">
            <v>Stakeholder Relations Manager</v>
          </cell>
          <cell r="O2068" t="str">
            <v>SOKUNBI, ADEOLA</v>
          </cell>
          <cell r="P2068" t="str">
            <v>MESHACK.ASOMBA@SHELL.COM</v>
          </cell>
          <cell r="Q2068" t="str">
            <v>OPEX</v>
          </cell>
          <cell r="R2068" t="str">
            <v>OPEX</v>
          </cell>
          <cell r="S2068" t="str">
            <v>NON SAL</v>
          </cell>
          <cell r="T2068" t="str">
            <v>N/A</v>
          </cell>
          <cell r="U2068" t="str">
            <v>N/A</v>
          </cell>
          <cell r="V2068" t="str">
            <v>N_BONN_ES1_G01</v>
          </cell>
          <cell r="W2068" t="str">
            <v>P236.08 Overhead (SCD)</v>
          </cell>
          <cell r="X2068" t="str">
            <v>S7200 Services</v>
          </cell>
          <cell r="Y2068" t="str">
            <v>A2180 Feasibility Expenses</v>
          </cell>
          <cell r="Z2068">
            <v>155282.03</v>
          </cell>
          <cell r="AA2068">
            <v>3182.2899999999995</v>
          </cell>
          <cell r="AB2068">
            <v>237620067</v>
          </cell>
          <cell r="AC2068">
            <v>0</v>
          </cell>
          <cell r="AD2068">
            <v>779082.18688524596</v>
          </cell>
          <cell r="AG2068">
            <v>0</v>
          </cell>
          <cell r="AH2068">
            <v>-779082.18688524596</v>
          </cell>
        </row>
        <row r="2069">
          <cell r="A2069" t="str">
            <v>P.NG.AFS.TP.18.001</v>
          </cell>
          <cell r="B2069" t="str">
            <v>AF-SCD COMPONENT</v>
          </cell>
          <cell r="C2069" t="str">
            <v>AF-SCD COMPONENT</v>
          </cell>
          <cell r="D2069" t="str">
            <v>AF-SCD COMPONENT</v>
          </cell>
          <cell r="E2069" t="str">
            <v>MOJEED OKUNADE</v>
          </cell>
          <cell r="F2069" t="str">
            <v>DEVELOPMENT</v>
          </cell>
          <cell r="G2069">
            <v>415008</v>
          </cell>
          <cell r="H2069">
            <v>4150</v>
          </cell>
          <cell r="I2069" t="str">
            <v>CDPA</v>
          </cell>
          <cell r="J2069" t="str">
            <v>BASE JV</v>
          </cell>
          <cell r="K2069" t="str">
            <v>DEVELOPMENT</v>
          </cell>
          <cell r="L2069" t="str">
            <v>DEVELOPMENT</v>
          </cell>
          <cell r="O2069" t="str">
            <v>ENONCHE, VANESSA</v>
          </cell>
          <cell r="Q2069" t="str">
            <v>OPEX</v>
          </cell>
          <cell r="R2069" t="str">
            <v>OPEX</v>
          </cell>
          <cell r="S2069" t="str">
            <v>NON SAL</v>
          </cell>
          <cell r="T2069" t="str">
            <v>N/A</v>
          </cell>
          <cell r="U2069" t="str">
            <v>N/A</v>
          </cell>
          <cell r="Z2069">
            <v>0</v>
          </cell>
          <cell r="AA2069">
            <v>0</v>
          </cell>
          <cell r="AB2069">
            <v>457500000</v>
          </cell>
          <cell r="AC2069">
            <v>0</v>
          </cell>
          <cell r="AD2069">
            <v>1500000</v>
          </cell>
          <cell r="AG2069">
            <v>0</v>
          </cell>
          <cell r="AH2069">
            <v>-1500000</v>
          </cell>
        </row>
        <row r="2070">
          <cell r="A2070">
            <v>109254</v>
          </cell>
          <cell r="B2070" t="str">
            <v xml:space="preserve">HEAD OFFICE SERVICE FEES-ANOS           </v>
          </cell>
          <cell r="C2070" t="str">
            <v>P.NG.ANO.DG.15.001</v>
          </cell>
          <cell r="D2070" t="str">
            <v>ASSA NORTH / OHAJI SOUTH DOMGAS PROJECT</v>
          </cell>
          <cell r="E2070" t="str">
            <v>MOJEED OKUNADE</v>
          </cell>
          <cell r="F2070" t="str">
            <v>MAJOR PROJECTS</v>
          </cell>
          <cell r="G2070">
            <v>13303</v>
          </cell>
          <cell r="H2070">
            <v>133</v>
          </cell>
          <cell r="I2070" t="str">
            <v>AN-OS</v>
          </cell>
          <cell r="J2070" t="str">
            <v>BASE JV</v>
          </cell>
          <cell r="K2070" t="str">
            <v>P&amp;T</v>
          </cell>
          <cell r="L2070" t="str">
            <v>GM Nigeria, Operated</v>
          </cell>
          <cell r="M2070" t="str">
            <v>GM Nigeria, Operated</v>
          </cell>
          <cell r="N2070" t="str">
            <v>Project Manager ASSA North</v>
          </cell>
          <cell r="O2070" t="str">
            <v>AJALA, OLUFEMI</v>
          </cell>
          <cell r="P2070" t="str">
            <v>GODIAN.EHIRIM@SHELL.COM</v>
          </cell>
          <cell r="Q2070" t="str">
            <v>OPEX</v>
          </cell>
          <cell r="R2070" t="str">
            <v>CAPEX</v>
          </cell>
          <cell r="S2070" t="str">
            <v>SERVICE FEES</v>
          </cell>
          <cell r="T2070" t="str">
            <v>N/A</v>
          </cell>
          <cell r="U2070" t="str">
            <v>N/A</v>
          </cell>
          <cell r="V2070" t="str">
            <v>C_OPSE_OIL_Z11</v>
          </cell>
          <cell r="W2070" t="str">
            <v>P237 Global Service Charge</v>
          </cell>
          <cell r="X2070" t="str">
            <v>S7300 Intercompany Service</v>
          </cell>
          <cell r="Y2070" t="str">
            <v>A2340 Overhead</v>
          </cell>
          <cell r="Z2070">
            <v>259444.07500000001</v>
          </cell>
          <cell r="AA2070">
            <v>297846.25</v>
          </cell>
          <cell r="AB2070">
            <v>0</v>
          </cell>
          <cell r="AC2070">
            <v>0</v>
          </cell>
          <cell r="AD2070">
            <v>0</v>
          </cell>
          <cell r="AG2070">
            <v>0</v>
          </cell>
          <cell r="AH2070">
            <v>0</v>
          </cell>
        </row>
        <row r="2071">
          <cell r="A2071" t="str">
            <v>109389a</v>
          </cell>
          <cell r="B2071" t="str">
            <v>ASSA NORTH/OHAJI SOUTH NDDC LEVY</v>
          </cell>
          <cell r="C2071" t="str">
            <v>P.NG.ANO.DG.15.001</v>
          </cell>
          <cell r="D2071" t="str">
            <v>ASSA NORTH / OHAJI SOUTH DOMGAS PROJECT</v>
          </cell>
          <cell r="E2071" t="str">
            <v>MOJEED OKUNADE</v>
          </cell>
          <cell r="F2071" t="str">
            <v>MAJOR PROJECTS</v>
          </cell>
          <cell r="G2071">
            <v>13303</v>
          </cell>
          <cell r="H2071">
            <v>133</v>
          </cell>
          <cell r="I2071" t="str">
            <v>AN-OS</v>
          </cell>
          <cell r="J2071" t="str">
            <v>DOMGAS/IPP</v>
          </cell>
          <cell r="K2071" t="str">
            <v>P&amp;T</v>
          </cell>
          <cell r="L2071" t="str">
            <v>GM Nigeria, Operated</v>
          </cell>
          <cell r="M2071" t="str">
            <v>GM Nigeria, Operated</v>
          </cell>
          <cell r="N2071" t="str">
            <v>Project Manager ASSA North</v>
          </cell>
          <cell r="O2071" t="str">
            <v>AJALA, OLUFEMI</v>
          </cell>
          <cell r="P2071" t="str">
            <v>GODIAN.EHIRIM@SHELL.COM</v>
          </cell>
          <cell r="Q2071" t="str">
            <v>OPEX</v>
          </cell>
          <cell r="R2071" t="str">
            <v>CAPEX</v>
          </cell>
          <cell r="S2071" t="str">
            <v>NDDC</v>
          </cell>
          <cell r="T2071" t="str">
            <v>N/A</v>
          </cell>
          <cell r="U2071" t="str">
            <v>N/A</v>
          </cell>
          <cell r="V2071" t="str">
            <v>C_OPSE_OIL_Z11</v>
          </cell>
          <cell r="W2071" t="str">
            <v>P244 NDDC</v>
          </cell>
          <cell r="X2071" t="str">
            <v>S7900 Other Expenses</v>
          </cell>
          <cell r="Y2071" t="str">
            <v>A2320 Other Operating Cost</v>
          </cell>
          <cell r="Z2071">
            <v>0</v>
          </cell>
          <cell r="AA2071">
            <v>0</v>
          </cell>
          <cell r="AB2071">
            <v>0</v>
          </cell>
          <cell r="AC2071">
            <v>0</v>
          </cell>
          <cell r="AD2071">
            <v>0</v>
          </cell>
          <cell r="AG2071">
            <v>0</v>
          </cell>
          <cell r="AH2071">
            <v>0</v>
          </cell>
        </row>
        <row r="2072">
          <cell r="A2072" t="str">
            <v>O.NG.PBW.OTC.FAC.71300_1</v>
          </cell>
          <cell r="B2072" t="str">
            <v>O.NG.PBW.ECC.FAC.71300(NEW)</v>
          </cell>
          <cell r="C2072" t="str">
            <v>O.NG.PBW.OTC.FAC.71300(New)</v>
          </cell>
          <cell r="D2072" t="str">
            <v>O.NG.PBW.ECC.FAC.71300(NEW)</v>
          </cell>
          <cell r="E2072" t="str">
            <v>IRETI OMOTOSO</v>
          </cell>
          <cell r="F2072" t="str">
            <v>PRODUCTION</v>
          </cell>
          <cell r="G2072">
            <v>413001</v>
          </cell>
          <cell r="H2072">
            <v>4130</v>
          </cell>
          <cell r="I2072" t="str">
            <v>OF-MTCE</v>
          </cell>
          <cell r="J2072" t="str">
            <v>BASE JV</v>
          </cell>
          <cell r="K2072" t="str">
            <v>PRODUCTION</v>
          </cell>
          <cell r="L2072" t="str">
            <v>PRODUCTION</v>
          </cell>
          <cell r="M2072" t="str">
            <v>Asset Manager, Swamp West Hub</v>
          </cell>
          <cell r="N2072" t="str">
            <v>Asset Management Integration Lead</v>
          </cell>
          <cell r="O2072" t="str">
            <v>COOKEY, GABRIEL</v>
          </cell>
          <cell r="P2072" t="str">
            <v>RICHARD.ITENE@SHELL.COM</v>
          </cell>
          <cell r="Q2072" t="str">
            <v>OPEX</v>
          </cell>
          <cell r="R2072" t="str">
            <v>OPEX</v>
          </cell>
          <cell r="S2072" t="str">
            <v>NON SAL</v>
          </cell>
          <cell r="T2072" t="str">
            <v>N/A</v>
          </cell>
          <cell r="U2072" t="str">
            <v>N/A</v>
          </cell>
          <cell r="V2072" t="str">
            <v>C_OPSE_OIL_Z11</v>
          </cell>
          <cell r="W2072" t="str">
            <v>P233 Facilities Maintenance</v>
          </cell>
          <cell r="X2072" t="str">
            <v>S7200 Services</v>
          </cell>
          <cell r="Y2072" t="str">
            <v>A2140 Facilities Maintenance</v>
          </cell>
          <cell r="Z2072">
            <v>0</v>
          </cell>
          <cell r="AA2072">
            <v>0</v>
          </cell>
          <cell r="AB2072">
            <v>18900135.399999999</v>
          </cell>
          <cell r="AC2072">
            <v>321416.94626086956</v>
          </cell>
          <cell r="AD2072">
            <v>383384.60331004986</v>
          </cell>
          <cell r="AG2072">
            <v>0</v>
          </cell>
          <cell r="AH2072">
            <v>-383384.60331004986</v>
          </cell>
        </row>
        <row r="2073">
          <cell r="A2073" t="str">
            <v>P.NG.AGS.DG.10.203</v>
          </cell>
          <cell r="B2073" t="str">
            <v>SOUTHERN SWAMP AGS - BENISEDE - FEED</v>
          </cell>
          <cell r="C2073" t="str">
            <v>P.NG.AGS.DG.10.203</v>
          </cell>
          <cell r="D2073" t="str">
            <v>SOUTHERN SWAMP AGS - BENISEDE - FEED</v>
          </cell>
          <cell r="E2073" t="str">
            <v>MOJEED OKUNADE</v>
          </cell>
          <cell r="F2073" t="str">
            <v>MAJOR PROJECTS</v>
          </cell>
          <cell r="G2073">
            <v>13301</v>
          </cell>
          <cell r="H2073">
            <v>133</v>
          </cell>
          <cell r="I2073" t="str">
            <v>GAS</v>
          </cell>
          <cell r="J2073" t="str">
            <v>DOMGAS/IPP</v>
          </cell>
          <cell r="K2073" t="str">
            <v>P&amp;T</v>
          </cell>
          <cell r="L2073" t="str">
            <v>GM Nigeria, Operated</v>
          </cell>
          <cell r="M2073" t="str">
            <v>GM Nigeria, Operated</v>
          </cell>
          <cell r="N2073" t="str">
            <v>Project Manager, DOMGAS &amp; FYIP</v>
          </cell>
          <cell r="O2073" t="str">
            <v>AJALA, OLUFEMI</v>
          </cell>
          <cell r="P2073" t="str">
            <v>AKIN.AKERELE@SHELL.COM</v>
          </cell>
          <cell r="Q2073" t="str">
            <v>OPEX</v>
          </cell>
          <cell r="R2073" t="str">
            <v>CAPEX</v>
          </cell>
          <cell r="S2073" t="str">
            <v>NON SAL</v>
          </cell>
          <cell r="T2073" t="str">
            <v>N/A</v>
          </cell>
          <cell r="U2073" t="str">
            <v>N/A</v>
          </cell>
          <cell r="V2073" t="str">
            <v>N/A</v>
          </cell>
          <cell r="W2073" t="str">
            <v>P242 Feasibility Expenses</v>
          </cell>
          <cell r="X2073" t="str">
            <v>S7200 Services</v>
          </cell>
          <cell r="Y2073" t="str">
            <v>A2180 Feasibility Expenses</v>
          </cell>
          <cell r="Z2073">
            <v>0</v>
          </cell>
          <cell r="AA2073">
            <v>0</v>
          </cell>
          <cell r="AB2073">
            <v>0</v>
          </cell>
          <cell r="AC2073">
            <v>0</v>
          </cell>
          <cell r="AD2073">
            <v>0</v>
          </cell>
          <cell r="AG2073">
            <v>0</v>
          </cell>
          <cell r="AH2073">
            <v>0</v>
          </cell>
        </row>
        <row r="2074">
          <cell r="A2074" t="str">
            <v>P.NG.AGS.DG.10.206</v>
          </cell>
          <cell r="B2074" t="str">
            <v>SOUTHERN SWAMP AGS  - TUNU - FEED</v>
          </cell>
          <cell r="C2074" t="str">
            <v>P.NG.AGS.DG.10.206</v>
          </cell>
          <cell r="D2074" t="str">
            <v>SOUTHERN SWAMP AGS  - TUNU - FEED</v>
          </cell>
          <cell r="E2074" t="str">
            <v>MOJEED OKUNADE</v>
          </cell>
          <cell r="F2074" t="str">
            <v>MAJOR PROJECTS</v>
          </cell>
          <cell r="G2074">
            <v>13301</v>
          </cell>
          <cell r="H2074">
            <v>133</v>
          </cell>
          <cell r="I2074" t="str">
            <v>GAS</v>
          </cell>
          <cell r="J2074" t="str">
            <v>DOMGAS/IPP</v>
          </cell>
          <cell r="K2074" t="str">
            <v>P&amp;T</v>
          </cell>
          <cell r="L2074" t="str">
            <v>GM Nigeria, Operated</v>
          </cell>
          <cell r="M2074" t="str">
            <v>GM Nigeria, Operated</v>
          </cell>
          <cell r="N2074" t="str">
            <v>Project Manager, DOMGAS &amp; FYIP</v>
          </cell>
          <cell r="O2074" t="str">
            <v>AJALA, OLUFEMI</v>
          </cell>
          <cell r="P2074" t="str">
            <v>AKIN.AKERELE@SHELL.COM</v>
          </cell>
          <cell r="Q2074" t="str">
            <v>OPEX</v>
          </cell>
          <cell r="R2074" t="str">
            <v>CAPEX</v>
          </cell>
          <cell r="S2074" t="str">
            <v>NON SAL</v>
          </cell>
          <cell r="T2074" t="str">
            <v>N/A</v>
          </cell>
          <cell r="U2074" t="str">
            <v>N/A</v>
          </cell>
          <cell r="V2074" t="str">
            <v>N/A</v>
          </cell>
          <cell r="W2074" t="str">
            <v>P242 Feasibility Expenses</v>
          </cell>
          <cell r="X2074" t="str">
            <v>S7200 Services</v>
          </cell>
          <cell r="Y2074" t="str">
            <v>A2180 Feasibility Expenses</v>
          </cell>
          <cell r="Z2074">
            <v>0</v>
          </cell>
          <cell r="AA2074">
            <v>0</v>
          </cell>
          <cell r="AB2074">
            <v>0</v>
          </cell>
          <cell r="AC2074">
            <v>0</v>
          </cell>
          <cell r="AD2074">
            <v>0</v>
          </cell>
          <cell r="AG2074">
            <v>0</v>
          </cell>
          <cell r="AH2074">
            <v>0</v>
          </cell>
        </row>
        <row r="2075">
          <cell r="A2075" t="str">
            <v>P.NG.AGS.DG.10.206.1238</v>
          </cell>
          <cell r="B2075" t="str">
            <v xml:space="preserve">AGS SS - TUNU PMT                       </v>
          </cell>
          <cell r="C2075" t="str">
            <v>P.NG.AGS.DG.10.206.1238</v>
          </cell>
          <cell r="D2075" t="str">
            <v xml:space="preserve">AGS SS - TUNU PMT                       </v>
          </cell>
          <cell r="E2075" t="str">
            <v>MOJEED OKUNADE</v>
          </cell>
          <cell r="F2075" t="str">
            <v>MAJOR PROJECTS</v>
          </cell>
          <cell r="G2075">
            <v>415004</v>
          </cell>
          <cell r="H2075">
            <v>4150</v>
          </cell>
          <cell r="I2075" t="str">
            <v>GAS</v>
          </cell>
          <cell r="J2075" t="str">
            <v>DOMGAS/IPP</v>
          </cell>
          <cell r="K2075" t="str">
            <v>P&amp;T</v>
          </cell>
          <cell r="L2075" t="str">
            <v>GM Nigeria, Operated</v>
          </cell>
          <cell r="M2075" t="str">
            <v>GM Nigeria, Operated</v>
          </cell>
          <cell r="N2075" t="str">
            <v>Project Manager, DOMGAS &amp; FYIP</v>
          </cell>
          <cell r="O2075" t="str">
            <v>AJALA, OLUFEMI</v>
          </cell>
          <cell r="P2075" t="str">
            <v>AKIN.AKERELE@SHELL.COM</v>
          </cell>
          <cell r="Q2075" t="str">
            <v>OPEX</v>
          </cell>
          <cell r="R2075" t="str">
            <v>OPEX</v>
          </cell>
          <cell r="S2075" t="str">
            <v>NON SAL</v>
          </cell>
          <cell r="T2075" t="str">
            <v>N/A</v>
          </cell>
          <cell r="U2075" t="str">
            <v>N/A</v>
          </cell>
          <cell r="V2075" t="str">
            <v>N/A</v>
          </cell>
          <cell r="W2075" t="str">
            <v>P242 Feasibility Expenses</v>
          </cell>
          <cell r="X2075" t="str">
            <v>S7200 Services</v>
          </cell>
          <cell r="Y2075" t="str">
            <v>A2180 Feasibility Expenses</v>
          </cell>
          <cell r="Z2075">
            <v>0</v>
          </cell>
          <cell r="AA2075">
            <v>0</v>
          </cell>
          <cell r="AB2075">
            <v>0</v>
          </cell>
          <cell r="AC2075">
            <v>0</v>
          </cell>
          <cell r="AD2075">
            <v>0</v>
          </cell>
          <cell r="AG2075">
            <v>0</v>
          </cell>
          <cell r="AH2075">
            <v>0</v>
          </cell>
        </row>
        <row r="2076">
          <cell r="A2076" t="str">
            <v>P.NG.AGS.DG.12.108</v>
          </cell>
          <cell r="B2076" t="str">
            <v>OTUAMARA AGS PROJECT OPEX</v>
          </cell>
          <cell r="C2076" t="str">
            <v>P.NG.AGS.DG.12.108</v>
          </cell>
          <cell r="D2076" t="str">
            <v>OTUAMARA AGS PROJECT OPEX</v>
          </cell>
          <cell r="E2076" t="str">
            <v>MOJEED OKUNADE</v>
          </cell>
          <cell r="F2076" t="str">
            <v>MAJOR PROJECTS</v>
          </cell>
          <cell r="G2076">
            <v>413003</v>
          </cell>
          <cell r="H2076">
            <v>4130</v>
          </cell>
          <cell r="I2076" t="str">
            <v>GAS</v>
          </cell>
          <cell r="J2076" t="str">
            <v>DOMGAS/IPP</v>
          </cell>
          <cell r="K2076" t="str">
            <v>P&amp;T</v>
          </cell>
          <cell r="L2076" t="str">
            <v>GM Nigeria, Operated</v>
          </cell>
          <cell r="M2076" t="str">
            <v>GM Nigeria, Operated</v>
          </cell>
          <cell r="N2076" t="str">
            <v>Project Manager, DOMGAS &amp; FYIP</v>
          </cell>
          <cell r="O2076" t="str">
            <v>AJALA, OLUFEMI</v>
          </cell>
          <cell r="P2076" t="str">
            <v>BUCHI.UGWU@SHELL.COM</v>
          </cell>
          <cell r="Q2076" t="str">
            <v>OPEX</v>
          </cell>
          <cell r="R2076" t="str">
            <v>OPEX</v>
          </cell>
          <cell r="S2076" t="str">
            <v>NON SAL</v>
          </cell>
          <cell r="T2076" t="str">
            <v>N/A</v>
          </cell>
          <cell r="U2076" t="str">
            <v>N/A</v>
          </cell>
          <cell r="V2076" t="str">
            <v>C_OTUM</v>
          </cell>
          <cell r="W2076" t="str">
            <v>P236.01 Technical Support</v>
          </cell>
          <cell r="X2076" t="str">
            <v>S7200 Services</v>
          </cell>
          <cell r="Y2076" t="str">
            <v>A2180 Feasibility Expenses</v>
          </cell>
          <cell r="Z2076">
            <v>749244.42</v>
          </cell>
          <cell r="AA2076">
            <v>851618.54</v>
          </cell>
          <cell r="AB2076">
            <v>132526506.41</v>
          </cell>
          <cell r="AC2076">
            <v>993960.58</v>
          </cell>
          <cell r="AD2076">
            <v>1428473.7157704919</v>
          </cell>
          <cell r="AG2076">
            <v>0</v>
          </cell>
          <cell r="AH2076">
            <v>-1428473.7157704919</v>
          </cell>
        </row>
        <row r="2077">
          <cell r="A2077" t="str">
            <v>P.NG.ANO.DG.15.001</v>
          </cell>
          <cell r="B2077" t="str">
            <v>OTUAMARA AGS PROJECT OPEX</v>
          </cell>
          <cell r="C2077" t="str">
            <v>OTUAMARA AGS PROJECT OPEX</v>
          </cell>
          <cell r="D2077" t="str">
            <v>OTUAMARA AGS PROJECT OPEX</v>
          </cell>
          <cell r="E2077" t="str">
            <v>MOJEED OKUNADE</v>
          </cell>
          <cell r="F2077" t="str">
            <v>MAJOR PROJECTS</v>
          </cell>
          <cell r="G2077">
            <v>413003</v>
          </cell>
          <cell r="H2077">
            <v>4130</v>
          </cell>
          <cell r="I2077" t="str">
            <v>GAS</v>
          </cell>
          <cell r="J2077" t="str">
            <v>DOMGAS/IPP</v>
          </cell>
          <cell r="K2077" t="str">
            <v>P&amp;T</v>
          </cell>
          <cell r="L2077" t="str">
            <v>GM Nigeria, Operated</v>
          </cell>
          <cell r="M2077" t="str">
            <v>GM Nigeria, Operated</v>
          </cell>
          <cell r="N2077" t="str">
            <v>Project Manager, DOMGAS &amp; FYIP</v>
          </cell>
          <cell r="O2077" t="str">
            <v>AJALA, OLUFEMI</v>
          </cell>
          <cell r="P2077" t="str">
            <v>BUCHI.UGWU@SHELL.COM</v>
          </cell>
          <cell r="Q2077" t="str">
            <v>CAPEX</v>
          </cell>
          <cell r="R2077" t="str">
            <v>CAPEX</v>
          </cell>
          <cell r="S2077" t="str">
            <v>NON SAL</v>
          </cell>
          <cell r="T2077" t="str">
            <v>N/A</v>
          </cell>
          <cell r="U2077" t="str">
            <v>N/A</v>
          </cell>
          <cell r="V2077" t="str">
            <v>P.NG.AGS.DG.12.108</v>
          </cell>
          <cell r="Z2077">
            <v>10373241.044999998</v>
          </cell>
          <cell r="AA2077">
            <v>697947.28</v>
          </cell>
          <cell r="AB2077">
            <v>114375000</v>
          </cell>
          <cell r="AC2077">
            <v>1125000</v>
          </cell>
          <cell r="AD2077">
            <v>1500000</v>
          </cell>
          <cell r="AG2077">
            <v>0</v>
          </cell>
          <cell r="AH2077">
            <v>-1500000</v>
          </cell>
        </row>
        <row r="2078">
          <cell r="A2078" t="str">
            <v>P.NG.ANO.DG.15.001.1238</v>
          </cell>
          <cell r="B2078" t="str">
            <v xml:space="preserve"> ASSA NORTH DOMGAS-PMT                    </v>
          </cell>
          <cell r="C2078" t="str">
            <v>P.NG.ANO.DG.15.001</v>
          </cell>
          <cell r="D2078" t="str">
            <v>ASSA NORTH / OHAJI SOUTH DOMGAS PROJECT</v>
          </cell>
          <cell r="E2078" t="str">
            <v>MOJEED OKUNADE</v>
          </cell>
          <cell r="F2078" t="str">
            <v>MAJOR PROJECTS</v>
          </cell>
          <cell r="G2078">
            <v>13301</v>
          </cell>
          <cell r="H2078">
            <v>133</v>
          </cell>
          <cell r="I2078" t="str">
            <v>AN-OS</v>
          </cell>
          <cell r="J2078" t="str">
            <v>DOMGAS/IPP</v>
          </cell>
          <cell r="K2078" t="str">
            <v>P&amp;T</v>
          </cell>
          <cell r="L2078" t="str">
            <v>GM Nigeria, Operated</v>
          </cell>
          <cell r="M2078" t="str">
            <v>GM Nigeria, Operated</v>
          </cell>
          <cell r="N2078" t="str">
            <v>Project Manager ASSA North</v>
          </cell>
          <cell r="O2078" t="str">
            <v>AJALA, OLUFEMI</v>
          </cell>
          <cell r="P2078" t="str">
            <v>GODIAN.EHIRIM@SHELL.COM</v>
          </cell>
          <cell r="Q2078" t="str">
            <v>OPEX</v>
          </cell>
          <cell r="R2078" t="str">
            <v>CAPEX</v>
          </cell>
          <cell r="S2078" t="str">
            <v>NON SAL</v>
          </cell>
          <cell r="T2078" t="str">
            <v>N/A</v>
          </cell>
          <cell r="U2078" t="str">
            <v>N/A</v>
          </cell>
          <cell r="V2078" t="str">
            <v>N/A</v>
          </cell>
          <cell r="W2078" t="str">
            <v>P242 Feasibility Expenses</v>
          </cell>
          <cell r="X2078" t="str">
            <v>S7200 Services</v>
          </cell>
          <cell r="Y2078" t="str">
            <v>A2180 Feasibility Expenses</v>
          </cell>
          <cell r="Z2078">
            <v>0</v>
          </cell>
          <cell r="AA2078">
            <v>0</v>
          </cell>
          <cell r="AB2078">
            <v>401916994.94334602</v>
          </cell>
          <cell r="AC2078">
            <v>993325.98821079102</v>
          </cell>
          <cell r="AD2078">
            <v>2311086.6273693023</v>
          </cell>
          <cell r="AG2078">
            <v>0</v>
          </cell>
          <cell r="AH2078">
            <v>-2311086.6273693023</v>
          </cell>
        </row>
        <row r="2079">
          <cell r="A2079" t="str">
            <v>P.NG.ANO.DG.17.001</v>
          </cell>
          <cell r="B2079" t="str">
            <v>ASSA NORTH / OHAJI SOUTH- DOMGAS PROJECT</v>
          </cell>
          <cell r="C2079" t="str">
            <v>P.NG.ANO.DG.15.001</v>
          </cell>
          <cell r="D2079" t="str">
            <v>ASSA NORTH / OHAJI SOUTH DOMGAS PROJECT</v>
          </cell>
          <cell r="E2079" t="str">
            <v>MOJEED OKUNADE</v>
          </cell>
          <cell r="F2079" t="str">
            <v>MAJOR PROJECTS</v>
          </cell>
          <cell r="G2079">
            <v>13303</v>
          </cell>
          <cell r="H2079">
            <v>133</v>
          </cell>
          <cell r="I2079" t="str">
            <v>AN-OS</v>
          </cell>
          <cell r="J2079" t="str">
            <v>DOMGAS/IPP</v>
          </cell>
          <cell r="K2079" t="str">
            <v>P&amp;T</v>
          </cell>
          <cell r="L2079" t="str">
            <v>GM Nigeria, Operated</v>
          </cell>
          <cell r="M2079" t="str">
            <v>GM Nigeria, Operated</v>
          </cell>
          <cell r="N2079" t="str">
            <v>Project Manager ASSA North</v>
          </cell>
          <cell r="O2079" t="str">
            <v>AJALA, OLUFEMI</v>
          </cell>
          <cell r="P2079" t="str">
            <v>GODIAN.EHIRIM@SHELL.COM</v>
          </cell>
          <cell r="Q2079" t="str">
            <v>OPEX</v>
          </cell>
          <cell r="R2079" t="str">
            <v>CAPEX</v>
          </cell>
          <cell r="S2079" t="str">
            <v>NON Wells</v>
          </cell>
          <cell r="T2079" t="str">
            <v>ASSA NORTH DOMGAS PREFID</v>
          </cell>
          <cell r="U2079" t="str">
            <v>Assa North Node Domgas - Pre FID</v>
          </cell>
          <cell r="V2079" t="str">
            <v>C_ASSN_Domgas-Pre-FID</v>
          </cell>
          <cell r="W2079" t="str">
            <v>P242 Feasibility Expenses</v>
          </cell>
          <cell r="X2079" t="str">
            <v>S7200 Services</v>
          </cell>
          <cell r="Y2079" t="str">
            <v>A2180 Feasibility Expenses</v>
          </cell>
          <cell r="Z2079">
            <v>0</v>
          </cell>
          <cell r="AA2079">
            <v>0</v>
          </cell>
          <cell r="AB2079">
            <v>0</v>
          </cell>
          <cell r="AC2079">
            <v>0</v>
          </cell>
          <cell r="AD2079">
            <v>0</v>
          </cell>
          <cell r="AG2079">
            <v>0</v>
          </cell>
          <cell r="AH2079">
            <v>0</v>
          </cell>
        </row>
        <row r="2080">
          <cell r="A2080" t="str">
            <v>P.NG.BDG.PG.04.001</v>
          </cell>
          <cell r="B2080" t="str">
            <v>AFAMOPERATIONSSCD-CONSTRUCT</v>
          </cell>
          <cell r="C2080" t="str">
            <v>P.NG.BDG.PG.04.001</v>
          </cell>
          <cell r="D2080" t="str">
            <v>AFAMOPERATIONSSCD-CONSTRUCT</v>
          </cell>
          <cell r="E2080" t="str">
            <v>CHIGBO ENENMO</v>
          </cell>
          <cell r="F2080" t="str">
            <v>EXTERNAL RELATIONS</v>
          </cell>
          <cell r="G2080">
            <v>415008</v>
          </cell>
          <cell r="H2080">
            <v>4150</v>
          </cell>
          <cell r="I2080" t="str">
            <v>CDPA</v>
          </cell>
          <cell r="J2080" t="str">
            <v>DOMGAS/IPP</v>
          </cell>
          <cell r="K2080" t="str">
            <v>CC &amp; MD</v>
          </cell>
          <cell r="L2080" t="str">
            <v>EXTERNAL RELATIONS</v>
          </cell>
          <cell r="M2080" t="str">
            <v>External Relations Manager</v>
          </cell>
          <cell r="N2080" t="str">
            <v>Stakeholder Relations Manager</v>
          </cell>
          <cell r="O2080" t="str">
            <v>SOKUNBI, ADEOLA</v>
          </cell>
          <cell r="P2080" t="str">
            <v>MESHACK.ASOMBA@SHELL.COM</v>
          </cell>
          <cell r="Q2080" t="str">
            <v>OPEX</v>
          </cell>
          <cell r="R2080" t="str">
            <v>OPEX</v>
          </cell>
          <cell r="S2080" t="str">
            <v>NON SAL</v>
          </cell>
          <cell r="T2080" t="str">
            <v>N/A</v>
          </cell>
          <cell r="U2080" t="str">
            <v>N/A</v>
          </cell>
          <cell r="V2080" t="str">
            <v>N/A</v>
          </cell>
          <cell r="W2080" t="str">
            <v>P236.08 Overhead (SCD)</v>
          </cell>
          <cell r="X2080" t="str">
            <v>S7200 Services</v>
          </cell>
          <cell r="Y2080" t="str">
            <v>A2340 Overhead</v>
          </cell>
          <cell r="Z2080">
            <v>0.02</v>
          </cell>
          <cell r="AA2080">
            <v>0</v>
          </cell>
          <cell r="AB2080">
            <v>0</v>
          </cell>
          <cell r="AC2080">
            <v>0</v>
          </cell>
          <cell r="AD2080">
            <v>0</v>
          </cell>
          <cell r="AG2080">
            <v>0</v>
          </cell>
          <cell r="AH2080">
            <v>0</v>
          </cell>
        </row>
        <row r="2081">
          <cell r="A2081" t="str">
            <v>P.NG.PAE.DG.10.002.1238</v>
          </cell>
          <cell r="B2081" t="str">
            <v xml:space="preserve">ASSA NORTH DOMGAS-PMT                   </v>
          </cell>
          <cell r="C2081" t="str">
            <v>P.NG.ANO.DG.15.001</v>
          </cell>
          <cell r="D2081" t="str">
            <v>ASSA NORTH / OHAJI SOUTH DOMGAS PROJECT</v>
          </cell>
          <cell r="E2081" t="str">
            <v>MOJEED OKUNADE</v>
          </cell>
          <cell r="F2081" t="str">
            <v>MAJOR PROJECTS</v>
          </cell>
          <cell r="G2081">
            <v>13301</v>
          </cell>
          <cell r="H2081">
            <v>133</v>
          </cell>
          <cell r="I2081" t="str">
            <v>AN-OS</v>
          </cell>
          <cell r="J2081" t="str">
            <v>DOMGAS/IPP</v>
          </cell>
          <cell r="K2081" t="str">
            <v>P&amp;T</v>
          </cell>
          <cell r="L2081" t="str">
            <v>GM Nigeria, Operated</v>
          </cell>
          <cell r="M2081" t="str">
            <v>GM Nigeria, Operated</v>
          </cell>
          <cell r="N2081" t="str">
            <v>Project Manager ASSA North</v>
          </cell>
          <cell r="O2081" t="str">
            <v>AJALA, OLUFEMI</v>
          </cell>
          <cell r="P2081" t="str">
            <v>GODIAN.EHIRIM@SHELL.COM</v>
          </cell>
          <cell r="Q2081" t="str">
            <v>OPEX</v>
          </cell>
          <cell r="R2081" t="str">
            <v>CAPEX</v>
          </cell>
          <cell r="S2081" t="str">
            <v>NON SAL</v>
          </cell>
          <cell r="T2081" t="str">
            <v>N/A</v>
          </cell>
          <cell r="U2081" t="str">
            <v>N/A</v>
          </cell>
          <cell r="V2081" t="str">
            <v>N/A</v>
          </cell>
          <cell r="W2081" t="str">
            <v>P242 Feasibility Expenses</v>
          </cell>
          <cell r="X2081" t="str">
            <v>S7200 Services</v>
          </cell>
          <cell r="Y2081" t="str">
            <v>A2180 Feasibility Expenses</v>
          </cell>
          <cell r="Z2081">
            <v>5.0000000000000001E-3</v>
          </cell>
          <cell r="AA2081">
            <v>0</v>
          </cell>
          <cell r="AB2081">
            <v>0</v>
          </cell>
          <cell r="AC2081">
            <v>0</v>
          </cell>
          <cell r="AD2081">
            <v>0</v>
          </cell>
          <cell r="AG2081">
            <v>0</v>
          </cell>
          <cell r="AH2081">
            <v>0</v>
          </cell>
        </row>
        <row r="2082">
          <cell r="A2082" t="str">
            <v>P.NG.PAE.DG.13.003</v>
          </cell>
          <cell r="B2082" t="str">
            <v>ASSA NORTH / OHAJI SOUTH- DOMGAS PROJECT</v>
          </cell>
          <cell r="C2082" t="str">
            <v>P.NG.ANO.DG.15.001</v>
          </cell>
          <cell r="D2082" t="str">
            <v>ASSA NORTH / OHAJI SOUTH DOMGAS PROJECT</v>
          </cell>
          <cell r="E2082" t="str">
            <v>MOJEED OKUNADE</v>
          </cell>
          <cell r="F2082" t="str">
            <v>MAJOR PROJECTS</v>
          </cell>
          <cell r="G2082">
            <v>13301</v>
          </cell>
          <cell r="H2082">
            <v>133</v>
          </cell>
          <cell r="I2082" t="str">
            <v>AN-OS</v>
          </cell>
          <cell r="J2082" t="str">
            <v>DOMGAS/IPP</v>
          </cell>
          <cell r="K2082" t="str">
            <v>P&amp;T</v>
          </cell>
          <cell r="L2082" t="str">
            <v>GM Nigeria, Operated</v>
          </cell>
          <cell r="M2082" t="str">
            <v>GM Nigeria, Operated</v>
          </cell>
          <cell r="N2082" t="str">
            <v>Project Manager ASSA North</v>
          </cell>
          <cell r="O2082" t="str">
            <v>AJALA, OLUFEMI</v>
          </cell>
          <cell r="P2082" t="str">
            <v>GODIAN.EHIRIM@SHELL.COM</v>
          </cell>
          <cell r="Q2082" t="str">
            <v>OPEX</v>
          </cell>
          <cell r="R2082" t="str">
            <v>CAPEX</v>
          </cell>
          <cell r="S2082" t="str">
            <v>NON SAL</v>
          </cell>
          <cell r="T2082" t="str">
            <v>N/A</v>
          </cell>
          <cell r="U2082" t="str">
            <v>N/A</v>
          </cell>
          <cell r="V2082" t="str">
            <v>N/A</v>
          </cell>
          <cell r="W2082" t="str">
            <v>P242 Feasibility Expenses</v>
          </cell>
          <cell r="X2082" t="str">
            <v>S7200 Services</v>
          </cell>
          <cell r="Y2082" t="str">
            <v>A2180 Feasibility Expenses</v>
          </cell>
          <cell r="Z2082">
            <v>4521.7250000000004</v>
          </cell>
          <cell r="AA2082">
            <v>0.02</v>
          </cell>
          <cell r="AB2082">
            <v>0</v>
          </cell>
          <cell r="AC2082">
            <v>0</v>
          </cell>
          <cell r="AD2082">
            <v>0</v>
          </cell>
          <cell r="AG2082">
            <v>0</v>
          </cell>
          <cell r="AH2082">
            <v>0</v>
          </cell>
        </row>
        <row r="2083">
          <cell r="A2083">
            <v>108958</v>
          </cell>
          <cell r="B2083" t="str">
            <v>TECHNICAL &amp; COMPETITIVE IT (TACIT) SSW - DEVELOPMENT</v>
          </cell>
          <cell r="C2083" t="str">
            <v>P.NG.DEV.OU.14.002</v>
          </cell>
          <cell r="D2083" t="str">
            <v>DEVELOPMENT IT SERVICES</v>
          </cell>
          <cell r="E2083" t="str">
            <v>MOJEED OKUNADE</v>
          </cell>
          <cell r="F2083" t="str">
            <v>DEVELOPMENT</v>
          </cell>
          <cell r="G2083">
            <v>413001</v>
          </cell>
          <cell r="H2083">
            <v>4130</v>
          </cell>
          <cell r="I2083" t="str">
            <v>PE</v>
          </cell>
          <cell r="J2083" t="str">
            <v>BASE JV</v>
          </cell>
          <cell r="K2083" t="str">
            <v>DEVELOPMENT</v>
          </cell>
          <cell r="L2083" t="str">
            <v>DEVELOPMENT</v>
          </cell>
          <cell r="M2083" t="str">
            <v>Manager, Geosolutions &amp; Onshore Studies</v>
          </cell>
          <cell r="N2083" t="str">
            <v>Support &amp; Deployment Mgr - SubSahara Afr</v>
          </cell>
          <cell r="O2083" t="str">
            <v>ENONCHE, VANESSA</v>
          </cell>
          <cell r="P2083" t="str">
            <v>RAZAQ.TAJUDEEN@SHELL.COM</v>
          </cell>
          <cell r="Q2083" t="str">
            <v>OPEX</v>
          </cell>
          <cell r="R2083" t="str">
            <v>OPEX</v>
          </cell>
          <cell r="S2083" t="str">
            <v>NON SAL</v>
          </cell>
          <cell r="T2083" t="str">
            <v>N/A</v>
          </cell>
          <cell r="U2083" t="str">
            <v>N/A</v>
          </cell>
          <cell r="V2083" t="str">
            <v>N/A</v>
          </cell>
          <cell r="W2083" t="str">
            <v>P236.01 Technical Support</v>
          </cell>
          <cell r="X2083" t="str">
            <v>S7200 Services</v>
          </cell>
          <cell r="Y2083" t="str">
            <v>A2340 Overhead</v>
          </cell>
          <cell r="Z2083">
            <v>6515519.3900000006</v>
          </cell>
          <cell r="AA2083">
            <v>6241588.4100000001</v>
          </cell>
          <cell r="AB2083">
            <v>0</v>
          </cell>
          <cell r="AC2083">
            <v>0</v>
          </cell>
          <cell r="AD2083">
            <v>0</v>
          </cell>
          <cell r="AG2083">
            <v>0</v>
          </cell>
          <cell r="AH2083">
            <v>0</v>
          </cell>
        </row>
        <row r="2084">
          <cell r="A2084" t="str">
            <v>P.NG.DEV.OU.11.002</v>
          </cell>
          <cell r="B2084" t="str">
            <v>DEVELOPMENT IT SERVICES</v>
          </cell>
          <cell r="C2084" t="str">
            <v>P.NG.DEV.OU.14.002</v>
          </cell>
          <cell r="D2084" t="str">
            <v>DEVELOPMENT IT SERVICES</v>
          </cell>
          <cell r="E2084" t="str">
            <v>MOJEED OKUNADE</v>
          </cell>
          <cell r="F2084" t="str">
            <v>DEVELOPMENT</v>
          </cell>
          <cell r="G2084">
            <v>413001</v>
          </cell>
          <cell r="H2084">
            <v>4130</v>
          </cell>
          <cell r="I2084" t="str">
            <v>PE</v>
          </cell>
          <cell r="J2084" t="str">
            <v>BASE JV</v>
          </cell>
          <cell r="K2084" t="str">
            <v>DEVELOPMENT</v>
          </cell>
          <cell r="L2084" t="str">
            <v>DEVELOPMENT</v>
          </cell>
          <cell r="M2084" t="str">
            <v>Manager, Geosolutions &amp; Onshore Studies</v>
          </cell>
          <cell r="N2084" t="str">
            <v>Support &amp; Deployment Mgr - SubSahara Afr</v>
          </cell>
          <cell r="O2084" t="str">
            <v>ENONCHE, VANESSA</v>
          </cell>
          <cell r="P2084" t="str">
            <v>RAZAQ.TAJUDEEN@SHELL.COM</v>
          </cell>
          <cell r="Q2084" t="str">
            <v>OPEX</v>
          </cell>
          <cell r="R2084" t="str">
            <v>OPEX</v>
          </cell>
          <cell r="S2084" t="str">
            <v>NON SAL</v>
          </cell>
          <cell r="T2084" t="str">
            <v>N/A</v>
          </cell>
          <cell r="U2084" t="str">
            <v>N/A</v>
          </cell>
          <cell r="V2084" t="str">
            <v>N/A</v>
          </cell>
          <cell r="W2084" t="str">
            <v>P236.01 Technical Support</v>
          </cell>
          <cell r="X2084" t="str">
            <v>S7200 Services</v>
          </cell>
          <cell r="Y2084" t="str">
            <v>A2340 Overhead</v>
          </cell>
          <cell r="Z2084">
            <v>0</v>
          </cell>
          <cell r="AA2084">
            <v>0</v>
          </cell>
          <cell r="AB2084">
            <v>0</v>
          </cell>
          <cell r="AC2084">
            <v>0</v>
          </cell>
          <cell r="AD2084">
            <v>0</v>
          </cell>
          <cell r="AG2084">
            <v>0</v>
          </cell>
          <cell r="AH2084">
            <v>0</v>
          </cell>
        </row>
        <row r="2085">
          <cell r="A2085" t="str">
            <v>P.NG.DGM.DF.15.001</v>
          </cell>
          <cell r="B2085" t="str">
            <v>DOMGAS METERING-PMT</v>
          </cell>
          <cell r="C2085" t="str">
            <v>C.NG.DGM.DF.15.001.AC03</v>
          </cell>
          <cell r="D2085" t="str">
            <v>DOMGAS METERING</v>
          </cell>
          <cell r="E2085" t="str">
            <v>MOJEED OKUNADE</v>
          </cell>
          <cell r="F2085" t="str">
            <v>MAJOR PROJECTS</v>
          </cell>
          <cell r="G2085">
            <v>13303</v>
          </cell>
          <cell r="H2085">
            <v>133</v>
          </cell>
          <cell r="I2085" t="str">
            <v>GAS</v>
          </cell>
          <cell r="J2085" t="str">
            <v>DOMGAS/IPP</v>
          </cell>
          <cell r="K2085" t="str">
            <v>P&amp;T</v>
          </cell>
          <cell r="L2085" t="str">
            <v>GM Nigeria, Operated</v>
          </cell>
          <cell r="M2085" t="str">
            <v>GM Nigeria, Operated</v>
          </cell>
          <cell r="N2085" t="str">
            <v xml:space="preserve">Project Manager, Matrix, Major Pipelines, H Block &amp; Corp Civil </v>
          </cell>
          <cell r="O2085" t="str">
            <v>EBEM, MARCEL</v>
          </cell>
          <cell r="P2085" t="str">
            <v>othuke.okpokoro@shell.com</v>
          </cell>
          <cell r="Q2085" t="str">
            <v>CAPEX</v>
          </cell>
          <cell r="R2085" t="str">
            <v>CAPEX</v>
          </cell>
          <cell r="S2085" t="str">
            <v>NON SAL</v>
          </cell>
          <cell r="T2085" t="str">
            <v>N/A</v>
          </cell>
          <cell r="U2085" t="str">
            <v>N/A</v>
          </cell>
          <cell r="V2085" t="str">
            <v>C_DOMGAS_METERING_PMT</v>
          </cell>
          <cell r="Z2085">
            <v>0</v>
          </cell>
          <cell r="AA2085">
            <v>201579.15999999997</v>
          </cell>
          <cell r="AB2085">
            <v>16012500</v>
          </cell>
          <cell r="AC2085">
            <v>157500</v>
          </cell>
          <cell r="AD2085">
            <v>210000</v>
          </cell>
          <cell r="AG2085">
            <v>0</v>
          </cell>
          <cell r="AH2085">
            <v>-210000</v>
          </cell>
        </row>
        <row r="2086">
          <cell r="A2086" t="str">
            <v>P.NG.DEV.OU.13.002</v>
          </cell>
          <cell r="B2086" t="str">
            <v>DEVELOPMENT IT SERVICES</v>
          </cell>
          <cell r="C2086" t="str">
            <v>P.NG.DEV.OU.14.002</v>
          </cell>
          <cell r="D2086" t="str">
            <v>DEVELOPMENT IT SERVICES</v>
          </cell>
          <cell r="E2086" t="str">
            <v>MOJEED OKUNADE</v>
          </cell>
          <cell r="F2086" t="str">
            <v>DEVELOPMENT</v>
          </cell>
          <cell r="G2086">
            <v>413001</v>
          </cell>
          <cell r="H2086">
            <v>4130</v>
          </cell>
          <cell r="I2086" t="str">
            <v>PE</v>
          </cell>
          <cell r="J2086" t="str">
            <v>BASE JV</v>
          </cell>
          <cell r="K2086" t="str">
            <v>DEVELOPMENT</v>
          </cell>
          <cell r="L2086" t="str">
            <v>DEVELOPMENT</v>
          </cell>
          <cell r="M2086" t="str">
            <v>Manager, Geosolutions &amp; Onshore Studies</v>
          </cell>
          <cell r="N2086" t="str">
            <v>Support &amp; Deployment Mgr - SubSahara Afr</v>
          </cell>
          <cell r="O2086" t="str">
            <v>ENONCHE, VANESSA</v>
          </cell>
          <cell r="P2086" t="str">
            <v>RAZAQ.TAJUDEEN@SHELL.COM</v>
          </cell>
          <cell r="Q2086" t="str">
            <v>OPEX</v>
          </cell>
          <cell r="R2086" t="str">
            <v>OPEX</v>
          </cell>
          <cell r="S2086" t="str">
            <v>NON SAL</v>
          </cell>
          <cell r="T2086" t="str">
            <v>N/A</v>
          </cell>
          <cell r="U2086" t="str">
            <v>N/A</v>
          </cell>
          <cell r="V2086" t="str">
            <v>N/A</v>
          </cell>
          <cell r="W2086" t="str">
            <v>P236.01 Technical Support</v>
          </cell>
          <cell r="X2086" t="str">
            <v>S7200 Services</v>
          </cell>
          <cell r="Y2086" t="str">
            <v>A2340 Overhead</v>
          </cell>
          <cell r="Z2086">
            <v>4355.34</v>
          </cell>
          <cell r="AA2086">
            <v>0</v>
          </cell>
          <cell r="AB2086">
            <v>0</v>
          </cell>
          <cell r="AC2086">
            <v>0</v>
          </cell>
          <cell r="AD2086">
            <v>0</v>
          </cell>
          <cell r="AG2086">
            <v>0</v>
          </cell>
          <cell r="AH2086">
            <v>0</v>
          </cell>
        </row>
        <row r="2087">
          <cell r="A2087" t="str">
            <v>P.NG.DEV.OU.14.002</v>
          </cell>
          <cell r="B2087" t="str">
            <v>DEVELOPMENT IT SERVICES</v>
          </cell>
          <cell r="C2087" t="str">
            <v>P.NG.DEV.OU.14.002</v>
          </cell>
          <cell r="D2087" t="str">
            <v>DEVELOPMENT IT SERVICES</v>
          </cell>
          <cell r="E2087" t="str">
            <v>MOJEED OKUNADE</v>
          </cell>
          <cell r="F2087" t="str">
            <v>DEVELOPMENT</v>
          </cell>
          <cell r="G2087">
            <v>413001</v>
          </cell>
          <cell r="H2087">
            <v>4130</v>
          </cell>
          <cell r="I2087" t="str">
            <v>PE</v>
          </cell>
          <cell r="J2087" t="str">
            <v>BASE JV</v>
          </cell>
          <cell r="K2087" t="str">
            <v>DEVELOPMENT</v>
          </cell>
          <cell r="L2087" t="str">
            <v>DEVELOPMENT</v>
          </cell>
          <cell r="M2087" t="str">
            <v>Manager, Geosolutions &amp; Onshore Studies</v>
          </cell>
          <cell r="N2087" t="str">
            <v>Support &amp; Deployment Mgr - SubSahara Afr</v>
          </cell>
          <cell r="O2087" t="str">
            <v>ENONCHE, VANESSA</v>
          </cell>
          <cell r="P2087" t="str">
            <v>RAZAQ.TAJUDEEN@SHELL.COM</v>
          </cell>
          <cell r="Q2087" t="str">
            <v>OPEX</v>
          </cell>
          <cell r="R2087" t="str">
            <v>OPEX</v>
          </cell>
          <cell r="S2087" t="str">
            <v>NON SAL</v>
          </cell>
          <cell r="T2087" t="str">
            <v>N/A</v>
          </cell>
          <cell r="U2087" t="str">
            <v>N/A</v>
          </cell>
          <cell r="V2087" t="str">
            <v>N/A</v>
          </cell>
          <cell r="W2087" t="str">
            <v>P236.01 Technical Support</v>
          </cell>
          <cell r="X2087" t="str">
            <v>S7200 Services</v>
          </cell>
          <cell r="Y2087" t="str">
            <v>A2340 Overhead</v>
          </cell>
          <cell r="Z2087">
            <v>39149.29</v>
          </cell>
          <cell r="AA2087">
            <v>32931.96</v>
          </cell>
          <cell r="AB2087">
            <v>414107000</v>
          </cell>
          <cell r="AC2087">
            <v>5505020</v>
          </cell>
          <cell r="AD2087">
            <v>6862747.8688524598</v>
          </cell>
          <cell r="AG2087">
            <v>0</v>
          </cell>
          <cell r="AH2087">
            <v>-6862747.8688524598</v>
          </cell>
        </row>
        <row r="2088">
          <cell r="A2088" t="str">
            <v>P.NG.DPE.DT.18.002</v>
          </cell>
          <cell r="B2088" t="str">
            <v>Southern Swamp Step3A Oil  FEASEX</v>
          </cell>
          <cell r="C2088" t="str">
            <v>SS Step3A Oil  FEASEX</v>
          </cell>
          <cell r="D2088" t="str">
            <v>Southern Swamp Step3A Oil  FEASEX</v>
          </cell>
          <cell r="E2088" t="str">
            <v>MOJEED OKUNADE</v>
          </cell>
          <cell r="F2088" t="str">
            <v>DEVELOPMENT</v>
          </cell>
          <cell r="G2088">
            <v>13301</v>
          </cell>
          <cell r="H2088">
            <v>133</v>
          </cell>
          <cell r="I2088" t="str">
            <v>GAS</v>
          </cell>
          <cell r="J2088" t="str">
            <v>BASE JV</v>
          </cell>
          <cell r="K2088" t="str">
            <v>DEVELOPMENT</v>
          </cell>
          <cell r="L2088" t="str">
            <v>DEVELOPMENT</v>
          </cell>
          <cell r="M2088" t="str">
            <v>Manager, Geosolutions &amp; Onshore Studies</v>
          </cell>
          <cell r="N2088" t="str">
            <v>Subsurface Studies Mgr Onshore Oil</v>
          </cell>
          <cell r="O2088" t="str">
            <v>ENONCHE, VANESSA</v>
          </cell>
          <cell r="P2088" t="str">
            <v>P.OSADJERE@SHELL.COM</v>
          </cell>
          <cell r="Q2088" t="str">
            <v>OPEX</v>
          </cell>
          <cell r="R2088" t="str">
            <v>CAPEX</v>
          </cell>
          <cell r="S2088" t="str">
            <v>NON SAL</v>
          </cell>
          <cell r="T2088" t="str">
            <v>N/A</v>
          </cell>
          <cell r="U2088" t="str">
            <v>N/A</v>
          </cell>
          <cell r="V2088" t="str">
            <v>C_EPU PH2_Pre-Fid</v>
          </cell>
          <cell r="W2088" t="str">
            <v>P242 Feasibility Expenses</v>
          </cell>
          <cell r="X2088" t="str">
            <v>S7200 Services</v>
          </cell>
          <cell r="Y2088" t="str">
            <v>A2180 Feasibility Expenses</v>
          </cell>
          <cell r="Z2088">
            <v>0</v>
          </cell>
          <cell r="AA2088">
            <v>0</v>
          </cell>
          <cell r="AB2088">
            <v>0</v>
          </cell>
          <cell r="AC2088">
            <v>20000</v>
          </cell>
          <cell r="AD2088">
            <v>20000</v>
          </cell>
          <cell r="AG2088">
            <v>0</v>
          </cell>
          <cell r="AH2088">
            <v>-20000</v>
          </cell>
        </row>
        <row r="2089">
          <cell r="A2089" t="str">
            <v>P.NG.DPE.DT.18.003</v>
          </cell>
          <cell r="B2089" t="str">
            <v>FYIP Step 2 Oil  FEASEX</v>
          </cell>
          <cell r="C2089" t="str">
            <v>FYIP Step 2 Oil  FEASEX</v>
          </cell>
          <cell r="D2089" t="str">
            <v>FYIP Step 2 Oil  FEASEX</v>
          </cell>
          <cell r="E2089" t="str">
            <v>MOJEED OKUNADE</v>
          </cell>
          <cell r="F2089" t="str">
            <v>DEVELOPMENT</v>
          </cell>
          <cell r="G2089">
            <v>13301</v>
          </cell>
          <cell r="H2089">
            <v>133</v>
          </cell>
          <cell r="I2089" t="str">
            <v>GAS</v>
          </cell>
          <cell r="J2089" t="str">
            <v>BASE JV</v>
          </cell>
          <cell r="K2089" t="str">
            <v>DEVELOPMENT</v>
          </cell>
          <cell r="L2089" t="str">
            <v>DEVELOPMENT</v>
          </cell>
          <cell r="M2089" t="str">
            <v>Manager, Geosolutions &amp; Onshore Studies</v>
          </cell>
          <cell r="N2089" t="str">
            <v>Subsurface Studies Mgr Onshore Oil</v>
          </cell>
          <cell r="O2089" t="str">
            <v>ENONCHE, VANESSA</v>
          </cell>
          <cell r="P2089" t="str">
            <v>FESTUS.OZIEGBE@SHELL.COM</v>
          </cell>
          <cell r="Q2089" t="str">
            <v>OPEX</v>
          </cell>
          <cell r="R2089" t="str">
            <v>CAPEX</v>
          </cell>
          <cell r="S2089" t="str">
            <v>NON SAL</v>
          </cell>
          <cell r="T2089" t="str">
            <v>N/A</v>
          </cell>
          <cell r="U2089" t="str">
            <v>N/A</v>
          </cell>
          <cell r="V2089" t="str">
            <v>C_PRODUCED WATER DISPOSAL_Pre-Fid</v>
          </cell>
          <cell r="W2089" t="str">
            <v>P242 Feasibility Expenses</v>
          </cell>
          <cell r="X2089" t="str">
            <v>S7200 Services</v>
          </cell>
          <cell r="Y2089" t="str">
            <v>A2180 Feasibility Expenses</v>
          </cell>
          <cell r="Z2089">
            <v>0</v>
          </cell>
          <cell r="AA2089">
            <v>0</v>
          </cell>
          <cell r="AB2089">
            <v>0</v>
          </cell>
          <cell r="AC2089">
            <v>220000</v>
          </cell>
          <cell r="AD2089">
            <v>220000</v>
          </cell>
          <cell r="AG2089">
            <v>0</v>
          </cell>
          <cell r="AH2089">
            <v>-220000</v>
          </cell>
        </row>
        <row r="2090">
          <cell r="A2090" t="str">
            <v>P.NG.DPE.DT.18.004</v>
          </cell>
          <cell r="B2090" t="str">
            <v>HBlock Development OIL  FEASEX</v>
          </cell>
          <cell r="C2090" t="str">
            <v>HBlock Development OIL  FEASEX</v>
          </cell>
          <cell r="D2090" t="str">
            <v>HI Block OML 144 DOMGAS  FEASEX</v>
          </cell>
          <cell r="E2090" t="str">
            <v>MOJEED OKUNADE</v>
          </cell>
          <cell r="F2090" t="str">
            <v>DEVELOPMENT</v>
          </cell>
          <cell r="G2090">
            <v>13301</v>
          </cell>
          <cell r="H2090">
            <v>133</v>
          </cell>
          <cell r="I2090" t="str">
            <v>GAS</v>
          </cell>
          <cell r="J2090" t="str">
            <v>BASE JV</v>
          </cell>
          <cell r="K2090" t="str">
            <v>DEVELOPMENT</v>
          </cell>
          <cell r="L2090" t="str">
            <v>DEVELOPMENT</v>
          </cell>
          <cell r="M2090" t="str">
            <v>Manager, Geosolutions &amp; Onshore Studies</v>
          </cell>
          <cell r="N2090" t="str">
            <v>Subsurface Studies Mgr Onshore Oil</v>
          </cell>
          <cell r="O2090" t="str">
            <v>ENONCHE, VANESSA</v>
          </cell>
          <cell r="P2090" t="str">
            <v>FESTUS.OZIEGBE@SHELL.COM</v>
          </cell>
          <cell r="Q2090" t="str">
            <v>OPEX</v>
          </cell>
          <cell r="R2090" t="str">
            <v>CAPEX</v>
          </cell>
          <cell r="S2090" t="str">
            <v>NON SAL</v>
          </cell>
          <cell r="T2090" t="str">
            <v>N/A</v>
          </cell>
          <cell r="U2090" t="str">
            <v>N/A</v>
          </cell>
          <cell r="V2090" t="str">
            <v>C_PRODUCED WATER DISPOSAL_Pre-Fid</v>
          </cell>
          <cell r="W2090" t="str">
            <v>P242 Feasibility Expenses</v>
          </cell>
          <cell r="X2090" t="str">
            <v>S7200 Services</v>
          </cell>
          <cell r="Y2090" t="str">
            <v>A2180 Feasibility Expenses</v>
          </cell>
          <cell r="Z2090">
            <v>0</v>
          </cell>
          <cell r="AA2090">
            <v>0</v>
          </cell>
          <cell r="AB2090">
            <v>0</v>
          </cell>
          <cell r="AC2090">
            <v>5580000</v>
          </cell>
          <cell r="AD2090">
            <v>5580000</v>
          </cell>
          <cell r="AG2090">
            <v>0</v>
          </cell>
          <cell r="AH2090">
            <v>-5580000</v>
          </cell>
        </row>
        <row r="2091">
          <cell r="A2091" t="str">
            <v>P.NG.DPE.DT.18.005</v>
          </cell>
          <cell r="B2091" t="str">
            <v>Okpokunou PHASE1b/1C DOMGAS  FEASEX</v>
          </cell>
          <cell r="C2091" t="str">
            <v>Okpokunou PHASE1b/1C DOMGAS  FEASEX</v>
          </cell>
          <cell r="D2091" t="str">
            <v>Okpokunou PHASE1b/1C DOMGAS  FEASEX</v>
          </cell>
          <cell r="E2091" t="str">
            <v>MOJEED OKUNADE</v>
          </cell>
          <cell r="F2091" t="str">
            <v>DEVELOPMENT</v>
          </cell>
          <cell r="G2091">
            <v>13301</v>
          </cell>
          <cell r="H2091">
            <v>133</v>
          </cell>
          <cell r="I2091" t="str">
            <v>GAS</v>
          </cell>
          <cell r="J2091" t="str">
            <v>BASE JV</v>
          </cell>
          <cell r="K2091" t="str">
            <v>DEVELOPMENT</v>
          </cell>
          <cell r="L2091" t="str">
            <v>DEVELOPMENT</v>
          </cell>
          <cell r="M2091" t="str">
            <v>Manager, Geosolutions &amp; Onshore Studies</v>
          </cell>
          <cell r="N2091" t="str">
            <v>Subsurface Studies Mgr Onshore Oil</v>
          </cell>
          <cell r="O2091" t="str">
            <v>ENONCHE, VANESSA</v>
          </cell>
          <cell r="P2091" t="str">
            <v>FESTUS.OZIEGBE@SHELL.COM</v>
          </cell>
          <cell r="Q2091" t="str">
            <v>OPEX</v>
          </cell>
          <cell r="R2091" t="str">
            <v>CAPEX</v>
          </cell>
          <cell r="S2091" t="str">
            <v>NON SAL</v>
          </cell>
          <cell r="T2091" t="str">
            <v>N/A</v>
          </cell>
          <cell r="U2091" t="str">
            <v>N/A</v>
          </cell>
          <cell r="V2091" t="str">
            <v>C_PRODUCED WATER DISPOSAL_Pre-Fid</v>
          </cell>
          <cell r="W2091" t="str">
            <v>P242 Feasibility Expenses</v>
          </cell>
          <cell r="X2091" t="str">
            <v>S7200 Services</v>
          </cell>
          <cell r="Y2091" t="str">
            <v>A2180 Feasibility Expenses</v>
          </cell>
          <cell r="Z2091">
            <v>0</v>
          </cell>
          <cell r="AA2091">
            <v>0</v>
          </cell>
          <cell r="AB2091">
            <v>0</v>
          </cell>
          <cell r="AC2091">
            <v>1632000</v>
          </cell>
          <cell r="AD2091">
            <v>1632000</v>
          </cell>
          <cell r="AG2091">
            <v>0</v>
          </cell>
          <cell r="AH2091">
            <v>-1632000</v>
          </cell>
        </row>
        <row r="2092">
          <cell r="A2092" t="str">
            <v>P.NG.DPE.DT.18.006</v>
          </cell>
          <cell r="B2092" t="str">
            <v>Okoloma Compression DOMGAS  FEASEX</v>
          </cell>
          <cell r="C2092" t="str">
            <v>Okoloma Compression DOMGAS  FEASEX</v>
          </cell>
          <cell r="D2092" t="str">
            <v>Okoloma Compression DOMGAS  FEASEX</v>
          </cell>
          <cell r="E2092" t="str">
            <v>MOJEED OKUNADE</v>
          </cell>
          <cell r="F2092" t="str">
            <v>DEVELOPMENT</v>
          </cell>
          <cell r="G2092">
            <v>13301</v>
          </cell>
          <cell r="H2092">
            <v>133</v>
          </cell>
          <cell r="I2092" t="str">
            <v>GAS</v>
          </cell>
          <cell r="J2092" t="str">
            <v>BASE JV</v>
          </cell>
          <cell r="K2092" t="str">
            <v>DEVELOPMENT</v>
          </cell>
          <cell r="L2092" t="str">
            <v>DEVELOPMENT</v>
          </cell>
          <cell r="M2092" t="str">
            <v>Manager, Geosolutions &amp; Onshore Studies</v>
          </cell>
          <cell r="N2092" t="str">
            <v>Subsurface Studies Mgr Onshore Oil</v>
          </cell>
          <cell r="O2092" t="str">
            <v>ENONCHE, VANESSA</v>
          </cell>
          <cell r="P2092" t="str">
            <v>P.OSADJERE@SHELL.COM</v>
          </cell>
          <cell r="Q2092" t="str">
            <v>OPEX</v>
          </cell>
          <cell r="R2092" t="str">
            <v>CAPEX</v>
          </cell>
          <cell r="S2092" t="str">
            <v>NON SAL</v>
          </cell>
          <cell r="T2092" t="str">
            <v>N/A</v>
          </cell>
          <cell r="U2092" t="str">
            <v>N/A</v>
          </cell>
          <cell r="V2092" t="str">
            <v>C_EPU PH2_Pre-Fid</v>
          </cell>
          <cell r="W2092" t="str">
            <v>P242 Feasibility Expenses</v>
          </cell>
          <cell r="X2092" t="str">
            <v>S7200 Services</v>
          </cell>
          <cell r="Y2092" t="str">
            <v>A2180 Feasibility Expenses</v>
          </cell>
          <cell r="Z2092">
            <v>0</v>
          </cell>
          <cell r="AA2092">
            <v>0</v>
          </cell>
          <cell r="AB2092">
            <v>0</v>
          </cell>
          <cell r="AC2092">
            <v>10000</v>
          </cell>
          <cell r="AD2092">
            <v>10000</v>
          </cell>
          <cell r="AG2092">
            <v>0</v>
          </cell>
          <cell r="AH2092">
            <v>-10000</v>
          </cell>
        </row>
        <row r="2093">
          <cell r="A2093" t="str">
            <v>P.NG.DPE.DT.18.007</v>
          </cell>
          <cell r="B2093" t="str">
            <v>Gbaran Nodal Compression EXPORT GAS  FEASEX</v>
          </cell>
          <cell r="C2093" t="str">
            <v>Gbaran Nodal Compression EXPORT GAS  FEASEX</v>
          </cell>
          <cell r="D2093" t="str">
            <v>Gbaran Nodal Compression EXPORT GAS  FEASEX</v>
          </cell>
          <cell r="E2093" t="str">
            <v>MOJEED OKUNADE</v>
          </cell>
          <cell r="F2093" t="str">
            <v>DEVELOPMENT</v>
          </cell>
          <cell r="G2093">
            <v>13301</v>
          </cell>
          <cell r="H2093">
            <v>133</v>
          </cell>
          <cell r="I2093" t="str">
            <v>GAS</v>
          </cell>
          <cell r="J2093" t="str">
            <v>BASE JV</v>
          </cell>
          <cell r="K2093" t="str">
            <v>DEVELOPMENT</v>
          </cell>
          <cell r="L2093" t="str">
            <v>DEVELOPMENT</v>
          </cell>
          <cell r="M2093" t="str">
            <v>Manager, Geosolutions &amp; Onshore Studies</v>
          </cell>
          <cell r="N2093" t="str">
            <v>Subsurface Studies Mgr Onshore Oil</v>
          </cell>
          <cell r="O2093" t="str">
            <v>ENONCHE, VANESSA</v>
          </cell>
          <cell r="P2093" t="str">
            <v>ROYA.SIMON@SHELL.COM</v>
          </cell>
          <cell r="Q2093" t="str">
            <v>OPEX</v>
          </cell>
          <cell r="R2093" t="str">
            <v>CAPEX</v>
          </cell>
          <cell r="S2093" t="str">
            <v>NON SAL</v>
          </cell>
          <cell r="T2093" t="str">
            <v>N/A</v>
          </cell>
          <cell r="U2093" t="str">
            <v>N/A</v>
          </cell>
          <cell r="V2093" t="str">
            <v>C_GBARAN PH 3 (ENWHE GREEN FIELD)_Pre-Fid</v>
          </cell>
          <cell r="W2093" t="str">
            <v>P242 Feasibility Expenses</v>
          </cell>
          <cell r="X2093" t="str">
            <v>S7200 Services</v>
          </cell>
          <cell r="Y2093" t="str">
            <v>A2180 Feasibility Expenses</v>
          </cell>
          <cell r="Z2093">
            <v>0</v>
          </cell>
          <cell r="AA2093">
            <v>0</v>
          </cell>
          <cell r="AB2093">
            <v>0</v>
          </cell>
          <cell r="AC2093">
            <v>100000</v>
          </cell>
          <cell r="AD2093">
            <v>100000</v>
          </cell>
          <cell r="AG2093">
            <v>0</v>
          </cell>
          <cell r="AH2093">
            <v>-100000</v>
          </cell>
        </row>
        <row r="2094">
          <cell r="A2094" t="str">
            <v>P.NG.DPE.DT.18.008</v>
          </cell>
          <cell r="B2094" t="str">
            <v>Soku Compression 2 EXPORT GAS  FEASEX</v>
          </cell>
          <cell r="C2094" t="str">
            <v>Soku Compression 2 EXPORT GAS  FEASEX</v>
          </cell>
          <cell r="D2094" t="str">
            <v>Soku Compression 2 EXPORT GAS  FEASEX</v>
          </cell>
          <cell r="E2094" t="str">
            <v>MOJEED OKUNADE</v>
          </cell>
          <cell r="F2094" t="str">
            <v>DEVELOPMENT</v>
          </cell>
          <cell r="G2094">
            <v>13301</v>
          </cell>
          <cell r="H2094">
            <v>133</v>
          </cell>
          <cell r="I2094" t="str">
            <v>GAS</v>
          </cell>
          <cell r="J2094" t="str">
            <v>BASE JV</v>
          </cell>
          <cell r="K2094" t="str">
            <v>DEVELOPMENT</v>
          </cell>
          <cell r="L2094" t="str">
            <v>DEVELOPMENT</v>
          </cell>
          <cell r="M2094" t="str">
            <v>Manager, Geosolutions &amp; Onshore Studies</v>
          </cell>
          <cell r="N2094" t="str">
            <v>Subsurface Studies Mgr Onshore Oil</v>
          </cell>
          <cell r="O2094" t="str">
            <v>ENONCHE, VANESSA</v>
          </cell>
          <cell r="P2094" t="str">
            <v>JUDE.KADIRI@SHELL.COM</v>
          </cell>
          <cell r="Q2094" t="str">
            <v>OPEX</v>
          </cell>
          <cell r="R2094" t="str">
            <v>CAPEX</v>
          </cell>
          <cell r="S2094" t="str">
            <v>NON SAL</v>
          </cell>
          <cell r="T2094" t="str">
            <v>N/A</v>
          </cell>
          <cell r="U2094" t="str">
            <v>N/A</v>
          </cell>
          <cell r="V2094" t="str">
            <v>C_GBARAN SOKU CAPACITY MAXIMIZATION PROJECT_Pre-Fid</v>
          </cell>
          <cell r="W2094" t="str">
            <v>P242 Feasibility Expenses</v>
          </cell>
          <cell r="X2094" t="str">
            <v>S7200 Services</v>
          </cell>
          <cell r="Y2094" t="str">
            <v>A2180 Feasibility Expenses</v>
          </cell>
          <cell r="Z2094">
            <v>0</v>
          </cell>
          <cell r="AA2094">
            <v>0</v>
          </cell>
          <cell r="AB2094">
            <v>0</v>
          </cell>
          <cell r="AC2094">
            <v>200000</v>
          </cell>
          <cell r="AD2094">
            <v>200000</v>
          </cell>
          <cell r="AG2094">
            <v>0</v>
          </cell>
          <cell r="AH2094">
            <v>-200000</v>
          </cell>
        </row>
        <row r="2095">
          <cell r="A2095" t="str">
            <v>P.NG.DPE.DT.18.009</v>
          </cell>
          <cell r="B2095" t="str">
            <v>Beni Uden Appraisal EXPORT GAS  FEASEX</v>
          </cell>
          <cell r="C2095" t="str">
            <v>Beni Uden Appraisal EXPORT GAS  FEASEX</v>
          </cell>
          <cell r="D2095" t="str">
            <v>Beni Uden Appraisal EXPORT GAS  FEASEX</v>
          </cell>
          <cell r="E2095" t="str">
            <v>MOJEED OKUNADE</v>
          </cell>
          <cell r="F2095" t="str">
            <v>DEVELOPMENT</v>
          </cell>
          <cell r="G2095">
            <v>13301</v>
          </cell>
          <cell r="H2095">
            <v>133</v>
          </cell>
          <cell r="I2095" t="str">
            <v>GAS</v>
          </cell>
          <cell r="J2095" t="str">
            <v>BASE JV</v>
          </cell>
          <cell r="K2095" t="str">
            <v>DEVELOPMENT</v>
          </cell>
          <cell r="L2095" t="str">
            <v>DEVELOPMENT</v>
          </cell>
          <cell r="M2095" t="str">
            <v>Manager, Geosolutions &amp; Onshore Studies</v>
          </cell>
          <cell r="N2095" t="str">
            <v>Subsurface Studies Mgr Onshore Oil</v>
          </cell>
          <cell r="O2095" t="str">
            <v>ENONCHE, VANESSA</v>
          </cell>
          <cell r="P2095" t="str">
            <v>FESTUS.OZIEGBE@SHELL.COM</v>
          </cell>
          <cell r="Q2095" t="str">
            <v>OPEX</v>
          </cell>
          <cell r="R2095" t="str">
            <v>CAPEX</v>
          </cell>
          <cell r="S2095" t="str">
            <v>NON SAL</v>
          </cell>
          <cell r="T2095" t="str">
            <v>N/A</v>
          </cell>
          <cell r="U2095" t="str">
            <v>N/A</v>
          </cell>
          <cell r="V2095" t="str">
            <v>C_PRODUCED WATER DISPOSAL_Pre-Fid</v>
          </cell>
          <cell r="W2095" t="str">
            <v>P242 Feasibility Expenses</v>
          </cell>
          <cell r="X2095" t="str">
            <v>S7200 Services</v>
          </cell>
          <cell r="Y2095" t="str">
            <v>A2180 Feasibility Expenses</v>
          </cell>
          <cell r="Z2095">
            <v>0</v>
          </cell>
          <cell r="AA2095">
            <v>0</v>
          </cell>
          <cell r="AB2095">
            <v>0</v>
          </cell>
          <cell r="AC2095">
            <v>396000</v>
          </cell>
          <cell r="AD2095">
            <v>396000</v>
          </cell>
          <cell r="AG2095">
            <v>0</v>
          </cell>
          <cell r="AH2095">
            <v>-396000</v>
          </cell>
        </row>
        <row r="2096">
          <cell r="A2096" t="str">
            <v>P.NG.DPE.DT.18.010</v>
          </cell>
          <cell r="B2096" t="str">
            <v>Kolobiri Appraisal EXPORT GAS  FEASEX</v>
          </cell>
          <cell r="C2096" t="str">
            <v>Kolobiri Appraisal EXPORT GAS  FEASEX</v>
          </cell>
          <cell r="D2096" t="str">
            <v>Kolobiri Appraisal EXPORT GAS  FEASEX</v>
          </cell>
          <cell r="E2096" t="str">
            <v>MOJEED OKUNADE</v>
          </cell>
          <cell r="F2096" t="str">
            <v>DEVELOPMENT</v>
          </cell>
          <cell r="G2096">
            <v>13301</v>
          </cell>
          <cell r="H2096">
            <v>133</v>
          </cell>
          <cell r="I2096" t="str">
            <v>GAS</v>
          </cell>
          <cell r="J2096" t="str">
            <v>BASE JV</v>
          </cell>
          <cell r="K2096" t="str">
            <v>DEVELOPMENT</v>
          </cell>
          <cell r="L2096" t="str">
            <v>DEVELOPMENT</v>
          </cell>
          <cell r="M2096" t="str">
            <v>Manager, Geosolutions &amp; Onshore Studies</v>
          </cell>
          <cell r="N2096" t="str">
            <v>Subsurface Studies Mgr Onshore Oil</v>
          </cell>
          <cell r="O2096" t="str">
            <v>ENONCHE, VANESSA</v>
          </cell>
          <cell r="P2096" t="str">
            <v>FESTUS.OZIEGBE@SHELL.COM</v>
          </cell>
          <cell r="Q2096" t="str">
            <v>OPEX</v>
          </cell>
          <cell r="R2096" t="str">
            <v>CAPEX</v>
          </cell>
          <cell r="S2096" t="str">
            <v>NON SAL</v>
          </cell>
          <cell r="T2096" t="str">
            <v>N/A</v>
          </cell>
          <cell r="U2096" t="str">
            <v>N/A</v>
          </cell>
          <cell r="V2096" t="str">
            <v>C_PRODUCED WATER DISPOSAL_Pre-Fid</v>
          </cell>
          <cell r="W2096" t="str">
            <v>P242 Feasibility Expenses</v>
          </cell>
          <cell r="X2096" t="str">
            <v>S7200 Services</v>
          </cell>
          <cell r="Y2096" t="str">
            <v>A2180 Feasibility Expenses</v>
          </cell>
          <cell r="Z2096">
            <v>0</v>
          </cell>
          <cell r="AA2096">
            <v>0</v>
          </cell>
          <cell r="AB2096">
            <v>0</v>
          </cell>
          <cell r="AC2096">
            <v>400800</v>
          </cell>
          <cell r="AD2096">
            <v>400800</v>
          </cell>
          <cell r="AG2096">
            <v>0</v>
          </cell>
          <cell r="AH2096">
            <v>-400800</v>
          </cell>
        </row>
        <row r="2097">
          <cell r="A2097" t="str">
            <v>P.NG.DPE.DT.18.011</v>
          </cell>
          <cell r="B2097" t="str">
            <v>Gbaran Deep F1B Gas Development EXPORT GAS  FEASEX</v>
          </cell>
          <cell r="C2097" t="str">
            <v>Gbaran Deep F1B Gas Development EXPORT GAS  FEASEX</v>
          </cell>
          <cell r="D2097" t="str">
            <v>Gbaran Deep F1B Gas Development EXPORT GAS  FEASEX</v>
          </cell>
          <cell r="E2097" t="str">
            <v>MOJEED OKUNADE</v>
          </cell>
          <cell r="F2097" t="str">
            <v>DEVELOPMENT</v>
          </cell>
          <cell r="G2097">
            <v>13301</v>
          </cell>
          <cell r="H2097">
            <v>133</v>
          </cell>
          <cell r="I2097" t="str">
            <v>GAS</v>
          </cell>
          <cell r="J2097" t="str">
            <v>BASE JV</v>
          </cell>
          <cell r="K2097" t="str">
            <v>DEVELOPMENT</v>
          </cell>
          <cell r="L2097" t="str">
            <v>DEVELOPMENT</v>
          </cell>
          <cell r="M2097" t="str">
            <v>Manager, Geosolutions &amp; Onshore Studies</v>
          </cell>
          <cell r="N2097" t="str">
            <v>Subsurface Studies Mgr Onshore Oil</v>
          </cell>
          <cell r="O2097" t="str">
            <v>ENONCHE, VANESSA</v>
          </cell>
          <cell r="P2097" t="str">
            <v>ROYA.SIMON@SHELL.COM</v>
          </cell>
          <cell r="Q2097" t="str">
            <v>OPEX</v>
          </cell>
          <cell r="R2097" t="str">
            <v>CAPEX</v>
          </cell>
          <cell r="S2097" t="str">
            <v>NON SAL</v>
          </cell>
          <cell r="T2097" t="str">
            <v>N/A</v>
          </cell>
          <cell r="U2097" t="str">
            <v>N/A</v>
          </cell>
          <cell r="V2097" t="str">
            <v>C_GBARAN PH 3 (ENWHE GREEN FIELD)_Pre-Fid</v>
          </cell>
          <cell r="W2097" t="str">
            <v>P242 Feasibility Expenses</v>
          </cell>
          <cell r="X2097" t="str">
            <v>S7200 Services</v>
          </cell>
          <cell r="Y2097" t="str">
            <v>A2180 Feasibility Expenses</v>
          </cell>
          <cell r="Z2097">
            <v>0</v>
          </cell>
          <cell r="AA2097">
            <v>0</v>
          </cell>
          <cell r="AB2097">
            <v>0</v>
          </cell>
          <cell r="AC2097">
            <v>875699.4</v>
          </cell>
          <cell r="AD2097">
            <v>875699.4</v>
          </cell>
          <cell r="AG2097">
            <v>0</v>
          </cell>
          <cell r="AH2097">
            <v>-875699.4</v>
          </cell>
        </row>
        <row r="2098">
          <cell r="A2098" t="str">
            <v>P.NG.DPE.DT.18.012</v>
          </cell>
          <cell r="B2098" t="str">
            <v>Okpokunou PHASE1b/1C</v>
          </cell>
          <cell r="C2098" t="str">
            <v xml:space="preserve">Okpokunou PHASE1b/1C </v>
          </cell>
          <cell r="D2098" t="str">
            <v>Okpokunou PHASE1b/1C</v>
          </cell>
          <cell r="E2098" t="str">
            <v>MOJEED OKUNADE</v>
          </cell>
          <cell r="F2098" t="str">
            <v>DEVELOPMENT</v>
          </cell>
          <cell r="G2098">
            <v>13301</v>
          </cell>
          <cell r="H2098">
            <v>133</v>
          </cell>
          <cell r="I2098" t="str">
            <v>GAS</v>
          </cell>
          <cell r="J2098" t="str">
            <v>BASE JV</v>
          </cell>
          <cell r="K2098" t="str">
            <v>DEVELOPMENT</v>
          </cell>
          <cell r="L2098" t="str">
            <v>DEVELOPMENT</v>
          </cell>
          <cell r="M2098" t="str">
            <v>Manager, Geosolutions &amp; Onshore Studies</v>
          </cell>
          <cell r="N2098" t="str">
            <v>Subsurface Studies Mgr Onshore Oil</v>
          </cell>
          <cell r="O2098" t="str">
            <v>ENONCHE, VANESSA</v>
          </cell>
          <cell r="P2098" t="str">
            <v>ROYA.SIMON@SHELL.COM</v>
          </cell>
          <cell r="Q2098" t="str">
            <v>OPEX</v>
          </cell>
          <cell r="R2098" t="str">
            <v>CAPEX</v>
          </cell>
          <cell r="V2098" t="str">
            <v>N/A</v>
          </cell>
          <cell r="Z2098">
            <v>0</v>
          </cell>
          <cell r="AA2098">
            <v>0</v>
          </cell>
          <cell r="AB2098">
            <v>0</v>
          </cell>
          <cell r="AC2098">
            <v>3933500.6</v>
          </cell>
          <cell r="AD2098">
            <v>3933500.6</v>
          </cell>
          <cell r="AG2098">
            <v>0</v>
          </cell>
          <cell r="AH2098">
            <v>-3933500.6</v>
          </cell>
        </row>
        <row r="2099">
          <cell r="A2099" t="str">
            <v>P.NG.DPE.DT.18.013</v>
          </cell>
          <cell r="B2099" t="str">
            <v>Zarama 15 Hookup (Uzu Appraisal) EXPORT GAS  FEASEX</v>
          </cell>
          <cell r="C2099" t="str">
            <v>Zarama 15 Hookup (Uzu Appraisal) EXPORT GAS  FEASEX</v>
          </cell>
          <cell r="D2099" t="str">
            <v>Zarama 15 Hookup (Uzu Appraisal) EXPORT GAS  FEASEX</v>
          </cell>
          <cell r="E2099" t="str">
            <v>MOJEED OKUNADE</v>
          </cell>
          <cell r="F2099" t="str">
            <v>DEVELOPMENT</v>
          </cell>
          <cell r="G2099">
            <v>13301</v>
          </cell>
          <cell r="H2099">
            <v>133</v>
          </cell>
          <cell r="I2099" t="str">
            <v>GAS</v>
          </cell>
          <cell r="J2099" t="str">
            <v>BASE JV</v>
          </cell>
          <cell r="K2099" t="str">
            <v>DEVELOPMENT</v>
          </cell>
          <cell r="L2099" t="str">
            <v>DEVELOPMENT</v>
          </cell>
          <cell r="M2099" t="str">
            <v>Development Manager, Gas Growth</v>
          </cell>
          <cell r="N2099" t="str">
            <v>Upstream Venture Mgr, NLNG Projects</v>
          </cell>
          <cell r="O2099" t="str">
            <v>ENONCHE, VANESSA</v>
          </cell>
          <cell r="P2099" t="str">
            <v>P.OSADJERE@SHELL.COM</v>
          </cell>
          <cell r="Q2099" t="str">
            <v>OPEX</v>
          </cell>
          <cell r="R2099" t="str">
            <v>CAPEX</v>
          </cell>
          <cell r="S2099" t="str">
            <v>NON SAL</v>
          </cell>
          <cell r="T2099" t="str">
            <v>N/A</v>
          </cell>
          <cell r="U2099" t="str">
            <v>N/A</v>
          </cell>
          <cell r="V2099" t="str">
            <v>Z_UZUZ_EL2_D01</v>
          </cell>
          <cell r="W2099" t="str">
            <v>P242 Feasibility Expenses</v>
          </cell>
          <cell r="X2099" t="str">
            <v>S7200 Services</v>
          </cell>
          <cell r="Y2099" t="str">
            <v>A2180 Feasibility Expenses</v>
          </cell>
          <cell r="Z2099">
            <v>0</v>
          </cell>
          <cell r="AA2099">
            <v>0</v>
          </cell>
          <cell r="AB2099">
            <v>0</v>
          </cell>
          <cell r="AC2099">
            <v>1692000</v>
          </cell>
          <cell r="AD2099">
            <v>1692000</v>
          </cell>
          <cell r="AG2099">
            <v>0</v>
          </cell>
          <cell r="AH2099">
            <v>-1692000</v>
          </cell>
        </row>
        <row r="2100">
          <cell r="A2100" t="str">
            <v>P.NG.DPE.DT.18.014</v>
          </cell>
          <cell r="B2100" t="str">
            <v>Gbaran-26, F22 Early Hook-up EXPORT GAS  FEASEX</v>
          </cell>
          <cell r="C2100" t="str">
            <v>Gbaran-26, F22 Early Hook-up EXPORT GAS  FEASEX</v>
          </cell>
          <cell r="D2100" t="str">
            <v>Gbaran-26, F22 Early Hook-up EXPORT GAS  FEASEX</v>
          </cell>
          <cell r="E2100" t="str">
            <v>MOJEED OKUNADE</v>
          </cell>
          <cell r="F2100" t="str">
            <v>DEVELOPMENT</v>
          </cell>
          <cell r="G2100">
            <v>13301</v>
          </cell>
          <cell r="H2100">
            <v>133</v>
          </cell>
          <cell r="I2100" t="str">
            <v>GAS</v>
          </cell>
          <cell r="J2100" t="str">
            <v>BASE JV</v>
          </cell>
          <cell r="K2100" t="str">
            <v>DEVELOPMENT</v>
          </cell>
          <cell r="L2100" t="str">
            <v>DEVELOPMENT</v>
          </cell>
          <cell r="M2100" t="str">
            <v>Manager, Geosolutions &amp; Onshore Studies</v>
          </cell>
          <cell r="N2100" t="str">
            <v>Subsurface Studies Mgr Onshore Oil</v>
          </cell>
          <cell r="O2100" t="str">
            <v>ENONCHE, VANESSA</v>
          </cell>
          <cell r="P2100" t="str">
            <v>ROYA.SIMON@SHELL.COM</v>
          </cell>
          <cell r="Q2100" t="str">
            <v>OPEX</v>
          </cell>
          <cell r="R2100" t="str">
            <v>CAPEX</v>
          </cell>
          <cell r="S2100" t="str">
            <v>NON SAL</v>
          </cell>
          <cell r="T2100" t="str">
            <v>N/A</v>
          </cell>
          <cell r="U2100" t="str">
            <v>N/A</v>
          </cell>
          <cell r="V2100" t="str">
            <v>C_GBARAN PH 3 (ENWHE GREEN FIELD)_Pre-Fid</v>
          </cell>
          <cell r="W2100" t="str">
            <v>P242 Feasibility Expenses</v>
          </cell>
          <cell r="X2100" t="str">
            <v>S7200 Services</v>
          </cell>
          <cell r="Y2100" t="str">
            <v>A2180 Feasibility Expenses</v>
          </cell>
          <cell r="Z2100">
            <v>0</v>
          </cell>
          <cell r="AA2100">
            <v>0</v>
          </cell>
          <cell r="AB2100">
            <v>0</v>
          </cell>
          <cell r="AC2100">
            <v>1812000</v>
          </cell>
          <cell r="AD2100">
            <v>1812000</v>
          </cell>
          <cell r="AG2100">
            <v>0</v>
          </cell>
          <cell r="AH2100">
            <v>-1812000</v>
          </cell>
        </row>
        <row r="2101">
          <cell r="A2101" t="str">
            <v>P.NG.DPE.DT.18.015</v>
          </cell>
          <cell r="B2101" t="str">
            <v>Afam Gas Supply 2 DOMGAS  FEASEX</v>
          </cell>
          <cell r="C2101" t="str">
            <v>Afam Gas Supply 2 DOMGAS  FEASEX</v>
          </cell>
          <cell r="D2101" t="str">
            <v>Afam Gas Supply 2 DOMGAS  FEASEX</v>
          </cell>
          <cell r="E2101" t="str">
            <v>MOJEED OKUNADE</v>
          </cell>
          <cell r="F2101" t="str">
            <v>DEVELOPMENT</v>
          </cell>
          <cell r="G2101">
            <v>13301</v>
          </cell>
          <cell r="H2101">
            <v>133</v>
          </cell>
          <cell r="I2101" t="str">
            <v>GAS</v>
          </cell>
          <cell r="J2101" t="str">
            <v>BASE JV</v>
          </cell>
          <cell r="K2101" t="str">
            <v>DEVELOPMENT</v>
          </cell>
          <cell r="L2101" t="str">
            <v>DEVELOPMENT</v>
          </cell>
          <cell r="M2101" t="str">
            <v>Manager, Geosolutions &amp; Onshore Studies</v>
          </cell>
          <cell r="N2101" t="str">
            <v>Subsurface Studies Mgr Onshore Oil</v>
          </cell>
          <cell r="O2101" t="str">
            <v>ENONCHE, VANESSA</v>
          </cell>
          <cell r="P2101" t="str">
            <v>FESTUS.OZIEGBE@SHELL.COM</v>
          </cell>
          <cell r="Q2101" t="str">
            <v>OPEX</v>
          </cell>
          <cell r="R2101" t="str">
            <v>CAPEX</v>
          </cell>
          <cell r="S2101" t="str">
            <v>NON SAL</v>
          </cell>
          <cell r="T2101" t="str">
            <v>N/A</v>
          </cell>
          <cell r="U2101" t="str">
            <v>N/A</v>
          </cell>
          <cell r="V2101" t="str">
            <v>C_PRODUCED WATER DISPOSAL_Pre-Fid</v>
          </cell>
          <cell r="W2101" t="str">
            <v>P242 Feasibility Expenses</v>
          </cell>
          <cell r="X2101" t="str">
            <v>S7200 Services</v>
          </cell>
          <cell r="Y2101" t="str">
            <v>A2180 Feasibility Expenses</v>
          </cell>
          <cell r="Z2101">
            <v>0</v>
          </cell>
          <cell r="AA2101">
            <v>0</v>
          </cell>
          <cell r="AB2101">
            <v>0</v>
          </cell>
          <cell r="AC2101">
            <v>4812000</v>
          </cell>
          <cell r="AD2101">
            <v>4812000</v>
          </cell>
          <cell r="AG2101">
            <v>0</v>
          </cell>
          <cell r="AH2101">
            <v>-4812000</v>
          </cell>
        </row>
        <row r="2102">
          <cell r="A2102" t="str">
            <v>P.NG.DPE.DT.18.016</v>
          </cell>
          <cell r="B2102" t="str">
            <v>UZU +CPF</v>
          </cell>
          <cell r="C2102" t="str">
            <v>UZU +CPF</v>
          </cell>
          <cell r="D2102" t="str">
            <v>UZU +CPF</v>
          </cell>
          <cell r="E2102" t="str">
            <v>MOJEED OKUNADE</v>
          </cell>
          <cell r="F2102" t="str">
            <v>DEVELOPMENT</v>
          </cell>
          <cell r="G2102">
            <v>13301</v>
          </cell>
          <cell r="H2102">
            <v>133</v>
          </cell>
          <cell r="I2102" t="str">
            <v>GAS</v>
          </cell>
          <cell r="J2102" t="str">
            <v>BASE JV</v>
          </cell>
          <cell r="K2102" t="str">
            <v>DEVELOPMENT</v>
          </cell>
          <cell r="L2102" t="str">
            <v>DEVELOPMENT</v>
          </cell>
          <cell r="M2102" t="str">
            <v>Manager, Geosolutions &amp; Onshore Studies</v>
          </cell>
          <cell r="N2102" t="str">
            <v>Subsurface Studies Mgr Onshore Oil</v>
          </cell>
          <cell r="O2102" t="str">
            <v>ENONCHE, VANESSA</v>
          </cell>
          <cell r="P2102" t="str">
            <v>ROYA.SIMON@SHELL.COM</v>
          </cell>
          <cell r="Q2102" t="str">
            <v>OPEX</v>
          </cell>
          <cell r="R2102" t="str">
            <v>CAPEX</v>
          </cell>
          <cell r="V2102" t="str">
            <v>N/A</v>
          </cell>
          <cell r="Z2102">
            <v>0</v>
          </cell>
          <cell r="AA2102">
            <v>0</v>
          </cell>
          <cell r="AB2102">
            <v>0</v>
          </cell>
          <cell r="AC2102">
            <v>0</v>
          </cell>
          <cell r="AD2102">
            <v>0</v>
          </cell>
          <cell r="AG2102">
            <v>0</v>
          </cell>
          <cell r="AH2102">
            <v>0</v>
          </cell>
        </row>
        <row r="2103">
          <cell r="A2103" t="str">
            <v>P.NG.DPE.DT.18.023</v>
          </cell>
          <cell r="B2103" t="str">
            <v>Zarama 15 Long Lead items Major Proj.</v>
          </cell>
          <cell r="C2103" t="str">
            <v>Zarama 15 Long Lead items Major Proj.</v>
          </cell>
          <cell r="D2103" t="str">
            <v>Zarama 15 Long Lead items Major Proj.</v>
          </cell>
          <cell r="E2103" t="str">
            <v>MOJEED OKUNADE</v>
          </cell>
          <cell r="F2103" t="str">
            <v>DEVELOPMENT</v>
          </cell>
          <cell r="G2103">
            <v>13301</v>
          </cell>
          <cell r="H2103">
            <v>133</v>
          </cell>
          <cell r="I2103" t="str">
            <v>GAS</v>
          </cell>
          <cell r="J2103" t="str">
            <v>BASE JV</v>
          </cell>
          <cell r="K2103" t="str">
            <v>DEVELOPMENT</v>
          </cell>
          <cell r="L2103" t="str">
            <v>DEVELOPMENT</v>
          </cell>
          <cell r="M2103" t="str">
            <v>Manager, Geosolutions &amp; Onshore Studies</v>
          </cell>
          <cell r="N2103" t="str">
            <v>Subsurface Studies Mgr Onshore Oil</v>
          </cell>
          <cell r="O2103" t="str">
            <v>ENONCHE, VANESSA</v>
          </cell>
          <cell r="P2103" t="str">
            <v>ROYA.SIMON@SHELL.COM</v>
          </cell>
          <cell r="Q2103" t="str">
            <v>OPEX</v>
          </cell>
          <cell r="R2103" t="str">
            <v>CAPEX</v>
          </cell>
          <cell r="V2103" t="str">
            <v>N/A</v>
          </cell>
          <cell r="Z2103">
            <v>0</v>
          </cell>
          <cell r="AA2103">
            <v>0</v>
          </cell>
          <cell r="AB2103">
            <v>0</v>
          </cell>
          <cell r="AC2103">
            <v>0</v>
          </cell>
          <cell r="AD2103">
            <v>0</v>
          </cell>
          <cell r="AG2103">
            <v>0</v>
          </cell>
          <cell r="AH2103">
            <v>0</v>
          </cell>
        </row>
        <row r="2104">
          <cell r="A2104" t="str">
            <v>P.NG.DWE.OP.12.001</v>
          </cell>
          <cell r="B2104" t="str">
            <v>LEGACY WASTE CUTTINGS DISPOSAL</v>
          </cell>
          <cell r="C2104" t="str">
            <v>P.NG.DWE.OP.12.001</v>
          </cell>
          <cell r="D2104" t="str">
            <v>LEGACY WASTE CUTTINGS DISPOSAL</v>
          </cell>
          <cell r="E2104" t="str">
            <v>MOJEED OKUNADE</v>
          </cell>
          <cell r="F2104" t="str">
            <v>WELLS</v>
          </cell>
          <cell r="G2104">
            <v>415006</v>
          </cell>
          <cell r="H2104">
            <v>4150</v>
          </cell>
          <cell r="I2104" t="str">
            <v>PE</v>
          </cell>
          <cell r="J2104" t="str">
            <v>BASE JV</v>
          </cell>
          <cell r="K2104" t="str">
            <v>P&amp;T</v>
          </cell>
          <cell r="L2104" t="str">
            <v>WELLS</v>
          </cell>
          <cell r="M2104" t="str">
            <v>GM Wells Ops SPDC</v>
          </cell>
          <cell r="N2104" t="str">
            <v>Well Engineering Manager</v>
          </cell>
          <cell r="O2104" t="str">
            <v>AUDU-USMAN, ISAAC</v>
          </cell>
          <cell r="P2104" t="str">
            <v>NURUDEEN.IBRAHIM@SHELL.COM</v>
          </cell>
          <cell r="Q2104" t="str">
            <v>OPEX</v>
          </cell>
          <cell r="R2104" t="str">
            <v>OPEX</v>
          </cell>
          <cell r="S2104" t="str">
            <v>NON SAL</v>
          </cell>
          <cell r="T2104" t="str">
            <v>N/A</v>
          </cell>
          <cell r="U2104" t="str">
            <v>N/A</v>
          </cell>
          <cell r="V2104" t="str">
            <v>N_AGBD_EL1_N01</v>
          </cell>
          <cell r="W2104" t="str">
            <v>P232 Well Mtce, Testing &amp; Stimulation</v>
          </cell>
          <cell r="X2104" t="str">
            <v>S7200 Services</v>
          </cell>
          <cell r="Y2104" t="str">
            <v>A2130 Well/Mine Maintenance</v>
          </cell>
          <cell r="Z2104">
            <v>805248.83</v>
          </cell>
          <cell r="AA2104">
            <v>588883.84</v>
          </cell>
          <cell r="AB2104">
            <v>146479112.67291921</v>
          </cell>
          <cell r="AC2104">
            <v>0</v>
          </cell>
          <cell r="AD2104">
            <v>480259.38581284985</v>
          </cell>
          <cell r="AG2104">
            <v>0</v>
          </cell>
          <cell r="AH2104">
            <v>-480259.38581284985</v>
          </cell>
        </row>
        <row r="2105">
          <cell r="A2105" t="str">
            <v>P.NG.ITG.OC.06.002</v>
          </cell>
          <cell r="B2105" t="str">
            <v>CONFERENCING SERVICES</v>
          </cell>
          <cell r="C2105" t="str">
            <v>P.NG.ITG.OC.06.002</v>
          </cell>
          <cell r="D2105" t="str">
            <v>CONFERENCING SERVICES</v>
          </cell>
          <cell r="E2105" t="str">
            <v>CHIGBO ENENMO</v>
          </cell>
          <cell r="F2105" t="str">
            <v>FINANCE/IT</v>
          </cell>
          <cell r="G2105">
            <v>415005</v>
          </cell>
          <cell r="H2105">
            <v>4150</v>
          </cell>
          <cell r="I2105" t="str">
            <v>OF-E&amp;M</v>
          </cell>
          <cell r="J2105" t="str">
            <v>BASE JV</v>
          </cell>
          <cell r="K2105" t="str">
            <v>FINANCE</v>
          </cell>
          <cell r="L2105" t="str">
            <v>IM &amp; IT</v>
          </cell>
          <cell r="M2105" t="str">
            <v>IM&amp;IT Manager Nigeria &amp; Gabon</v>
          </cell>
          <cell r="N2105" t="str">
            <v>JV Interface Manager</v>
          </cell>
          <cell r="O2105" t="str">
            <v>ONAMUSI, ADERONKE</v>
          </cell>
          <cell r="P2105" t="str">
            <v>KAYODE.ONI@SHELL.COM</v>
          </cell>
          <cell r="Q2105" t="str">
            <v>OPEX</v>
          </cell>
          <cell r="R2105" t="str">
            <v>OPEX</v>
          </cell>
          <cell r="S2105" t="str">
            <v>NON SAL</v>
          </cell>
          <cell r="T2105" t="str">
            <v>N/A</v>
          </cell>
          <cell r="U2105" t="str">
            <v>N/A</v>
          </cell>
          <cell r="V2105" t="str">
            <v>C_OPSE_OIL_Z11</v>
          </cell>
          <cell r="W2105" t="str">
            <v>P236.03 IT</v>
          </cell>
          <cell r="X2105" t="str">
            <v>S7200 Services</v>
          </cell>
          <cell r="Y2105" t="str">
            <v>A2340 Overhead</v>
          </cell>
          <cell r="Z2105">
            <v>827397.14999999979</v>
          </cell>
          <cell r="AA2105">
            <v>618851.02999999991</v>
          </cell>
          <cell r="AB2105">
            <v>54508918.399999999</v>
          </cell>
          <cell r="AC2105">
            <v>546630.44129231991</v>
          </cell>
          <cell r="AD2105">
            <v>725348.20653822168</v>
          </cell>
          <cell r="AG2105">
            <v>0</v>
          </cell>
          <cell r="AH2105">
            <v>-725348.20653822168</v>
          </cell>
        </row>
        <row r="2106">
          <cell r="A2106" t="str">
            <v>P.NG.ITG.OU.12.001</v>
          </cell>
          <cell r="B2106" t="str">
            <v>TECHNICAL APPLICATIONS PORTFOLIO INTEGRATION</v>
          </cell>
          <cell r="C2106" t="str">
            <v>P.NG.ITG.OU.12.001</v>
          </cell>
          <cell r="D2106" t="str">
            <v>TECHNICAL APPLICATIONS PORTFOLIO INTEGRATION</v>
          </cell>
          <cell r="E2106" t="str">
            <v>CHIGBO ENENMO</v>
          </cell>
          <cell r="F2106" t="str">
            <v>FINANCE/IT</v>
          </cell>
          <cell r="G2106">
            <v>415005</v>
          </cell>
          <cell r="H2106">
            <v>4150</v>
          </cell>
          <cell r="I2106" t="str">
            <v>OF-E&amp;M</v>
          </cell>
          <cell r="J2106" t="str">
            <v>BASE JV</v>
          </cell>
          <cell r="K2106" t="str">
            <v>FINANCE</v>
          </cell>
          <cell r="L2106" t="str">
            <v>IM &amp; IT</v>
          </cell>
          <cell r="M2106" t="str">
            <v>IM&amp;IT Manager Nigeria &amp; Gabon</v>
          </cell>
          <cell r="N2106" t="str">
            <v>JV Interface Manager</v>
          </cell>
          <cell r="O2106" t="str">
            <v>ONAMUSI, ADERONKE</v>
          </cell>
          <cell r="P2106" t="str">
            <v>RAZAQ.TAJUDEEN@SHELL.COM</v>
          </cell>
          <cell r="Q2106" t="str">
            <v>OPEX</v>
          </cell>
          <cell r="R2106" t="str">
            <v>OPEX</v>
          </cell>
          <cell r="S2106" t="str">
            <v>NON SAL</v>
          </cell>
          <cell r="T2106" t="str">
            <v>N/A</v>
          </cell>
          <cell r="U2106" t="str">
            <v>N/A</v>
          </cell>
          <cell r="V2106" t="str">
            <v>C_OPSE_OIL_Z11</v>
          </cell>
          <cell r="W2106" t="str">
            <v>P236.03 IT</v>
          </cell>
          <cell r="X2106" t="str">
            <v>S7200 Services</v>
          </cell>
          <cell r="Y2106" t="str">
            <v>A2340 Overhead</v>
          </cell>
          <cell r="Z2106">
            <v>1763000</v>
          </cell>
          <cell r="AA2106">
            <v>2688697.16</v>
          </cell>
          <cell r="AB2106">
            <v>0</v>
          </cell>
          <cell r="AC2106">
            <v>3206362</v>
          </cell>
          <cell r="AD2106">
            <v>3206362</v>
          </cell>
          <cell r="AG2106">
            <v>0</v>
          </cell>
          <cell r="AH2106">
            <v>-3206362</v>
          </cell>
        </row>
        <row r="2107">
          <cell r="A2107" t="str">
            <v>P.NG.LOG.OR.07.003</v>
          </cell>
          <cell r="B2107" t="str">
            <v>DRY DOCKING OF HEAVY CRAFTS - WEST</v>
          </cell>
          <cell r="C2107" t="str">
            <v>P.NG.LOG.OR.07.003</v>
          </cell>
          <cell r="D2107" t="str">
            <v>DRY DOCKING OF HEAVY CRAFTS - WEST</v>
          </cell>
          <cell r="E2107" t="str">
            <v>IRETI OMOTOSO</v>
          </cell>
          <cell r="F2107" t="str">
            <v>PRODUCTION</v>
          </cell>
          <cell r="G2107">
            <v>415003</v>
          </cell>
          <cell r="H2107">
            <v>4150</v>
          </cell>
          <cell r="I2107" t="str">
            <v>PMM</v>
          </cell>
          <cell r="J2107" t="str">
            <v>BASE JV</v>
          </cell>
          <cell r="K2107" t="str">
            <v>PRODUCTION</v>
          </cell>
          <cell r="L2107" t="str">
            <v>PRODUCTION</v>
          </cell>
          <cell r="M2107" t="str">
            <v>Production Services Manager</v>
          </cell>
          <cell r="N2107" t="str">
            <v>Logistics Manager</v>
          </cell>
          <cell r="O2107" t="str">
            <v>OKEKE, JULIUS</v>
          </cell>
          <cell r="P2107" t="str">
            <v>MICHAEL.SOLUADE@SHELL.COM</v>
          </cell>
          <cell r="Q2107" t="str">
            <v>OPEX</v>
          </cell>
          <cell r="R2107" t="str">
            <v>OPEX</v>
          </cell>
          <cell r="S2107" t="str">
            <v>NON SAL</v>
          </cell>
          <cell r="T2107" t="str">
            <v>N/A</v>
          </cell>
          <cell r="U2107" t="str">
            <v>N/A</v>
          </cell>
          <cell r="V2107" t="str">
            <v>C_OPSE_OIL_Z11</v>
          </cell>
          <cell r="W2107" t="str">
            <v>P231 Production Operations</v>
          </cell>
          <cell r="X2107" t="str">
            <v>S7200 Services</v>
          </cell>
          <cell r="Y2107" t="str">
            <v>A2340 Overhead</v>
          </cell>
          <cell r="Z2107">
            <v>1661109.52</v>
          </cell>
          <cell r="AA2107">
            <v>632781.87</v>
          </cell>
          <cell r="AB2107">
            <v>26198718.029999986</v>
          </cell>
          <cell r="AC2107">
            <v>1014677.48</v>
          </cell>
          <cell r="AD2107">
            <v>1100574.9161639344</v>
          </cell>
          <cell r="AE2107">
            <v>26198718.029999983</v>
          </cell>
          <cell r="AF2107">
            <v>864677.47999999986</v>
          </cell>
          <cell r="AG2107">
            <v>950574.91616393428</v>
          </cell>
          <cell r="AH2107">
            <v>-150000.00000000012</v>
          </cell>
          <cell r="AI2107" t="str">
            <v>Cost optimization expected to be achieved on award of contract</v>
          </cell>
        </row>
        <row r="2108">
          <cell r="A2108" t="str">
            <v>P.NG.LOG.OR.12.001</v>
          </cell>
          <cell r="B2108" t="str">
            <v>PILOT PROJ- MME-MIE</v>
          </cell>
          <cell r="C2108" t="str">
            <v>P.NG.LOG.OR.12.001</v>
          </cell>
          <cell r="D2108" t="str">
            <v>PILOT PROJ- MIE-MM</v>
          </cell>
          <cell r="E2108" t="str">
            <v>CHIGBO ENENMO</v>
          </cell>
          <cell r="F2108" t="str">
            <v>FINANCE/CP</v>
          </cell>
          <cell r="G2108">
            <v>415002</v>
          </cell>
          <cell r="H2108">
            <v>4150</v>
          </cell>
          <cell r="I2108" t="str">
            <v>PMM</v>
          </cell>
          <cell r="J2108" t="str">
            <v>BASE JV</v>
          </cell>
          <cell r="K2108" t="str">
            <v>FINANCE</v>
          </cell>
          <cell r="L2108" t="str">
            <v>CONTRACTING &amp; PROCUREMENT</v>
          </cell>
          <cell r="M2108" t="str">
            <v>Manager CP UI Nigeria &amp; Gabon</v>
          </cell>
          <cell r="N2108" t="str">
            <v>PM Materials Management</v>
          </cell>
          <cell r="O2108" t="str">
            <v>AJILIMA- ISAAC, HAWA</v>
          </cell>
          <cell r="P2108" t="str">
            <v>PETER.OLUWATUMISE@SHELL.COM</v>
          </cell>
          <cell r="Q2108" t="str">
            <v>OPEX</v>
          </cell>
          <cell r="R2108" t="str">
            <v>OPEX</v>
          </cell>
          <cell r="S2108" t="str">
            <v>NON SAL</v>
          </cell>
          <cell r="T2108" t="str">
            <v>N/A</v>
          </cell>
          <cell r="U2108" t="str">
            <v>N/A</v>
          </cell>
          <cell r="V2108" t="str">
            <v>C_OPSE_OIL_Z11</v>
          </cell>
          <cell r="W2108" t="str">
            <v>P236.07 Procurement Management</v>
          </cell>
          <cell r="X2108" t="str">
            <v>S7200 Services</v>
          </cell>
          <cell r="Y2108" t="str">
            <v>A2340 Overhead</v>
          </cell>
          <cell r="Z2108">
            <v>254382.30999999997</v>
          </cell>
          <cell r="AA2108">
            <v>243804.97000000003</v>
          </cell>
          <cell r="AB2108">
            <v>65264550.200000003</v>
          </cell>
          <cell r="AC2108">
            <v>31000</v>
          </cell>
          <cell r="AD2108">
            <v>244982.13180327869</v>
          </cell>
          <cell r="AG2108">
            <v>0</v>
          </cell>
          <cell r="AH2108">
            <v>-244982.13180327869</v>
          </cell>
        </row>
        <row r="2109">
          <cell r="A2109" t="str">
            <v>P.NG.DEV.OU.16.002</v>
          </cell>
          <cell r="B2109" t="str">
            <v>DEVELOPMENT IT SERVICES</v>
          </cell>
          <cell r="C2109" t="str">
            <v>P.NG.DEV.OU.14.002</v>
          </cell>
          <cell r="D2109" t="str">
            <v>DEVELOPMENT IT SERVICES</v>
          </cell>
          <cell r="E2109" t="str">
            <v>MOJEED OKUNADE</v>
          </cell>
          <cell r="F2109" t="str">
            <v>DEVELOPMENT</v>
          </cell>
          <cell r="G2109">
            <v>413001</v>
          </cell>
          <cell r="H2109">
            <v>4130</v>
          </cell>
          <cell r="I2109" t="str">
            <v>GAS</v>
          </cell>
          <cell r="J2109" t="str">
            <v>BASE JV</v>
          </cell>
          <cell r="K2109" t="str">
            <v>DEVELOPMENT</v>
          </cell>
          <cell r="L2109" t="str">
            <v>DEVELOPMENT</v>
          </cell>
          <cell r="M2109" t="str">
            <v>Manager, Geosolutions &amp; Onshore Studies</v>
          </cell>
          <cell r="N2109" t="str">
            <v>Support &amp; Deployment Mgr - SubSahara Afr</v>
          </cell>
          <cell r="O2109" t="str">
            <v>ENONCHE, VANESSA</v>
          </cell>
          <cell r="P2109" t="str">
            <v>RAZAQ.TAJUDEEN@SHELL.COM</v>
          </cell>
          <cell r="Q2109" t="str">
            <v>OPEX</v>
          </cell>
          <cell r="R2109" t="str">
            <v>OPEX</v>
          </cell>
          <cell r="S2109" t="str">
            <v>NON SAL</v>
          </cell>
          <cell r="T2109" t="str">
            <v>N/A</v>
          </cell>
          <cell r="U2109" t="str">
            <v>N/A</v>
          </cell>
          <cell r="V2109" t="str">
            <v>C_OPSE_OIL_Z11</v>
          </cell>
          <cell r="W2109" t="str">
            <v>P236.01 Technical Support</v>
          </cell>
          <cell r="X2109" t="str">
            <v>S7200 Services</v>
          </cell>
          <cell r="Y2109" t="str">
            <v>A2340 Overhead</v>
          </cell>
          <cell r="Z2109">
            <v>1005475.61</v>
          </cell>
          <cell r="AA2109">
            <v>1132259.9200000002</v>
          </cell>
          <cell r="AB2109">
            <v>0</v>
          </cell>
          <cell r="AC2109">
            <v>0</v>
          </cell>
          <cell r="AD2109">
            <v>0</v>
          </cell>
          <cell r="AG2109">
            <v>0</v>
          </cell>
          <cell r="AH2109">
            <v>0</v>
          </cell>
        </row>
        <row r="2110">
          <cell r="A2110">
            <v>108143</v>
          </cell>
          <cell r="B2110" t="str">
            <v>PTT/S TACIT - SUBSURFACE AND WELLS NG01</v>
          </cell>
          <cell r="C2110" t="str">
            <v>P.NG.DPE.DT.14.001</v>
          </cell>
          <cell r="D2110" t="str">
            <v>OUTSOURCED SUBSURFACE STUDIES - OIL</v>
          </cell>
          <cell r="E2110" t="str">
            <v>MOJEED OKUNADE</v>
          </cell>
          <cell r="F2110" t="str">
            <v>DEVELOPMENT</v>
          </cell>
          <cell r="G2110">
            <v>13201</v>
          </cell>
          <cell r="H2110">
            <v>132</v>
          </cell>
          <cell r="I2110" t="str">
            <v>PE</v>
          </cell>
          <cell r="J2110" t="str">
            <v>BASE JV</v>
          </cell>
          <cell r="K2110" t="str">
            <v>DEVELOPMENT</v>
          </cell>
          <cell r="L2110" t="str">
            <v>DEVELOPMENT</v>
          </cell>
          <cell r="M2110" t="str">
            <v>Manager, Geosolutions &amp; Onshore Studies</v>
          </cell>
          <cell r="N2110" t="str">
            <v>Subsurface Studies Mgr Onshore Oil</v>
          </cell>
          <cell r="O2110" t="str">
            <v>ENONCHE, VANESSA</v>
          </cell>
          <cell r="P2110" t="str">
            <v>REGGY.NDUKWE@SHELL.COM</v>
          </cell>
          <cell r="Q2110" t="str">
            <v>OPEX</v>
          </cell>
          <cell r="R2110" t="str">
            <v>CAPEX</v>
          </cell>
          <cell r="S2110" t="str">
            <v>NON SAL</v>
          </cell>
          <cell r="T2110" t="str">
            <v>N/A</v>
          </cell>
          <cell r="U2110" t="str">
            <v>N/A</v>
          </cell>
          <cell r="V2110" t="str">
            <v>N/A</v>
          </cell>
          <cell r="W2110" t="str">
            <v>P242 Feasibility Expenses</v>
          </cell>
          <cell r="X2110" t="str">
            <v>S7200 Services</v>
          </cell>
          <cell r="Y2110" t="str">
            <v>A2180 Feasibility Expenses</v>
          </cell>
          <cell r="Z2110">
            <v>-142.28</v>
          </cell>
          <cell r="AA2110">
            <v>0</v>
          </cell>
          <cell r="AB2110">
            <v>0</v>
          </cell>
          <cell r="AC2110">
            <v>0</v>
          </cell>
          <cell r="AD2110">
            <v>0</v>
          </cell>
          <cell r="AG2110">
            <v>0</v>
          </cell>
          <cell r="AH2110">
            <v>0</v>
          </cell>
        </row>
        <row r="2111">
          <cell r="A2111" t="str">
            <v>P.NG.DPE.DT.14.001</v>
          </cell>
          <cell r="B2111" t="str">
            <v>2013 OUTSOURCED SUBSURFACE STUDIES - OIL</v>
          </cell>
          <cell r="C2111" t="str">
            <v>P.NG.DPE.DT.14.001</v>
          </cell>
          <cell r="D2111" t="str">
            <v>OUTSOURCED SUBSURFACE STUDIES - OIL</v>
          </cell>
          <cell r="E2111" t="str">
            <v>MOJEED OKUNADE</v>
          </cell>
          <cell r="F2111" t="str">
            <v>DEVELOPMENT</v>
          </cell>
          <cell r="G2111">
            <v>13201</v>
          </cell>
          <cell r="H2111">
            <v>132</v>
          </cell>
          <cell r="I2111" t="str">
            <v>PE</v>
          </cell>
          <cell r="J2111" t="str">
            <v>BASE JV</v>
          </cell>
          <cell r="K2111" t="str">
            <v>DEVELOPMENT</v>
          </cell>
          <cell r="L2111" t="str">
            <v>DEVELOPMENT</v>
          </cell>
          <cell r="M2111" t="str">
            <v>Manager, Geosolutions &amp; Onshore Studies</v>
          </cell>
          <cell r="N2111" t="str">
            <v>Subsurface Studies Mgr Onshore Oil</v>
          </cell>
          <cell r="O2111" t="str">
            <v>ENONCHE, VANESSA</v>
          </cell>
          <cell r="P2111" t="str">
            <v>REGGY.NDUKWE@SHELL.COM</v>
          </cell>
          <cell r="Q2111" t="str">
            <v>OPEX</v>
          </cell>
          <cell r="R2111" t="str">
            <v>CAPEX</v>
          </cell>
          <cell r="S2111" t="str">
            <v>NON SAL</v>
          </cell>
          <cell r="T2111" t="str">
            <v>N/A</v>
          </cell>
          <cell r="U2111" t="str">
            <v>N/A</v>
          </cell>
          <cell r="V2111" t="str">
            <v>N/A</v>
          </cell>
          <cell r="W2111" t="str">
            <v>P242 Feasibility Expenses</v>
          </cell>
          <cell r="X2111" t="str">
            <v>S7200 Services</v>
          </cell>
          <cell r="Y2111" t="str">
            <v>A2340 Overhead</v>
          </cell>
          <cell r="Z2111">
            <v>-0.01</v>
          </cell>
          <cell r="AA2111">
            <v>0</v>
          </cell>
          <cell r="AB2111">
            <v>0</v>
          </cell>
          <cell r="AC2111">
            <v>0</v>
          </cell>
          <cell r="AD2111">
            <v>0</v>
          </cell>
          <cell r="AG2111">
            <v>0</v>
          </cell>
          <cell r="AH2111">
            <v>0</v>
          </cell>
        </row>
        <row r="2112">
          <cell r="A2112" t="str">
            <v>P.NG.DPE.DT.16.001</v>
          </cell>
          <cell r="B2112" t="str">
            <v>OUTSOURCED SUBSURFACE STUDIES - OIL</v>
          </cell>
          <cell r="C2112" t="str">
            <v>P.NG.DPE.DT.14.001</v>
          </cell>
          <cell r="D2112" t="str">
            <v>OUTSOURCED SUBSURFACE STUDIES - OIL</v>
          </cell>
          <cell r="E2112" t="str">
            <v>MOJEED OKUNADE</v>
          </cell>
          <cell r="F2112" t="str">
            <v>DEVELOPMENT</v>
          </cell>
          <cell r="G2112">
            <v>13201</v>
          </cell>
          <cell r="H2112">
            <v>132</v>
          </cell>
          <cell r="I2112" t="str">
            <v>PE</v>
          </cell>
          <cell r="J2112" t="str">
            <v>BASE JV</v>
          </cell>
          <cell r="K2112" t="str">
            <v>DEVELOPMENT</v>
          </cell>
          <cell r="L2112" t="str">
            <v>DEVELOPMENT</v>
          </cell>
          <cell r="M2112" t="str">
            <v>Manager, Geosolutions &amp; Onshore Studies</v>
          </cell>
          <cell r="N2112" t="str">
            <v>Subsurface Studies Mgr Onshore Oil</v>
          </cell>
          <cell r="O2112" t="str">
            <v>ENONCHE, VANESSA</v>
          </cell>
          <cell r="P2112" t="str">
            <v>REGGY.NDUKWE@SHELL.COM</v>
          </cell>
          <cell r="Q2112" t="str">
            <v>OPEX</v>
          </cell>
          <cell r="R2112" t="str">
            <v>CAPEX</v>
          </cell>
          <cell r="S2112" t="str">
            <v>NON SAL</v>
          </cell>
          <cell r="T2112" t="str">
            <v>N/A</v>
          </cell>
          <cell r="U2112" t="str">
            <v>N/A</v>
          </cell>
          <cell r="V2112" t="str">
            <v>C_OPSE_OIL_Z11</v>
          </cell>
          <cell r="W2112" t="str">
            <v>P242 Feasibility Expenses</v>
          </cell>
          <cell r="X2112" t="str">
            <v>S7200 Services</v>
          </cell>
          <cell r="Y2112" t="str">
            <v>A2180 Feasibility Expenses</v>
          </cell>
          <cell r="Z2112">
            <v>0</v>
          </cell>
          <cell r="AA2112">
            <v>0</v>
          </cell>
          <cell r="AB2112">
            <v>41090040</v>
          </cell>
          <cell r="AC2112">
            <v>184320</v>
          </cell>
          <cell r="AD2112">
            <v>319041.44262295082</v>
          </cell>
          <cell r="AG2112">
            <v>0</v>
          </cell>
          <cell r="AH2112">
            <v>-319041.44262295082</v>
          </cell>
        </row>
        <row r="2113">
          <cell r="A2113" t="str">
            <v>P.NG.LOG.OR.13.001</v>
          </cell>
          <cell r="B2113" t="str">
            <v>ENEKA DUMPSITE UPGRADE</v>
          </cell>
          <cell r="C2113" t="str">
            <v>P.NG.LOG.OR.13.001.1230 _INCR</v>
          </cell>
          <cell r="D2113" t="str">
            <v>UPGRADE OF THE ENEKA DUMPSITE</v>
          </cell>
          <cell r="E2113" t="str">
            <v>IRETI OMOTOSO</v>
          </cell>
          <cell r="F2113" t="str">
            <v>PRODUCTION</v>
          </cell>
          <cell r="G2113">
            <v>13403</v>
          </cell>
          <cell r="H2113">
            <v>134</v>
          </cell>
          <cell r="I2113" t="str">
            <v>HSE</v>
          </cell>
          <cell r="J2113" t="str">
            <v>BASE JV</v>
          </cell>
          <cell r="K2113" t="str">
            <v>PRODUCTION</v>
          </cell>
          <cell r="L2113" t="str">
            <v>PRODUCTION</v>
          </cell>
          <cell r="M2113" t="str">
            <v>Production Services Manager</v>
          </cell>
          <cell r="N2113" t="str">
            <v>Logistics Manager</v>
          </cell>
          <cell r="O2113" t="str">
            <v>OKEKE, JULIUS</v>
          </cell>
          <cell r="P2113" t="str">
            <v>GBOLAHAN.AWOTOREBO@SHELL.COM</v>
          </cell>
          <cell r="Q2113" t="str">
            <v>OPEX</v>
          </cell>
          <cell r="R2113" t="str">
            <v>CAPEX</v>
          </cell>
          <cell r="S2113" t="str">
            <v>NON SAL</v>
          </cell>
          <cell r="T2113" t="str">
            <v>N/A</v>
          </cell>
          <cell r="U2113" t="str">
            <v>N/A</v>
          </cell>
          <cell r="V2113" t="str">
            <v>C_OPSE_OIL_Z11</v>
          </cell>
          <cell r="W2113" t="str">
            <v>P236.02 HSE</v>
          </cell>
          <cell r="X2113" t="str">
            <v>S7200 Services</v>
          </cell>
          <cell r="Y2113" t="str">
            <v>A2110 Production Operations</v>
          </cell>
          <cell r="Z2113">
            <v>769784.68</v>
          </cell>
          <cell r="AA2113">
            <v>345207.09</v>
          </cell>
          <cell r="AB2113">
            <v>0</v>
          </cell>
          <cell r="AC2113">
            <v>0</v>
          </cell>
          <cell r="AD2113">
            <v>0</v>
          </cell>
          <cell r="AE2113">
            <v>0</v>
          </cell>
          <cell r="AF2113">
            <v>0</v>
          </cell>
          <cell r="AG2113">
            <v>0</v>
          </cell>
          <cell r="AH2113">
            <v>0</v>
          </cell>
        </row>
        <row r="2114">
          <cell r="A2114" t="str">
            <v>P.NG.LOG.OR.13.001.1230</v>
          </cell>
          <cell r="B2114" t="str">
            <v>UPGRADE OF THE ENEKA DUMPSITE</v>
          </cell>
          <cell r="C2114" t="str">
            <v>P.NG.LOG.OR.13.001.1230 _INCR</v>
          </cell>
          <cell r="D2114" t="str">
            <v>UPGRADE OF THE ENEKA DUMPSITE</v>
          </cell>
          <cell r="E2114" t="str">
            <v>IRETI OMOTOSO</v>
          </cell>
          <cell r="F2114" t="str">
            <v>PRODUCTION</v>
          </cell>
          <cell r="G2114">
            <v>13403</v>
          </cell>
          <cell r="H2114">
            <v>134</v>
          </cell>
          <cell r="I2114" t="str">
            <v>HSE</v>
          </cell>
          <cell r="J2114" t="str">
            <v>BASE JV</v>
          </cell>
          <cell r="K2114" t="str">
            <v>PRODUCTION</v>
          </cell>
          <cell r="L2114" t="str">
            <v>PRODUCTION</v>
          </cell>
          <cell r="M2114" t="str">
            <v>Production Services Manager</v>
          </cell>
          <cell r="N2114" t="str">
            <v>Logistics Manager</v>
          </cell>
          <cell r="O2114" t="str">
            <v>OKEKE, JULIUS</v>
          </cell>
          <cell r="P2114" t="str">
            <v>GBOLAHAN.AWOTOREBO@SHELL.COM</v>
          </cell>
          <cell r="Q2114" t="str">
            <v>OPEX</v>
          </cell>
          <cell r="R2114" t="str">
            <v>CAPEX</v>
          </cell>
          <cell r="S2114" t="str">
            <v>NON SAL</v>
          </cell>
          <cell r="T2114" t="str">
            <v>N/A</v>
          </cell>
          <cell r="U2114" t="str">
            <v>N/A</v>
          </cell>
          <cell r="V2114" t="str">
            <v>C_OPSE_OIL_Z11</v>
          </cell>
          <cell r="W2114" t="str">
            <v>P236.02 HSE</v>
          </cell>
          <cell r="X2114" t="str">
            <v>S7200 Services</v>
          </cell>
          <cell r="Y2114" t="str">
            <v>A2110 Production Operations</v>
          </cell>
          <cell r="Z2114">
            <v>0</v>
          </cell>
          <cell r="AA2114">
            <v>0</v>
          </cell>
          <cell r="AB2114">
            <v>124211645.93103449</v>
          </cell>
          <cell r="AC2114">
            <v>1794730</v>
          </cell>
          <cell r="AD2114">
            <v>2201981.2981345393</v>
          </cell>
          <cell r="AE2114">
            <v>124211645.93103449</v>
          </cell>
          <cell r="AF2114">
            <v>1592079</v>
          </cell>
          <cell r="AG2114">
            <v>1999330.2981345393</v>
          </cell>
          <cell r="AH2114">
            <v>-202651</v>
          </cell>
          <cell r="AI2114" t="str">
            <v>Short dry weather window will  impair performance.</v>
          </cell>
        </row>
        <row r="2115">
          <cell r="A2115" t="str">
            <v>P.NG.PAE.DC.12.001</v>
          </cell>
          <cell r="B2115" t="str">
            <v>DECOMISSION AND RESTORATION OF LAND WELL SITES</v>
          </cell>
          <cell r="C2115" t="str">
            <v>P.NG.PAE.AB.12.001</v>
          </cell>
          <cell r="D2115" t="str">
            <v>DECOMISSION AND RESTORATION OF LAND WELL SITES</v>
          </cell>
          <cell r="E2115" t="str">
            <v>MOJEED OKUNADE</v>
          </cell>
          <cell r="F2115" t="str">
            <v>WELLS</v>
          </cell>
          <cell r="G2115">
            <v>426000</v>
          </cell>
          <cell r="H2115">
            <v>4260</v>
          </cell>
          <cell r="I2115" t="str">
            <v>PE</v>
          </cell>
          <cell r="J2115" t="str">
            <v>BASE JV</v>
          </cell>
          <cell r="K2115" t="str">
            <v>P&amp;T</v>
          </cell>
          <cell r="L2115" t="str">
            <v>WELLS</v>
          </cell>
          <cell r="M2115" t="str">
            <v>GM Wells Ops SPDC</v>
          </cell>
          <cell r="N2115" t="str">
            <v>Well Operations Manager, Land/ D&amp;R/BOM</v>
          </cell>
          <cell r="O2115" t="str">
            <v>AUDU-USMAN, ISAAC</v>
          </cell>
          <cell r="P2115" t="str">
            <v>NURUDEEN.IBRAHIM@SHELL.COM</v>
          </cell>
          <cell r="Q2115" t="str">
            <v>OPEX</v>
          </cell>
          <cell r="R2115" t="str">
            <v>OPEX</v>
          </cell>
          <cell r="S2115" t="str">
            <v>NON SAL</v>
          </cell>
          <cell r="T2115" t="str">
            <v>N/A</v>
          </cell>
          <cell r="U2115" t="str">
            <v>N/A</v>
          </cell>
          <cell r="V2115" t="str">
            <v>C_OGIS_DEV_WD1</v>
          </cell>
          <cell r="W2115" t="str">
            <v>P262 Abandonment Cost</v>
          </cell>
          <cell r="X2115" t="str">
            <v>S7200 Services</v>
          </cell>
          <cell r="Y2115" t="str">
            <v>A2320 Other Operating Cost</v>
          </cell>
          <cell r="Z2115">
            <v>9581544.8299999963</v>
          </cell>
          <cell r="AA2115">
            <v>6562619.379999998</v>
          </cell>
          <cell r="AB2115">
            <v>1159000000</v>
          </cell>
          <cell r="AC2115">
            <v>5700000</v>
          </cell>
          <cell r="AD2115">
            <v>9500000</v>
          </cell>
          <cell r="AG2115">
            <v>0</v>
          </cell>
          <cell r="AH2115">
            <v>-9500000</v>
          </cell>
        </row>
        <row r="2116">
          <cell r="A2116" t="str">
            <v>P.NG.PAE.DD.07.001</v>
          </cell>
          <cell r="B2116" t="str">
            <v>WELLS NON-GMOU SCD</v>
          </cell>
          <cell r="C2116" t="str">
            <v>P.NG.PAE.DD.07.001</v>
          </cell>
          <cell r="D2116" t="str">
            <v>WELLS NON-GMOU SCD</v>
          </cell>
          <cell r="E2116" t="str">
            <v>CHIGBO ENENMO</v>
          </cell>
          <cell r="F2116" t="str">
            <v>EXTERNAL RELATIONS</v>
          </cell>
          <cell r="G2116">
            <v>415008</v>
          </cell>
          <cell r="H2116">
            <v>4150</v>
          </cell>
          <cell r="I2116" t="str">
            <v>CDPA</v>
          </cell>
          <cell r="J2116" t="str">
            <v>BASE JV</v>
          </cell>
          <cell r="K2116" t="str">
            <v>CC &amp; MD</v>
          </cell>
          <cell r="L2116" t="str">
            <v>EXTERNAL RELATIONS</v>
          </cell>
          <cell r="M2116" t="str">
            <v>External Relations Manager</v>
          </cell>
          <cell r="N2116" t="str">
            <v>Social Performance &amp; Social Investment Manager</v>
          </cell>
          <cell r="O2116" t="str">
            <v>SOKUNBI, ADEOLA</v>
          </cell>
          <cell r="P2116" t="str">
            <v>IRENE.OGBECHIE@SHELL.COM</v>
          </cell>
          <cell r="Q2116" t="str">
            <v>OPEX</v>
          </cell>
          <cell r="R2116" t="str">
            <v>OPEX</v>
          </cell>
          <cell r="S2116" t="str">
            <v>NON SAL</v>
          </cell>
          <cell r="T2116" t="str">
            <v>N/A</v>
          </cell>
          <cell r="U2116" t="str">
            <v>N/A</v>
          </cell>
          <cell r="V2116" t="str">
            <v>C_OPSE_OIL_Z11</v>
          </cell>
          <cell r="W2116" t="str">
            <v>P236.08 Overhead (SCD)</v>
          </cell>
          <cell r="X2116" t="str">
            <v>S7200 Services</v>
          </cell>
          <cell r="Y2116" t="str">
            <v>A2340 Overhead</v>
          </cell>
          <cell r="Z2116">
            <v>15873</v>
          </cell>
          <cell r="AA2116">
            <v>40804.03</v>
          </cell>
          <cell r="AB2116">
            <v>4123000</v>
          </cell>
          <cell r="AC2116">
            <v>0</v>
          </cell>
          <cell r="AD2116">
            <v>13518.032786885246</v>
          </cell>
          <cell r="AG2116">
            <v>0</v>
          </cell>
          <cell r="AH2116">
            <v>-13518.032786885246</v>
          </cell>
        </row>
        <row r="2117">
          <cell r="A2117" t="str">
            <v>P.NG.PAE.DF.03.202</v>
          </cell>
          <cell r="B2117" t="str">
            <v>GBARAN UBIE INTEGRATED PROJECT SCD</v>
          </cell>
          <cell r="C2117" t="str">
            <v>P.NG.PAE.DF.03.202</v>
          </cell>
          <cell r="D2117" t="str">
            <v>GBARAN UBIE INTEGRATED PROJECT SCD</v>
          </cell>
          <cell r="E2117" t="str">
            <v>CHIGBO ENENMO</v>
          </cell>
          <cell r="F2117" t="str">
            <v>EXTERNAL RELATIONS</v>
          </cell>
          <cell r="G2117">
            <v>415008</v>
          </cell>
          <cell r="H2117">
            <v>4150</v>
          </cell>
          <cell r="I2117" t="str">
            <v>CDPA</v>
          </cell>
          <cell r="J2117" t="str">
            <v>BASE JV</v>
          </cell>
          <cell r="K2117" t="str">
            <v>CC &amp; MD</v>
          </cell>
          <cell r="L2117" t="str">
            <v>EXTERNAL RELATIONS</v>
          </cell>
          <cell r="M2117" t="str">
            <v>External Relations Manager</v>
          </cell>
          <cell r="N2117" t="str">
            <v>Stakeholder Relations Manager</v>
          </cell>
          <cell r="O2117" t="str">
            <v>SOKUNBI, ADEOLA</v>
          </cell>
          <cell r="P2117" t="str">
            <v>ABEKWUCHI.UTOMI@SHELL.COM</v>
          </cell>
          <cell r="Q2117" t="str">
            <v>OPEX</v>
          </cell>
          <cell r="R2117" t="str">
            <v>OPEX</v>
          </cell>
          <cell r="S2117" t="str">
            <v>NON SAL</v>
          </cell>
          <cell r="T2117" t="str">
            <v>N/A</v>
          </cell>
          <cell r="U2117" t="str">
            <v>N/A</v>
          </cell>
          <cell r="V2117" t="str">
            <v>C_FLDN_GU Ph1</v>
          </cell>
          <cell r="W2117" t="str">
            <v>P236.08 Overhead (SCD)</v>
          </cell>
          <cell r="X2117" t="str">
            <v>S7200 Services</v>
          </cell>
          <cell r="Y2117" t="str">
            <v>A2340 Overhead</v>
          </cell>
          <cell r="Z2117">
            <v>231188.43999999997</v>
          </cell>
          <cell r="AA2117">
            <v>1667991.35</v>
          </cell>
          <cell r="AB2117">
            <v>107562899</v>
          </cell>
          <cell r="AC2117">
            <v>0</v>
          </cell>
          <cell r="AD2117">
            <v>352665.24262295081</v>
          </cell>
          <cell r="AG2117">
            <v>0</v>
          </cell>
          <cell r="AH2117">
            <v>-352665.24262295081</v>
          </cell>
        </row>
        <row r="2118">
          <cell r="A2118" t="str">
            <v>P.NG.LOG.OR.13.002</v>
          </cell>
          <cell r="B2118" t="str">
            <v>DISPOSAL OF ASBESTOS</v>
          </cell>
          <cell r="C2118" t="str">
            <v>P.NG.LOG.OR.13.002.1230</v>
          </cell>
          <cell r="D2118" t="str">
            <v>DISPOSAL OF ASBESTOS</v>
          </cell>
          <cell r="E2118" t="str">
            <v>IRETI OMOTOSO</v>
          </cell>
          <cell r="F2118" t="str">
            <v>PRODUCTION</v>
          </cell>
          <cell r="G2118">
            <v>415006</v>
          </cell>
          <cell r="H2118">
            <v>4150</v>
          </cell>
          <cell r="I2118" t="str">
            <v>HSE</v>
          </cell>
          <cell r="J2118" t="str">
            <v>BASE JV</v>
          </cell>
          <cell r="K2118" t="str">
            <v>PRODUCTION</v>
          </cell>
          <cell r="L2118" t="str">
            <v>PRODUCTION</v>
          </cell>
          <cell r="M2118" t="str">
            <v>Production Services Manager</v>
          </cell>
          <cell r="N2118" t="str">
            <v>Logistics Manager</v>
          </cell>
          <cell r="O2118" t="str">
            <v>OKEKE, JULIUS</v>
          </cell>
          <cell r="P2118" t="str">
            <v>GBOLAHAN.AWOTOREBO@SHELL.COM</v>
          </cell>
          <cell r="Q2118" t="str">
            <v>OPEX</v>
          </cell>
          <cell r="R2118" t="str">
            <v>OPEX</v>
          </cell>
          <cell r="S2118" t="str">
            <v>NON SAL</v>
          </cell>
          <cell r="T2118" t="str">
            <v>N/A</v>
          </cell>
          <cell r="U2118" t="str">
            <v>N/A</v>
          </cell>
          <cell r="V2118" t="str">
            <v>C_OPSE_OIL_Z11</v>
          </cell>
          <cell r="W2118" t="str">
            <v>P236.02 HSE</v>
          </cell>
          <cell r="X2118" t="str">
            <v>S7200 Services</v>
          </cell>
          <cell r="Y2118" t="str">
            <v>A2340 Overhead</v>
          </cell>
          <cell r="Z2118">
            <v>952132.00999999989</v>
          </cell>
          <cell r="AA2118">
            <v>427292.92000000004</v>
          </cell>
          <cell r="AB2118">
            <v>0</v>
          </cell>
          <cell r="AC2118">
            <v>0</v>
          </cell>
          <cell r="AD2118">
            <v>0</v>
          </cell>
          <cell r="AE2118">
            <v>0</v>
          </cell>
          <cell r="AF2118">
            <v>0</v>
          </cell>
          <cell r="AG2118">
            <v>0</v>
          </cell>
          <cell r="AH2118">
            <v>0</v>
          </cell>
        </row>
        <row r="2119">
          <cell r="A2119" t="str">
            <v>P.NG.LOG.OR.13.002.1230</v>
          </cell>
          <cell r="B2119" t="str">
            <v>DISPOSAL OF ASBESTOS</v>
          </cell>
          <cell r="C2119" t="str">
            <v>P.NG.LOG.OR.13.002.1230</v>
          </cell>
          <cell r="D2119" t="str">
            <v>DISPOSAL OF ASBESTOS</v>
          </cell>
          <cell r="E2119" t="str">
            <v>IRETI OMOTOSO</v>
          </cell>
          <cell r="F2119" t="str">
            <v>PRODUCTION</v>
          </cell>
          <cell r="G2119">
            <v>415006</v>
          </cell>
          <cell r="H2119">
            <v>4150</v>
          </cell>
          <cell r="I2119" t="str">
            <v>HSE</v>
          </cell>
          <cell r="J2119" t="str">
            <v>BASE JV</v>
          </cell>
          <cell r="K2119" t="str">
            <v>PRODUCTION</v>
          </cell>
          <cell r="L2119" t="str">
            <v>PRODUCTION</v>
          </cell>
          <cell r="M2119" t="str">
            <v>Production Services Manager</v>
          </cell>
          <cell r="N2119" t="str">
            <v>Logistics Manager</v>
          </cell>
          <cell r="O2119" t="str">
            <v>OKEKE, JULIUS</v>
          </cell>
          <cell r="P2119" t="str">
            <v>GBOLAHAN.AWOTOREBO@SHELL.COM</v>
          </cell>
          <cell r="Q2119" t="str">
            <v>OPEX</v>
          </cell>
          <cell r="R2119" t="str">
            <v>OPEX</v>
          </cell>
          <cell r="S2119" t="str">
            <v>NON SAL</v>
          </cell>
          <cell r="T2119" t="str">
            <v>N/A</v>
          </cell>
          <cell r="U2119" t="str">
            <v>N/A</v>
          </cell>
          <cell r="V2119" t="str">
            <v>C_OPSE_OIL_Z11</v>
          </cell>
          <cell r="W2119" t="str">
            <v>P236.02 HSE</v>
          </cell>
          <cell r="X2119" t="str">
            <v>S7200 Services</v>
          </cell>
          <cell r="Y2119" t="str">
            <v>A2340 Overhead</v>
          </cell>
          <cell r="Z2119">
            <v>0</v>
          </cell>
          <cell r="AA2119">
            <v>0</v>
          </cell>
          <cell r="AB2119">
            <v>237025007.58620685</v>
          </cell>
          <cell r="AC2119">
            <v>762015</v>
          </cell>
          <cell r="AD2119">
            <v>1539146.1724137929</v>
          </cell>
          <cell r="AE2119">
            <v>237025007.58620685</v>
          </cell>
          <cell r="AF2119">
            <v>762015</v>
          </cell>
          <cell r="AG2119">
            <v>1539146.1724137929</v>
          </cell>
          <cell r="AH2119">
            <v>0</v>
          </cell>
        </row>
        <row r="2120">
          <cell r="A2120" t="str">
            <v>P.NG.LOG.OR.13.003</v>
          </cell>
          <cell r="B2120" t="str">
            <v>WASTE MANAGEMENT FACILITIES - EAST</v>
          </cell>
          <cell r="C2120" t="str">
            <v>P.NG.LOG.OR.13.003.1230</v>
          </cell>
          <cell r="D2120" t="str">
            <v>WASTE MANAGEMENT FACILITIES - EAST</v>
          </cell>
          <cell r="E2120" t="str">
            <v>IRETI OMOTOSO</v>
          </cell>
          <cell r="F2120" t="str">
            <v>PRODUCTION</v>
          </cell>
          <cell r="G2120">
            <v>415006</v>
          </cell>
          <cell r="H2120">
            <v>4150</v>
          </cell>
          <cell r="I2120" t="str">
            <v>HSE</v>
          </cell>
          <cell r="J2120" t="str">
            <v>BASE JV</v>
          </cell>
          <cell r="K2120" t="str">
            <v>PRODUCTION</v>
          </cell>
          <cell r="L2120" t="str">
            <v>PRODUCTION</v>
          </cell>
          <cell r="M2120" t="str">
            <v>Production Services Manager</v>
          </cell>
          <cell r="N2120" t="str">
            <v>Logistics Manager</v>
          </cell>
          <cell r="O2120" t="str">
            <v>OKEKE, JULIUS</v>
          </cell>
          <cell r="P2120" t="str">
            <v>GBOLAHAN.AWOTOREBO@SHELL.COM</v>
          </cell>
          <cell r="Q2120" t="str">
            <v>OPEX</v>
          </cell>
          <cell r="R2120" t="str">
            <v>OPEX</v>
          </cell>
          <cell r="S2120" t="str">
            <v>NON SAL</v>
          </cell>
          <cell r="T2120" t="str">
            <v>N/A</v>
          </cell>
          <cell r="U2120" t="str">
            <v>N/A</v>
          </cell>
          <cell r="V2120" t="str">
            <v>C_OPSE_OIL_Z11</v>
          </cell>
          <cell r="W2120" t="str">
            <v>P236.02 HSE</v>
          </cell>
          <cell r="X2120" t="str">
            <v>S7200 Services</v>
          </cell>
          <cell r="Y2120" t="str">
            <v>A2340 Overhead</v>
          </cell>
          <cell r="Z2120">
            <v>0</v>
          </cell>
          <cell r="AA2120">
            <v>0</v>
          </cell>
          <cell r="AB2120">
            <v>0</v>
          </cell>
          <cell r="AC2120">
            <v>0</v>
          </cell>
          <cell r="AD2120">
            <v>0</v>
          </cell>
          <cell r="AE2120">
            <v>0</v>
          </cell>
          <cell r="AF2120">
            <v>0</v>
          </cell>
          <cell r="AG2120">
            <v>0</v>
          </cell>
          <cell r="AH2120">
            <v>0</v>
          </cell>
        </row>
        <row r="2121">
          <cell r="A2121" t="str">
            <v>P.NG.LOG.OR.13.003.1230</v>
          </cell>
          <cell r="B2121" t="str">
            <v>WASTE MANAGEMENT FACILITIES - EAST</v>
          </cell>
          <cell r="C2121" t="str">
            <v>P.NG.LOG.OR.13.003.1230</v>
          </cell>
          <cell r="D2121" t="str">
            <v>WASTE MANAGEMENT FACILITIES - EAST</v>
          </cell>
          <cell r="E2121" t="str">
            <v>IRETI OMOTOSO</v>
          </cell>
          <cell r="F2121" t="str">
            <v>PRODUCTION</v>
          </cell>
          <cell r="G2121">
            <v>415006</v>
          </cell>
          <cell r="H2121">
            <v>4150</v>
          </cell>
          <cell r="I2121" t="str">
            <v>HSE</v>
          </cell>
          <cell r="J2121" t="str">
            <v>BASE JV</v>
          </cell>
          <cell r="K2121" t="str">
            <v>PRODUCTION</v>
          </cell>
          <cell r="L2121" t="str">
            <v>PRODUCTION</v>
          </cell>
          <cell r="M2121" t="str">
            <v>Production Services Manager</v>
          </cell>
          <cell r="N2121" t="str">
            <v>Logistics Manager</v>
          </cell>
          <cell r="O2121" t="str">
            <v>OKEKE, JULIUS</v>
          </cell>
          <cell r="P2121" t="str">
            <v>GBOLAHAN.AWOTOREBO@SHELL.COM</v>
          </cell>
          <cell r="Q2121" t="str">
            <v>OPEX</v>
          </cell>
          <cell r="R2121" t="str">
            <v>OPEX</v>
          </cell>
          <cell r="S2121" t="str">
            <v>NON SAL</v>
          </cell>
          <cell r="T2121" t="str">
            <v>N/A</v>
          </cell>
          <cell r="U2121" t="str">
            <v>N/A</v>
          </cell>
          <cell r="V2121" t="str">
            <v>N/A</v>
          </cell>
          <cell r="W2121" t="str">
            <v>P236.02 HSE</v>
          </cell>
          <cell r="X2121" t="str">
            <v>S7200 Services</v>
          </cell>
          <cell r="Y2121" t="str">
            <v>A2340 Overhead</v>
          </cell>
          <cell r="Z2121">
            <v>8831.44</v>
          </cell>
          <cell r="AA2121">
            <v>0</v>
          </cell>
          <cell r="AB2121">
            <v>0</v>
          </cell>
          <cell r="AC2121">
            <v>0</v>
          </cell>
          <cell r="AD2121">
            <v>0</v>
          </cell>
          <cell r="AE2121">
            <v>0</v>
          </cell>
          <cell r="AF2121">
            <v>0</v>
          </cell>
          <cell r="AG2121">
            <v>0</v>
          </cell>
          <cell r="AH2121">
            <v>0</v>
          </cell>
        </row>
        <row r="2122">
          <cell r="A2122" t="str">
            <v>P.NG.PAE.DF.18.002</v>
          </cell>
          <cell r="B2122" t="str">
            <v xml:space="preserve"> Gbaran 3A Enwhe SCD </v>
          </cell>
          <cell r="C2122" t="str">
            <v xml:space="preserve"> Gbaran 3A Enwhe SCD </v>
          </cell>
          <cell r="D2122" t="str">
            <v xml:space="preserve"> Gbaran 3A Enwhe SCD </v>
          </cell>
          <cell r="E2122" t="str">
            <v>MOJEED OKUNADE</v>
          </cell>
          <cell r="F2122" t="str">
            <v>MAJOR PROJECTS</v>
          </cell>
          <cell r="G2122">
            <v>13301</v>
          </cell>
          <cell r="H2122">
            <v>133</v>
          </cell>
          <cell r="I2122" t="str">
            <v>GAS</v>
          </cell>
          <cell r="J2122" t="str">
            <v>BASE JV</v>
          </cell>
          <cell r="K2122" t="str">
            <v>P&amp;T</v>
          </cell>
          <cell r="L2122" t="str">
            <v>GM Nigeria, Operated</v>
          </cell>
          <cell r="M2122" t="str">
            <v>GM Nigeria, Operated</v>
          </cell>
          <cell r="N2122" t="str">
            <v>Project Manager NLNG Supplies</v>
          </cell>
          <cell r="O2122" t="str">
            <v>AKINLAMI, OLUWAKEMI</v>
          </cell>
          <cell r="P2122" t="str">
            <v>TUNDE.ADESANYA@SHELL.COM</v>
          </cell>
          <cell r="Q2122" t="str">
            <v>OPEX</v>
          </cell>
          <cell r="R2122" t="str">
            <v>CAPEX</v>
          </cell>
          <cell r="S2122" t="str">
            <v>NON Wells</v>
          </cell>
          <cell r="T2122" t="str">
            <v>N/A</v>
          </cell>
          <cell r="U2122" t="str">
            <v>N/A</v>
          </cell>
          <cell r="V2122" t="str">
            <v>C_GBARAN PH 3 (ENWHE GREEN FIELD)_Pre-Fid</v>
          </cell>
          <cell r="W2122" t="str">
            <v>P242 Feasibility Expenses</v>
          </cell>
          <cell r="X2122" t="str">
            <v>S7200 Services</v>
          </cell>
          <cell r="Y2122" t="str">
            <v>A2180 Feasibility Expenses</v>
          </cell>
          <cell r="Z2122">
            <v>0</v>
          </cell>
          <cell r="AA2122">
            <v>0</v>
          </cell>
          <cell r="AB2122">
            <v>152500000</v>
          </cell>
          <cell r="AC2122">
            <v>0</v>
          </cell>
          <cell r="AD2122">
            <v>500000</v>
          </cell>
          <cell r="AG2122">
            <v>0</v>
          </cell>
          <cell r="AH2122">
            <v>-500000</v>
          </cell>
        </row>
        <row r="2123">
          <cell r="A2123" t="str">
            <v>P.NG.PAE.DF.18.003</v>
          </cell>
          <cell r="B2123" t="str">
            <v xml:space="preserve"> Gbaran Nodal Compression SCD </v>
          </cell>
          <cell r="C2123" t="str">
            <v xml:space="preserve"> Gbaran Nodal Compression SCD </v>
          </cell>
          <cell r="D2123" t="str">
            <v xml:space="preserve"> Gbaran Nodal Compression SCD </v>
          </cell>
          <cell r="E2123" t="str">
            <v>MOJEED OKUNADE</v>
          </cell>
          <cell r="F2123" t="str">
            <v>MAJOR PROJECTS</v>
          </cell>
          <cell r="G2123">
            <v>13301</v>
          </cell>
          <cell r="H2123">
            <v>133</v>
          </cell>
          <cell r="I2123" t="str">
            <v>GAS</v>
          </cell>
          <cell r="J2123" t="str">
            <v>BASE JV</v>
          </cell>
          <cell r="K2123" t="str">
            <v>P&amp;T</v>
          </cell>
          <cell r="L2123" t="str">
            <v>GM Nigeria, Operated</v>
          </cell>
          <cell r="M2123" t="str">
            <v>GM Nigeria, Operated</v>
          </cell>
          <cell r="N2123" t="str">
            <v>Project Manager NLNG Supplies</v>
          </cell>
          <cell r="O2123" t="str">
            <v>AKINLAMI, OLUWAKEMI</v>
          </cell>
          <cell r="P2123" t="str">
            <v>TUNDE.ADESANYA@SHELL.COM</v>
          </cell>
          <cell r="Q2123" t="str">
            <v>OPEX</v>
          </cell>
          <cell r="R2123" t="str">
            <v>CAPEX</v>
          </cell>
          <cell r="S2123" t="str">
            <v>NON Wells</v>
          </cell>
          <cell r="T2123" t="str">
            <v>N/A</v>
          </cell>
          <cell r="U2123" t="str">
            <v>N/A</v>
          </cell>
          <cell r="V2123" t="str">
            <v>C_GBARAN PH 3 (ENWHE GREEN FIELD)_Pre-Fid</v>
          </cell>
          <cell r="W2123" t="str">
            <v>P242 Feasibility Expenses</v>
          </cell>
          <cell r="X2123" t="str">
            <v>S7200 Services</v>
          </cell>
          <cell r="Y2123" t="str">
            <v>A2180 Feasibility Expenses</v>
          </cell>
          <cell r="Z2123">
            <v>0</v>
          </cell>
          <cell r="AA2123">
            <v>0</v>
          </cell>
          <cell r="AB2123">
            <v>152500000</v>
          </cell>
          <cell r="AC2123">
            <v>0</v>
          </cell>
          <cell r="AD2123">
            <v>500000</v>
          </cell>
          <cell r="AG2123">
            <v>0</v>
          </cell>
          <cell r="AH2123">
            <v>-500000</v>
          </cell>
        </row>
        <row r="2124">
          <cell r="A2124" t="str">
            <v>O.NG.PBW.OTC.FAC.724FC</v>
          </cell>
          <cell r="B2124" t="str">
            <v>O.NG.PBW.OTC.FAC.724FC(NEW)</v>
          </cell>
          <cell r="C2124" t="str">
            <v>O.NG.PBW.FAC.724OTFC</v>
          </cell>
          <cell r="D2124" t="str">
            <v>PBW OTUMARA F/S FACIL CORR. MTC (PRODUCTION MAINTENANCE – OIL (ONSHORE))</v>
          </cell>
          <cell r="E2124" t="str">
            <v>IRETI OMOTOSO</v>
          </cell>
          <cell r="F2124" t="str">
            <v>PRODUCTION</v>
          </cell>
          <cell r="G2124">
            <v>413001</v>
          </cell>
          <cell r="H2124">
            <v>4130</v>
          </cell>
          <cell r="I2124" t="str">
            <v>OF-MTCE</v>
          </cell>
          <cell r="J2124" t="str">
            <v>BASE JV</v>
          </cell>
          <cell r="K2124" t="str">
            <v>PRODUCTION</v>
          </cell>
          <cell r="L2124" t="str">
            <v>PRODUCTION</v>
          </cell>
          <cell r="M2124" t="str">
            <v>Asset Manager, Swamp West Hub</v>
          </cell>
          <cell r="N2124" t="str">
            <v>Asset Management Integration Lead</v>
          </cell>
          <cell r="O2124" t="str">
            <v>COOKEY, GABRIEL</v>
          </cell>
          <cell r="P2124" t="str">
            <v>RACHEAL.ORUEKPETI@SHELL.COM</v>
          </cell>
          <cell r="Q2124" t="str">
            <v>OPEX</v>
          </cell>
          <cell r="R2124" t="str">
            <v>OPEX</v>
          </cell>
          <cell r="S2124" t="str">
            <v>NON SAL</v>
          </cell>
          <cell r="T2124" t="str">
            <v>N/A</v>
          </cell>
          <cell r="U2124" t="str">
            <v>N/A</v>
          </cell>
          <cell r="V2124" t="str">
            <v>C_OPSE_OIL_Z11</v>
          </cell>
          <cell r="W2124" t="str">
            <v>P233 Facilities Maintenance</v>
          </cell>
          <cell r="X2124" t="str">
            <v>S7200 Services</v>
          </cell>
          <cell r="Y2124" t="str">
            <v>A2140 Facilities Maintenance</v>
          </cell>
          <cell r="Z2124">
            <v>0</v>
          </cell>
          <cell r="AA2124">
            <v>0</v>
          </cell>
          <cell r="AB2124">
            <v>0</v>
          </cell>
          <cell r="AC2124">
            <v>0</v>
          </cell>
          <cell r="AD2124">
            <v>0</v>
          </cell>
          <cell r="AG2124">
            <v>0</v>
          </cell>
          <cell r="AH2124">
            <v>0</v>
          </cell>
        </row>
        <row r="2125">
          <cell r="A2125" t="str">
            <v>P.NG.PAE.DG.09.001</v>
          </cell>
          <cell r="B2125" t="str">
            <v xml:space="preserve">EAST DOMGAS SCD                         </v>
          </cell>
          <cell r="C2125" t="str">
            <v>P.NG.PAE.DG.09.001</v>
          </cell>
          <cell r="D2125" t="str">
            <v xml:space="preserve">EAST DOMGAS SCD                         </v>
          </cell>
          <cell r="E2125" t="str">
            <v>CHIGBO ENENMO</v>
          </cell>
          <cell r="F2125" t="str">
            <v>EXTERNAL RELATIONS</v>
          </cell>
          <cell r="G2125">
            <v>415008</v>
          </cell>
          <cell r="H2125">
            <v>4150</v>
          </cell>
          <cell r="I2125" t="str">
            <v>CDPA</v>
          </cell>
          <cell r="J2125" t="str">
            <v>DOMGAS/IPP</v>
          </cell>
          <cell r="K2125" t="str">
            <v>CC &amp; MD</v>
          </cell>
          <cell r="L2125" t="str">
            <v>EXTERNAL RELATIONS</v>
          </cell>
          <cell r="M2125" t="str">
            <v>External Relations Manager</v>
          </cell>
          <cell r="N2125" t="str">
            <v>Stakeholder Relations Manager</v>
          </cell>
          <cell r="O2125" t="str">
            <v>SOKUNBI, ADEOLA</v>
          </cell>
          <cell r="P2125" t="str">
            <v>MESHACK.ASOMBA@SHELL.COM</v>
          </cell>
          <cell r="Q2125" t="str">
            <v>OPEX</v>
          </cell>
          <cell r="R2125" t="str">
            <v>OPEX</v>
          </cell>
          <cell r="S2125" t="str">
            <v>NON SAL</v>
          </cell>
          <cell r="T2125" t="str">
            <v>N/A</v>
          </cell>
          <cell r="U2125" t="str">
            <v>N/A</v>
          </cell>
          <cell r="V2125" t="str">
            <v>N/A</v>
          </cell>
          <cell r="W2125" t="str">
            <v>P236.08 Overhead (SCD)</v>
          </cell>
          <cell r="X2125" t="str">
            <v>S7200 Services</v>
          </cell>
          <cell r="Y2125" t="str">
            <v>A2340 Overhead</v>
          </cell>
          <cell r="Z2125">
            <v>0</v>
          </cell>
          <cell r="AA2125">
            <v>0</v>
          </cell>
          <cell r="AB2125">
            <v>0</v>
          </cell>
          <cell r="AC2125">
            <v>0</v>
          </cell>
          <cell r="AD2125">
            <v>0</v>
          </cell>
          <cell r="AG2125">
            <v>0</v>
          </cell>
          <cell r="AH2125">
            <v>0</v>
          </cell>
        </row>
        <row r="2126">
          <cell r="A2126" t="str">
            <v>O.NG.PBW.OTC.FAC.724FC_1</v>
          </cell>
          <cell r="B2126" t="str">
            <v>O.NG.PBW.OTC.FAC.724FC(NEW)</v>
          </cell>
          <cell r="C2126" t="str">
            <v>O.NG.PBW.OTC.FAC.724FC(NEW)</v>
          </cell>
          <cell r="D2126" t="str">
            <v>O.NG.PBW.OTC.FAC.724FC(NEW)</v>
          </cell>
          <cell r="E2126" t="str">
            <v>IRETI OMOTOSO</v>
          </cell>
          <cell r="F2126" t="str">
            <v>PRODUCTION</v>
          </cell>
          <cell r="G2126">
            <v>413001</v>
          </cell>
          <cell r="H2126">
            <v>4130</v>
          </cell>
          <cell r="I2126" t="str">
            <v>OF-MTCE</v>
          </cell>
          <cell r="J2126" t="str">
            <v>BASE JV</v>
          </cell>
          <cell r="K2126" t="str">
            <v>PRODUCTION</v>
          </cell>
          <cell r="L2126" t="str">
            <v>PRODUCTION</v>
          </cell>
          <cell r="M2126" t="str">
            <v>Asset Manager, Swamp West Hub</v>
          </cell>
          <cell r="N2126" t="str">
            <v>Asset Management Integration Lead</v>
          </cell>
          <cell r="O2126" t="str">
            <v>COOKEY, GABRIEL</v>
          </cell>
          <cell r="P2126" t="str">
            <v>RICHARD.ITENE@SHELL.COM</v>
          </cell>
          <cell r="Q2126" t="str">
            <v>OPEX</v>
          </cell>
          <cell r="R2126" t="str">
            <v>OPEX</v>
          </cell>
          <cell r="S2126" t="str">
            <v>NON SAL</v>
          </cell>
          <cell r="T2126" t="str">
            <v>N/A</v>
          </cell>
          <cell r="U2126" t="str">
            <v>N/A</v>
          </cell>
          <cell r="V2126" t="str">
            <v>C_OPSE_OIL_Z11</v>
          </cell>
          <cell r="W2126" t="str">
            <v>P233 Facilities Maintenance</v>
          </cell>
          <cell r="X2126" t="str">
            <v>S7200 Services</v>
          </cell>
          <cell r="Y2126" t="str">
            <v>A2140 Facilities Maintenance</v>
          </cell>
          <cell r="Z2126">
            <v>0</v>
          </cell>
          <cell r="AA2126">
            <v>0</v>
          </cell>
          <cell r="AB2126">
            <v>185907.3325477936</v>
          </cell>
          <cell r="AC2126">
            <v>227230.00362535971</v>
          </cell>
          <cell r="AD2126">
            <v>227839.53586322133</v>
          </cell>
          <cell r="AG2126">
            <v>0</v>
          </cell>
          <cell r="AH2126">
            <v>-227839.53586322133</v>
          </cell>
        </row>
        <row r="2127">
          <cell r="A2127" t="str">
            <v>P.NG.PAE.DG.10.015</v>
          </cell>
          <cell r="B2127" t="str">
            <v>2006 STUDIES</v>
          </cell>
          <cell r="C2127" t="str">
            <v>C.NG.PAE.DG.10.015</v>
          </cell>
          <cell r="D2127" t="str">
            <v>AFAM F5 -</v>
          </cell>
          <cell r="E2127" t="str">
            <v>MOJEED OKUNADE</v>
          </cell>
          <cell r="F2127" t="str">
            <v>MAJOR PROJECTS</v>
          </cell>
          <cell r="G2127">
            <v>13301</v>
          </cell>
          <cell r="H2127">
            <v>133</v>
          </cell>
          <cell r="I2127" t="str">
            <v>GAS</v>
          </cell>
          <cell r="J2127" t="str">
            <v>DOMGAS/IPP</v>
          </cell>
          <cell r="K2127" t="str">
            <v>P&amp;T</v>
          </cell>
          <cell r="L2127" t="str">
            <v>GM Nigeria, Operated</v>
          </cell>
          <cell r="M2127" t="str">
            <v>GM Nigeria, Operated</v>
          </cell>
          <cell r="N2127" t="str">
            <v>Project Manager, DOMGAS &amp; FYIP</v>
          </cell>
          <cell r="O2127" t="str">
            <v>AJALA, OLUFEMI</v>
          </cell>
          <cell r="P2127" t="str">
            <v>MADUKA.EKPUNOBI@SHELL.COM</v>
          </cell>
          <cell r="Q2127" t="str">
            <v>OPEX</v>
          </cell>
          <cell r="R2127" t="str">
            <v>CAPEX</v>
          </cell>
          <cell r="S2127" t="str">
            <v>NON SAL</v>
          </cell>
          <cell r="T2127" t="str">
            <v>N/A</v>
          </cell>
          <cell r="U2127" t="str">
            <v>N/A</v>
          </cell>
          <cell r="V2127" t="str">
            <v>N/A</v>
          </cell>
          <cell r="W2127" t="str">
            <v>P236.01 Technical Support</v>
          </cell>
          <cell r="X2127" t="str">
            <v>S7200 Services</v>
          </cell>
          <cell r="Y2127" t="str">
            <v>A2340 Overhead</v>
          </cell>
          <cell r="Z2127">
            <v>0</v>
          </cell>
          <cell r="AA2127">
            <v>104.33</v>
          </cell>
          <cell r="AB2127">
            <v>0</v>
          </cell>
          <cell r="AC2127">
            <v>0</v>
          </cell>
          <cell r="AD2127">
            <v>0</v>
          </cell>
          <cell r="AG2127">
            <v>0</v>
          </cell>
          <cell r="AH2127">
            <v>0</v>
          </cell>
        </row>
        <row r="2128">
          <cell r="A2128" t="str">
            <v>O.NG.PBW.OTC.FAC.724FP</v>
          </cell>
          <cell r="B2128" t="str">
            <v>O.NG.PBW.OTC.FAC.724FP(NEW)</v>
          </cell>
          <cell r="C2128" t="str">
            <v>O.NG.PBW.FAC.724OTFP</v>
          </cell>
          <cell r="D2128" t="str">
            <v>PBW OTUMARA F/S FACIL PREV. MTC (PRODUCTION MAINTENANCE – OIL (ONSHORE))</v>
          </cell>
          <cell r="E2128" t="str">
            <v>IRETI OMOTOSO</v>
          </cell>
          <cell r="F2128" t="str">
            <v>PRODUCTION</v>
          </cell>
          <cell r="G2128">
            <v>413001</v>
          </cell>
          <cell r="H2128">
            <v>4130</v>
          </cell>
          <cell r="I2128" t="str">
            <v>OF-MTCE</v>
          </cell>
          <cell r="J2128" t="str">
            <v>BASE JV</v>
          </cell>
          <cell r="K2128" t="str">
            <v>PRODUCTION</v>
          </cell>
          <cell r="L2128" t="str">
            <v>PRODUCTION</v>
          </cell>
          <cell r="M2128" t="str">
            <v>Asset Manager, Swamp West Hub</v>
          </cell>
          <cell r="N2128" t="str">
            <v>Asset Management Integration Lead</v>
          </cell>
          <cell r="O2128" t="str">
            <v>COOKEY, GABRIEL</v>
          </cell>
          <cell r="P2128" t="str">
            <v>RACHEAL.ORUEKPETI@SHELL.COM</v>
          </cell>
          <cell r="Q2128" t="str">
            <v>OPEX</v>
          </cell>
          <cell r="R2128" t="str">
            <v>OPEX</v>
          </cell>
          <cell r="S2128" t="str">
            <v>NON SAL</v>
          </cell>
          <cell r="T2128" t="str">
            <v>N/A</v>
          </cell>
          <cell r="U2128" t="str">
            <v>N/A</v>
          </cell>
          <cell r="V2128" t="str">
            <v>C_OPSE_OIL_Z11</v>
          </cell>
          <cell r="W2128" t="str">
            <v>P233 Facilities Maintenance</v>
          </cell>
          <cell r="X2128" t="str">
            <v>S7200 Services</v>
          </cell>
          <cell r="Y2128" t="str">
            <v>A2140 Facilities Maintenance</v>
          </cell>
          <cell r="Z2128">
            <v>0</v>
          </cell>
          <cell r="AA2128">
            <v>0</v>
          </cell>
          <cell r="AB2128">
            <v>0</v>
          </cell>
          <cell r="AC2128">
            <v>0</v>
          </cell>
          <cell r="AD2128">
            <v>0</v>
          </cell>
          <cell r="AG2128">
            <v>0</v>
          </cell>
          <cell r="AH2128">
            <v>0</v>
          </cell>
        </row>
        <row r="2129">
          <cell r="A2129" t="str">
            <v>O.NG.PBW.OTC.FAC.724FP_1</v>
          </cell>
          <cell r="B2129" t="str">
            <v>O.NG.PBW.OTC.FAC.724FP(NEW)</v>
          </cell>
          <cell r="C2129" t="str">
            <v>O.NG.PBW.OTC.FAC.724FP(NEW)</v>
          </cell>
          <cell r="D2129" t="str">
            <v>O.NG.PBW.OTC.FAC.724FP(NEW)</v>
          </cell>
          <cell r="E2129" t="str">
            <v>IRETI OMOTOSO</v>
          </cell>
          <cell r="F2129" t="str">
            <v>PRODUCTION</v>
          </cell>
          <cell r="G2129">
            <v>413001</v>
          </cell>
          <cell r="H2129">
            <v>4130</v>
          </cell>
          <cell r="I2129" t="str">
            <v>OF-MTCE</v>
          </cell>
          <cell r="J2129" t="str">
            <v>BASE JV</v>
          </cell>
          <cell r="K2129" t="str">
            <v>PRODUCTION</v>
          </cell>
          <cell r="L2129" t="str">
            <v>PRODUCTION</v>
          </cell>
          <cell r="M2129" t="str">
            <v>Asset Manager, Swamp West Hub</v>
          </cell>
          <cell r="N2129" t="str">
            <v>Asset Management Integration Lead</v>
          </cell>
          <cell r="O2129" t="str">
            <v>COOKEY, GABRIEL</v>
          </cell>
          <cell r="P2129" t="str">
            <v>RICHARD.ITENE@SHELL.COM</v>
          </cell>
          <cell r="Q2129" t="str">
            <v>OPEX</v>
          </cell>
          <cell r="R2129" t="str">
            <v>OPEX</v>
          </cell>
          <cell r="S2129" t="str">
            <v>NON SAL</v>
          </cell>
          <cell r="T2129" t="str">
            <v>N/A</v>
          </cell>
          <cell r="U2129" t="str">
            <v>N/A</v>
          </cell>
          <cell r="V2129" t="str">
            <v>C_OPSE_OIL_Z11</v>
          </cell>
          <cell r="W2129" t="str">
            <v>P233 Facilities Maintenance</v>
          </cell>
          <cell r="X2129" t="str">
            <v>S7200 Services</v>
          </cell>
          <cell r="Y2129" t="str">
            <v>A2140 Facilities Maintenance</v>
          </cell>
          <cell r="Z2129">
            <v>0</v>
          </cell>
          <cell r="AA2129">
            <v>0</v>
          </cell>
          <cell r="AB2129">
            <v>7292703.4999999991</v>
          </cell>
          <cell r="AC2129">
            <v>157036.62</v>
          </cell>
          <cell r="AD2129">
            <v>180947.12327868852</v>
          </cell>
          <cell r="AG2129">
            <v>0</v>
          </cell>
          <cell r="AH2129">
            <v>-180947.12327868852</v>
          </cell>
        </row>
        <row r="2130">
          <cell r="A2130" t="str">
            <v>P.NG.PAE.DG.12.101</v>
          </cell>
          <cell r="B2130" t="str">
            <v>AGBADA NAG PROJECT OPEX</v>
          </cell>
          <cell r="C2130" t="str">
            <v>C.NG.PAE.DG.12.101</v>
          </cell>
          <cell r="D2130" t="str">
            <v>AGBADA NAG PROJECT</v>
          </cell>
          <cell r="E2130" t="str">
            <v>MOJEED OKUNADE</v>
          </cell>
          <cell r="F2130" t="str">
            <v>MAJOR PROJECTS</v>
          </cell>
          <cell r="G2130">
            <v>13303</v>
          </cell>
          <cell r="H2130">
            <v>133</v>
          </cell>
          <cell r="I2130" t="str">
            <v>GAS</v>
          </cell>
          <cell r="J2130" t="str">
            <v>DOMGAS/IPP</v>
          </cell>
          <cell r="K2130" t="str">
            <v>P&amp;T</v>
          </cell>
          <cell r="L2130" t="str">
            <v>GM Nigeria, Operated</v>
          </cell>
          <cell r="M2130" t="str">
            <v>GM Nigeria, Operated</v>
          </cell>
          <cell r="N2130" t="str">
            <v>Project Manager, DOMGAS &amp; FYIP</v>
          </cell>
          <cell r="O2130" t="str">
            <v>AJALA, OLUFEMI</v>
          </cell>
          <cell r="P2130" t="str">
            <v>BUCHI.UGWU@SHELL.COM</v>
          </cell>
          <cell r="Q2130" t="str">
            <v>OPEX</v>
          </cell>
          <cell r="R2130" t="str">
            <v>CAPEX</v>
          </cell>
          <cell r="S2130" t="str">
            <v>NON Wells</v>
          </cell>
          <cell r="T2130" t="str">
            <v>N/A</v>
          </cell>
          <cell r="U2130" t="str">
            <v>N/A</v>
          </cell>
          <cell r="V2130" t="str">
            <v>C_FLDN_East Domgas</v>
          </cell>
          <cell r="W2130" t="str">
            <v>P236.01 Technical Support</v>
          </cell>
          <cell r="X2130" t="str">
            <v>S7200 Services</v>
          </cell>
          <cell r="Y2130" t="str">
            <v>A2180 Feasibility Expenses</v>
          </cell>
          <cell r="Z2130">
            <v>0</v>
          </cell>
          <cell r="AA2130">
            <v>0</v>
          </cell>
          <cell r="AB2130">
            <v>114084687.50000003</v>
          </cell>
          <cell r="AC2130">
            <v>0</v>
          </cell>
          <cell r="AD2130">
            <v>374048.155737705</v>
          </cell>
          <cell r="AG2130">
            <v>0</v>
          </cell>
          <cell r="AH2130">
            <v>-374048.155737705</v>
          </cell>
        </row>
        <row r="2131">
          <cell r="A2131" t="str">
            <v>P.NG.PAE.DG.13.001</v>
          </cell>
          <cell r="B2131" t="str">
            <v>GBARAN EAST DEEP PRE-FID</v>
          </cell>
          <cell r="C2131" t="str">
            <v>P.NG.PAE.DG.13.001</v>
          </cell>
          <cell r="D2131" t="str">
            <v>GBARAN EAST DEEP SURFACE FAC./HOOK-UP</v>
          </cell>
          <cell r="E2131" t="str">
            <v>MOJEED OKUNADE</v>
          </cell>
          <cell r="F2131" t="str">
            <v>MAJOR PROJECTS</v>
          </cell>
          <cell r="G2131">
            <v>13301</v>
          </cell>
          <cell r="H2131">
            <v>133</v>
          </cell>
          <cell r="I2131" t="str">
            <v>GAS</v>
          </cell>
          <cell r="J2131" t="str">
            <v>BASE JV</v>
          </cell>
          <cell r="K2131" t="str">
            <v>P&amp;T</v>
          </cell>
          <cell r="L2131" t="str">
            <v>GM Nigeria, Operated</v>
          </cell>
          <cell r="M2131" t="str">
            <v>GM Nigeria, Operated</v>
          </cell>
          <cell r="N2131" t="str">
            <v>Project Manager NLNG Supplies</v>
          </cell>
          <cell r="O2131" t="str">
            <v>MADUMELU, PAUL</v>
          </cell>
          <cell r="P2131" t="str">
            <v>DELE.ASALA@SHELL.COM</v>
          </cell>
          <cell r="Q2131" t="str">
            <v>OPEX</v>
          </cell>
          <cell r="R2131" t="str">
            <v>CAPEX</v>
          </cell>
          <cell r="S2131" t="str">
            <v>NON SAL</v>
          </cell>
          <cell r="T2131" t="str">
            <v>N/A</v>
          </cell>
          <cell r="U2131" t="str">
            <v>N/A</v>
          </cell>
          <cell r="V2131" t="str">
            <v>N/A</v>
          </cell>
          <cell r="W2131" t="str">
            <v>P242 Feasibility Expenses</v>
          </cell>
          <cell r="X2131" t="str">
            <v>S7200 Services</v>
          </cell>
          <cell r="Y2131" t="str">
            <v>A2180 Feasibility Expenses</v>
          </cell>
          <cell r="Z2131">
            <v>112.72999999999999</v>
          </cell>
          <cell r="AA2131">
            <v>1163.1400000000001</v>
          </cell>
          <cell r="AB2131">
            <v>0</v>
          </cell>
          <cell r="AC2131">
            <v>0</v>
          </cell>
          <cell r="AD2131">
            <v>0</v>
          </cell>
          <cell r="AG2131">
            <v>0</v>
          </cell>
          <cell r="AH2131">
            <v>0</v>
          </cell>
        </row>
        <row r="2132">
          <cell r="A2132" t="str">
            <v>P.NG.PAE.DG.13.002</v>
          </cell>
          <cell r="B2132" t="str">
            <v>GBARAN SECURITY OF SUPPLY PROJECT</v>
          </cell>
          <cell r="C2132" t="str">
            <v>P.NG.PAE.DG.13.002</v>
          </cell>
          <cell r="D2132" t="str">
            <v>GBARAN SECURITY OF SUPPLY PROJECT</v>
          </cell>
          <cell r="E2132" t="str">
            <v>MOJEED OKUNADE</v>
          </cell>
          <cell r="F2132" t="str">
            <v>MAJOR PROJECTS</v>
          </cell>
          <cell r="G2132">
            <v>13302</v>
          </cell>
          <cell r="H2132">
            <v>133</v>
          </cell>
          <cell r="I2132" t="str">
            <v>GAS</v>
          </cell>
          <cell r="J2132" t="str">
            <v>BASE JV</v>
          </cell>
          <cell r="K2132" t="str">
            <v>P&amp;T</v>
          </cell>
          <cell r="L2132" t="str">
            <v>GM Nigeria, Operated</v>
          </cell>
          <cell r="M2132" t="str">
            <v>GM Nigeria, Operated</v>
          </cell>
          <cell r="N2132" t="str">
            <v>Project Manager NLNG Supplies</v>
          </cell>
          <cell r="O2132" t="str">
            <v>MADUMELU, PAUL</v>
          </cell>
          <cell r="P2132" t="str">
            <v>WILLIAM.EMINA@SHELL.COM</v>
          </cell>
          <cell r="Q2132" t="str">
            <v>OPEX</v>
          </cell>
          <cell r="R2132" t="str">
            <v>CAPEX</v>
          </cell>
          <cell r="S2132" t="str">
            <v>NON SAL</v>
          </cell>
          <cell r="T2132" t="str">
            <v>N/A</v>
          </cell>
          <cell r="U2132" t="str">
            <v>N/A</v>
          </cell>
          <cell r="V2132" t="str">
            <v>N/A</v>
          </cell>
          <cell r="W2132" t="str">
            <v>P242 Feasibility Expenses</v>
          </cell>
          <cell r="X2132" t="str">
            <v>S7200 Services</v>
          </cell>
          <cell r="Y2132" t="str">
            <v>A2180 Feasibility Expenses</v>
          </cell>
          <cell r="Z2132">
            <v>-25453.119999999999</v>
          </cell>
          <cell r="AA2132">
            <v>0</v>
          </cell>
          <cell r="AB2132">
            <v>0</v>
          </cell>
          <cell r="AC2132">
            <v>0</v>
          </cell>
          <cell r="AD2132">
            <v>0</v>
          </cell>
          <cell r="AG2132">
            <v>0</v>
          </cell>
          <cell r="AH2132">
            <v>0</v>
          </cell>
        </row>
        <row r="2133">
          <cell r="A2133" t="str">
            <v>P.NG.PAE.DF.03.203.1230</v>
          </cell>
          <cell r="B2133" t="str">
            <v xml:space="preserve"> Gbaran 2B SCD </v>
          </cell>
          <cell r="C2133" t="str">
            <v>GU2A &amp; 2B SCD</v>
          </cell>
          <cell r="D2133" t="str">
            <v>GU2A &amp; 2B SCD</v>
          </cell>
          <cell r="E2133" t="str">
            <v>MOJEED OKUNADE</v>
          </cell>
          <cell r="F2133" t="str">
            <v>MAJOR PROJECTS</v>
          </cell>
          <cell r="G2133">
            <v>415008</v>
          </cell>
          <cell r="H2133">
            <v>4150</v>
          </cell>
          <cell r="I2133" t="str">
            <v>CDPA</v>
          </cell>
          <cell r="J2133" t="str">
            <v>BASE JV</v>
          </cell>
          <cell r="K2133" t="str">
            <v>P&amp;T</v>
          </cell>
          <cell r="L2133" t="str">
            <v>GM Nigeria, Operated</v>
          </cell>
          <cell r="M2133" t="str">
            <v>GM Nigeria, Operated</v>
          </cell>
          <cell r="N2133" t="str">
            <v>Project Manager NLNG Supplies</v>
          </cell>
          <cell r="O2133" t="str">
            <v>AKINLAMI, OLUWAKEMI</v>
          </cell>
          <cell r="P2133" t="str">
            <v>KIRI.OBOMANU@SHELL.COM</v>
          </cell>
          <cell r="Q2133" t="str">
            <v>OPEX</v>
          </cell>
          <cell r="R2133" t="str">
            <v>OPEX</v>
          </cell>
          <cell r="S2133" t="str">
            <v>NON SAL</v>
          </cell>
          <cell r="T2133" t="str">
            <v>N/A</v>
          </cell>
          <cell r="U2133" t="str">
            <v>N/A</v>
          </cell>
          <cell r="V2133" t="str">
            <v>C_OPSE_OIL_Z11</v>
          </cell>
          <cell r="W2133" t="str">
            <v>P236.08 Overhead (SCD)</v>
          </cell>
          <cell r="X2133" t="str">
            <v>S7200 Services</v>
          </cell>
          <cell r="Y2133" t="str">
            <v>A2340 Overhead</v>
          </cell>
          <cell r="Z2133">
            <v>0</v>
          </cell>
          <cell r="AA2133">
            <v>0</v>
          </cell>
          <cell r="AB2133">
            <v>494100000</v>
          </cell>
          <cell r="AC2133">
            <v>0</v>
          </cell>
          <cell r="AD2133">
            <v>1620000</v>
          </cell>
          <cell r="AG2133">
            <v>0</v>
          </cell>
          <cell r="AH2133">
            <v>-1620000</v>
          </cell>
        </row>
        <row r="2134">
          <cell r="A2134" t="str">
            <v>P.NG.PAE.DL.11.001</v>
          </cell>
          <cell r="B2134" t="str">
            <v xml:space="preserve">CONSTRUCT AND PRE- COMMISSION           </v>
          </cell>
          <cell r="C2134" t="str">
            <v>P.NG.PAE.DL.13.001</v>
          </cell>
          <cell r="D2134" t="str">
            <v>FLOWLINE LEAKS REPAIR EAST</v>
          </cell>
          <cell r="E2134" t="str">
            <v>MOJEED OKUNADE</v>
          </cell>
          <cell r="F2134" t="str">
            <v>ENGINEERING</v>
          </cell>
          <cell r="G2134">
            <v>412002</v>
          </cell>
          <cell r="H2134">
            <v>4120</v>
          </cell>
          <cell r="I2134" t="str">
            <v>OF-MTCE</v>
          </cell>
          <cell r="J2134" t="str">
            <v>BASE JV</v>
          </cell>
          <cell r="K2134" t="str">
            <v>P&amp;T</v>
          </cell>
          <cell r="L2134" t="str">
            <v>GM Nigeria, Operated</v>
          </cell>
          <cell r="M2134" t="str">
            <v>GM Nigeria, Operated</v>
          </cell>
          <cell r="N2134" t="str">
            <v>Manager, Asset Engineering</v>
          </cell>
          <cell r="O2134" t="str">
            <v>EBEM, MARCEL</v>
          </cell>
          <cell r="P2134" t="str">
            <v>EMMANUEL.ERONMWON@SHELL.COM</v>
          </cell>
          <cell r="Q2134" t="str">
            <v>OPEX</v>
          </cell>
          <cell r="R2134" t="str">
            <v>OPEX</v>
          </cell>
          <cell r="S2134" t="str">
            <v>NON SAL</v>
          </cell>
          <cell r="T2134" t="str">
            <v>N/A</v>
          </cell>
          <cell r="U2134" t="str">
            <v>N/A</v>
          </cell>
          <cell r="V2134" t="str">
            <v>N/A</v>
          </cell>
          <cell r="W2134" t="str">
            <v>P233 Facilities Maintenance</v>
          </cell>
          <cell r="X2134" t="str">
            <v>S7200 Services</v>
          </cell>
          <cell r="Y2134" t="str">
            <v>A2140 Facilities Maintenance</v>
          </cell>
          <cell r="Z2134">
            <v>0</v>
          </cell>
          <cell r="AA2134">
            <v>0</v>
          </cell>
          <cell r="AB2134">
            <v>0</v>
          </cell>
          <cell r="AC2134">
            <v>0</v>
          </cell>
          <cell r="AD2134">
            <v>0</v>
          </cell>
          <cell r="AG2134">
            <v>0</v>
          </cell>
          <cell r="AH2134">
            <v>0</v>
          </cell>
        </row>
        <row r="2135">
          <cell r="A2135" t="str">
            <v>P.NG.PAE.DL.13.001</v>
          </cell>
          <cell r="B2135" t="str">
            <v>FLOWLINE LEAKS REPAIR EAST</v>
          </cell>
          <cell r="C2135" t="str">
            <v>P.NG.PAE.DL.13.001</v>
          </cell>
          <cell r="D2135" t="str">
            <v>FLOWLINE LEAKS REPAIR EAST</v>
          </cell>
          <cell r="E2135" t="str">
            <v>MOJEED OKUNADE</v>
          </cell>
          <cell r="F2135" t="str">
            <v>ENGINEERING</v>
          </cell>
          <cell r="G2135">
            <v>412002</v>
          </cell>
          <cell r="H2135">
            <v>4120</v>
          </cell>
          <cell r="I2135" t="str">
            <v>OF-MTCE</v>
          </cell>
          <cell r="J2135" t="str">
            <v>BASE JV</v>
          </cell>
          <cell r="K2135" t="str">
            <v>P&amp;T</v>
          </cell>
          <cell r="L2135" t="str">
            <v>GM Nigeria, Operated</v>
          </cell>
          <cell r="M2135" t="str">
            <v>GM Nigeria, Operated</v>
          </cell>
          <cell r="N2135" t="str">
            <v>Manager, Asset Engineering</v>
          </cell>
          <cell r="O2135" t="str">
            <v>EBEM, MARCEL</v>
          </cell>
          <cell r="P2135" t="str">
            <v>EMMANUEL.ERONMWON@SHELL.COM</v>
          </cell>
          <cell r="Q2135" t="str">
            <v>OPEX</v>
          </cell>
          <cell r="R2135" t="str">
            <v>OPEX</v>
          </cell>
          <cell r="S2135" t="str">
            <v>NON SAL</v>
          </cell>
          <cell r="T2135" t="str">
            <v>N/A</v>
          </cell>
          <cell r="U2135" t="str">
            <v>N/A</v>
          </cell>
          <cell r="V2135" t="str">
            <v>C_OPSE_OIL_Z11</v>
          </cell>
          <cell r="W2135" t="str">
            <v>P233 Facilities Maintenance</v>
          </cell>
          <cell r="X2135" t="str">
            <v>S7200 Services</v>
          </cell>
          <cell r="Y2135" t="str">
            <v>A2180 Feasibility Expenses</v>
          </cell>
          <cell r="Z2135">
            <v>153073.25</v>
          </cell>
          <cell r="AA2135">
            <v>233345.55</v>
          </cell>
          <cell r="AB2135">
            <v>41279312</v>
          </cell>
          <cell r="AC2135">
            <v>113438</v>
          </cell>
          <cell r="AD2135">
            <v>248780.00655737706</v>
          </cell>
          <cell r="AG2135">
            <v>0</v>
          </cell>
          <cell r="AH2135">
            <v>-248780.00655737706</v>
          </cell>
        </row>
        <row r="2136">
          <cell r="A2136" t="str">
            <v>P.NG.PAE.DL.14.001</v>
          </cell>
          <cell r="B2136" t="str">
            <v>FLOWLINE LEAKS REPAIR EAST</v>
          </cell>
          <cell r="C2136" t="str">
            <v>P.NG.PAE.DL.13.001</v>
          </cell>
          <cell r="D2136" t="str">
            <v>FLOWLINE LEAKS REPAIR EAST</v>
          </cell>
          <cell r="E2136" t="str">
            <v>MOJEED OKUNADE</v>
          </cell>
          <cell r="F2136" t="str">
            <v>ENGINEERING</v>
          </cell>
          <cell r="G2136">
            <v>412002</v>
          </cell>
          <cell r="H2136">
            <v>4120</v>
          </cell>
          <cell r="I2136" t="str">
            <v>OF-MTCE</v>
          </cell>
          <cell r="J2136" t="str">
            <v>BASE JV</v>
          </cell>
          <cell r="K2136" t="str">
            <v>P&amp;T</v>
          </cell>
          <cell r="L2136" t="str">
            <v>GM Nigeria, Operated</v>
          </cell>
          <cell r="M2136" t="str">
            <v>GM Nigeria, Operated</v>
          </cell>
          <cell r="N2136" t="str">
            <v>Manager, Asset Engineering</v>
          </cell>
          <cell r="O2136" t="str">
            <v>EBEM, MARCEL</v>
          </cell>
          <cell r="P2136" t="str">
            <v>EMMANUEL.ERONMWON@SHELL.COM</v>
          </cell>
          <cell r="Q2136" t="str">
            <v>OPEX</v>
          </cell>
          <cell r="R2136" t="str">
            <v>OPEX</v>
          </cell>
          <cell r="S2136" t="str">
            <v>NON SAL</v>
          </cell>
          <cell r="T2136" t="str">
            <v>N/A</v>
          </cell>
          <cell r="U2136" t="str">
            <v>N/A</v>
          </cell>
          <cell r="V2136" t="str">
            <v>N/A</v>
          </cell>
          <cell r="W2136" t="str">
            <v>P233 Facilities Maintenance</v>
          </cell>
          <cell r="X2136" t="str">
            <v>S7200 Services</v>
          </cell>
          <cell r="Y2136" t="str">
            <v>A2140 Facilities Maintenance</v>
          </cell>
          <cell r="Z2136">
            <v>0</v>
          </cell>
          <cell r="AA2136">
            <v>0</v>
          </cell>
          <cell r="AB2136">
            <v>0</v>
          </cell>
          <cell r="AC2136">
            <v>0</v>
          </cell>
          <cell r="AD2136">
            <v>0</v>
          </cell>
          <cell r="AG2136">
            <v>0</v>
          </cell>
          <cell r="AH2136">
            <v>0</v>
          </cell>
        </row>
        <row r="2137">
          <cell r="A2137" t="str">
            <v>P.NG.PAE.DG.13.015</v>
          </cell>
          <cell r="B2137" t="str">
            <v>AFAM F5 SCD</v>
          </cell>
          <cell r="C2137" t="str">
            <v>P.NG.PAE.DG.13.015</v>
          </cell>
          <cell r="D2137" t="str">
            <v>AFAM F5 SCD</v>
          </cell>
          <cell r="E2137" t="str">
            <v>CHIGBO ENENMO</v>
          </cell>
          <cell r="F2137" t="str">
            <v>EXTERNAL RELATIONS</v>
          </cell>
          <cell r="G2137">
            <v>414003</v>
          </cell>
          <cell r="H2137">
            <v>4140</v>
          </cell>
          <cell r="I2137" t="str">
            <v>CDPA</v>
          </cell>
          <cell r="J2137" t="str">
            <v>DOMGAS/IPP</v>
          </cell>
          <cell r="K2137" t="str">
            <v>CC &amp; MD</v>
          </cell>
          <cell r="L2137" t="str">
            <v>EXTERNAL RELATIONS</v>
          </cell>
          <cell r="M2137" t="str">
            <v>External Relations Manager</v>
          </cell>
          <cell r="N2137" t="str">
            <v>Stakeholder Relations Manager</v>
          </cell>
          <cell r="O2137" t="str">
            <v>SOKUNBI, ADEOLA</v>
          </cell>
          <cell r="P2137" t="str">
            <v>MESHACK.ASOMBA@SHELL.COM</v>
          </cell>
          <cell r="Q2137" t="str">
            <v>OPEX</v>
          </cell>
          <cell r="R2137" t="str">
            <v>OPEX</v>
          </cell>
          <cell r="S2137" t="str">
            <v>NON SAL</v>
          </cell>
          <cell r="T2137" t="str">
            <v>N/A</v>
          </cell>
          <cell r="U2137" t="str">
            <v>N/A</v>
          </cell>
          <cell r="V2137" t="str">
            <v>C_AFAM_F5</v>
          </cell>
          <cell r="W2137" t="str">
            <v>P236.08 Overhead (SCD)</v>
          </cell>
          <cell r="X2137" t="str">
            <v>S7200 Services</v>
          </cell>
          <cell r="Y2137" t="str">
            <v>A2180 Feasibility Expenses</v>
          </cell>
          <cell r="Z2137">
            <v>0</v>
          </cell>
          <cell r="AA2137">
            <v>0</v>
          </cell>
          <cell r="AB2137">
            <v>4279920</v>
          </cell>
          <cell r="AC2137">
            <v>0</v>
          </cell>
          <cell r="AD2137">
            <v>14032.524590163934</v>
          </cell>
          <cell r="AG2137">
            <v>0</v>
          </cell>
          <cell r="AH2137">
            <v>-14032.524590163934</v>
          </cell>
        </row>
        <row r="2138">
          <cell r="A2138" t="str">
            <v>P.NG.PBE.IC.04.001</v>
          </cell>
          <cell r="B2138" t="str">
            <v>OGBIA-AKIPELAI-NEMBE ROAD</v>
          </cell>
          <cell r="C2138" t="str">
            <v>P.NG.PBE.IC.04.001</v>
          </cell>
          <cell r="D2138" t="str">
            <v>OGBIA-AKIPELAI-NEMBE ROAD (CD - ROAD)</v>
          </cell>
          <cell r="E2138" t="str">
            <v>CHIGBO ENENMO</v>
          </cell>
          <cell r="F2138" t="str">
            <v>EXTERNAL RELATIONS</v>
          </cell>
          <cell r="G2138">
            <v>415008</v>
          </cell>
          <cell r="H2138">
            <v>4150</v>
          </cell>
          <cell r="I2138" t="str">
            <v>CDPA</v>
          </cell>
          <cell r="J2138" t="str">
            <v>BASE JV</v>
          </cell>
          <cell r="K2138" t="str">
            <v>CC &amp; MD</v>
          </cell>
          <cell r="L2138" t="str">
            <v>EXTERNAL RELATIONS</v>
          </cell>
          <cell r="M2138" t="str">
            <v>External Relations Manager</v>
          </cell>
          <cell r="N2138" t="str">
            <v>ER Strategy &amp; Value Assurance Mgr</v>
          </cell>
          <cell r="O2138" t="str">
            <v>SOKUNBI, ADEOLA</v>
          </cell>
          <cell r="P2138" t="str">
            <v>MAXWELL.EBIRIM@SHELL.COM</v>
          </cell>
          <cell r="Q2138" t="str">
            <v>OPEX</v>
          </cell>
          <cell r="R2138" t="str">
            <v>OPEX</v>
          </cell>
          <cell r="S2138" t="str">
            <v>NON SAL</v>
          </cell>
          <cell r="T2138" t="str">
            <v>N/A</v>
          </cell>
          <cell r="U2138" t="str">
            <v>N/A</v>
          </cell>
          <cell r="V2138" t="str">
            <v>C_OPSE_OIL_Z11</v>
          </cell>
          <cell r="W2138" t="str">
            <v>P236.08 Overhead (SCD)</v>
          </cell>
          <cell r="X2138" t="str">
            <v>S7200 Services</v>
          </cell>
          <cell r="Y2138" t="str">
            <v>A2340 Overhead</v>
          </cell>
          <cell r="Z2138">
            <v>6096733.1999999993</v>
          </cell>
          <cell r="AA2138">
            <v>380958.89999999997</v>
          </cell>
          <cell r="AB2138">
            <v>0</v>
          </cell>
          <cell r="AC2138">
            <v>0</v>
          </cell>
          <cell r="AD2138">
            <v>0</v>
          </cell>
          <cell r="AG2138">
            <v>0</v>
          </cell>
          <cell r="AH2138">
            <v>0</v>
          </cell>
        </row>
        <row r="2139">
          <cell r="A2139" t="str">
            <v>P.NG.PAE.DG.17.001</v>
          </cell>
          <cell r="B2139" t="str">
            <v xml:space="preserve"> Gbaran 3B Uzu Pre-FID cost </v>
          </cell>
          <cell r="C2139" t="str">
            <v xml:space="preserve"> Gbaran 3B Uzu Pre-FID cost </v>
          </cell>
          <cell r="D2139" t="str">
            <v xml:space="preserve"> Gbaran 3B Uzu Pre-FID cost </v>
          </cell>
          <cell r="E2139" t="str">
            <v>MOJEED OKUNADE</v>
          </cell>
          <cell r="F2139" t="str">
            <v>MAJOR PROJECTS</v>
          </cell>
          <cell r="G2139">
            <v>13301</v>
          </cell>
          <cell r="H2139">
            <v>133</v>
          </cell>
          <cell r="I2139" t="str">
            <v>GAS</v>
          </cell>
          <cell r="J2139" t="str">
            <v>BASE JV</v>
          </cell>
          <cell r="K2139" t="str">
            <v>P&amp;T</v>
          </cell>
          <cell r="L2139" t="str">
            <v>GM Nigeria, Operated</v>
          </cell>
          <cell r="M2139" t="str">
            <v>GM Nigeria, Operated</v>
          </cell>
          <cell r="N2139" t="str">
            <v>Project Manager NLNG Supplies</v>
          </cell>
          <cell r="O2139" t="str">
            <v>AKINLAMI, OLUWAKEMI</v>
          </cell>
          <cell r="P2139" t="str">
            <v>TUNDE.ADESANYA@SHELL.COM</v>
          </cell>
          <cell r="Q2139" t="str">
            <v>OPEX</v>
          </cell>
          <cell r="R2139" t="str">
            <v>CAPEX</v>
          </cell>
          <cell r="S2139" t="str">
            <v>NON Wells</v>
          </cell>
          <cell r="T2139" t="str">
            <v>N/A</v>
          </cell>
          <cell r="U2139" t="str">
            <v>N/A</v>
          </cell>
          <cell r="V2139" t="str">
            <v>C_GBARAN PH 3 (ENWHE GREEN FIELD)_Pre-Fid</v>
          </cell>
          <cell r="W2139" t="str">
            <v>P242 Feasibility Expenses</v>
          </cell>
          <cell r="X2139" t="str">
            <v>S7200 Services</v>
          </cell>
          <cell r="Y2139" t="str">
            <v>A2180 Feasibility Expenses</v>
          </cell>
          <cell r="Z2139">
            <v>0</v>
          </cell>
          <cell r="AA2139">
            <v>0</v>
          </cell>
          <cell r="AB2139">
            <v>0</v>
          </cell>
          <cell r="AC2139">
            <v>0</v>
          </cell>
          <cell r="AD2139">
            <v>0</v>
          </cell>
          <cell r="AG2139">
            <v>0</v>
          </cell>
          <cell r="AH2139">
            <v>0</v>
          </cell>
        </row>
        <row r="2140">
          <cell r="A2140" t="str">
            <v>P.NG.PPE.DP.02.002</v>
          </cell>
          <cell r="B2140" t="str">
            <v>NEMBE CREEK PIPELINE REPL -COMM PROJECTS</v>
          </cell>
          <cell r="C2140" t="str">
            <v>P.NG.PBE.IC.04.001</v>
          </cell>
          <cell r="D2140" t="str">
            <v>OGBIA-AKIPELAI-NEMBE ROAD (CD - ROAD)</v>
          </cell>
          <cell r="E2140" t="str">
            <v>CHIGBO ENENMO</v>
          </cell>
          <cell r="F2140" t="str">
            <v>EXTERNAL RELATIONS</v>
          </cell>
          <cell r="G2140">
            <v>415008</v>
          </cell>
          <cell r="H2140">
            <v>4150</v>
          </cell>
          <cell r="I2140" t="str">
            <v>CDPA</v>
          </cell>
          <cell r="J2140" t="str">
            <v>BASE JV</v>
          </cell>
          <cell r="K2140" t="str">
            <v>CC &amp; MD</v>
          </cell>
          <cell r="L2140" t="str">
            <v>EXTERNAL RELATIONS</v>
          </cell>
          <cell r="M2140" t="str">
            <v>External Relations Manager</v>
          </cell>
          <cell r="N2140" t="str">
            <v>Stakeholder Relations Manager</v>
          </cell>
          <cell r="O2140" t="str">
            <v>SOKUNBI, ADEOLA</v>
          </cell>
          <cell r="P2140" t="str">
            <v>MAXWELL.EBIRIM@SHELL.COM</v>
          </cell>
          <cell r="Q2140" t="str">
            <v>OPEX</v>
          </cell>
          <cell r="R2140" t="str">
            <v>OPEX</v>
          </cell>
          <cell r="S2140" t="str">
            <v>NON SAL</v>
          </cell>
          <cell r="T2140" t="str">
            <v>N/A</v>
          </cell>
          <cell r="U2140" t="str">
            <v>N/A</v>
          </cell>
          <cell r="V2140" t="str">
            <v>N/A</v>
          </cell>
          <cell r="W2140" t="str">
            <v>P236.08 Overhead (SCD)</v>
          </cell>
          <cell r="X2140" t="str">
            <v>S7200 Services</v>
          </cell>
          <cell r="Y2140" t="str">
            <v>A2340 Overhead</v>
          </cell>
          <cell r="Z2140">
            <v>0</v>
          </cell>
          <cell r="AA2140">
            <v>0</v>
          </cell>
          <cell r="AB2140">
            <v>0</v>
          </cell>
          <cell r="AC2140">
            <v>0</v>
          </cell>
          <cell r="AD2140">
            <v>0</v>
          </cell>
          <cell r="AG2140">
            <v>0</v>
          </cell>
          <cell r="AH2140">
            <v>0</v>
          </cell>
        </row>
        <row r="2141">
          <cell r="A2141" t="str">
            <v>P.NG.PBW.DL.13.001</v>
          </cell>
          <cell r="B2141" t="str">
            <v>FLOWLINE LEAKS REPAIR WEST</v>
          </cell>
          <cell r="C2141" t="str">
            <v>P.NG.PBW.DL.13.001</v>
          </cell>
          <cell r="D2141" t="str">
            <v>FLOWLINE LEAKS REPAIR WEST</v>
          </cell>
          <cell r="E2141" t="str">
            <v>MOJEED OKUNADE</v>
          </cell>
          <cell r="F2141" t="str">
            <v>ENGINEERING</v>
          </cell>
          <cell r="G2141">
            <v>412002</v>
          </cell>
          <cell r="H2141">
            <v>4120</v>
          </cell>
          <cell r="I2141" t="str">
            <v>OF-MTCE</v>
          </cell>
          <cell r="J2141" t="str">
            <v>BASE JV</v>
          </cell>
          <cell r="K2141" t="str">
            <v>P&amp;T</v>
          </cell>
          <cell r="L2141" t="str">
            <v>GM Nigeria, Operated</v>
          </cell>
          <cell r="M2141" t="str">
            <v>GM Nigeria, Operated</v>
          </cell>
          <cell r="N2141" t="str">
            <v>Manager, Asset Engineering</v>
          </cell>
          <cell r="O2141" t="str">
            <v>EBEM, MARCEL</v>
          </cell>
          <cell r="P2141" t="str">
            <v>SEPREBO.SAGBE@SHELL.COM</v>
          </cell>
          <cell r="Q2141" t="str">
            <v>OPEX</v>
          </cell>
          <cell r="R2141" t="str">
            <v>OPEX</v>
          </cell>
          <cell r="S2141" t="str">
            <v>NON SAL</v>
          </cell>
          <cell r="T2141" t="str">
            <v>N/A</v>
          </cell>
          <cell r="U2141" t="str">
            <v>N/A</v>
          </cell>
          <cell r="V2141" t="str">
            <v>C_OPSE_OIL_Z11</v>
          </cell>
          <cell r="W2141" t="str">
            <v>P233 Facilities Maintenance</v>
          </cell>
          <cell r="X2141" t="str">
            <v>S7200 Services</v>
          </cell>
          <cell r="Y2141" t="str">
            <v>A2140 Facilities Maintenance</v>
          </cell>
          <cell r="Z2141">
            <v>126905.16999999998</v>
          </cell>
          <cell r="AA2141">
            <v>0</v>
          </cell>
          <cell r="AB2141">
            <v>30959312</v>
          </cell>
          <cell r="AC2141">
            <v>114298</v>
          </cell>
          <cell r="AD2141">
            <v>215803.94098360656</v>
          </cell>
          <cell r="AG2141">
            <v>0</v>
          </cell>
          <cell r="AH2141">
            <v>-215803.94098360656</v>
          </cell>
        </row>
        <row r="2142">
          <cell r="A2142" t="str">
            <v>P.NG.PBW.DL.14.001</v>
          </cell>
          <cell r="B2142" t="str">
            <v>FLOWLINE LEAKS REPAIR WEST</v>
          </cell>
          <cell r="C2142" t="str">
            <v>P.NG.PBW.DL.13.001</v>
          </cell>
          <cell r="D2142" t="str">
            <v>FLOWLINE LEAKS REPAIR WEST</v>
          </cell>
          <cell r="E2142" t="str">
            <v>MOJEED OKUNADE</v>
          </cell>
          <cell r="F2142" t="str">
            <v>ENGINEERING</v>
          </cell>
          <cell r="G2142">
            <v>412002</v>
          </cell>
          <cell r="H2142">
            <v>4120</v>
          </cell>
          <cell r="I2142" t="str">
            <v>OF-MTCE</v>
          </cell>
          <cell r="J2142" t="str">
            <v>BASE JV</v>
          </cell>
          <cell r="K2142" t="str">
            <v>P&amp;T</v>
          </cell>
          <cell r="L2142" t="str">
            <v>GM Nigeria, Operated</v>
          </cell>
          <cell r="M2142" t="str">
            <v>GM Nigeria, Operated</v>
          </cell>
          <cell r="N2142" t="str">
            <v>Manager, Asset Engineering</v>
          </cell>
          <cell r="O2142" t="str">
            <v>EBEM, MARCEL</v>
          </cell>
          <cell r="P2142" t="str">
            <v>SEPREBO.SAGBE@SHELL.COM</v>
          </cell>
          <cell r="Q2142" t="str">
            <v>OPEX</v>
          </cell>
          <cell r="R2142" t="str">
            <v>OPEX</v>
          </cell>
          <cell r="S2142" t="str">
            <v>NON SAL</v>
          </cell>
          <cell r="T2142" t="str">
            <v>N/A</v>
          </cell>
          <cell r="U2142" t="str">
            <v>N/A</v>
          </cell>
          <cell r="V2142" t="str">
            <v>N/A</v>
          </cell>
          <cell r="W2142" t="str">
            <v>P233 Facilities Maintenance</v>
          </cell>
          <cell r="X2142" t="str">
            <v>S7200 Services</v>
          </cell>
          <cell r="Y2142" t="str">
            <v>A2140 Facilities Maintenance</v>
          </cell>
          <cell r="Z2142">
            <v>0</v>
          </cell>
          <cell r="AA2142">
            <v>0</v>
          </cell>
          <cell r="AB2142">
            <v>0</v>
          </cell>
          <cell r="AC2142">
            <v>0</v>
          </cell>
          <cell r="AD2142">
            <v>0</v>
          </cell>
          <cell r="AG2142">
            <v>0</v>
          </cell>
          <cell r="AH2142">
            <v>0</v>
          </cell>
        </row>
        <row r="2143">
          <cell r="A2143" t="str">
            <v>P.NG.PAE.DL.18.001</v>
          </cell>
          <cell r="B2143" t="str">
            <v>Corporate vandalized flowline replacement</v>
          </cell>
          <cell r="C2143" t="str">
            <v xml:space="preserve">NEW_ASS-ENG_F/L </v>
          </cell>
          <cell r="D2143" t="str">
            <v>Corporate vandalized flowline replacement</v>
          </cell>
          <cell r="E2143" t="str">
            <v>MOJEED OKUNADE</v>
          </cell>
          <cell r="F2143" t="str">
            <v>ENGINEERING</v>
          </cell>
          <cell r="G2143">
            <v>412002</v>
          </cell>
          <cell r="H2143">
            <v>4120</v>
          </cell>
          <cell r="I2143" t="str">
            <v>OF-MTCE</v>
          </cell>
          <cell r="J2143" t="str">
            <v>BASE JV</v>
          </cell>
          <cell r="K2143" t="str">
            <v>P&amp;T</v>
          </cell>
          <cell r="L2143" t="str">
            <v>GM Nigeria, Operated</v>
          </cell>
          <cell r="M2143" t="str">
            <v>GM Nigeria, Operated</v>
          </cell>
          <cell r="N2143" t="str">
            <v>Manager, Asset Engineering</v>
          </cell>
          <cell r="O2143" t="str">
            <v>EBEM, MARCEL</v>
          </cell>
          <cell r="P2143" t="str">
            <v>EMMANUEL.ERONMWON@SHELL.COM</v>
          </cell>
          <cell r="Q2143" t="str">
            <v>OPEX</v>
          </cell>
          <cell r="R2143" t="str">
            <v>OPEX</v>
          </cell>
          <cell r="S2143" t="str">
            <v>NON SAL</v>
          </cell>
          <cell r="T2143" t="str">
            <v>N/A</v>
          </cell>
          <cell r="U2143" t="str">
            <v>N/A</v>
          </cell>
          <cell r="V2143" t="str">
            <v>N/A</v>
          </cell>
          <cell r="W2143" t="str">
            <v>P233 Facilities Maintenance</v>
          </cell>
          <cell r="X2143" t="str">
            <v>S7200 Services</v>
          </cell>
          <cell r="Y2143" t="str">
            <v>A2140 Facilities Maintenance</v>
          </cell>
          <cell r="Z2143">
            <v>0</v>
          </cell>
          <cell r="AA2143">
            <v>0</v>
          </cell>
          <cell r="AB2143">
            <v>0</v>
          </cell>
          <cell r="AC2143">
            <v>0</v>
          </cell>
          <cell r="AD2143">
            <v>0</v>
          </cell>
          <cell r="AG2143">
            <v>0</v>
          </cell>
          <cell r="AH2143">
            <v>0</v>
          </cell>
        </row>
        <row r="2144">
          <cell r="A2144" t="str">
            <v>P.NG.PAE.IM.18.001</v>
          </cell>
          <cell r="B2144" t="str">
            <v>Facility Mechanical Repairs  Works East</v>
          </cell>
          <cell r="C2144" t="str">
            <v>NEW_ASS-ENG_MECH UPGRD-E</v>
          </cell>
          <cell r="D2144" t="str">
            <v>Facility Mechanical Repairs  Works East</v>
          </cell>
          <cell r="E2144" t="str">
            <v>MOJEED OKUNADE</v>
          </cell>
          <cell r="F2144" t="str">
            <v>ENGINEERING</v>
          </cell>
          <cell r="G2144">
            <v>412002</v>
          </cell>
          <cell r="H2144">
            <v>4120</v>
          </cell>
          <cell r="I2144" t="str">
            <v>OF-MTCE</v>
          </cell>
          <cell r="J2144" t="str">
            <v>BASE JV</v>
          </cell>
          <cell r="K2144" t="str">
            <v>P&amp;T</v>
          </cell>
          <cell r="L2144" t="str">
            <v>GM Nigeria, Operated</v>
          </cell>
          <cell r="M2144" t="str">
            <v>GM Nigeria, Operated</v>
          </cell>
          <cell r="N2144" t="str">
            <v>Manager, Asset Engineering</v>
          </cell>
          <cell r="O2144" t="str">
            <v>EBEM, MARCEL</v>
          </cell>
          <cell r="P2144" t="str">
            <v>UCHE.EGUNATUM@SHELL.COM</v>
          </cell>
          <cell r="Q2144" t="str">
            <v>OPEX</v>
          </cell>
          <cell r="R2144" t="str">
            <v>OPEX</v>
          </cell>
          <cell r="S2144" t="str">
            <v>NON SAL</v>
          </cell>
          <cell r="T2144" t="str">
            <v>N/A</v>
          </cell>
          <cell r="U2144" t="str">
            <v>N/A</v>
          </cell>
          <cell r="V2144" t="str">
            <v>N/A</v>
          </cell>
          <cell r="W2144" t="str">
            <v>P233 Facilities Maintenance</v>
          </cell>
          <cell r="X2144" t="str">
            <v>S7200 Services</v>
          </cell>
          <cell r="Y2144" t="str">
            <v>A2140 Facilities Maintenance</v>
          </cell>
          <cell r="Z2144">
            <v>0</v>
          </cell>
          <cell r="AA2144">
            <v>0</v>
          </cell>
          <cell r="AB2144">
            <v>0</v>
          </cell>
          <cell r="AC2144">
            <v>0</v>
          </cell>
          <cell r="AD2144">
            <v>0</v>
          </cell>
          <cell r="AG2144">
            <v>0</v>
          </cell>
          <cell r="AH2144">
            <v>0</v>
          </cell>
        </row>
        <row r="2145">
          <cell r="A2145" t="str">
            <v>P.NG.PAE.IM.18.002</v>
          </cell>
          <cell r="B2145" t="str">
            <v>Swamp West Extra Ordinary FS/Platform Repairs</v>
          </cell>
          <cell r="C2145" t="str">
            <v xml:space="preserve">  NEW_ASS-ENG_FS-EXT-MTC </v>
          </cell>
          <cell r="D2145" t="str">
            <v>Swamp West Extra Ordinary FS/Platform Repairs</v>
          </cell>
          <cell r="E2145" t="str">
            <v>MOJEED OKUNADE</v>
          </cell>
          <cell r="F2145" t="str">
            <v>ENGINEERING</v>
          </cell>
          <cell r="G2145">
            <v>412002</v>
          </cell>
          <cell r="H2145">
            <v>4120</v>
          </cell>
          <cell r="I2145" t="str">
            <v>OF-MTCE</v>
          </cell>
          <cell r="J2145" t="str">
            <v>BASE JV</v>
          </cell>
          <cell r="K2145" t="str">
            <v>P&amp;T</v>
          </cell>
          <cell r="L2145" t="str">
            <v>GM Nigeria, Operated</v>
          </cell>
          <cell r="M2145" t="str">
            <v>GM Nigeria, Operated</v>
          </cell>
          <cell r="N2145" t="str">
            <v>Manager, Asset Engineering</v>
          </cell>
          <cell r="O2145" t="str">
            <v>EBEM, MARCEL</v>
          </cell>
          <cell r="P2145" t="str">
            <v>SEPREBO.SAGBE@SHELL.COM</v>
          </cell>
          <cell r="Q2145" t="str">
            <v>OPEX</v>
          </cell>
          <cell r="R2145" t="str">
            <v>OPEX</v>
          </cell>
          <cell r="S2145" t="str">
            <v>NON SAL</v>
          </cell>
          <cell r="T2145" t="str">
            <v>N/A</v>
          </cell>
          <cell r="U2145" t="str">
            <v>N/A</v>
          </cell>
          <cell r="V2145" t="str">
            <v>C_OPSE_OIL_Z11</v>
          </cell>
          <cell r="W2145" t="str">
            <v>P233 Facilities Maintenance</v>
          </cell>
          <cell r="X2145" t="str">
            <v>S7200 Services</v>
          </cell>
          <cell r="Y2145" t="str">
            <v>A2140 Facilities Maintenance</v>
          </cell>
          <cell r="Z2145">
            <v>0</v>
          </cell>
          <cell r="AA2145">
            <v>0</v>
          </cell>
          <cell r="AB2145">
            <v>0</v>
          </cell>
          <cell r="AC2145">
            <v>0</v>
          </cell>
          <cell r="AD2145">
            <v>0</v>
          </cell>
          <cell r="AG2145">
            <v>0</v>
          </cell>
          <cell r="AH2145">
            <v>0</v>
          </cell>
        </row>
        <row r="2146">
          <cell r="A2146" t="str">
            <v>P.NG.PAE.OP.10.001</v>
          </cell>
          <cell r="B2146" t="str">
            <v>EAST LAND WELLS SECURING 4</v>
          </cell>
          <cell r="C2146" t="str">
            <v>P.NG.PAE.OP.10.001</v>
          </cell>
          <cell r="D2146" t="str">
            <v>EAST LAND WELLS SECURING 4</v>
          </cell>
          <cell r="E2146" t="str">
            <v>MOJEED OKUNADE</v>
          </cell>
          <cell r="F2146" t="str">
            <v>WELLS</v>
          </cell>
          <cell r="G2146">
            <v>411001</v>
          </cell>
          <cell r="H2146">
            <v>4110</v>
          </cell>
          <cell r="I2146" t="str">
            <v>PE</v>
          </cell>
          <cell r="J2146" t="str">
            <v>BASE JV</v>
          </cell>
          <cell r="K2146" t="str">
            <v>P&amp;T</v>
          </cell>
          <cell r="L2146" t="str">
            <v>WELLS</v>
          </cell>
          <cell r="M2146" t="str">
            <v>GM Wells Ops SPDC</v>
          </cell>
          <cell r="N2146" t="str">
            <v>Well Engineering Manager (CWI)</v>
          </cell>
          <cell r="O2146" t="str">
            <v>AUDU-USMAN, ISAAC</v>
          </cell>
          <cell r="P2146" t="str">
            <v>NURUDEEN.IBRAHIM@SHELL.COM</v>
          </cell>
          <cell r="Q2146" t="str">
            <v>OPEX</v>
          </cell>
          <cell r="R2146" t="str">
            <v>OPEX</v>
          </cell>
          <cell r="S2146" t="str">
            <v>NON SAL</v>
          </cell>
          <cell r="T2146" t="str">
            <v>N/A</v>
          </cell>
          <cell r="U2146" t="str">
            <v>N/A</v>
          </cell>
          <cell r="V2146" t="str">
            <v>N_AGBD_EL1_N01</v>
          </cell>
          <cell r="W2146" t="str">
            <v>P232 Well Mtce, Testing &amp; Stimulation</v>
          </cell>
          <cell r="X2146" t="str">
            <v>S7200 Services</v>
          </cell>
          <cell r="Y2146" t="str">
            <v>A2130 Well/Mine Maintenance</v>
          </cell>
          <cell r="Z2146">
            <v>715445.19000000006</v>
          </cell>
          <cell r="AA2146">
            <v>1264996.76</v>
          </cell>
          <cell r="AB2146">
            <v>88770006</v>
          </cell>
          <cell r="AC2146">
            <v>436573.8</v>
          </cell>
          <cell r="AD2146">
            <v>727623</v>
          </cell>
          <cell r="AG2146">
            <v>0</v>
          </cell>
          <cell r="AH2146">
            <v>-727623</v>
          </cell>
        </row>
        <row r="2147">
          <cell r="A2147" t="str">
            <v>P.NG.PAE.OP.10.002</v>
          </cell>
          <cell r="B2147" t="str">
            <v>WELL MOVABLES EMERGENCY READINESS</v>
          </cell>
          <cell r="C2147" t="str">
            <v>P.NG.PAE.OP.10.002</v>
          </cell>
          <cell r="D2147" t="str">
            <v>WELL MOVABLES EMERGENCY READINESS</v>
          </cell>
          <cell r="E2147" t="str">
            <v>MOJEED OKUNADE</v>
          </cell>
          <cell r="F2147" t="str">
            <v>WELLS</v>
          </cell>
          <cell r="G2147">
            <v>415004</v>
          </cell>
          <cell r="H2147">
            <v>4150</v>
          </cell>
          <cell r="I2147" t="str">
            <v>PE</v>
          </cell>
          <cell r="J2147" t="str">
            <v>BASE JV</v>
          </cell>
          <cell r="K2147" t="str">
            <v>P&amp;T</v>
          </cell>
          <cell r="L2147" t="str">
            <v>WELLS</v>
          </cell>
          <cell r="M2147" t="str">
            <v>GM Wells Ops SPDC</v>
          </cell>
          <cell r="N2147" t="str">
            <v>Well Engineering Manager</v>
          </cell>
          <cell r="O2147" t="str">
            <v>AUDU-USMAN, ISAAC</v>
          </cell>
          <cell r="P2147" t="str">
            <v>NURUDEEN.IBRAHIM@SHELL.COM</v>
          </cell>
          <cell r="Q2147" t="str">
            <v>OPEX</v>
          </cell>
          <cell r="R2147" t="str">
            <v>OPEX</v>
          </cell>
          <cell r="S2147" t="str">
            <v>NON SAL</v>
          </cell>
          <cell r="T2147" t="str">
            <v>N/A</v>
          </cell>
          <cell r="U2147" t="str">
            <v>N/A</v>
          </cell>
          <cell r="V2147" t="str">
            <v>C_OPSE_OIL_Z11</v>
          </cell>
          <cell r="W2147" t="str">
            <v>P232 Well Mtce, Testing &amp; Stimulation</v>
          </cell>
          <cell r="X2147" t="str">
            <v>S7200 Services</v>
          </cell>
          <cell r="Y2147" t="str">
            <v>A2130 Well/Mine Maintenance</v>
          </cell>
          <cell r="Z2147">
            <v>722104.5</v>
          </cell>
          <cell r="AA2147">
            <v>551948.49</v>
          </cell>
          <cell r="AB2147">
            <v>127709600</v>
          </cell>
          <cell r="AC2147">
            <v>628080</v>
          </cell>
          <cell r="AD2147">
            <v>1046800</v>
          </cell>
          <cell r="AG2147">
            <v>0</v>
          </cell>
          <cell r="AH2147">
            <v>-1046800</v>
          </cell>
        </row>
        <row r="2148">
          <cell r="A2148" t="str">
            <v>P.NG.PAE.OP.13.001</v>
          </cell>
          <cell r="B2148" t="str">
            <v>WELLS DEFERMENT REDUCTION</v>
          </cell>
          <cell r="C2148" t="str">
            <v>P.NG.PAE.OP.13.001</v>
          </cell>
          <cell r="D2148" t="str">
            <v>UN-PLANNED INTERVENTION</v>
          </cell>
          <cell r="E2148" t="str">
            <v>IRETI OMOTOSO</v>
          </cell>
          <cell r="F2148" t="str">
            <v>PRODUCTION</v>
          </cell>
          <cell r="G2148">
            <v>411006</v>
          </cell>
          <cell r="H2148">
            <v>4110</v>
          </cell>
          <cell r="I2148" t="str">
            <v>PE</v>
          </cell>
          <cell r="J2148" t="str">
            <v>BASE JV</v>
          </cell>
          <cell r="K2148" t="str">
            <v>PRODUCTION</v>
          </cell>
          <cell r="L2148" t="str">
            <v>PRODUCTION</v>
          </cell>
          <cell r="M2148" t="str">
            <v>Asset Manager, Land East Hub</v>
          </cell>
          <cell r="N2148" t="str">
            <v>Asset Management Integration Lead</v>
          </cell>
          <cell r="O2148" t="str">
            <v>ADEDIRAN, ADEWALE</v>
          </cell>
          <cell r="P2148" t="str">
            <v>EZIOKWU.ABIAGOM@SHELL.COM</v>
          </cell>
          <cell r="Q2148" t="str">
            <v>OPEX</v>
          </cell>
          <cell r="R2148" t="str">
            <v>OPEX</v>
          </cell>
          <cell r="S2148" t="str">
            <v>NON SAL</v>
          </cell>
          <cell r="T2148" t="str">
            <v>N/A</v>
          </cell>
          <cell r="U2148" t="str">
            <v>N/A</v>
          </cell>
          <cell r="V2148" t="str">
            <v>N/A</v>
          </cell>
          <cell r="W2148" t="str">
            <v>P232 Well Mtce, Testing &amp; Stimulation</v>
          </cell>
          <cell r="X2148" t="str">
            <v>S7200 Services</v>
          </cell>
          <cell r="Y2148" t="str">
            <v>A2130 Well/Mine Maintenance</v>
          </cell>
          <cell r="Z2148">
            <v>24.429999999999996</v>
          </cell>
          <cell r="AA2148">
            <v>216.73</v>
          </cell>
          <cell r="AB2148">
            <v>0</v>
          </cell>
          <cell r="AC2148">
            <v>0</v>
          </cell>
          <cell r="AD2148">
            <v>0</v>
          </cell>
          <cell r="AG2148">
            <v>0</v>
          </cell>
          <cell r="AH2148">
            <v>0</v>
          </cell>
        </row>
        <row r="2149">
          <cell r="A2149" t="str">
            <v>P.NG.PAE.OP.13.002</v>
          </cell>
          <cell r="B2149" t="str">
            <v>WELLS RESURVEY</v>
          </cell>
          <cell r="C2149" t="str">
            <v>P.NG.PAE.OP.13.002</v>
          </cell>
          <cell r="D2149" t="str">
            <v>WELLS RESURVEY</v>
          </cell>
          <cell r="E2149" t="str">
            <v>MOJEED OKUNADE</v>
          </cell>
          <cell r="F2149" t="str">
            <v>WELLS</v>
          </cell>
          <cell r="G2149">
            <v>426000</v>
          </cell>
          <cell r="H2149">
            <v>4260</v>
          </cell>
          <cell r="I2149" t="str">
            <v>PE</v>
          </cell>
          <cell r="J2149" t="str">
            <v>BASE JV</v>
          </cell>
          <cell r="K2149" t="str">
            <v>P&amp;T</v>
          </cell>
          <cell r="L2149" t="str">
            <v>WELLS</v>
          </cell>
          <cell r="M2149" t="str">
            <v>GM Wells Ops SPDC</v>
          </cell>
          <cell r="N2149" t="str">
            <v>Well Engineering Manager (CWI)</v>
          </cell>
          <cell r="O2149" t="str">
            <v>AUDU-USMAN, ISAAC</v>
          </cell>
          <cell r="P2149" t="str">
            <v>NURUDEEN.IBRAHIM@SHELL.COM</v>
          </cell>
          <cell r="Q2149" t="str">
            <v>OPEX</v>
          </cell>
          <cell r="R2149" t="str">
            <v>OPEX</v>
          </cell>
          <cell r="S2149" t="str">
            <v>NON SAL</v>
          </cell>
          <cell r="T2149" t="str">
            <v>N/A</v>
          </cell>
          <cell r="U2149" t="str">
            <v>N/A</v>
          </cell>
          <cell r="V2149" t="str">
            <v>N_AGBD_EL1_N01</v>
          </cell>
          <cell r="W2149" t="str">
            <v>P232 Well Mtce, Testing &amp; Stimulation</v>
          </cell>
          <cell r="X2149" t="str">
            <v>S7200 Services</v>
          </cell>
          <cell r="Y2149" t="str">
            <v>A2130 Well/Mine Maintenance</v>
          </cell>
          <cell r="Z2149">
            <v>280393.88</v>
          </cell>
          <cell r="AA2149">
            <v>115074.82999999999</v>
          </cell>
          <cell r="AB2149">
            <v>18300000</v>
          </cell>
          <cell r="AC2149">
            <v>90000</v>
          </cell>
          <cell r="AD2149">
            <v>150000</v>
          </cell>
          <cell r="AG2149">
            <v>0</v>
          </cell>
          <cell r="AH2149">
            <v>-150000</v>
          </cell>
        </row>
        <row r="2150">
          <cell r="A2150" t="str">
            <v>P.NG.PAE.OP.14.001</v>
          </cell>
          <cell r="B2150" t="str">
            <v>WELLS FIX IT PROGRAME</v>
          </cell>
          <cell r="C2150" t="str">
            <v>P.NG.PAE.OP.14.001</v>
          </cell>
          <cell r="D2150" t="str">
            <v>WELLS FIX PROGRAMME</v>
          </cell>
          <cell r="E2150" t="str">
            <v>MOJEED OKUNADE</v>
          </cell>
          <cell r="F2150" t="str">
            <v>WELLS</v>
          </cell>
          <cell r="G2150">
            <v>426000</v>
          </cell>
          <cell r="H2150">
            <v>4260</v>
          </cell>
          <cell r="I2150" t="str">
            <v>PE</v>
          </cell>
          <cell r="J2150" t="str">
            <v>BASE JV</v>
          </cell>
          <cell r="K2150" t="str">
            <v>P&amp;T</v>
          </cell>
          <cell r="L2150" t="str">
            <v>WELLS</v>
          </cell>
          <cell r="M2150" t="str">
            <v>GM Wells Ops SPDC</v>
          </cell>
          <cell r="N2150" t="str">
            <v>Well Engineering Manager (CWI)</v>
          </cell>
          <cell r="O2150" t="str">
            <v>AUDU-USMAN, ISAAC</v>
          </cell>
          <cell r="P2150" t="str">
            <v>NURUDEEN.IBRAHIM@SHELL.COM</v>
          </cell>
          <cell r="Q2150" t="str">
            <v>OPEX</v>
          </cell>
          <cell r="R2150" t="str">
            <v>OPEX</v>
          </cell>
          <cell r="S2150" t="str">
            <v>NON SAL</v>
          </cell>
          <cell r="T2150" t="str">
            <v>N/A</v>
          </cell>
          <cell r="U2150" t="str">
            <v>N/A</v>
          </cell>
          <cell r="V2150" t="str">
            <v>C_OPSE_OIL_Z11</v>
          </cell>
          <cell r="W2150" t="str">
            <v>P232 Well Mtce, Testing &amp; Stimulation</v>
          </cell>
          <cell r="X2150" t="str">
            <v>S7200 Services</v>
          </cell>
          <cell r="Y2150" t="str">
            <v>A2340 Overhead</v>
          </cell>
          <cell r="Z2150">
            <v>4053951.14</v>
          </cell>
          <cell r="AA2150">
            <v>2217360.6300000004</v>
          </cell>
          <cell r="AB2150">
            <v>183000000</v>
          </cell>
          <cell r="AC2150">
            <v>900000</v>
          </cell>
          <cell r="AD2150">
            <v>1500000</v>
          </cell>
          <cell r="AG2150">
            <v>0</v>
          </cell>
          <cell r="AH2150">
            <v>-1500000</v>
          </cell>
        </row>
        <row r="2151">
          <cell r="A2151" t="str">
            <v>P.NG.PAE.OP.16.001</v>
          </cell>
          <cell r="B2151" t="str">
            <v>PAV WELL SECURING</v>
          </cell>
          <cell r="C2151" t="str">
            <v>P.NG.PAE.OP.16.001.1230</v>
          </cell>
          <cell r="D2151" t="str">
            <v>PAV WELL SECURING</v>
          </cell>
          <cell r="E2151" t="str">
            <v>MOJEED OKUNADE</v>
          </cell>
          <cell r="F2151" t="str">
            <v>WELLS</v>
          </cell>
          <cell r="G2151">
            <v>411006</v>
          </cell>
          <cell r="H2151">
            <v>4110</v>
          </cell>
          <cell r="I2151" t="str">
            <v>PE</v>
          </cell>
          <cell r="J2151" t="str">
            <v>BASE JV</v>
          </cell>
          <cell r="K2151" t="str">
            <v>P&amp;T</v>
          </cell>
          <cell r="L2151" t="str">
            <v>WELLS</v>
          </cell>
          <cell r="M2151" t="str">
            <v>GM Wells Ops SPDC</v>
          </cell>
          <cell r="N2151" t="str">
            <v>Well Engineering Manager (CWI)</v>
          </cell>
          <cell r="O2151" t="str">
            <v>AUDU-USMAN, ISAAC</v>
          </cell>
          <cell r="P2151" t="str">
            <v>NURUDEEN.IBRAHIM@SHELL.COM</v>
          </cell>
          <cell r="Q2151" t="str">
            <v>OPEX</v>
          </cell>
          <cell r="R2151" t="str">
            <v>OPEX</v>
          </cell>
          <cell r="S2151" t="str">
            <v>NON SAL</v>
          </cell>
          <cell r="T2151" t="str">
            <v>N/A</v>
          </cell>
          <cell r="U2151" t="str">
            <v>N/A</v>
          </cell>
          <cell r="V2151" t="str">
            <v>N_AGBD_EL1_N01</v>
          </cell>
          <cell r="W2151" t="str">
            <v>P232 Well Mtce, Testing &amp; Stimulation</v>
          </cell>
          <cell r="X2151" t="str">
            <v>S7200 Services</v>
          </cell>
          <cell r="Y2151" t="str">
            <v>A2130 Well/Mine Maintenance</v>
          </cell>
          <cell r="Z2151">
            <v>845824.34</v>
          </cell>
          <cell r="AA2151">
            <v>0</v>
          </cell>
          <cell r="AB2151">
            <v>73200000</v>
          </cell>
          <cell r="AC2151">
            <v>360000</v>
          </cell>
          <cell r="AD2151">
            <v>600000</v>
          </cell>
          <cell r="AG2151">
            <v>0</v>
          </cell>
          <cell r="AH2151">
            <v>-600000</v>
          </cell>
        </row>
        <row r="2152">
          <cell r="A2152" t="str">
            <v>P.NG.PAE.OP.16.002</v>
          </cell>
          <cell r="B2152" t="str">
            <v>APM RETROFIT CONSTRUCTION</v>
          </cell>
          <cell r="C2152" t="str">
            <v>P.NG.PAE.OP.16.002.1230</v>
          </cell>
          <cell r="D2152" t="str">
            <v>APM RETROFIT CONSTRUCTION</v>
          </cell>
          <cell r="E2152" t="str">
            <v>MOJEED OKUNADE</v>
          </cell>
          <cell r="F2152" t="str">
            <v>WELLS</v>
          </cell>
          <cell r="G2152">
            <v>411006</v>
          </cell>
          <cell r="H2152">
            <v>4110</v>
          </cell>
          <cell r="I2152" t="str">
            <v>PE</v>
          </cell>
          <cell r="J2152" t="str">
            <v>BASE JV</v>
          </cell>
          <cell r="K2152" t="str">
            <v>P&amp;T</v>
          </cell>
          <cell r="L2152" t="str">
            <v>WELLS</v>
          </cell>
          <cell r="M2152" t="str">
            <v>GM Wells Ops SPDC</v>
          </cell>
          <cell r="N2152" t="str">
            <v>Well Engineering Manager (CWI)</v>
          </cell>
          <cell r="O2152" t="str">
            <v>AUDU-USMAN, ISAAC</v>
          </cell>
          <cell r="P2152" t="str">
            <v>NURUDEEN.IBRAHIM@SHELL.COM</v>
          </cell>
          <cell r="Q2152" t="str">
            <v>OPEX</v>
          </cell>
          <cell r="R2152" t="str">
            <v>OPEX</v>
          </cell>
          <cell r="S2152" t="str">
            <v>NON SAL</v>
          </cell>
          <cell r="T2152" t="str">
            <v>N/A</v>
          </cell>
          <cell r="U2152" t="str">
            <v>N/A</v>
          </cell>
          <cell r="V2152" t="str">
            <v>N_BENS_WS2_N02</v>
          </cell>
          <cell r="W2152" t="str">
            <v>P232 Well Mtce, Testing &amp; Stimulation</v>
          </cell>
          <cell r="X2152" t="str">
            <v>S7200 Services</v>
          </cell>
          <cell r="Y2152" t="str">
            <v>A2130 Well/Mine Maintenance</v>
          </cell>
          <cell r="Z2152">
            <v>1016346.63</v>
          </cell>
          <cell r="AA2152">
            <v>225818.82</v>
          </cell>
          <cell r="AB2152">
            <v>30500000</v>
          </cell>
          <cell r="AC2152">
            <v>150000</v>
          </cell>
          <cell r="AD2152">
            <v>250000</v>
          </cell>
          <cell r="AG2152">
            <v>0</v>
          </cell>
          <cell r="AH2152">
            <v>-250000</v>
          </cell>
        </row>
        <row r="2153">
          <cell r="A2153" t="str">
            <v>P.NG.PAE.OP.16.003</v>
          </cell>
          <cell r="B2153" t="str">
            <v>CRUDE OIL THEFT SOLUTION (COTS)</v>
          </cell>
          <cell r="C2153" t="str">
            <v>P.NG.PAE.OP.16.003.1230</v>
          </cell>
          <cell r="D2153" t="str">
            <v>CRUDE OIL THEFT SOLUTION (COTS)</v>
          </cell>
          <cell r="E2153" t="str">
            <v>MOJEED OKUNADE</v>
          </cell>
          <cell r="F2153" t="str">
            <v>WELLS</v>
          </cell>
          <cell r="G2153">
            <v>411006</v>
          </cell>
          <cell r="H2153">
            <v>4110</v>
          </cell>
          <cell r="I2153" t="str">
            <v>PE</v>
          </cell>
          <cell r="J2153" t="str">
            <v>BASE JV</v>
          </cell>
          <cell r="K2153" t="str">
            <v>P&amp;T</v>
          </cell>
          <cell r="L2153" t="str">
            <v>WELLS</v>
          </cell>
          <cell r="M2153" t="str">
            <v>GM Wells Ops SPDC</v>
          </cell>
          <cell r="N2153" t="str">
            <v>Well Engineering Manager (CWI)</v>
          </cell>
          <cell r="O2153" t="str">
            <v>AUDU-USMAN, ISAAC</v>
          </cell>
          <cell r="P2153" t="str">
            <v>NURUDEEN.IBRAHIM@SHELL.COM</v>
          </cell>
          <cell r="Q2153" t="str">
            <v>OPEX</v>
          </cell>
          <cell r="R2153" t="str">
            <v>OPEX</v>
          </cell>
          <cell r="S2153" t="str">
            <v>NON SAL</v>
          </cell>
          <cell r="T2153" t="str">
            <v>N/A</v>
          </cell>
          <cell r="U2153" t="str">
            <v>N/A</v>
          </cell>
          <cell r="V2153" t="str">
            <v>N_SAGR_WS1_N02</v>
          </cell>
          <cell r="W2153" t="str">
            <v>P231 Production Operations</v>
          </cell>
          <cell r="X2153" t="str">
            <v>S7200 Services</v>
          </cell>
          <cell r="Y2153" t="str">
            <v>A2130 Well/Mine Maintenance</v>
          </cell>
          <cell r="Z2153">
            <v>1053420.56</v>
          </cell>
          <cell r="AA2153">
            <v>61589.27</v>
          </cell>
          <cell r="AB2153">
            <v>63456438.064676367</v>
          </cell>
          <cell r="AC2153">
            <v>312080.84294103133</v>
          </cell>
          <cell r="AD2153">
            <v>520134.73823505221</v>
          </cell>
          <cell r="AG2153">
            <v>0</v>
          </cell>
          <cell r="AH2153">
            <v>-520134.73823505221</v>
          </cell>
        </row>
        <row r="2154">
          <cell r="A2154" t="str">
            <v>P.NG.PAE.OP.18.001</v>
          </cell>
          <cell r="B2154" t="str">
            <v>QUIT WELLS</v>
          </cell>
          <cell r="C2154" t="str">
            <v>P.NG.PAE.OP.18.001</v>
          </cell>
          <cell r="D2154" t="str">
            <v>WELLS FIX IT PROGRAME</v>
          </cell>
          <cell r="E2154" t="str">
            <v>MOJEED OKUNADE</v>
          </cell>
          <cell r="F2154" t="str">
            <v>WELLS</v>
          </cell>
          <cell r="G2154">
            <v>426000</v>
          </cell>
          <cell r="H2154">
            <v>4260</v>
          </cell>
          <cell r="I2154" t="str">
            <v>PE</v>
          </cell>
          <cell r="J2154" t="str">
            <v>BASE JV</v>
          </cell>
          <cell r="K2154" t="str">
            <v>P&amp;T</v>
          </cell>
          <cell r="L2154" t="str">
            <v>WELLS</v>
          </cell>
          <cell r="M2154" t="str">
            <v>GM Wells Ops SPDC</v>
          </cell>
          <cell r="N2154" t="str">
            <v>Well Engineering Manager (CWI)</v>
          </cell>
          <cell r="O2154" t="str">
            <v>AUDU-USMAN, ISAAC</v>
          </cell>
          <cell r="P2154" t="str">
            <v>NURUDEEN.IBRAHIM@SHELL.COM</v>
          </cell>
          <cell r="Q2154" t="str">
            <v>OPEX</v>
          </cell>
          <cell r="R2154" t="str">
            <v>OPEX</v>
          </cell>
          <cell r="S2154" t="str">
            <v>NON SAL</v>
          </cell>
          <cell r="T2154" t="str">
            <v>N/A</v>
          </cell>
          <cell r="U2154" t="str">
            <v>N/A</v>
          </cell>
          <cell r="V2154" t="str">
            <v>C_OPSE_OIL_Z11</v>
          </cell>
          <cell r="W2154" t="str">
            <v>P232 Well Mtce, Testing &amp; Stimulation</v>
          </cell>
          <cell r="X2154" t="str">
            <v>S7200 Services</v>
          </cell>
          <cell r="Y2154" t="str">
            <v>A2340 Overhead</v>
          </cell>
          <cell r="Z2154">
            <v>0</v>
          </cell>
          <cell r="AA2154">
            <v>0</v>
          </cell>
          <cell r="AB2154">
            <v>366000000</v>
          </cell>
          <cell r="AC2154">
            <v>1800000</v>
          </cell>
          <cell r="AD2154">
            <v>3000000</v>
          </cell>
          <cell r="AG2154">
            <v>0</v>
          </cell>
          <cell r="AH2154">
            <v>-3000000</v>
          </cell>
        </row>
        <row r="2155">
          <cell r="A2155" t="str">
            <v>P.NG.PAO.DF.13.001.AC03</v>
          </cell>
          <cell r="B2155" t="str">
            <v>EA FOD OPEX PROJECT FACILITY</v>
          </cell>
          <cell r="C2155" t="str">
            <v>P.NG.PAO.DF.13.001.AC03</v>
          </cell>
          <cell r="D2155" t="str">
            <v>EA FOD OPEX PROJECT FACILITY</v>
          </cell>
          <cell r="E2155" t="str">
            <v>MOJEED OKUNADE</v>
          </cell>
          <cell r="F2155" t="str">
            <v>MAJOR PROJECTS</v>
          </cell>
          <cell r="G2155">
            <v>13202</v>
          </cell>
          <cell r="H2155">
            <v>132</v>
          </cell>
          <cell r="I2155" t="str">
            <v>HSE</v>
          </cell>
          <cell r="J2155" t="str">
            <v>BASE JV</v>
          </cell>
          <cell r="K2155" t="str">
            <v>P&amp;T</v>
          </cell>
          <cell r="L2155" t="str">
            <v>GM Nigeria, Operated</v>
          </cell>
          <cell r="M2155" t="str">
            <v>GM Nigeria, Operated</v>
          </cell>
          <cell r="N2155" t="str">
            <v xml:space="preserve">Project Manager, Matrix, Major Pipelines, H Block &amp; Corp Civil </v>
          </cell>
          <cell r="O2155" t="str">
            <v>EBEM, MARCEL</v>
          </cell>
          <cell r="P2155" t="str">
            <v>PAUL.AYENI@SHELL.COM</v>
          </cell>
          <cell r="Q2155" t="str">
            <v>OPEX</v>
          </cell>
          <cell r="R2155" t="str">
            <v>CAPEX</v>
          </cell>
          <cell r="S2155" t="str">
            <v>NON Wells</v>
          </cell>
          <cell r="T2155" t="str">
            <v>N/A</v>
          </cell>
          <cell r="U2155" t="str">
            <v>N/A</v>
          </cell>
          <cell r="V2155" t="str">
            <v>N/A</v>
          </cell>
          <cell r="W2155" t="str">
            <v>P242 Feasibility Expenses</v>
          </cell>
          <cell r="X2155" t="str">
            <v>S7200 Services</v>
          </cell>
          <cell r="Y2155" t="str">
            <v>A2340 Overhead</v>
          </cell>
          <cell r="Z2155">
            <v>1982811.9300000002</v>
          </cell>
          <cell r="AA2155">
            <v>1188862.5</v>
          </cell>
          <cell r="AB2155">
            <v>0</v>
          </cell>
          <cell r="AC2155">
            <v>0</v>
          </cell>
          <cell r="AD2155">
            <v>0</v>
          </cell>
          <cell r="AG2155">
            <v>0</v>
          </cell>
          <cell r="AH2155">
            <v>0</v>
          </cell>
        </row>
        <row r="2156">
          <cell r="A2156" t="str">
            <v>P.NG.PAO.OP.08.001</v>
          </cell>
          <cell r="B2156" t="str">
            <v>EA RE-ENTRY</v>
          </cell>
          <cell r="C2156" t="str">
            <v>P.NG.PAO.OP.08.001</v>
          </cell>
          <cell r="D2156" t="str">
            <v>EA RE-ENTRY</v>
          </cell>
          <cell r="E2156" t="str">
            <v>IRETI OMOTOSO</v>
          </cell>
          <cell r="F2156" t="str">
            <v>PRODUCTION</v>
          </cell>
          <cell r="G2156">
            <v>13203</v>
          </cell>
          <cell r="H2156">
            <v>132</v>
          </cell>
          <cell r="I2156" t="str">
            <v>OF-E&amp;M</v>
          </cell>
          <cell r="J2156" t="str">
            <v>BASE JV</v>
          </cell>
          <cell r="K2156" t="str">
            <v>PRODUCTION</v>
          </cell>
          <cell r="L2156" t="str">
            <v>PRODUCTION</v>
          </cell>
          <cell r="M2156" t="str">
            <v>Asset Manager, EA Hub</v>
          </cell>
          <cell r="N2156" t="str">
            <v>Asset Management Integration Lead</v>
          </cell>
          <cell r="O2156" t="str">
            <v>OLUMIDE, VICTORIA</v>
          </cell>
          <cell r="P2156" t="str">
            <v>OGBONNA.NWACHI@SHELL.COM</v>
          </cell>
          <cell r="Q2156" t="str">
            <v>OPEX</v>
          </cell>
          <cell r="R2156" t="str">
            <v>CAPEX</v>
          </cell>
          <cell r="S2156" t="str">
            <v>NON SAL</v>
          </cell>
          <cell r="T2156" t="str">
            <v>N/A</v>
          </cell>
          <cell r="U2156" t="str">
            <v>N/A</v>
          </cell>
          <cell r="V2156" t="str">
            <v>N/A</v>
          </cell>
          <cell r="W2156" t="str">
            <v>P244.01 Other Production Expenses</v>
          </cell>
          <cell r="X2156" t="str">
            <v>S7200 Services</v>
          </cell>
          <cell r="Y2156" t="str">
            <v>A2110 Production Operations</v>
          </cell>
          <cell r="Z2156">
            <v>0</v>
          </cell>
          <cell r="AA2156">
            <v>0</v>
          </cell>
          <cell r="AB2156">
            <v>0</v>
          </cell>
          <cell r="AC2156">
            <v>0</v>
          </cell>
          <cell r="AD2156">
            <v>0</v>
          </cell>
          <cell r="AG2156">
            <v>0</v>
          </cell>
          <cell r="AH2156">
            <v>0</v>
          </cell>
        </row>
        <row r="2157">
          <cell r="A2157" t="str">
            <v>P.NG.PAW.DG.16.001</v>
          </cell>
          <cell r="B2157" t="str">
            <v>UTOROGU PIPELINES LEGACY CLAIMS</v>
          </cell>
          <cell r="C2157" t="str">
            <v>UUUED LEGACY CLAIMS</v>
          </cell>
          <cell r="D2157" t="str">
            <v>UUUED LEGACY CLAIMS</v>
          </cell>
          <cell r="E2157" t="str">
            <v>MOJEED OKUNADE</v>
          </cell>
          <cell r="F2157" t="str">
            <v>MAJOR PROJECTS</v>
          </cell>
          <cell r="G2157">
            <v>13301</v>
          </cell>
          <cell r="H2157">
            <v>133</v>
          </cell>
          <cell r="I2157" t="str">
            <v>GAS</v>
          </cell>
          <cell r="J2157" t="str">
            <v>DOMGAS/IPP</v>
          </cell>
          <cell r="K2157" t="str">
            <v>P&amp;T</v>
          </cell>
          <cell r="L2157" t="str">
            <v>GM Nigeria, Operated</v>
          </cell>
          <cell r="M2157" t="str">
            <v>GM Nigeria, Operated</v>
          </cell>
          <cell r="N2157" t="str">
            <v>Project Manager, DOMGAS &amp; FYIP</v>
          </cell>
          <cell r="O2157" t="str">
            <v>AJALA, OLUFEMI</v>
          </cell>
          <cell r="P2157" t="str">
            <v>DERIN.SORETIRE@SHELL.COM</v>
          </cell>
          <cell r="Q2157" t="str">
            <v>OPEX</v>
          </cell>
          <cell r="R2157" t="str">
            <v>CAPEX</v>
          </cell>
          <cell r="S2157" t="str">
            <v>NON SAL</v>
          </cell>
          <cell r="T2157" t="str">
            <v>N/A</v>
          </cell>
          <cell r="U2157" t="str">
            <v>N/A</v>
          </cell>
          <cell r="V2157" t="str">
            <v>N/A</v>
          </cell>
          <cell r="W2157" t="str">
            <v>P233 Facilities Maintenance - Gas</v>
          </cell>
          <cell r="X2157" t="str">
            <v>S7200 Services</v>
          </cell>
          <cell r="Y2157" t="str">
            <v>A2140 Facilities Maintenance</v>
          </cell>
          <cell r="Z2157">
            <v>5200678.6099999985</v>
          </cell>
          <cell r="AA2157">
            <v>657.83</v>
          </cell>
          <cell r="AB2157">
            <v>0</v>
          </cell>
          <cell r="AC2157">
            <v>0</v>
          </cell>
          <cell r="AD2157">
            <v>0</v>
          </cell>
          <cell r="AG2157">
            <v>0</v>
          </cell>
          <cell r="AH2157">
            <v>0</v>
          </cell>
        </row>
        <row r="2158">
          <cell r="A2158" t="str">
            <v>P.NG.PAW.IM.18.001</v>
          </cell>
          <cell r="B2158" t="str">
            <v>Facilities Mechanical Repairs Works West</v>
          </cell>
          <cell r="C2158" t="str">
            <v>NEW_ASS-ENG_MECH UPGRD-W</v>
          </cell>
          <cell r="D2158" t="str">
            <v>Facilities Mechanical Repairs Works West</v>
          </cell>
          <cell r="E2158" t="str">
            <v>MOJEED OKUNADE</v>
          </cell>
          <cell r="F2158" t="str">
            <v>ENGINEERING</v>
          </cell>
          <cell r="G2158">
            <v>412002</v>
          </cell>
          <cell r="H2158">
            <v>4120</v>
          </cell>
          <cell r="I2158" t="str">
            <v>OF-MTCE</v>
          </cell>
          <cell r="J2158" t="str">
            <v>BASE JV</v>
          </cell>
          <cell r="K2158" t="str">
            <v>P&amp;T</v>
          </cell>
          <cell r="L2158" t="str">
            <v>GM Nigeria, Operated</v>
          </cell>
          <cell r="M2158" t="str">
            <v>GM Nigeria, Operated</v>
          </cell>
          <cell r="N2158" t="str">
            <v>Manager, Asset Engineering</v>
          </cell>
          <cell r="O2158" t="str">
            <v>EBEM, MARCEL</v>
          </cell>
          <cell r="P2158" t="str">
            <v>RICHIE.OVUORHO@SHELL.COM</v>
          </cell>
          <cell r="Q2158" t="str">
            <v>OPEX</v>
          </cell>
          <cell r="R2158" t="str">
            <v>OPEX</v>
          </cell>
          <cell r="S2158" t="str">
            <v>NON SAL</v>
          </cell>
          <cell r="T2158" t="str">
            <v>N/A</v>
          </cell>
          <cell r="U2158" t="str">
            <v>N/A</v>
          </cell>
          <cell r="V2158" t="str">
            <v>N/A</v>
          </cell>
          <cell r="W2158" t="str">
            <v>P233 Facilities Maintenance</v>
          </cell>
          <cell r="X2158" t="str">
            <v>S7200 Services</v>
          </cell>
          <cell r="Y2158" t="str">
            <v>A2140 Facilities Maintenance</v>
          </cell>
          <cell r="Z2158">
            <v>0</v>
          </cell>
          <cell r="AA2158">
            <v>0</v>
          </cell>
          <cell r="AB2158">
            <v>0</v>
          </cell>
          <cell r="AC2158">
            <v>0</v>
          </cell>
          <cell r="AD2158">
            <v>0</v>
          </cell>
          <cell r="AG2158">
            <v>0</v>
          </cell>
          <cell r="AH2158">
            <v>0</v>
          </cell>
        </row>
        <row r="2159">
          <cell r="A2159" t="str">
            <v>P.NG.PBW.OP.06.001</v>
          </cell>
          <cell r="B2159" t="str">
            <v>PRODUCTIONRE-ENTRY</v>
          </cell>
          <cell r="C2159" t="str">
            <v>P.NG.PBW.OP.10.003</v>
          </cell>
          <cell r="D2159" t="str">
            <v>WESTERNEA PRODUCTION RE-ENTRY - OPEX (PLATFORM/ FLOW STATION OPERATIONS &amp; MAINTENANCE)</v>
          </cell>
          <cell r="E2159" t="str">
            <v>IRETI OMOTOSO</v>
          </cell>
          <cell r="F2159" t="str">
            <v>PRODUCTION</v>
          </cell>
          <cell r="G2159">
            <v>412002</v>
          </cell>
          <cell r="H2159">
            <v>4120</v>
          </cell>
          <cell r="I2159" t="str">
            <v>OF-MTCE</v>
          </cell>
          <cell r="J2159" t="str">
            <v>BASE JV</v>
          </cell>
          <cell r="K2159" t="str">
            <v>PRODUCTION</v>
          </cell>
          <cell r="L2159" t="str">
            <v>PRODUCTION</v>
          </cell>
          <cell r="M2159" t="str">
            <v>Asset Manager, Swamp West Hub</v>
          </cell>
          <cell r="N2159" t="str">
            <v>Asset Management Integration Lead</v>
          </cell>
          <cell r="O2159" t="str">
            <v>COOKEY, GABRIEL</v>
          </cell>
          <cell r="P2159" t="str">
            <v>EKIYOKENEGHA.CLARK@SHELL.COM</v>
          </cell>
          <cell r="Q2159" t="str">
            <v>OPEX</v>
          </cell>
          <cell r="R2159" t="str">
            <v>OPEX</v>
          </cell>
          <cell r="S2159" t="str">
            <v>NON SAL</v>
          </cell>
          <cell r="T2159" t="str">
            <v>N/A</v>
          </cell>
          <cell r="U2159" t="str">
            <v>N/A</v>
          </cell>
          <cell r="V2159" t="str">
            <v>N/A</v>
          </cell>
          <cell r="W2159" t="str">
            <v>P244.01 Other Production Expenses</v>
          </cell>
          <cell r="X2159" t="str">
            <v>S7200 Services</v>
          </cell>
          <cell r="Y2159" t="str">
            <v>A2110 Production Operations</v>
          </cell>
          <cell r="Z2159">
            <v>7029.17</v>
          </cell>
          <cell r="AA2159">
            <v>-14765.52</v>
          </cell>
          <cell r="AB2159">
            <v>0</v>
          </cell>
          <cell r="AC2159">
            <v>0</v>
          </cell>
          <cell r="AD2159">
            <v>0</v>
          </cell>
          <cell r="AG2159">
            <v>0</v>
          </cell>
          <cell r="AH2159">
            <v>0</v>
          </cell>
        </row>
        <row r="2160">
          <cell r="A2160" t="str">
            <v>P.NG.PBE.IE.12.001</v>
          </cell>
          <cell r="B2160" t="str">
            <v xml:space="preserve">NEMBE ELECT. INTERDEP. PROJECT-CONST    </v>
          </cell>
          <cell r="C2160" t="str">
            <v>P.NG.PBE.IE.12.001</v>
          </cell>
          <cell r="D2160" t="str">
            <v>NEMBE ELECT. INTERDEPENDENCY PROJECT</v>
          </cell>
          <cell r="E2160" t="str">
            <v>MOJEED OKUNADE</v>
          </cell>
          <cell r="F2160" t="str">
            <v>MAJOR PROJECTS</v>
          </cell>
          <cell r="G2160">
            <v>13301</v>
          </cell>
          <cell r="H2160">
            <v>133</v>
          </cell>
          <cell r="I2160" t="str">
            <v>GAS</v>
          </cell>
          <cell r="J2160" t="str">
            <v>DOMGAS/IPP</v>
          </cell>
          <cell r="K2160" t="str">
            <v>P&amp;T</v>
          </cell>
          <cell r="L2160" t="str">
            <v>GM Nigeria, Operated</v>
          </cell>
          <cell r="M2160" t="str">
            <v>GM Nigeria, Operated</v>
          </cell>
          <cell r="N2160" t="str">
            <v xml:space="preserve">Project Manager, Matrix, Major Pipelines, H Block &amp; Corp Civil </v>
          </cell>
          <cell r="O2160" t="str">
            <v>EBEM, MARCEL</v>
          </cell>
          <cell r="P2160" t="str">
            <v>OLUKOREDE.ODUWOLE@SHELL.COM</v>
          </cell>
          <cell r="Q2160" t="str">
            <v>OPEX</v>
          </cell>
          <cell r="R2160" t="str">
            <v>CAPEX</v>
          </cell>
          <cell r="S2160" t="str">
            <v>NON SAL</v>
          </cell>
          <cell r="T2160" t="str">
            <v>N/A</v>
          </cell>
          <cell r="U2160" t="str">
            <v>N/A</v>
          </cell>
          <cell r="V2160" t="str">
            <v>N/A</v>
          </cell>
          <cell r="W2160" t="str">
            <v>P236.08 Overhead (SCD)</v>
          </cell>
          <cell r="X2160" t="str">
            <v>S7200 Services</v>
          </cell>
          <cell r="Y2160" t="str">
            <v>A2140 Facilities Maintenance</v>
          </cell>
          <cell r="Z2160">
            <v>-1681525.6199999999</v>
          </cell>
          <cell r="AA2160">
            <v>2191.19</v>
          </cell>
          <cell r="AB2160">
            <v>0</v>
          </cell>
          <cell r="AC2160">
            <v>0</v>
          </cell>
          <cell r="AD2160">
            <v>0</v>
          </cell>
          <cell r="AG2160">
            <v>0</v>
          </cell>
          <cell r="AH2160">
            <v>0</v>
          </cell>
        </row>
        <row r="2161">
          <cell r="A2161" t="str">
            <v>P.NG.PBW.OP.10.001</v>
          </cell>
          <cell r="B2161" t="str">
            <v>PRODUCTION RE-ENTRY</v>
          </cell>
          <cell r="C2161" t="str">
            <v>P.NG.PBW.OP.10.003</v>
          </cell>
          <cell r="D2161" t="str">
            <v>WESTERNEA PRODUCTION RE-ENTRY - OPEX (PLATFORM/ FLOW STATION OPERATIONS &amp; MAINTENANCE)</v>
          </cell>
          <cell r="E2161" t="str">
            <v>IRETI OMOTOSO</v>
          </cell>
          <cell r="F2161" t="str">
            <v>PRODUCTION</v>
          </cell>
          <cell r="G2161">
            <v>412002</v>
          </cell>
          <cell r="H2161">
            <v>4120</v>
          </cell>
          <cell r="I2161" t="str">
            <v>OF-MTCE</v>
          </cell>
          <cell r="J2161" t="str">
            <v>BASE JV</v>
          </cell>
          <cell r="K2161" t="str">
            <v>PRODUCTION</v>
          </cell>
          <cell r="L2161" t="str">
            <v>PRODUCTION</v>
          </cell>
          <cell r="M2161" t="str">
            <v>Asset Manager, Swamp West Hub</v>
          </cell>
          <cell r="N2161" t="str">
            <v>Asset Management Integration Lead</v>
          </cell>
          <cell r="O2161" t="str">
            <v>COOKEY, GABRIEL</v>
          </cell>
          <cell r="P2161" t="str">
            <v>EKIYOKENEGHA.CLARK@SHELL.COM</v>
          </cell>
          <cell r="Q2161" t="str">
            <v>OPEX</v>
          </cell>
          <cell r="R2161" t="str">
            <v>OPEX</v>
          </cell>
          <cell r="S2161" t="str">
            <v>NON SAL</v>
          </cell>
          <cell r="T2161" t="str">
            <v>N/A</v>
          </cell>
          <cell r="U2161" t="str">
            <v>N/A</v>
          </cell>
          <cell r="V2161" t="str">
            <v>N/A</v>
          </cell>
          <cell r="W2161" t="str">
            <v>P244.01 Other Production Expenses</v>
          </cell>
          <cell r="X2161" t="str">
            <v>S7200 Services</v>
          </cell>
          <cell r="Y2161" t="str">
            <v>A2110 Production Operations</v>
          </cell>
          <cell r="Z2161">
            <v>0</v>
          </cell>
          <cell r="AA2161">
            <v>15146.99</v>
          </cell>
          <cell r="AB2161">
            <v>0</v>
          </cell>
          <cell r="AC2161">
            <v>0</v>
          </cell>
          <cell r="AD2161">
            <v>0</v>
          </cell>
          <cell r="AG2161">
            <v>0</v>
          </cell>
          <cell r="AH2161">
            <v>0</v>
          </cell>
        </row>
        <row r="2162">
          <cell r="A2162" t="str">
            <v>P.NG.PBW.DF.15.069</v>
          </cell>
          <cell r="B2162" t="str">
            <v>NON OIL AND GAS INSTALLATIONS
(NOGI) INSPECTION</v>
          </cell>
          <cell r="C2162" t="str">
            <v>C.NG.PBW.DF.15.069</v>
          </cell>
          <cell r="D2162" t="str">
            <v>NON OIL AND GAS INSTALLATIONS
(NOGI) INSPECTION</v>
          </cell>
          <cell r="E2162" t="str">
            <v>IRETI OMOTOSO</v>
          </cell>
          <cell r="F2162" t="str">
            <v>PRODUCTION</v>
          </cell>
          <cell r="G2162">
            <v>13203</v>
          </cell>
          <cell r="H2162">
            <v>132</v>
          </cell>
          <cell r="I2162" t="str">
            <v>OF-CIVIL</v>
          </cell>
          <cell r="J2162" t="str">
            <v>BASE JV</v>
          </cell>
          <cell r="K2162" t="str">
            <v>PRODUCTION</v>
          </cell>
          <cell r="L2162" t="str">
            <v>PRODUCTION</v>
          </cell>
          <cell r="M2162" t="str">
            <v>Asset Manager, Swamp West Hub</v>
          </cell>
          <cell r="N2162" t="str">
            <v>Asset Management Integration Lead</v>
          </cell>
          <cell r="O2162" t="str">
            <v>OLALEYE, OLAYEMI</v>
          </cell>
          <cell r="P2162" t="str">
            <v>AFORD.AFODE@SHELL.COM</v>
          </cell>
          <cell r="Q2162" t="str">
            <v>OPEX</v>
          </cell>
          <cell r="R2162" t="str">
            <v>OPEX</v>
          </cell>
          <cell r="S2162" t="str">
            <v>NON WELLS</v>
          </cell>
          <cell r="T2162" t="str">
            <v>N/A</v>
          </cell>
          <cell r="U2162" t="str">
            <v>N/A</v>
          </cell>
          <cell r="V2162" t="str">
            <v>N/A</v>
          </cell>
          <cell r="Z2162">
            <v>0</v>
          </cell>
          <cell r="AA2162">
            <v>0</v>
          </cell>
          <cell r="AB2162">
            <v>145659450.00999999</v>
          </cell>
          <cell r="AC2162">
            <v>1323400</v>
          </cell>
          <cell r="AD2162">
            <v>1800971.9672459015</v>
          </cell>
          <cell r="AG2162">
            <v>0</v>
          </cell>
          <cell r="AH2162">
            <v>-1800971.9672459015</v>
          </cell>
        </row>
        <row r="2163">
          <cell r="A2163" t="str">
            <v>P.NG.PBW.OP.10.002</v>
          </cell>
          <cell r="B2163" t="str">
            <v>HSE PRODUCTION RE-ENTRY</v>
          </cell>
          <cell r="C2163" t="str">
            <v>P.NG.PBW.OP.10.003</v>
          </cell>
          <cell r="D2163" t="str">
            <v>WESTERNEA PRODUCTION RE-ENTRY - OPEX (PLATFORM/ FLOW STATION OPERATIONS &amp; MAINTENANCE)</v>
          </cell>
          <cell r="E2163" t="str">
            <v>IRETI OMOTOSO</v>
          </cell>
          <cell r="F2163" t="str">
            <v>PRODUCTION</v>
          </cell>
          <cell r="G2163">
            <v>412002</v>
          </cell>
          <cell r="H2163">
            <v>4120</v>
          </cell>
          <cell r="I2163" t="str">
            <v>OF-MTCE</v>
          </cell>
          <cell r="J2163" t="str">
            <v>BASE JV</v>
          </cell>
          <cell r="K2163" t="str">
            <v>PRODUCTION</v>
          </cell>
          <cell r="L2163" t="str">
            <v>PRODUCTION</v>
          </cell>
          <cell r="M2163" t="str">
            <v>Asset Manager, Swamp West Hub</v>
          </cell>
          <cell r="N2163" t="str">
            <v>Asset Management Integration Lead</v>
          </cell>
          <cell r="O2163" t="str">
            <v>COOKEY, GABRIEL</v>
          </cell>
          <cell r="P2163" t="str">
            <v>EKIYOKENEGHA.CLARK@SHELL.COM</v>
          </cell>
          <cell r="Q2163" t="str">
            <v>OPEX</v>
          </cell>
          <cell r="R2163" t="str">
            <v>OPEX</v>
          </cell>
          <cell r="S2163" t="str">
            <v>NON SAL</v>
          </cell>
          <cell r="T2163" t="str">
            <v>N/A</v>
          </cell>
          <cell r="U2163" t="str">
            <v>N/A</v>
          </cell>
          <cell r="V2163" t="str">
            <v>N/A</v>
          </cell>
          <cell r="W2163" t="str">
            <v>P244.01 Other Production Expenses</v>
          </cell>
          <cell r="X2163" t="str">
            <v>S7200 Services</v>
          </cell>
          <cell r="Y2163" t="str">
            <v>A2140 Facilities Maintenance</v>
          </cell>
          <cell r="Z2163">
            <v>-33.25</v>
          </cell>
          <cell r="AA2163">
            <v>0</v>
          </cell>
          <cell r="AB2163">
            <v>148748162.39700001</v>
          </cell>
          <cell r="AC2163">
            <v>1344115.807</v>
          </cell>
          <cell r="AD2163">
            <v>1831814.7001049181</v>
          </cell>
          <cell r="AG2163">
            <v>0</v>
          </cell>
          <cell r="AH2163">
            <v>-1831814.7001049181</v>
          </cell>
        </row>
        <row r="2164">
          <cell r="A2164" t="str">
            <v>P.NG.PBW.OP.10.003</v>
          </cell>
          <cell r="B2164" t="str">
            <v>HSE PRODUCTION RE-ENTRY</v>
          </cell>
          <cell r="C2164" t="str">
            <v>P.NG.PBW.OP.10.003</v>
          </cell>
          <cell r="D2164" t="str">
            <v>WESTERNEA PRODUCTION RE-ENTRY - OPEX (PLATFORM/ FLOW STATION OPERATIONS &amp; MAINTENANCE)</v>
          </cell>
          <cell r="E2164" t="str">
            <v>IRETI OMOTOSO</v>
          </cell>
          <cell r="F2164" t="str">
            <v>PRODUCTION</v>
          </cell>
          <cell r="G2164">
            <v>412002</v>
          </cell>
          <cell r="H2164">
            <v>4120</v>
          </cell>
          <cell r="I2164" t="str">
            <v>OF-MTCE</v>
          </cell>
          <cell r="J2164" t="str">
            <v>BASE JV</v>
          </cell>
          <cell r="K2164" t="str">
            <v>PRODUCTION</v>
          </cell>
          <cell r="L2164" t="str">
            <v>PRODUCTION</v>
          </cell>
          <cell r="M2164" t="str">
            <v>Asset Manager, Swamp West Hub</v>
          </cell>
          <cell r="N2164" t="str">
            <v>Asset Management Integration Lead</v>
          </cell>
          <cell r="O2164" t="str">
            <v>COOKEY, GABRIEL</v>
          </cell>
          <cell r="P2164" t="str">
            <v>EKIYOKENEGHA.CLARK@SHELL.COM</v>
          </cell>
          <cell r="Q2164" t="str">
            <v>OPEX</v>
          </cell>
          <cell r="R2164" t="str">
            <v>OPEX</v>
          </cell>
          <cell r="S2164" t="str">
            <v>NON SAL</v>
          </cell>
          <cell r="T2164" t="str">
            <v>N/A</v>
          </cell>
          <cell r="U2164" t="str">
            <v>N/A</v>
          </cell>
          <cell r="V2164" t="str">
            <v>C_OPSE_OIL_Z11</v>
          </cell>
          <cell r="W2164" t="str">
            <v>P244.01 Other Production Expenses</v>
          </cell>
          <cell r="X2164" t="str">
            <v>S7200 Services</v>
          </cell>
          <cell r="Y2164" t="str">
            <v>A2110 Production Operations</v>
          </cell>
          <cell r="Z2164">
            <v>189224.42999999993</v>
          </cell>
          <cell r="AA2164">
            <v>114850.33</v>
          </cell>
          <cell r="AB2164">
            <v>179606687</v>
          </cell>
          <cell r="AC2164">
            <v>290174.8</v>
          </cell>
          <cell r="AD2164">
            <v>879049.18360655732</v>
          </cell>
          <cell r="AG2164">
            <v>0</v>
          </cell>
          <cell r="AH2164">
            <v>-879049.18360655732</v>
          </cell>
        </row>
        <row r="2165">
          <cell r="A2165" t="str">
            <v>P.NG.PBW.OP.10.004</v>
          </cell>
          <cell r="B2165" t="str">
            <v>PRODUCTION RE-ENTRY</v>
          </cell>
          <cell r="C2165" t="str">
            <v>P.NG.PBW.OP.10.003</v>
          </cell>
          <cell r="D2165" t="str">
            <v>WESTERNEA PRODUCTION RE-ENTRY - OPEX (PLATFORM/ FLOW STATION OPERATIONS &amp; MAINTENANCE)</v>
          </cell>
          <cell r="E2165" t="str">
            <v>IRETI OMOTOSO</v>
          </cell>
          <cell r="F2165" t="str">
            <v>PRODUCTION</v>
          </cell>
          <cell r="G2165">
            <v>412002</v>
          </cell>
          <cell r="H2165">
            <v>4120</v>
          </cell>
          <cell r="I2165" t="str">
            <v>OF-MTCE</v>
          </cell>
          <cell r="J2165" t="str">
            <v>BASE JV</v>
          </cell>
          <cell r="K2165" t="str">
            <v>PRODUCTION</v>
          </cell>
          <cell r="L2165" t="str">
            <v>PRODUCTION</v>
          </cell>
          <cell r="M2165" t="str">
            <v>Asset Manager, Swamp West Hub</v>
          </cell>
          <cell r="N2165" t="str">
            <v>Asset Management Integration Lead</v>
          </cell>
          <cell r="O2165" t="str">
            <v>COOKEY, GABRIEL</v>
          </cell>
          <cell r="P2165" t="str">
            <v>EKIYOKENEGHA.CLARK@SHELL.COM</v>
          </cell>
          <cell r="Q2165" t="str">
            <v>OPEX</v>
          </cell>
          <cell r="R2165" t="str">
            <v>OPEX</v>
          </cell>
          <cell r="S2165" t="str">
            <v>NON SAL</v>
          </cell>
          <cell r="T2165" t="str">
            <v>N/A</v>
          </cell>
          <cell r="U2165" t="str">
            <v>N/A</v>
          </cell>
          <cell r="V2165" t="str">
            <v>N/A</v>
          </cell>
          <cell r="W2165" t="str">
            <v>P244.01 Other Production Expenses</v>
          </cell>
          <cell r="X2165" t="str">
            <v>S7200 Services</v>
          </cell>
          <cell r="Y2165" t="str">
            <v>A2110 Production Operations</v>
          </cell>
          <cell r="Z2165">
            <v>0</v>
          </cell>
          <cell r="AA2165">
            <v>0</v>
          </cell>
          <cell r="AB2165">
            <v>0</v>
          </cell>
          <cell r="AC2165">
            <v>0</v>
          </cell>
          <cell r="AD2165">
            <v>0</v>
          </cell>
          <cell r="AG2165">
            <v>0</v>
          </cell>
          <cell r="AH2165">
            <v>0</v>
          </cell>
        </row>
        <row r="2166">
          <cell r="A2166" t="str">
            <v>P.NG.PPE.OP.06.001</v>
          </cell>
          <cell r="B2166" t="str">
            <v>PIPELINE RE-ENTRY WORKS</v>
          </cell>
          <cell r="C2166" t="str">
            <v>P.NG.PBW.OP.10.003</v>
          </cell>
          <cell r="D2166" t="str">
            <v>WESTERNEA PRODUCTION RE-ENTRY - OPEX (PLATFORM/ FLOW STATION OPERATIONS &amp; MAINTENANCE)</v>
          </cell>
          <cell r="E2166" t="str">
            <v>IRETI OMOTOSO</v>
          </cell>
          <cell r="F2166" t="str">
            <v>PRODUCTION</v>
          </cell>
          <cell r="G2166">
            <v>412002</v>
          </cell>
          <cell r="H2166">
            <v>4120</v>
          </cell>
          <cell r="I2166" t="str">
            <v>OF-MTCE</v>
          </cell>
          <cell r="J2166" t="str">
            <v>BASE JV</v>
          </cell>
          <cell r="K2166" t="str">
            <v>PRODUCTION</v>
          </cell>
          <cell r="L2166" t="str">
            <v>PRODUCTION</v>
          </cell>
          <cell r="M2166" t="str">
            <v>Asset Manager, Swamp West Hub</v>
          </cell>
          <cell r="N2166" t="str">
            <v>Asset Management Integration Lead</v>
          </cell>
          <cell r="O2166" t="str">
            <v>COOKEY, GABRIEL</v>
          </cell>
          <cell r="P2166" t="str">
            <v>EKIYOKENEGHA.CLARK@SHELL.COM</v>
          </cell>
          <cell r="Q2166" t="str">
            <v>OPEX</v>
          </cell>
          <cell r="R2166" t="str">
            <v>OPEX</v>
          </cell>
          <cell r="S2166" t="str">
            <v>NON SAL</v>
          </cell>
          <cell r="T2166" t="str">
            <v>N/A</v>
          </cell>
          <cell r="U2166" t="str">
            <v>N/A</v>
          </cell>
          <cell r="V2166" t="str">
            <v>N/A</v>
          </cell>
          <cell r="W2166" t="str">
            <v>P244.01 Other Production Expenses</v>
          </cell>
          <cell r="X2166" t="str">
            <v>S7200 Services</v>
          </cell>
          <cell r="Y2166" t="str">
            <v>A2110 Production Operations</v>
          </cell>
          <cell r="Z2166">
            <v>0.02</v>
          </cell>
          <cell r="AA2166">
            <v>0</v>
          </cell>
          <cell r="AB2166">
            <v>0</v>
          </cell>
          <cell r="AC2166">
            <v>0</v>
          </cell>
          <cell r="AD2166">
            <v>0</v>
          </cell>
          <cell r="AG2166">
            <v>0</v>
          </cell>
          <cell r="AH2166">
            <v>0</v>
          </cell>
        </row>
        <row r="2167">
          <cell r="A2167" t="str">
            <v>P.NG.SAG.DG.12.206</v>
          </cell>
          <cell r="B2167" t="str">
            <v>SOUTHERN SWAMP AGS PLUS STEP 1</v>
          </cell>
          <cell r="C2167" t="str">
            <v>P.NG.SAG.DG.14.206</v>
          </cell>
          <cell r="D2167" t="str">
            <v>SSAGS COMM ELECTRICITY INTERDEPENDENCY</v>
          </cell>
          <cell r="E2167" t="str">
            <v>MOJEED OKUNADE</v>
          </cell>
          <cell r="F2167" t="str">
            <v>MAJOR PROJECTS</v>
          </cell>
          <cell r="G2167">
            <v>13301</v>
          </cell>
          <cell r="H2167">
            <v>133</v>
          </cell>
          <cell r="I2167" t="str">
            <v>GAS</v>
          </cell>
          <cell r="J2167" t="str">
            <v>BASE JV</v>
          </cell>
          <cell r="K2167" t="str">
            <v>P&amp;T</v>
          </cell>
          <cell r="L2167" t="str">
            <v>GM Nigeria, Operated</v>
          </cell>
          <cell r="M2167" t="str">
            <v>GM Nigeria, Operated</v>
          </cell>
          <cell r="N2167" t="str">
            <v>Project Manager, SSAGS</v>
          </cell>
          <cell r="O2167" t="str">
            <v>AJALA, OLUFEMI</v>
          </cell>
          <cell r="P2167" t="str">
            <v>BUCHI.UGWU@SHELL.COM</v>
          </cell>
          <cell r="Q2167" t="str">
            <v>OPEX</v>
          </cell>
          <cell r="R2167" t="str">
            <v>CAPEX</v>
          </cell>
          <cell r="S2167" t="str">
            <v>NON Wells</v>
          </cell>
          <cell r="T2167" t="str">
            <v>N/A</v>
          </cell>
          <cell r="U2167" t="str">
            <v>N/A</v>
          </cell>
          <cell r="V2167" t="str">
            <v>C_BENS</v>
          </cell>
          <cell r="W2167" t="str">
            <v>P242 Feasibility Expenses</v>
          </cell>
          <cell r="X2167" t="str">
            <v>S7200 Services</v>
          </cell>
          <cell r="Y2167" t="str">
            <v>A2140 Facilities Maintenance</v>
          </cell>
          <cell r="Z2167">
            <v>346.38</v>
          </cell>
          <cell r="AA2167">
            <v>0</v>
          </cell>
          <cell r="AB2167">
            <v>1122877265</v>
          </cell>
          <cell r="AC2167">
            <v>1460</v>
          </cell>
          <cell r="AD2167">
            <v>3683024.8032786883</v>
          </cell>
          <cell r="AG2167">
            <v>0</v>
          </cell>
          <cell r="AH2167">
            <v>-3683024.8032786883</v>
          </cell>
        </row>
        <row r="2168">
          <cell r="A2168" t="str">
            <v>P.NG.SAG.DG.14.206</v>
          </cell>
          <cell r="B2168" t="str">
            <v>SSAGS COMM ELECTRICITY INTERDEPENDENCY</v>
          </cell>
          <cell r="C2168" t="str">
            <v>P.NG.SAG.DG.14.206</v>
          </cell>
          <cell r="D2168" t="str">
            <v>SSAGS COMM ELECTRICITY INTERDEPENDENCY</v>
          </cell>
          <cell r="E2168" t="str">
            <v>MOJEED OKUNADE</v>
          </cell>
          <cell r="F2168" t="str">
            <v>MAJOR PROJECTS</v>
          </cell>
          <cell r="G2168">
            <v>13306</v>
          </cell>
          <cell r="H2168">
            <v>133</v>
          </cell>
          <cell r="I2168" t="str">
            <v>GAS</v>
          </cell>
          <cell r="J2168" t="str">
            <v>DOMGAS/IPP</v>
          </cell>
          <cell r="K2168" t="str">
            <v>P&amp;T</v>
          </cell>
          <cell r="L2168" t="str">
            <v>GM Nigeria, Operated</v>
          </cell>
          <cell r="M2168" t="str">
            <v>GM Nigeria, Operated</v>
          </cell>
          <cell r="N2168" t="str">
            <v>Project Manager, SSAGS</v>
          </cell>
          <cell r="O2168" t="str">
            <v>AJALA, OLUFEMI</v>
          </cell>
          <cell r="P2168" t="str">
            <v>BUCHI.UGWU@SHELL.COM</v>
          </cell>
          <cell r="Q2168" t="str">
            <v>OPEX</v>
          </cell>
          <cell r="R2168" t="str">
            <v>CAPEX</v>
          </cell>
          <cell r="S2168" t="str">
            <v>NON Wells</v>
          </cell>
          <cell r="T2168" t="str">
            <v>N/A</v>
          </cell>
          <cell r="U2168" t="str">
            <v>N/A</v>
          </cell>
          <cell r="V2168" t="str">
            <v>C_BENS</v>
          </cell>
          <cell r="W2168" t="str">
            <v>P236.08 Overhead (SCD)</v>
          </cell>
          <cell r="X2168" t="str">
            <v>S7200 Services</v>
          </cell>
          <cell r="Y2168" t="str">
            <v>A2340 Overhead</v>
          </cell>
          <cell r="Z2168">
            <v>1137094.6100000001</v>
          </cell>
          <cell r="AA2168">
            <v>2551238.5900000003</v>
          </cell>
          <cell r="AB2168">
            <v>1200758389.9999969</v>
          </cell>
          <cell r="AC2168">
            <v>3936912.7540983502</v>
          </cell>
          <cell r="AD2168">
            <v>7873825.5081967004</v>
          </cell>
          <cell r="AG2168">
            <v>0</v>
          </cell>
          <cell r="AH2168">
            <v>-7873825.5081967004</v>
          </cell>
        </row>
        <row r="2169">
          <cell r="A2169" t="str">
            <v>P.NG.SCD.TP.07.002</v>
          </cell>
          <cell r="B2169" t="str">
            <v>LEGACY CD PROJECTS</v>
          </cell>
          <cell r="C2169" t="str">
            <v>P.NG.SCD.TP.07.002</v>
          </cell>
          <cell r="D2169" t="str">
            <v>LEGACY CD PROJECTS-EDUCATION</v>
          </cell>
          <cell r="E2169" t="str">
            <v>CHIGBO ENENMO</v>
          </cell>
          <cell r="F2169" t="str">
            <v>EXTERNAL RELATIONS</v>
          </cell>
          <cell r="G2169">
            <v>415008</v>
          </cell>
          <cell r="H2169">
            <v>4150</v>
          </cell>
          <cell r="I2169" t="str">
            <v>CDPA</v>
          </cell>
          <cell r="J2169" t="str">
            <v>BASE JV</v>
          </cell>
          <cell r="K2169" t="str">
            <v>CC &amp; MD</v>
          </cell>
          <cell r="L2169" t="str">
            <v>EXTERNAL RELATIONS</v>
          </cell>
          <cell r="M2169" t="str">
            <v>External Relations Manager</v>
          </cell>
          <cell r="N2169" t="str">
            <v>Social Performance &amp; Social Investment Manager</v>
          </cell>
          <cell r="O2169" t="str">
            <v>SOKUNBI, ADEOLA</v>
          </cell>
          <cell r="P2169" t="str">
            <v>CHUKWUMA.ASIEGBU@SHELL.COM</v>
          </cell>
          <cell r="Q2169" t="str">
            <v>OPEX</v>
          </cell>
          <cell r="R2169" t="str">
            <v>OPEX</v>
          </cell>
          <cell r="S2169" t="str">
            <v>NON SAL</v>
          </cell>
          <cell r="T2169" t="str">
            <v>N/A</v>
          </cell>
          <cell r="U2169" t="str">
            <v>N/A</v>
          </cell>
          <cell r="V2169" t="str">
            <v>C_OPSE_OIL_Z11</v>
          </cell>
          <cell r="W2169" t="str">
            <v>P236.08 Overhead (SCD)</v>
          </cell>
          <cell r="X2169" t="str">
            <v>S7200 Services</v>
          </cell>
          <cell r="Y2169" t="str">
            <v>A2340 Overhead</v>
          </cell>
          <cell r="Z2169">
            <v>792255.54999999993</v>
          </cell>
          <cell r="AA2169">
            <v>3519247.3</v>
          </cell>
          <cell r="AB2169">
            <v>536429720</v>
          </cell>
          <cell r="AC2169">
            <v>0</v>
          </cell>
          <cell r="AD2169">
            <v>1758785.9672131147</v>
          </cell>
          <cell r="AG2169">
            <v>0</v>
          </cell>
          <cell r="AH2169">
            <v>-1758785.9672131147</v>
          </cell>
        </row>
        <row r="2170">
          <cell r="A2170" t="str">
            <v>P.NG.PCE.DF.14.001</v>
          </cell>
          <cell r="B2170" t="str">
            <v>AWOBA COMMUNITY ELECTRICAL INTERDEPENDENCY PROJECT</v>
          </cell>
          <cell r="C2170" t="str">
            <v>P.NG.PCE.DF.14.001</v>
          </cell>
          <cell r="D2170" t="str">
            <v>AWOBA COMMUNITY ELECTRICAL INTERDEPENDENCY PROJECT</v>
          </cell>
          <cell r="E2170" t="str">
            <v>IRETI OMOTOSO</v>
          </cell>
          <cell r="F2170" t="str">
            <v>PRODUCTION</v>
          </cell>
          <cell r="G2170">
            <v>413001</v>
          </cell>
          <cell r="H2170">
            <v>4130</v>
          </cell>
          <cell r="I2170" t="str">
            <v>OF-E&amp;M</v>
          </cell>
          <cell r="J2170" t="str">
            <v>BASE JV</v>
          </cell>
          <cell r="K2170" t="str">
            <v>PRODUCTION</v>
          </cell>
          <cell r="L2170" t="str">
            <v>PRODUCTION</v>
          </cell>
          <cell r="M2170" t="str">
            <v>Asset Manager, Swamp East Hub</v>
          </cell>
          <cell r="N2170" t="str">
            <v>Asset Management Integration Lead</v>
          </cell>
          <cell r="O2170" t="str">
            <v>AZUBUIKE, JOHN</v>
          </cell>
          <cell r="P2170" t="str">
            <v>APOLLOS.NALE@SHELL.COM</v>
          </cell>
          <cell r="Q2170" t="str">
            <v>OPEX</v>
          </cell>
          <cell r="R2170" t="str">
            <v>OPEX</v>
          </cell>
          <cell r="S2170" t="str">
            <v>NON SAL</v>
          </cell>
          <cell r="T2170" t="str">
            <v>N/A</v>
          </cell>
          <cell r="U2170" t="str">
            <v>N/A</v>
          </cell>
          <cell r="V2170" t="str">
            <v>N/A</v>
          </cell>
          <cell r="W2170" t="str">
            <v>P236.08 Overhead (SCD)</v>
          </cell>
          <cell r="X2170" t="str">
            <v>S7200 Services</v>
          </cell>
          <cell r="Y2170" t="str">
            <v>A2340 Overhead</v>
          </cell>
          <cell r="Z2170">
            <v>0</v>
          </cell>
          <cell r="AA2170">
            <v>0</v>
          </cell>
          <cell r="AB2170">
            <v>0</v>
          </cell>
          <cell r="AC2170">
            <v>0</v>
          </cell>
          <cell r="AD2170">
            <v>0</v>
          </cell>
          <cell r="AG2170">
            <v>0</v>
          </cell>
          <cell r="AH2170">
            <v>0</v>
          </cell>
        </row>
        <row r="2171">
          <cell r="A2171" t="str">
            <v>P.NG.PCE.DF.15.002</v>
          </cell>
          <cell r="B2171" t="str">
            <v>ALAKIRI NOVATION COST</v>
          </cell>
          <cell r="C2171" t="str">
            <v>C.NG.PCE.DF.03.009</v>
          </cell>
          <cell r="D2171" t="str">
            <v>ALAKIRI NAG PLANT REFURBISHMENT.</v>
          </cell>
          <cell r="E2171" t="str">
            <v>MOJEED OKUNADE</v>
          </cell>
          <cell r="F2171" t="str">
            <v>MAJOR PROJECTS</v>
          </cell>
          <cell r="G2171">
            <v>13301</v>
          </cell>
          <cell r="H2171">
            <v>133</v>
          </cell>
          <cell r="I2171" t="str">
            <v>GAS</v>
          </cell>
          <cell r="J2171" t="str">
            <v>DOMGAS/IPP</v>
          </cell>
          <cell r="K2171" t="str">
            <v>P&amp;T</v>
          </cell>
          <cell r="L2171" t="str">
            <v>GM Nigeria, Operated</v>
          </cell>
          <cell r="M2171" t="str">
            <v>GM Nigeria, Operated</v>
          </cell>
          <cell r="N2171" t="str">
            <v>Project Manager, DOMGAS &amp; FYIP</v>
          </cell>
          <cell r="O2171" t="str">
            <v>AJALA, OLUFEMI</v>
          </cell>
          <cell r="P2171" t="str">
            <v>CHARLES.EGHAREVBA@SHELL.COM</v>
          </cell>
          <cell r="Q2171" t="str">
            <v>OPEX</v>
          </cell>
          <cell r="R2171" t="str">
            <v>CAPEX</v>
          </cell>
          <cell r="S2171" t="str">
            <v>NON SAL</v>
          </cell>
          <cell r="T2171" t="str">
            <v>N/A</v>
          </cell>
          <cell r="U2171" t="str">
            <v>N/A</v>
          </cell>
          <cell r="V2171" t="str">
            <v>N/A</v>
          </cell>
          <cell r="W2171" t="str">
            <v>P233 Facilities Maintenance - Gas</v>
          </cell>
          <cell r="X2171" t="str">
            <v>S7200 Services</v>
          </cell>
          <cell r="Y2171" t="str">
            <v>A2140 Facilities Maintenance</v>
          </cell>
          <cell r="Z2171">
            <v>9.9999983608722691E-3</v>
          </cell>
          <cell r="AA2171">
            <v>0</v>
          </cell>
          <cell r="AB2171">
            <v>0</v>
          </cell>
          <cell r="AC2171">
            <v>0</v>
          </cell>
          <cell r="AD2171">
            <v>0</v>
          </cell>
          <cell r="AG2171">
            <v>0</v>
          </cell>
          <cell r="AH2171">
            <v>0</v>
          </cell>
        </row>
        <row r="2172">
          <cell r="A2172" t="str">
            <v>P.NG.PCE.DG.09.001</v>
          </cell>
          <cell r="B2172" t="str">
            <v>MAJOR PROJECT-SSAGS</v>
          </cell>
          <cell r="C2172" t="str">
            <v>P.NG.PCE.DG.09.001</v>
          </cell>
          <cell r="D2172" t="str">
            <v>MAJOR PROJECT-SSAGS</v>
          </cell>
          <cell r="E2172" t="str">
            <v>CHIGBO ENENMO</v>
          </cell>
          <cell r="F2172" t="str">
            <v>EXTERNAL RELATIONS</v>
          </cell>
          <cell r="G2172">
            <v>414003</v>
          </cell>
          <cell r="H2172">
            <v>4140</v>
          </cell>
          <cell r="I2172" t="str">
            <v>CDPA</v>
          </cell>
          <cell r="J2172" t="str">
            <v>DOMGAS/IPP</v>
          </cell>
          <cell r="K2172" t="str">
            <v>CC &amp; MD</v>
          </cell>
          <cell r="L2172" t="str">
            <v>EXTERNAL RELATIONS</v>
          </cell>
          <cell r="M2172" t="str">
            <v>External Relations Manager</v>
          </cell>
          <cell r="N2172" t="str">
            <v>Stakeholder Relations Manager</v>
          </cell>
          <cell r="O2172" t="str">
            <v>SOKUNBI, ADEOLA</v>
          </cell>
          <cell r="P2172" t="str">
            <v>DAVID.DAVID@SHELL.COM</v>
          </cell>
          <cell r="Q2172" t="str">
            <v>OPEX</v>
          </cell>
          <cell r="R2172" t="str">
            <v>OPEX</v>
          </cell>
          <cell r="S2172" t="str">
            <v>NON SAL</v>
          </cell>
          <cell r="T2172" t="str">
            <v>N/A</v>
          </cell>
          <cell r="U2172" t="str">
            <v>N/A</v>
          </cell>
          <cell r="V2172" t="str">
            <v>N/A</v>
          </cell>
          <cell r="W2172" t="str">
            <v>P236.08 Overhead (SCD)</v>
          </cell>
          <cell r="X2172" t="str">
            <v>S7200 Services</v>
          </cell>
          <cell r="Y2172" t="str">
            <v>A2340 Overhead</v>
          </cell>
          <cell r="Z2172">
            <v>0</v>
          </cell>
          <cell r="AA2172">
            <v>0</v>
          </cell>
          <cell r="AB2172">
            <v>0</v>
          </cell>
          <cell r="AC2172">
            <v>0</v>
          </cell>
          <cell r="AD2172">
            <v>0</v>
          </cell>
          <cell r="AG2172">
            <v>0</v>
          </cell>
          <cell r="AH2172">
            <v>0</v>
          </cell>
        </row>
        <row r="2173">
          <cell r="A2173" t="str">
            <v>P.NG.SCD.TP.10.004</v>
          </cell>
          <cell r="B2173" t="str">
            <v>LEGACY CD ROJECTS - HEALTH</v>
          </cell>
          <cell r="C2173" t="str">
            <v>P.NG.SCD.TP.07.002</v>
          </cell>
          <cell r="D2173" t="str">
            <v>LEGACY CD PROJECTS-EDUCATION</v>
          </cell>
          <cell r="E2173" t="str">
            <v>CHIGBO ENENMO</v>
          </cell>
          <cell r="F2173" t="str">
            <v>EXTERNAL RELATIONS</v>
          </cell>
          <cell r="G2173">
            <v>415008</v>
          </cell>
          <cell r="H2173">
            <v>4150</v>
          </cell>
          <cell r="I2173" t="str">
            <v>CDPA</v>
          </cell>
          <cell r="J2173" t="str">
            <v>BASE JV</v>
          </cell>
          <cell r="K2173" t="str">
            <v>CC &amp; MD</v>
          </cell>
          <cell r="L2173" t="str">
            <v>EXTERNAL RELATIONS</v>
          </cell>
          <cell r="M2173" t="str">
            <v>External Relations Manager</v>
          </cell>
          <cell r="N2173" t="str">
            <v>Social Performance &amp; Social Investment Manager</v>
          </cell>
          <cell r="O2173" t="str">
            <v>SOKUNBI, ADEOLA</v>
          </cell>
          <cell r="P2173" t="str">
            <v>CHUKWUMA.ASIEGBU@SHELL.COM</v>
          </cell>
          <cell r="Q2173" t="str">
            <v>OPEX</v>
          </cell>
          <cell r="R2173" t="str">
            <v>OPEX</v>
          </cell>
          <cell r="S2173" t="str">
            <v>NON SAL</v>
          </cell>
          <cell r="T2173" t="str">
            <v>N/A</v>
          </cell>
          <cell r="U2173" t="str">
            <v>N/A</v>
          </cell>
          <cell r="V2173" t="str">
            <v>N/A</v>
          </cell>
          <cell r="W2173" t="str">
            <v>P236.08 Overhead (SCD)</v>
          </cell>
          <cell r="X2173" t="str">
            <v>S7200 Services</v>
          </cell>
          <cell r="Y2173" t="str">
            <v>A2340 Overhead</v>
          </cell>
          <cell r="Z2173">
            <v>0</v>
          </cell>
          <cell r="AA2173">
            <v>0</v>
          </cell>
          <cell r="AB2173">
            <v>0</v>
          </cell>
          <cell r="AC2173">
            <v>0</v>
          </cell>
          <cell r="AD2173">
            <v>0</v>
          </cell>
          <cell r="AG2173">
            <v>0</v>
          </cell>
          <cell r="AH2173">
            <v>0</v>
          </cell>
        </row>
        <row r="2174">
          <cell r="A2174" t="str">
            <v>P.NG.PCE.IE.03.001</v>
          </cell>
          <cell r="B2174" t="str">
            <v>SCD SPECIAL PROJECTS (CD - ELECTRIFICATION)</v>
          </cell>
          <cell r="C2174" t="str">
            <v>P.NG.PCE.IE.03.001</v>
          </cell>
          <cell r="D2174" t="str">
            <v>SCD SPECIAL PROJECTS (CD - ELECTRIFICATION)</v>
          </cell>
          <cell r="E2174" t="str">
            <v>CHIGBO ENENMO</v>
          </cell>
          <cell r="F2174" t="str">
            <v>EXTERNAL RELATIONS</v>
          </cell>
          <cell r="G2174">
            <v>413001</v>
          </cell>
          <cell r="H2174">
            <v>4130</v>
          </cell>
          <cell r="I2174" t="str">
            <v>GAS</v>
          </cell>
          <cell r="J2174" t="str">
            <v>BASE JV</v>
          </cell>
          <cell r="K2174" t="str">
            <v>CC &amp; MD</v>
          </cell>
          <cell r="L2174" t="str">
            <v>EXTERNAL RELATIONS</v>
          </cell>
          <cell r="M2174" t="str">
            <v>External Relations Manager</v>
          </cell>
          <cell r="N2174" t="str">
            <v>Stakeholder Relations Manager</v>
          </cell>
          <cell r="O2174" t="str">
            <v>SOKUNBI, ADEOLA</v>
          </cell>
          <cell r="P2174" t="str">
            <v>CHIEDOZIE.C.AMADI@SHELL.COM</v>
          </cell>
          <cell r="Q2174" t="str">
            <v>OPEX</v>
          </cell>
          <cell r="R2174" t="str">
            <v>OPEX</v>
          </cell>
          <cell r="S2174" t="str">
            <v>NON SAL</v>
          </cell>
          <cell r="T2174" t="str">
            <v>N/A</v>
          </cell>
          <cell r="U2174" t="str">
            <v>N/A</v>
          </cell>
          <cell r="V2174" t="str">
            <v>C_OPSE_OIL_Z11</v>
          </cell>
          <cell r="W2174" t="str">
            <v>P236.08 Overhead (SCD)</v>
          </cell>
          <cell r="X2174" t="str">
            <v>S7200 Services</v>
          </cell>
          <cell r="Y2174" t="str">
            <v>A2340 Overhead</v>
          </cell>
          <cell r="Z2174">
            <v>352599.64999999997</v>
          </cell>
          <cell r="AA2174">
            <v>875636.8</v>
          </cell>
          <cell r="AB2174">
            <v>0</v>
          </cell>
          <cell r="AC2174">
            <v>0</v>
          </cell>
          <cell r="AD2174">
            <v>0</v>
          </cell>
          <cell r="AG2174">
            <v>0</v>
          </cell>
          <cell r="AH2174">
            <v>0</v>
          </cell>
        </row>
        <row r="2175">
          <cell r="A2175" t="str">
            <v>P.NG.PCW.DF.98.701</v>
          </cell>
          <cell r="B2175" t="str">
            <v>FYIP PROJECT OPEX</v>
          </cell>
          <cell r="C2175" t="str">
            <v>P.NG.PCW.DF.98.701</v>
          </cell>
          <cell r="D2175" t="str">
            <v>FYIP PROJECT OPEX</v>
          </cell>
          <cell r="E2175" t="str">
            <v>MOJEED OKUNADE</v>
          </cell>
          <cell r="F2175" t="str">
            <v>MAJOR PROJECTS</v>
          </cell>
          <cell r="G2175">
            <v>414003</v>
          </cell>
          <cell r="H2175">
            <v>4140</v>
          </cell>
          <cell r="I2175" t="str">
            <v>GAS</v>
          </cell>
          <cell r="J2175" t="str">
            <v>DOMGAS/IPP</v>
          </cell>
          <cell r="K2175" t="str">
            <v>P&amp;T</v>
          </cell>
          <cell r="L2175" t="str">
            <v>GM Nigeria, Operated</v>
          </cell>
          <cell r="M2175" t="str">
            <v>GM Nigeria, Operated</v>
          </cell>
          <cell r="N2175" t="str">
            <v>Project Manager, DOMGAS &amp; FYIP</v>
          </cell>
          <cell r="O2175" t="str">
            <v>AJALA, OLUFEMI</v>
          </cell>
          <cell r="P2175" t="str">
            <v>BUCHI.UGWU@SHELL.COM</v>
          </cell>
          <cell r="Q2175" t="str">
            <v>OPEX</v>
          </cell>
          <cell r="R2175" t="str">
            <v>OPEX</v>
          </cell>
          <cell r="S2175" t="str">
            <v>NON SAL</v>
          </cell>
          <cell r="T2175" t="str">
            <v>N/A</v>
          </cell>
          <cell r="U2175" t="str">
            <v>N/A</v>
          </cell>
          <cell r="V2175" t="str">
            <v>C_FLDN_FYIP Offshore1</v>
          </cell>
          <cell r="W2175" t="str">
            <v>P236.08 Overhead (SCD)</v>
          </cell>
          <cell r="X2175" t="str">
            <v>S7200 Services</v>
          </cell>
          <cell r="Y2175" t="str">
            <v>A2340 Overhead</v>
          </cell>
          <cell r="Z2175">
            <v>1091826.8900000001</v>
          </cell>
          <cell r="AA2175">
            <v>416717.69000000006</v>
          </cell>
          <cell r="AB2175">
            <v>539209869.74536002</v>
          </cell>
          <cell r="AC2175">
            <v>0</v>
          </cell>
          <cell r="AD2175">
            <v>1767901.212279869</v>
          </cell>
          <cell r="AG2175">
            <v>0</v>
          </cell>
          <cell r="AH2175">
            <v>-1767901.212279869</v>
          </cell>
        </row>
        <row r="2176">
          <cell r="A2176" t="str">
            <v>P.NG.SCD.TP.10.005</v>
          </cell>
          <cell r="B2176" t="str">
            <v>LEGACY CD ROJECTS - CULTURAL/SOCIAL</v>
          </cell>
          <cell r="C2176" t="str">
            <v>P.NG.SCD.TP.07.002</v>
          </cell>
          <cell r="D2176" t="str">
            <v>LEGACY CD PROJECTS-EDUCATION</v>
          </cell>
          <cell r="E2176" t="str">
            <v>CHIGBO ENENMO</v>
          </cell>
          <cell r="F2176" t="str">
            <v>EXTERNAL RELATIONS</v>
          </cell>
          <cell r="G2176">
            <v>415008</v>
          </cell>
          <cell r="H2176">
            <v>4150</v>
          </cell>
          <cell r="I2176" t="str">
            <v>CDPA</v>
          </cell>
          <cell r="J2176" t="str">
            <v>BASE JV</v>
          </cell>
          <cell r="K2176" t="str">
            <v>CC &amp; MD</v>
          </cell>
          <cell r="L2176" t="str">
            <v>EXTERNAL RELATIONS</v>
          </cell>
          <cell r="M2176" t="str">
            <v>External Relations Manager</v>
          </cell>
          <cell r="N2176" t="str">
            <v>Social Performance &amp; Social Investment Manager</v>
          </cell>
          <cell r="O2176" t="str">
            <v>SOKUNBI, ADEOLA</v>
          </cell>
          <cell r="P2176" t="str">
            <v>CHUKWUMA.ASIEGBU@SHELL.COM</v>
          </cell>
          <cell r="Q2176" t="str">
            <v>OPEX</v>
          </cell>
          <cell r="R2176" t="str">
            <v>OPEX</v>
          </cell>
          <cell r="S2176" t="str">
            <v>NON SAL</v>
          </cell>
          <cell r="T2176" t="str">
            <v>N/A</v>
          </cell>
          <cell r="U2176" t="str">
            <v>N/A</v>
          </cell>
          <cell r="V2176" t="str">
            <v>N/A</v>
          </cell>
          <cell r="W2176" t="str">
            <v>P236.08 Overhead (SCD)</v>
          </cell>
          <cell r="X2176" t="str">
            <v>S7200 Services</v>
          </cell>
          <cell r="Y2176" t="str">
            <v>A2340 Overhead</v>
          </cell>
          <cell r="Z2176">
            <v>0</v>
          </cell>
          <cell r="AA2176">
            <v>0</v>
          </cell>
          <cell r="AB2176">
            <v>0</v>
          </cell>
          <cell r="AC2176">
            <v>0</v>
          </cell>
          <cell r="AD2176">
            <v>0</v>
          </cell>
          <cell r="AG2176">
            <v>0</v>
          </cell>
          <cell r="AH2176">
            <v>0</v>
          </cell>
        </row>
        <row r="2177">
          <cell r="A2177" t="str">
            <v>P.NG.PPE.DP.03.300</v>
          </cell>
          <cell r="B2177" t="str">
            <v>EGGS 1 - COMMUNITY INTERFACE PROJECTS</v>
          </cell>
          <cell r="C2177" t="str">
            <v>P.NG.PPE.DP.03.300</v>
          </cell>
          <cell r="D2177" t="str">
            <v>EGGS 1 - COMMUNITY INTERFACE PROJECTS</v>
          </cell>
          <cell r="E2177" t="str">
            <v>MOJEED OKUNADE</v>
          </cell>
          <cell r="F2177" t="str">
            <v>MAJOR PROJECTS</v>
          </cell>
          <cell r="G2177">
            <v>415008</v>
          </cell>
          <cell r="H2177">
            <v>4150</v>
          </cell>
          <cell r="I2177" t="str">
            <v>CDPA</v>
          </cell>
          <cell r="J2177" t="str">
            <v>BASE JV</v>
          </cell>
          <cell r="K2177" t="str">
            <v>P&amp;T</v>
          </cell>
          <cell r="L2177" t="str">
            <v>GM Nigeria, Operated</v>
          </cell>
          <cell r="M2177" t="str">
            <v>GM Nigeria, Operated</v>
          </cell>
          <cell r="N2177" t="str">
            <v>Project Manager NLNG Supplies</v>
          </cell>
          <cell r="O2177" t="str">
            <v>EBEM, MARCEL</v>
          </cell>
          <cell r="P2177" t="str">
            <v>BUNMI.ASALU@SHELL.COM</v>
          </cell>
          <cell r="Q2177" t="str">
            <v>OPEX</v>
          </cell>
          <cell r="R2177" t="str">
            <v>OPEX</v>
          </cell>
          <cell r="S2177" t="str">
            <v>NON SAL</v>
          </cell>
          <cell r="T2177" t="str">
            <v>N/A</v>
          </cell>
          <cell r="U2177" t="str">
            <v>N/A</v>
          </cell>
          <cell r="V2177" t="str">
            <v>N/A</v>
          </cell>
          <cell r="W2177" t="str">
            <v>P236.08 Overhead (SCD)</v>
          </cell>
          <cell r="X2177" t="str">
            <v>S7200 Services</v>
          </cell>
          <cell r="Y2177" t="str">
            <v>A2340 Overhead</v>
          </cell>
          <cell r="Z2177">
            <v>0.01</v>
          </cell>
          <cell r="AA2177">
            <v>0</v>
          </cell>
          <cell r="AB2177">
            <v>0</v>
          </cell>
          <cell r="AC2177">
            <v>0</v>
          </cell>
          <cell r="AD2177">
            <v>0</v>
          </cell>
          <cell r="AG2177">
            <v>0</v>
          </cell>
          <cell r="AH2177">
            <v>0</v>
          </cell>
        </row>
        <row r="2178">
          <cell r="A2178" t="str">
            <v>P.NG.PPE.DP.11.001</v>
          </cell>
          <cell r="B2178" t="str">
            <v>PIPELINES ABANDONMENT EAST &amp; WEST</v>
          </cell>
          <cell r="C2178" t="str">
            <v>C.NG.PPE.DP.13.006</v>
          </cell>
          <cell r="D2178" t="str">
            <v>PIPELINE ABANDONMENT EAST</v>
          </cell>
          <cell r="E2178" t="str">
            <v>MOJEED OKUNADE</v>
          </cell>
          <cell r="F2178" t="str">
            <v>MAJOR PROJECTS</v>
          </cell>
          <cell r="G2178">
            <v>13210</v>
          </cell>
          <cell r="H2178">
            <v>132</v>
          </cell>
          <cell r="I2178" t="str">
            <v>OF-E&amp;M</v>
          </cell>
          <cell r="J2178" t="str">
            <v>BASE JV</v>
          </cell>
          <cell r="K2178" t="str">
            <v>P&amp;T</v>
          </cell>
          <cell r="L2178" t="str">
            <v>GM Nigeria, Operated</v>
          </cell>
          <cell r="M2178" t="str">
            <v>GM Nigeria, Operated</v>
          </cell>
          <cell r="N2178" t="str">
            <v xml:space="preserve">Project Manager, Matrix, Major Pipelines, H Block &amp; Corp Civil </v>
          </cell>
          <cell r="O2178" t="str">
            <v>EBEM, MARCEL</v>
          </cell>
          <cell r="P2178" t="str">
            <v>PAUL.AYENI@SHELL.COM</v>
          </cell>
          <cell r="Q2178" t="str">
            <v>OPEX</v>
          </cell>
          <cell r="R2178" t="str">
            <v>CAPEX</v>
          </cell>
          <cell r="S2178" t="str">
            <v>NON Wells</v>
          </cell>
          <cell r="T2178" t="str">
            <v>N/A</v>
          </cell>
          <cell r="U2178" t="str">
            <v>N/A</v>
          </cell>
          <cell r="V2178" t="str">
            <v>C_OGIS_DEV_FD1</v>
          </cell>
          <cell r="W2178" t="str">
            <v>P262 Abandonment Cost</v>
          </cell>
          <cell r="X2178" t="str">
            <v>S7200 Services</v>
          </cell>
          <cell r="Y2178" t="str">
            <v>A2180 Feasibility Expenses</v>
          </cell>
          <cell r="Z2178">
            <v>649596.23</v>
          </cell>
          <cell r="AA2178">
            <v>108024.91999999994</v>
          </cell>
          <cell r="AB2178">
            <v>621610100</v>
          </cell>
          <cell r="AC2178">
            <v>760350</v>
          </cell>
          <cell r="AD2178">
            <v>2798415.9016393442</v>
          </cell>
          <cell r="AG2178">
            <v>0</v>
          </cell>
          <cell r="AH2178">
            <v>-2798415.9016393442</v>
          </cell>
        </row>
        <row r="2179">
          <cell r="A2179" t="str">
            <v>P.NG.PTE.NT.01.001</v>
          </cell>
          <cell r="B2179" t="str">
            <v>BONNY INT. BUSINESS COMPLEX</v>
          </cell>
          <cell r="C2179" t="str">
            <v>P.NG.PTE.NT.01.001</v>
          </cell>
          <cell r="D2179" t="str">
            <v>BONNY INT. BUSINESS COMPLEX (CD - ECONOMIC EMPOWERMENT )</v>
          </cell>
          <cell r="E2179" t="str">
            <v>CHIGBO ENENMO</v>
          </cell>
          <cell r="F2179" t="str">
            <v>EXTERNAL RELATIONS</v>
          </cell>
          <cell r="G2179">
            <v>415008</v>
          </cell>
          <cell r="H2179">
            <v>4150</v>
          </cell>
          <cell r="I2179" t="str">
            <v>CDPA</v>
          </cell>
          <cell r="J2179" t="str">
            <v>BASE JV</v>
          </cell>
          <cell r="K2179" t="str">
            <v>CC &amp; MD</v>
          </cell>
          <cell r="L2179" t="str">
            <v>EXTERNAL RELATIONS</v>
          </cell>
          <cell r="M2179" t="str">
            <v>External Relations Manager</v>
          </cell>
          <cell r="N2179" t="str">
            <v>Stakeholder Relations Manager</v>
          </cell>
          <cell r="O2179" t="str">
            <v>SOKUNBI, ADEOLA</v>
          </cell>
          <cell r="P2179" t="str">
            <v>CHUKWUMA.ASIEGBU@SHELL.COM</v>
          </cell>
          <cell r="Q2179" t="str">
            <v>OPEX</v>
          </cell>
          <cell r="R2179" t="str">
            <v>OPEX</v>
          </cell>
          <cell r="S2179" t="str">
            <v>NON SAL</v>
          </cell>
          <cell r="T2179" t="str">
            <v>N/A</v>
          </cell>
          <cell r="U2179" t="str">
            <v>N/A</v>
          </cell>
          <cell r="V2179" t="str">
            <v>N/A</v>
          </cell>
          <cell r="W2179" t="str">
            <v>P236.08 Overhead (SCD)</v>
          </cell>
          <cell r="X2179" t="str">
            <v>S7200 Services</v>
          </cell>
          <cell r="Y2179" t="str">
            <v>A2340 Overhead</v>
          </cell>
          <cell r="Z2179">
            <v>0</v>
          </cell>
          <cell r="AA2179">
            <v>0</v>
          </cell>
          <cell r="AB2179">
            <v>0</v>
          </cell>
          <cell r="AC2179">
            <v>0</v>
          </cell>
          <cell r="AD2179">
            <v>0</v>
          </cell>
          <cell r="AG2179">
            <v>0</v>
          </cell>
          <cell r="AH2179">
            <v>0</v>
          </cell>
        </row>
        <row r="2180">
          <cell r="A2180" t="str">
            <v>P.NG.PTE.NV.17.001</v>
          </cell>
          <cell r="B2180" t="str">
            <v>Bonny CLP Upgrade</v>
          </cell>
          <cell r="C2180" t="str">
            <v>C.NG.PTE.NV.17.001</v>
          </cell>
          <cell r="D2180" t="str">
            <v>BONNY CLP UPGRADE</v>
          </cell>
          <cell r="E2180" t="str">
            <v>MOJEED OKUNADE</v>
          </cell>
          <cell r="F2180" t="str">
            <v>MAJOR PROJECTS</v>
          </cell>
          <cell r="G2180">
            <v>13902</v>
          </cell>
          <cell r="H2180">
            <v>139</v>
          </cell>
          <cell r="I2180" t="str">
            <v>G&amp;A</v>
          </cell>
          <cell r="J2180" t="str">
            <v>BASE JV</v>
          </cell>
          <cell r="K2180" t="str">
            <v>P&amp;T</v>
          </cell>
          <cell r="L2180" t="str">
            <v>GM Nigeria, Operated</v>
          </cell>
          <cell r="M2180" t="str">
            <v>GM Nigeria, Operated</v>
          </cell>
          <cell r="N2180" t="str">
            <v xml:space="preserve">Project Manager, Matrix, Major Pipelines, H Block &amp; Corp Civil </v>
          </cell>
          <cell r="O2180" t="str">
            <v>EBEM, MARCEL</v>
          </cell>
          <cell r="P2180" t="str">
            <v>CHARLES.ONYEAGBA@SHELL.COM</v>
          </cell>
          <cell r="Q2180" t="str">
            <v>OPEX</v>
          </cell>
          <cell r="R2180" t="str">
            <v>CAPEX</v>
          </cell>
          <cell r="S2180" t="str">
            <v>MAJOR PROJECTS AND ENGINEERING</v>
          </cell>
          <cell r="T2180" t="str">
            <v>BONNY TERMINAL WORKS (CLP REFURB)</v>
          </cell>
          <cell r="U2180" t="str">
            <v>Terminal Works</v>
          </cell>
          <cell r="V2180" t="str">
            <v>C_ BOGT_CLP _Z01</v>
          </cell>
          <cell r="Z2180">
            <v>0</v>
          </cell>
          <cell r="AA2180">
            <v>19869151.850000005</v>
          </cell>
          <cell r="AB2180">
            <v>0</v>
          </cell>
          <cell r="AC2180">
            <v>0</v>
          </cell>
          <cell r="AD2180">
            <v>0</v>
          </cell>
          <cell r="AG2180">
            <v>0</v>
          </cell>
          <cell r="AH2180">
            <v>0</v>
          </cell>
        </row>
        <row r="2181">
          <cell r="A2181" t="str">
            <v>P.NG.PTE.NV.17.001.AC03</v>
          </cell>
          <cell r="B2181" t="str">
            <v>Bonny CLP Upgrade-PMT</v>
          </cell>
          <cell r="C2181" t="str">
            <v>C.NG.PTE.NV.17.001.AC30</v>
          </cell>
          <cell r="D2181" t="str">
            <v>BONNY CLP UPGRADE_PMT</v>
          </cell>
          <cell r="E2181" t="str">
            <v>MOJEED OKUNADE</v>
          </cell>
          <cell r="F2181" t="str">
            <v>MAJOR PROJECTS</v>
          </cell>
          <cell r="G2181">
            <v>415004</v>
          </cell>
          <cell r="H2181">
            <v>4150</v>
          </cell>
          <cell r="I2181" t="str">
            <v>OF-E&amp;M</v>
          </cell>
          <cell r="J2181" t="str">
            <v>BASE JV</v>
          </cell>
          <cell r="K2181" t="str">
            <v>P&amp;T</v>
          </cell>
          <cell r="L2181" t="str">
            <v>GM Nigeria, Operated</v>
          </cell>
          <cell r="M2181" t="str">
            <v>GM Nigeria, Operated</v>
          </cell>
          <cell r="N2181" t="str">
            <v xml:space="preserve">Project Manager, Matrix, Major Pipelines, H Block &amp; Corp Civil </v>
          </cell>
          <cell r="O2181" t="str">
            <v>EBEM, MARCEL</v>
          </cell>
          <cell r="P2181" t="str">
            <v>CHARLES.ONYEAGBA@SHELL.COM</v>
          </cell>
          <cell r="Q2181" t="str">
            <v>OPEX</v>
          </cell>
          <cell r="R2181" t="str">
            <v>CAPEX</v>
          </cell>
          <cell r="S2181" t="str">
            <v>MAJOR PROJECTS AND ENGINEERING</v>
          </cell>
          <cell r="T2181" t="str">
            <v>BONNY TERMINAL WORKS (CLP REFURB)</v>
          </cell>
          <cell r="U2181" t="str">
            <v>Terminal Works</v>
          </cell>
          <cell r="V2181" t="str">
            <v>C_ BOGT_CLP _Z01_PMT</v>
          </cell>
          <cell r="Z2181">
            <v>0</v>
          </cell>
          <cell r="AA2181">
            <v>0</v>
          </cell>
          <cell r="AB2181">
            <v>0</v>
          </cell>
          <cell r="AC2181">
            <v>0</v>
          </cell>
          <cell r="AD2181">
            <v>0</v>
          </cell>
          <cell r="AG2181">
            <v>0</v>
          </cell>
          <cell r="AH2181">
            <v>0</v>
          </cell>
        </row>
        <row r="2182">
          <cell r="A2182" t="str">
            <v>P.NG.PTE.OR.02.719</v>
          </cell>
          <cell r="B2182" t="str">
            <v>BONNY JIP - COMMUNITY INTERFACE PROJECTS</v>
          </cell>
          <cell r="C2182" t="str">
            <v>P.NG.PTE.OR.02.719</v>
          </cell>
          <cell r="D2182" t="str">
            <v>BONNY JIP - COMMUNITY INTERFACE PROJECTS (CD - ECONOMIC EMPOWERMENT )</v>
          </cell>
          <cell r="E2182" t="str">
            <v>CHIGBO ENENMO</v>
          </cell>
          <cell r="F2182" t="str">
            <v>EXTERNAL RELATIONS</v>
          </cell>
          <cell r="G2182">
            <v>415008</v>
          </cell>
          <cell r="H2182">
            <v>4150</v>
          </cell>
          <cell r="I2182" t="str">
            <v>CDPA</v>
          </cell>
          <cell r="J2182" t="str">
            <v>BASE JV</v>
          </cell>
          <cell r="K2182" t="str">
            <v>CC &amp; MD</v>
          </cell>
          <cell r="L2182" t="str">
            <v>EXTERNAL RELATIONS</v>
          </cell>
          <cell r="M2182" t="str">
            <v>External Relations Manager</v>
          </cell>
          <cell r="N2182" t="str">
            <v>ER Strategy &amp; Value Assurance Mgr</v>
          </cell>
          <cell r="O2182" t="str">
            <v>SOKUNBI, ADEOLA</v>
          </cell>
          <cell r="P2182" t="str">
            <v>KESSINGTON.OKORIE@SHELL.COM</v>
          </cell>
          <cell r="Q2182" t="str">
            <v>OPEX</v>
          </cell>
          <cell r="R2182" t="str">
            <v>OPEX</v>
          </cell>
          <cell r="S2182" t="str">
            <v>NON SAL</v>
          </cell>
          <cell r="T2182" t="str">
            <v>N/A</v>
          </cell>
          <cell r="U2182" t="str">
            <v>N/A</v>
          </cell>
          <cell r="V2182" t="str">
            <v>C_OPSE_OIL_Z11</v>
          </cell>
          <cell r="W2182" t="str">
            <v>P236.08 Overhead (SCD)</v>
          </cell>
          <cell r="X2182" t="str">
            <v>S7200 Services</v>
          </cell>
          <cell r="Y2182" t="str">
            <v>A2340 Overhead</v>
          </cell>
          <cell r="Z2182">
            <v>1333339.82</v>
          </cell>
          <cell r="AA2182">
            <v>818087.41</v>
          </cell>
          <cell r="AB2182">
            <v>600000000</v>
          </cell>
          <cell r="AC2182">
            <v>0</v>
          </cell>
          <cell r="AD2182">
            <v>1967213.1147540985</v>
          </cell>
          <cell r="AG2182">
            <v>0</v>
          </cell>
          <cell r="AH2182">
            <v>-1967213.1147540985</v>
          </cell>
        </row>
        <row r="2183">
          <cell r="A2183" t="str">
            <v>P.NG.SCD.OP.10.002</v>
          </cell>
          <cell r="B2183" t="str">
            <v>SCD RE-ENTRY ACTIVITIES</v>
          </cell>
          <cell r="C2183" t="str">
            <v>P.NG.SCD.OP.10.002</v>
          </cell>
          <cell r="D2183" t="str">
            <v>WESTERNEA PRODUCTION RE-ENTRY - OPEX (CD - ELECTRIFICATION)</v>
          </cell>
          <cell r="E2183" t="str">
            <v>IRETI OMOTOSO</v>
          </cell>
          <cell r="F2183" t="str">
            <v>PRODUCTION</v>
          </cell>
          <cell r="G2183">
            <v>13203</v>
          </cell>
          <cell r="H2183">
            <v>132</v>
          </cell>
          <cell r="I2183" t="str">
            <v>OF-E&amp;M</v>
          </cell>
          <cell r="J2183" t="str">
            <v>BASE JV</v>
          </cell>
          <cell r="K2183" t="str">
            <v>PRODUCTION</v>
          </cell>
          <cell r="L2183" t="str">
            <v>PRODUCTION</v>
          </cell>
          <cell r="M2183" t="str">
            <v>Asset Manager, Swamp West Hub</v>
          </cell>
          <cell r="N2183" t="str">
            <v>Asset Management Integration Lead</v>
          </cell>
          <cell r="O2183" t="str">
            <v>COOKEY, GABRIEL</v>
          </cell>
          <cell r="P2183" t="str">
            <v>EKIYOKENEGHA.CLARK@SHELL.COM</v>
          </cell>
          <cell r="Q2183" t="str">
            <v>OPEX</v>
          </cell>
          <cell r="R2183" t="str">
            <v>CAPEX</v>
          </cell>
          <cell r="S2183" t="str">
            <v>NON SAL</v>
          </cell>
          <cell r="T2183" t="str">
            <v>N/A</v>
          </cell>
          <cell r="U2183" t="str">
            <v>N/A</v>
          </cell>
          <cell r="V2183" t="str">
            <v>C_OPSE_OIL_Z11</v>
          </cell>
          <cell r="W2183" t="str">
            <v>P244.01 Other Production Expenses</v>
          </cell>
          <cell r="X2183" t="str">
            <v>S7200 Services</v>
          </cell>
          <cell r="Y2183" t="str">
            <v>A2110 Production Operations</v>
          </cell>
          <cell r="Z2183">
            <v>449480.61</v>
          </cell>
          <cell r="AA2183">
            <v>12987.55</v>
          </cell>
          <cell r="AB2183">
            <v>60710400</v>
          </cell>
          <cell r="AC2183">
            <v>800950</v>
          </cell>
          <cell r="AD2183">
            <v>1000000.4918032787</v>
          </cell>
          <cell r="AG2183">
            <v>0</v>
          </cell>
          <cell r="AH2183">
            <v>-1000000.4918032787</v>
          </cell>
        </row>
        <row r="2184">
          <cell r="A2184" t="str">
            <v>P.NG.SCD.OP.10.005</v>
          </cell>
          <cell r="B2184" t="str">
            <v>SCD RE-ENTRY ACTIVITIES</v>
          </cell>
          <cell r="C2184" t="str">
            <v>P.NG.SCD.OP.10.005</v>
          </cell>
          <cell r="D2184" t="str">
            <v>WESTERNEA PRODUCTION RE-ENTRY - OPEX (CD - WATER SUPPLY )</v>
          </cell>
          <cell r="E2184" t="str">
            <v>IRETI OMOTOSO</v>
          </cell>
          <cell r="F2184" t="str">
            <v>PRODUCTION</v>
          </cell>
          <cell r="G2184">
            <v>415008</v>
          </cell>
          <cell r="H2184">
            <v>4150</v>
          </cell>
          <cell r="I2184" t="str">
            <v>CDPA</v>
          </cell>
          <cell r="J2184" t="str">
            <v>BASE JV</v>
          </cell>
          <cell r="K2184" t="str">
            <v>PRODUCTION</v>
          </cell>
          <cell r="L2184" t="str">
            <v>PRODUCTION</v>
          </cell>
          <cell r="M2184" t="str">
            <v>Asset Manager, Swamp West Hub</v>
          </cell>
          <cell r="N2184" t="str">
            <v>Asset Management Integration Lead</v>
          </cell>
          <cell r="O2184" t="str">
            <v>COOKEY, GABRIEL</v>
          </cell>
          <cell r="P2184" t="str">
            <v>EKIYOKENEGHA.CLARK@SHELL.COM</v>
          </cell>
          <cell r="Q2184" t="str">
            <v>OPEX</v>
          </cell>
          <cell r="R2184" t="str">
            <v>OPEX</v>
          </cell>
          <cell r="S2184" t="str">
            <v>NON SAL</v>
          </cell>
          <cell r="T2184" t="str">
            <v>N/A</v>
          </cell>
          <cell r="U2184" t="str">
            <v>N/A</v>
          </cell>
          <cell r="V2184" t="str">
            <v>N/A</v>
          </cell>
          <cell r="W2184" t="str">
            <v>P244.01 Other Production Expenses</v>
          </cell>
          <cell r="X2184" t="str">
            <v>S7200 Services</v>
          </cell>
          <cell r="Y2184" t="str">
            <v>A2110 Production Operations</v>
          </cell>
          <cell r="Z2184">
            <v>0.01</v>
          </cell>
          <cell r="AA2184">
            <v>0</v>
          </cell>
          <cell r="AB2184">
            <v>0</v>
          </cell>
          <cell r="AC2184">
            <v>0</v>
          </cell>
          <cell r="AD2184">
            <v>0</v>
          </cell>
          <cell r="AG2184">
            <v>0</v>
          </cell>
          <cell r="AH2184">
            <v>0</v>
          </cell>
        </row>
        <row r="2185">
          <cell r="A2185" t="str">
            <v>P.NG.SCD.TP.06.006</v>
          </cell>
          <cell r="B2185" t="str">
            <v>SCD SPECIAL PROJECTS</v>
          </cell>
          <cell r="C2185" t="str">
            <v>P.NG.SCD.TP.06.006</v>
          </cell>
          <cell r="D2185" t="str">
            <v>SCD SPECIAL PROJECTS (CD - EDUCATION)</v>
          </cell>
          <cell r="E2185" t="str">
            <v>CHIGBO ENENMO</v>
          </cell>
          <cell r="F2185" t="str">
            <v>EXTERNAL RELATIONS</v>
          </cell>
          <cell r="G2185">
            <v>415008</v>
          </cell>
          <cell r="H2185">
            <v>4150</v>
          </cell>
          <cell r="I2185" t="str">
            <v>CDPA</v>
          </cell>
          <cell r="J2185" t="str">
            <v>BASE JV</v>
          </cell>
          <cell r="K2185" t="str">
            <v>CC &amp; MD</v>
          </cell>
          <cell r="L2185" t="str">
            <v>EXTERNAL RELATIONS</v>
          </cell>
          <cell r="M2185" t="str">
            <v>External Relations Manager</v>
          </cell>
          <cell r="N2185" t="str">
            <v>Stakeholder Relations Manager</v>
          </cell>
          <cell r="O2185" t="str">
            <v>SOKUNBI, ADEOLA</v>
          </cell>
          <cell r="P2185" t="str">
            <v>CHUKWUMA.ASIEGBU@SHELL.COM</v>
          </cell>
          <cell r="Q2185" t="str">
            <v>OPEX</v>
          </cell>
          <cell r="R2185" t="str">
            <v>OPEX</v>
          </cell>
          <cell r="S2185" t="str">
            <v>NON SAL</v>
          </cell>
          <cell r="T2185" t="str">
            <v>N/A</v>
          </cell>
          <cell r="U2185" t="str">
            <v>N/A</v>
          </cell>
          <cell r="V2185" t="str">
            <v>N/A</v>
          </cell>
          <cell r="W2185" t="str">
            <v>P236.08 Overhead (SCD)</v>
          </cell>
          <cell r="X2185" t="str">
            <v>S7200 Services</v>
          </cell>
          <cell r="Y2185" t="str">
            <v>A2340 Overhead</v>
          </cell>
          <cell r="Z2185">
            <v>0</v>
          </cell>
          <cell r="AA2185">
            <v>0</v>
          </cell>
          <cell r="AB2185">
            <v>0</v>
          </cell>
          <cell r="AC2185">
            <v>0</v>
          </cell>
          <cell r="AD2185">
            <v>0</v>
          </cell>
          <cell r="AG2185">
            <v>0</v>
          </cell>
          <cell r="AH2185">
            <v>0</v>
          </cell>
        </row>
        <row r="2186">
          <cell r="A2186" t="str">
            <v>C_FORT_WST_A49_OGI MAINTENANCE</v>
          </cell>
          <cell r="B2186" t="str">
            <v>OGI MAINTENANCE</v>
          </cell>
          <cell r="C2186" t="str">
            <v>C_FORT_WST_A49_OGI MAINTENANCE</v>
          </cell>
          <cell r="D2186" t="str">
            <v>C_FORT_WST_A49_OGI MAINTENANCE</v>
          </cell>
          <cell r="E2186" t="str">
            <v>TBA</v>
          </cell>
          <cell r="F2186" t="str">
            <v>TBA</v>
          </cell>
          <cell r="G2186">
            <v>0</v>
          </cell>
          <cell r="J2186" t="str">
            <v>BASE JV</v>
          </cell>
          <cell r="K2186" t="str">
            <v>TBA</v>
          </cell>
          <cell r="L2186" t="str">
            <v>PRODUCTION</v>
          </cell>
          <cell r="O2186" t="str">
            <v>TO BE DETERMINED</v>
          </cell>
          <cell r="Q2186" t="str">
            <v>CAPEX</v>
          </cell>
          <cell r="R2186" t="str">
            <v>CAPEX</v>
          </cell>
          <cell r="V2186" t="str">
            <v>C_FORT_WST_A49</v>
          </cell>
          <cell r="Z2186">
            <v>0</v>
          </cell>
          <cell r="AA2186">
            <v>0</v>
          </cell>
          <cell r="AB2186">
            <v>0</v>
          </cell>
          <cell r="AC2186">
            <v>486117.74300003052</v>
          </cell>
          <cell r="AD2186">
            <v>486117.74300003052</v>
          </cell>
          <cell r="AG2186">
            <v>0</v>
          </cell>
          <cell r="AH2186">
            <v>-486117.74300003052</v>
          </cell>
        </row>
        <row r="2187">
          <cell r="A2187" t="str">
            <v>P.NG.SCD.TP.12.008</v>
          </cell>
          <cell r="B2187" t="str">
            <v>OGONI RESTORATION PROJECT -UNEP REPORT</v>
          </cell>
          <cell r="C2187" t="str">
            <v>P.NG.SCD.TP.12.008</v>
          </cell>
          <cell r="D2187" t="str">
            <v>OGONI RESOTRATION PROJECT- UNEP IMPLMENTATION</v>
          </cell>
          <cell r="E2187" t="str">
            <v>CHIGBO ENENMO</v>
          </cell>
          <cell r="F2187" t="str">
            <v>ORP</v>
          </cell>
          <cell r="G2187">
            <v>415008</v>
          </cell>
          <cell r="H2187">
            <v>4150</v>
          </cell>
          <cell r="I2187" t="str">
            <v>HSE</v>
          </cell>
          <cell r="J2187" t="str">
            <v>BASE JV</v>
          </cell>
          <cell r="K2187" t="str">
            <v>CC &amp; MD</v>
          </cell>
          <cell r="L2187" t="str">
            <v>ORP</v>
          </cell>
          <cell r="M2187" t="str">
            <v>Manager, Ogoni Restoration Project</v>
          </cell>
          <cell r="N2187" t="str">
            <v>Lead, Projects &amp; Technical S</v>
          </cell>
          <cell r="O2187" t="str">
            <v>OLOWOLAGBA, SUNKANMI</v>
          </cell>
          <cell r="P2187" t="str">
            <v>PHILLIP.SHEKWOLO@SHELL.COM</v>
          </cell>
          <cell r="Q2187" t="str">
            <v>OPEX</v>
          </cell>
          <cell r="R2187" t="str">
            <v>OPEX</v>
          </cell>
          <cell r="S2187" t="str">
            <v>NON SAL</v>
          </cell>
          <cell r="T2187" t="str">
            <v>N/A</v>
          </cell>
          <cell r="U2187" t="str">
            <v>N/A</v>
          </cell>
          <cell r="V2187" t="str">
            <v>C_OPSE_OIL_Z11</v>
          </cell>
          <cell r="W2187" t="str">
            <v>P236.08 Overhead (SCD)</v>
          </cell>
          <cell r="X2187" t="str">
            <v>S7200 Services</v>
          </cell>
          <cell r="Y2187" t="str">
            <v>A2340 Overhead</v>
          </cell>
          <cell r="Z2187">
            <v>4197459.4800000004</v>
          </cell>
          <cell r="AA2187">
            <v>6355915.0899999989</v>
          </cell>
          <cell r="AB2187">
            <v>2262832985.7999997</v>
          </cell>
          <cell r="AC2187">
            <v>3974327.87</v>
          </cell>
          <cell r="AD2187">
            <v>11393452.413606558</v>
          </cell>
          <cell r="AG2187">
            <v>0</v>
          </cell>
          <cell r="AH2187">
            <v>-11393452.413606558</v>
          </cell>
        </row>
        <row r="2188">
          <cell r="A2188" t="str">
            <v>PF CAPEX MA</v>
          </cell>
          <cell r="B2188" t="str">
            <v>PF CAPEX MA</v>
          </cell>
          <cell r="C2188" t="str">
            <v>PF CAPEX MA</v>
          </cell>
          <cell r="D2188" t="str">
            <v>PF CAPEX MA</v>
          </cell>
          <cell r="E2188" t="str">
            <v>PF CAPEX MA</v>
          </cell>
          <cell r="F2188" t="str">
            <v>PF CAPEX MA</v>
          </cell>
          <cell r="G2188">
            <v>0</v>
          </cell>
          <cell r="J2188" t="str">
            <v>PROJECT FINANCE</v>
          </cell>
          <cell r="K2188" t="str">
            <v>PF CAPEX MA</v>
          </cell>
          <cell r="O2188" t="str">
            <v>MA</v>
          </cell>
          <cell r="P2188" t="str">
            <v>MA</v>
          </cell>
          <cell r="Q2188" t="str">
            <v>CAPEX</v>
          </cell>
          <cell r="R2188" t="str">
            <v>CAPEX</v>
          </cell>
          <cell r="V2188" t="str">
            <v>MA</v>
          </cell>
          <cell r="X2188">
            <v>0</v>
          </cell>
          <cell r="Y2188">
            <v>0</v>
          </cell>
          <cell r="Z2188">
            <v>0</v>
          </cell>
          <cell r="AA2188">
            <v>0</v>
          </cell>
          <cell r="AB2188">
            <v>0</v>
          </cell>
          <cell r="AC2188">
            <v>-148973684.21052599</v>
          </cell>
          <cell r="AD2188">
            <v>-148973684.21052599</v>
          </cell>
          <cell r="AG2188">
            <v>0</v>
          </cell>
          <cell r="AH2188">
            <v>148973684.21052599</v>
          </cell>
        </row>
        <row r="2189">
          <cell r="A2189" t="str">
            <v>C_FORT_WST_A50_OGI MAINTENANCE</v>
          </cell>
          <cell r="B2189" t="str">
            <v>OGI MAINTENANCE</v>
          </cell>
          <cell r="C2189" t="str">
            <v>C_FORT_WST_A50_OGI MAINTENANCE</v>
          </cell>
          <cell r="D2189" t="str">
            <v>C_FORT_WST_A50_OGI MAINTENANCE</v>
          </cell>
          <cell r="E2189" t="str">
            <v>TBA</v>
          </cell>
          <cell r="F2189" t="str">
            <v>TBA</v>
          </cell>
          <cell r="G2189">
            <v>0</v>
          </cell>
          <cell r="J2189" t="str">
            <v>BASE JV</v>
          </cell>
          <cell r="K2189" t="str">
            <v>TBA</v>
          </cell>
          <cell r="L2189" t="str">
            <v>PRODUCTION</v>
          </cell>
          <cell r="O2189" t="str">
            <v>TO BE DETERMINED</v>
          </cell>
          <cell r="Q2189" t="str">
            <v>CAPEX</v>
          </cell>
          <cell r="R2189" t="str">
            <v>CAPEX</v>
          </cell>
          <cell r="V2189" t="str">
            <v>C_FORT_WST_A50</v>
          </cell>
          <cell r="Z2189">
            <v>0</v>
          </cell>
          <cell r="AA2189">
            <v>0</v>
          </cell>
          <cell r="AB2189">
            <v>57187500</v>
          </cell>
          <cell r="AC2189">
            <v>562500</v>
          </cell>
          <cell r="AD2189">
            <v>750000</v>
          </cell>
          <cell r="AG2189">
            <v>0</v>
          </cell>
          <cell r="AH2189">
            <v>-750000</v>
          </cell>
        </row>
        <row r="2190">
          <cell r="A2190">
            <v>109389</v>
          </cell>
          <cell r="B2190" t="str">
            <v>HEAD OFFICE SERVICE FEE - ANOH</v>
          </cell>
          <cell r="C2190">
            <v>109389</v>
          </cell>
          <cell r="D2190" t="str">
            <v>HEAD OFFICE SERVICE FEE - ANOH</v>
          </cell>
          <cell r="E2190" t="str">
            <v>CHIGBO ENENMO</v>
          </cell>
          <cell r="F2190" t="str">
            <v>FINANCE - SF</v>
          </cell>
          <cell r="G2190">
            <v>4296</v>
          </cell>
          <cell r="I2190" t="str">
            <v>ANOH</v>
          </cell>
          <cell r="J2190" t="str">
            <v>ASSA NORTH</v>
          </cell>
          <cell r="O2190" t="str">
            <v>AJILIMA- ISAAC, HAWA</v>
          </cell>
          <cell r="P2190" t="str">
            <v>OLUSINA.AKANNI@SHELL.COM</v>
          </cell>
          <cell r="Q2190" t="str">
            <v>OPEX</v>
          </cell>
          <cell r="R2190" t="str">
            <v>OPEX</v>
          </cell>
          <cell r="S2190">
            <v>0</v>
          </cell>
          <cell r="T2190">
            <v>0</v>
          </cell>
          <cell r="U2190">
            <v>0</v>
          </cell>
          <cell r="V2190">
            <v>0</v>
          </cell>
          <cell r="W2190">
            <v>0</v>
          </cell>
          <cell r="X2190">
            <v>0</v>
          </cell>
          <cell r="Y2190">
            <v>0</v>
          </cell>
          <cell r="Z2190">
            <v>170633.46</v>
          </cell>
          <cell r="AA2190">
            <v>327701.46999999997</v>
          </cell>
          <cell r="AB2190">
            <v>0</v>
          </cell>
          <cell r="AC2190">
            <v>0</v>
          </cell>
          <cell r="AD2190">
            <v>0</v>
          </cell>
          <cell r="AG2190">
            <v>0</v>
          </cell>
          <cell r="AH2190">
            <v>0</v>
          </cell>
        </row>
        <row r="2191">
          <cell r="A2191">
            <v>109524</v>
          </cell>
          <cell r="B2191" t="str">
            <v>NIGER DELTA DEVELOPMENT COMMISSION - ANOH</v>
          </cell>
          <cell r="C2191">
            <v>109524</v>
          </cell>
          <cell r="D2191" t="str">
            <v>NIGER DELTA DEVELOPMENT COMMISSION - ANOH</v>
          </cell>
          <cell r="E2191" t="str">
            <v>CHIGBO ENENMO</v>
          </cell>
          <cell r="F2191" t="str">
            <v>FINANCE - NDDC</v>
          </cell>
          <cell r="G2191">
            <v>4280</v>
          </cell>
          <cell r="I2191" t="str">
            <v>ANOH</v>
          </cell>
          <cell r="J2191" t="str">
            <v>ASSA NORTH</v>
          </cell>
          <cell r="O2191" t="str">
            <v>AJILIMA- ISAAC, HAWA</v>
          </cell>
          <cell r="P2191" t="str">
            <v>KABIRU.OLANREWAJU@SHELL.COM</v>
          </cell>
          <cell r="Q2191" t="str">
            <v>OPEX</v>
          </cell>
          <cell r="R2191" t="str">
            <v>OPEX</v>
          </cell>
          <cell r="S2191">
            <v>0</v>
          </cell>
          <cell r="T2191">
            <v>0</v>
          </cell>
          <cell r="U2191">
            <v>0</v>
          </cell>
          <cell r="V2191">
            <v>0</v>
          </cell>
          <cell r="W2191">
            <v>0</v>
          </cell>
          <cell r="X2191">
            <v>0</v>
          </cell>
          <cell r="Y2191">
            <v>0</v>
          </cell>
          <cell r="Z2191">
            <v>0</v>
          </cell>
          <cell r="AA2191">
            <v>0</v>
          </cell>
          <cell r="AB2191">
            <v>0</v>
          </cell>
          <cell r="AC2191">
            <v>0</v>
          </cell>
          <cell r="AD2191">
            <v>0</v>
          </cell>
          <cell r="AG2191">
            <v>0</v>
          </cell>
          <cell r="AH2191">
            <v>0</v>
          </cell>
        </row>
        <row r="2192">
          <cell r="A2192" t="str">
            <v>102548_BBN</v>
          </cell>
          <cell r="B2192" t="str">
            <v>NIGER DELTA DEVELOPMENT COMMISSION - BBN</v>
          </cell>
          <cell r="C2192" t="str">
            <v>102548_BBN</v>
          </cell>
          <cell r="D2192" t="str">
            <v>NIGER DELTA DEVELOPMENT COMMISSION - BBN</v>
          </cell>
          <cell r="E2192" t="str">
            <v>CHIGBO ENENMO</v>
          </cell>
          <cell r="F2192" t="str">
            <v>FINANCE - NDDC</v>
          </cell>
          <cell r="G2192">
            <v>4280</v>
          </cell>
          <cell r="I2192" t="str">
            <v>BBN</v>
          </cell>
          <cell r="J2192" t="str">
            <v>BELEMA</v>
          </cell>
          <cell r="O2192" t="str">
            <v>AJILIMA- ISAAC, HAWA</v>
          </cell>
          <cell r="P2192" t="str">
            <v>KABIRU.OLANREWAJU@SHELL.COM</v>
          </cell>
          <cell r="Q2192" t="str">
            <v>OPEX</v>
          </cell>
          <cell r="R2192" t="str">
            <v>OPEX</v>
          </cell>
          <cell r="S2192">
            <v>0</v>
          </cell>
          <cell r="T2192">
            <v>0</v>
          </cell>
          <cell r="U2192">
            <v>0</v>
          </cell>
          <cell r="V2192">
            <v>0</v>
          </cell>
          <cell r="W2192">
            <v>0</v>
          </cell>
          <cell r="X2192">
            <v>0</v>
          </cell>
          <cell r="Y2192">
            <v>0</v>
          </cell>
          <cell r="Z2192">
            <v>0</v>
          </cell>
          <cell r="AA2192">
            <v>0</v>
          </cell>
          <cell r="AB2192">
            <v>0</v>
          </cell>
          <cell r="AC2192">
            <v>0</v>
          </cell>
          <cell r="AD2192">
            <v>0</v>
          </cell>
          <cell r="AG2192">
            <v>0</v>
          </cell>
          <cell r="AH2192">
            <v>0</v>
          </cell>
        </row>
        <row r="2193">
          <cell r="A2193" t="str">
            <v>102548_NLNG BS</v>
          </cell>
          <cell r="B2193" t="str">
            <v>NIGER DELTA DEVELOPMENT COMMISSION_AF</v>
          </cell>
          <cell r="C2193" t="str">
            <v>102548_NLNG BS</v>
          </cell>
          <cell r="D2193" t="str">
            <v>NIGER DELTA DEVELOPMENT COMMISSION_AF</v>
          </cell>
          <cell r="E2193" t="str">
            <v>CHIGBO ENENMO</v>
          </cell>
          <cell r="F2193" t="str">
            <v>FINANCE - NDDC</v>
          </cell>
          <cell r="G2193">
            <v>4280</v>
          </cell>
          <cell r="I2193" t="str">
            <v>G&amp;A</v>
          </cell>
          <cell r="J2193" t="str">
            <v>NLNG Balance Sheet</v>
          </cell>
          <cell r="O2193" t="str">
            <v>AJILIMA- ISAAC, HAWA</v>
          </cell>
          <cell r="P2193" t="str">
            <v>KABIRU.OLANREWAJU@SHELL.COM</v>
          </cell>
          <cell r="Q2193" t="str">
            <v>OPEX</v>
          </cell>
          <cell r="R2193" t="str">
            <v>OPEX</v>
          </cell>
          <cell r="S2193">
            <v>0</v>
          </cell>
          <cell r="T2193">
            <v>0</v>
          </cell>
          <cell r="U2193">
            <v>0</v>
          </cell>
          <cell r="V2193">
            <v>0</v>
          </cell>
          <cell r="W2193">
            <v>0</v>
          </cell>
          <cell r="X2193">
            <v>0</v>
          </cell>
          <cell r="Y2193">
            <v>0</v>
          </cell>
          <cell r="Z2193">
            <v>0</v>
          </cell>
          <cell r="AA2193">
            <v>0</v>
          </cell>
          <cell r="AB2193">
            <v>0</v>
          </cell>
          <cell r="AC2193">
            <v>0</v>
          </cell>
          <cell r="AD2193">
            <v>0</v>
          </cell>
          <cell r="AG2193">
            <v>0</v>
          </cell>
          <cell r="AH2193">
            <v>0</v>
          </cell>
        </row>
        <row r="2194">
          <cell r="A2194" t="str">
            <v>102548_PF</v>
          </cell>
          <cell r="B2194" t="str">
            <v>NIGER DELTA DEVELOPMENT COMMISSION_AF</v>
          </cell>
          <cell r="C2194" t="str">
            <v>102548_PF</v>
          </cell>
          <cell r="D2194" t="str">
            <v>NIGER DELTA DEVELOPMENT COMMISSION_AF</v>
          </cell>
          <cell r="E2194" t="str">
            <v>CHIGBO ENENMO</v>
          </cell>
          <cell r="F2194" t="str">
            <v>FINANCE - NDDC</v>
          </cell>
          <cell r="G2194">
            <v>4280</v>
          </cell>
          <cell r="I2194" t="str">
            <v>G&amp;A</v>
          </cell>
          <cell r="J2194" t="str">
            <v>PROJECT FINANCE</v>
          </cell>
          <cell r="O2194" t="str">
            <v>AJILIMA- ISAAC, HAWA</v>
          </cell>
          <cell r="P2194" t="str">
            <v>KABIRU.OLANREWAJU@SHELL.COM</v>
          </cell>
          <cell r="Q2194" t="str">
            <v>OPEX</v>
          </cell>
          <cell r="R2194" t="str">
            <v>OPEX</v>
          </cell>
          <cell r="S2194">
            <v>0</v>
          </cell>
          <cell r="T2194">
            <v>0</v>
          </cell>
          <cell r="U2194">
            <v>0</v>
          </cell>
          <cell r="V2194">
            <v>0</v>
          </cell>
          <cell r="W2194">
            <v>0</v>
          </cell>
          <cell r="X2194">
            <v>0</v>
          </cell>
          <cell r="Y2194">
            <v>0</v>
          </cell>
          <cell r="Z2194">
            <v>0</v>
          </cell>
          <cell r="AA2194">
            <v>0</v>
          </cell>
          <cell r="AB2194">
            <v>0</v>
          </cell>
          <cell r="AC2194">
            <v>0</v>
          </cell>
          <cell r="AD2194">
            <v>0</v>
          </cell>
          <cell r="AG2194">
            <v>0</v>
          </cell>
          <cell r="AH2194">
            <v>0</v>
          </cell>
        </row>
        <row r="2195">
          <cell r="A2195" t="str">
            <v>103563_PF</v>
          </cell>
          <cell r="B2195" t="str">
            <v>HEAD OFFICE SERVICE FEE - AF</v>
          </cell>
          <cell r="C2195" t="str">
            <v>103563_PF</v>
          </cell>
          <cell r="D2195" t="str">
            <v>HEAD OFFICE SERVICE FEE - AF</v>
          </cell>
          <cell r="E2195" t="str">
            <v>CHIGBO ENENMO</v>
          </cell>
          <cell r="F2195" t="str">
            <v>FINANCE - SF</v>
          </cell>
          <cell r="G2195">
            <v>4296</v>
          </cell>
          <cell r="I2195" t="str">
            <v>G&amp;A</v>
          </cell>
          <cell r="J2195" t="str">
            <v>BASE JV</v>
          </cell>
          <cell r="O2195" t="str">
            <v>AJILIMA- ISAAC, HAWA</v>
          </cell>
          <cell r="P2195" t="str">
            <v>OLUSINA.AKANNI@SHELL.COM</v>
          </cell>
          <cell r="Q2195" t="str">
            <v>OPEX</v>
          </cell>
          <cell r="R2195" t="str">
            <v>OPEX</v>
          </cell>
          <cell r="S2195">
            <v>0</v>
          </cell>
          <cell r="T2195">
            <v>0</v>
          </cell>
          <cell r="U2195">
            <v>0</v>
          </cell>
          <cell r="V2195">
            <v>0</v>
          </cell>
          <cell r="W2195">
            <v>0</v>
          </cell>
          <cell r="X2195">
            <v>0</v>
          </cell>
          <cell r="Y2195">
            <v>0</v>
          </cell>
          <cell r="Z2195">
            <v>0</v>
          </cell>
          <cell r="AA2195">
            <v>0</v>
          </cell>
          <cell r="AB2195">
            <v>0</v>
          </cell>
          <cell r="AC2195">
            <v>0</v>
          </cell>
          <cell r="AD2195">
            <v>0</v>
          </cell>
          <cell r="AG2195">
            <v>0</v>
          </cell>
          <cell r="AH2195">
            <v>0</v>
          </cell>
        </row>
        <row r="2196">
          <cell r="A2196" t="str">
            <v>105320_New</v>
          </cell>
          <cell r="B2196" t="str">
            <v>OVERHEADS, GAS COMMERCIAL (NGMP)</v>
          </cell>
          <cell r="C2196" t="str">
            <v>105320_New</v>
          </cell>
          <cell r="D2196" t="str">
            <v>OVERHEADS, GAS COMMERCIAL (NGMP)</v>
          </cell>
          <cell r="E2196" t="str">
            <v>TUNDE ODUWOLE</v>
          </cell>
          <cell r="F2196" t="str">
            <v>GAS</v>
          </cell>
          <cell r="G2196">
            <v>5200.03</v>
          </cell>
          <cell r="I2196" t="str">
            <v>GAS</v>
          </cell>
          <cell r="J2196" t="str">
            <v>BASE JV</v>
          </cell>
          <cell r="O2196" t="str">
            <v>BELO-OSAGIE, OGOCHUKWU</v>
          </cell>
          <cell r="P2196" t="str">
            <v>CHUKWUEMEKA.EKEKE@SHELL.COM</v>
          </cell>
          <cell r="Q2196" t="str">
            <v>OPEX</v>
          </cell>
          <cell r="R2196" t="str">
            <v>OPEX</v>
          </cell>
          <cell r="S2196">
            <v>0</v>
          </cell>
          <cell r="T2196">
            <v>0</v>
          </cell>
          <cell r="U2196">
            <v>0</v>
          </cell>
          <cell r="V2196">
            <v>0</v>
          </cell>
          <cell r="W2196">
            <v>0</v>
          </cell>
          <cell r="X2196">
            <v>0</v>
          </cell>
          <cell r="Y2196">
            <v>0</v>
          </cell>
          <cell r="Z2196">
            <v>0</v>
          </cell>
          <cell r="AA2196">
            <v>0</v>
          </cell>
          <cell r="AB2196">
            <v>0</v>
          </cell>
          <cell r="AC2196">
            <v>0</v>
          </cell>
          <cell r="AD2196">
            <v>0</v>
          </cell>
          <cell r="AG2196">
            <v>0</v>
          </cell>
          <cell r="AH2196">
            <v>0</v>
          </cell>
        </row>
        <row r="2197">
          <cell r="A2197" t="str">
            <v>BELEMA UNITIZATION - OPEX_BBN</v>
          </cell>
          <cell r="B2197" t="str">
            <v>BELEMA UNITIZATION - OPEX</v>
          </cell>
          <cell r="C2197" t="str">
            <v>BELEMA UNITIZATION - OPEX_BBN</v>
          </cell>
          <cell r="D2197" t="str">
            <v>BELEMA UNITIZATION - OPEX</v>
          </cell>
          <cell r="E2197" t="str">
            <v>IRETI OMOTOSO</v>
          </cell>
          <cell r="F2197" t="str">
            <v>PRODUCTION</v>
          </cell>
          <cell r="G2197">
            <v>5600.05</v>
          </cell>
          <cell r="I2197" t="str">
            <v>BBN</v>
          </cell>
          <cell r="J2197" t="str">
            <v>BELEMA</v>
          </cell>
          <cell r="K2197" t="str">
            <v>PRODUCTION</v>
          </cell>
          <cell r="L2197" t="str">
            <v>PRODUCTION</v>
          </cell>
          <cell r="M2197" t="str">
            <v>Asset Manager, Swamp West Hub</v>
          </cell>
          <cell r="N2197" t="str">
            <v>Asset Management Integration Lead</v>
          </cell>
          <cell r="O2197" t="str">
            <v>AZUBUIKE, JOHN</v>
          </cell>
          <cell r="P2197" t="str">
            <v>SADIK.ZEKERI@SHELL.COM</v>
          </cell>
          <cell r="Q2197" t="str">
            <v>OPEX</v>
          </cell>
          <cell r="R2197" t="str">
            <v>OPEX</v>
          </cell>
          <cell r="S2197" t="str">
            <v>NON SAL</v>
          </cell>
          <cell r="T2197" t="str">
            <v>N/A</v>
          </cell>
          <cell r="U2197" t="str">
            <v>N/A</v>
          </cell>
          <cell r="V2197">
            <v>0</v>
          </cell>
          <cell r="W2197">
            <v>0</v>
          </cell>
          <cell r="X2197">
            <v>0</v>
          </cell>
          <cell r="Y2197">
            <v>0</v>
          </cell>
          <cell r="Z2197">
            <v>0</v>
          </cell>
          <cell r="AA2197">
            <v>0</v>
          </cell>
          <cell r="AB2197">
            <v>0</v>
          </cell>
          <cell r="AC2197">
            <v>0</v>
          </cell>
          <cell r="AD2197">
            <v>0</v>
          </cell>
          <cell r="AG2197">
            <v>0</v>
          </cell>
          <cell r="AH2197">
            <v>0</v>
          </cell>
        </row>
        <row r="2198">
          <cell r="A2198" t="str">
            <v>C.NG.AFS.DL.17.015</v>
          </cell>
          <cell r="B2198" t="str">
            <v>FORCADOS YOKRI NAG</v>
          </cell>
          <cell r="C2198" t="str">
            <v>C.NG.AFS.DL.17.015</v>
          </cell>
          <cell r="D2198" t="str">
            <v>FORCADOS YOKRI NAG</v>
          </cell>
          <cell r="E2198" t="str">
            <v>MOJEED OKUNADE</v>
          </cell>
          <cell r="F2198" t="str">
            <v>MAJOR PROJECTS</v>
          </cell>
          <cell r="G2198">
            <v>13203</v>
          </cell>
          <cell r="I2198" t="str">
            <v>GAS</v>
          </cell>
          <cell r="J2198" t="str">
            <v>PROJECT FINANCE</v>
          </cell>
          <cell r="K2198" t="str">
            <v>P&amp;T</v>
          </cell>
          <cell r="O2198" t="str">
            <v>AJALA, OLUFEMI</v>
          </cell>
          <cell r="P2198" t="str">
            <v>UKAOHA.FRANKLIN@SHELL.COM</v>
          </cell>
          <cell r="Q2198" t="str">
            <v>CAPEX</v>
          </cell>
          <cell r="R2198" t="str">
            <v>CAPEX</v>
          </cell>
          <cell r="S2198">
            <v>0</v>
          </cell>
          <cell r="T2198">
            <v>0</v>
          </cell>
          <cell r="U2198">
            <v>0</v>
          </cell>
          <cell r="V2198">
            <v>0</v>
          </cell>
          <cell r="W2198">
            <v>0</v>
          </cell>
          <cell r="X2198">
            <v>0</v>
          </cell>
          <cell r="Y2198">
            <v>0</v>
          </cell>
          <cell r="Z2198">
            <v>0</v>
          </cell>
          <cell r="AA2198">
            <v>1652160.4900000002</v>
          </cell>
          <cell r="AB2198">
            <v>0</v>
          </cell>
          <cell r="AC2198">
            <v>0</v>
          </cell>
          <cell r="AD2198">
            <v>0</v>
          </cell>
          <cell r="AG2198">
            <v>0</v>
          </cell>
          <cell r="AH2198">
            <v>0</v>
          </cell>
        </row>
        <row r="2199">
          <cell r="A2199" t="str">
            <v>P.NG.PAE.DG.12.002</v>
          </cell>
          <cell r="B2199" t="str">
            <v xml:space="preserve"> GbaranNodal Compression Pre-FID cost </v>
          </cell>
          <cell r="C2199" t="str">
            <v xml:space="preserve"> GbaranNodal Compression Pre-FID cost </v>
          </cell>
          <cell r="D2199" t="str">
            <v xml:space="preserve"> GbaranNodal Compression Pre-FID cost </v>
          </cell>
          <cell r="E2199" t="str">
            <v>MOJEED OKUNADE</v>
          </cell>
          <cell r="F2199" t="str">
            <v>MAJOR PROJECTS</v>
          </cell>
          <cell r="G2199">
            <v>13303</v>
          </cell>
          <cell r="H2199">
            <v>133</v>
          </cell>
          <cell r="I2199" t="str">
            <v>GAS</v>
          </cell>
          <cell r="J2199" t="str">
            <v>BASE JV</v>
          </cell>
          <cell r="K2199" t="str">
            <v>P&amp;T</v>
          </cell>
          <cell r="L2199" t="str">
            <v>GM Nigeria, Operated</v>
          </cell>
          <cell r="M2199" t="str">
            <v>GM Nigeria, Operated</v>
          </cell>
          <cell r="N2199" t="str">
            <v>Project Manager NLNG Supplies</v>
          </cell>
          <cell r="O2199" t="str">
            <v>MADUMELU, PAUL</v>
          </cell>
          <cell r="P2199" t="str">
            <v>DELE.ASALA@SHELL.COM</v>
          </cell>
          <cell r="Q2199" t="str">
            <v>OPEX</v>
          </cell>
          <cell r="R2199" t="str">
            <v>CAPEX</v>
          </cell>
          <cell r="S2199" t="str">
            <v>NON Wells</v>
          </cell>
          <cell r="T2199" t="str">
            <v>N/A</v>
          </cell>
          <cell r="U2199" t="str">
            <v>N/A</v>
          </cell>
          <cell r="V2199" t="str">
            <v>N/A</v>
          </cell>
          <cell r="W2199" t="str">
            <v>P242 Feasibility Expenses</v>
          </cell>
          <cell r="X2199" t="str">
            <v>S7200 Services</v>
          </cell>
          <cell r="Y2199" t="str">
            <v>A2180 Feasibility Expenses</v>
          </cell>
          <cell r="Z2199">
            <v>555588.52</v>
          </cell>
          <cell r="AA2199">
            <v>253815.33000000002</v>
          </cell>
          <cell r="AB2199">
            <v>0</v>
          </cell>
          <cell r="AC2199">
            <v>0</v>
          </cell>
          <cell r="AD2199">
            <v>0</v>
          </cell>
          <cell r="AG2199">
            <v>0</v>
          </cell>
          <cell r="AH2199">
            <v>0</v>
          </cell>
        </row>
        <row r="2200">
          <cell r="A2200" t="str">
            <v>P.NG.PAE.DG.13.005</v>
          </cell>
          <cell r="B2200" t="str">
            <v>GBARAN UBIE PHASE 3 PRE-FID - ENWHE</v>
          </cell>
          <cell r="C2200" t="str">
            <v>P.NG.PAE.DG.13</v>
          </cell>
          <cell r="D2200" t="str">
            <v>GBARAN UBIE PHASE 3 PRE-FID</v>
          </cell>
          <cell r="E2200" t="str">
            <v>MOJEED OKUNADE</v>
          </cell>
          <cell r="F2200" t="str">
            <v>MAJOR PROJECTS</v>
          </cell>
          <cell r="G2200">
            <v>13301</v>
          </cell>
          <cell r="H2200">
            <v>133</v>
          </cell>
          <cell r="I2200" t="str">
            <v>GAS</v>
          </cell>
          <cell r="J2200" t="str">
            <v>BASE JV</v>
          </cell>
          <cell r="K2200" t="str">
            <v>P&amp;T</v>
          </cell>
          <cell r="L2200" t="str">
            <v>GM Nigeria, Operated</v>
          </cell>
          <cell r="M2200" t="str">
            <v>GM Nigeria, Operated</v>
          </cell>
          <cell r="N2200" t="str">
            <v>Project Manager NLNG Supplies</v>
          </cell>
          <cell r="O2200" t="str">
            <v>AKINLAMI, OLUWAKEMI</v>
          </cell>
          <cell r="P2200" t="str">
            <v>TUNDE.ADESANYA@SHELL.COM</v>
          </cell>
          <cell r="Q2200" t="str">
            <v>OPEX</v>
          </cell>
          <cell r="R2200" t="str">
            <v>CAPEX</v>
          </cell>
          <cell r="S2200" t="str">
            <v>NON Wells</v>
          </cell>
          <cell r="T2200" t="str">
            <v>N/A</v>
          </cell>
          <cell r="U2200" t="str">
            <v>N/A</v>
          </cell>
          <cell r="V2200" t="str">
            <v>C_GBARAN PH 3 (ENWHE GREEN FIELD)_Pre-Fid</v>
          </cell>
          <cell r="W2200" t="str">
            <v>P242 Feasibility Expenses</v>
          </cell>
          <cell r="X2200" t="str">
            <v>S7200 Services</v>
          </cell>
          <cell r="Y2200" t="str">
            <v>A2180 Feasibility Expenses</v>
          </cell>
          <cell r="Z2200">
            <v>2272434.46</v>
          </cell>
          <cell r="AA2200">
            <v>1149251.0300000003</v>
          </cell>
          <cell r="AB2200">
            <v>610000000</v>
          </cell>
          <cell r="AC2200">
            <v>3000000</v>
          </cell>
          <cell r="AD2200">
            <v>5000000</v>
          </cell>
          <cell r="AG2200">
            <v>0</v>
          </cell>
          <cell r="AH2200">
            <v>-5000000</v>
          </cell>
        </row>
        <row r="2201">
          <cell r="A2201" t="str">
            <v>C.NG.ANO.DG.17.001.1238_ANOH</v>
          </cell>
          <cell r="B2201" t="str">
            <v>ASSA NORTH / OHAJI SOUTH DOMGAS PROJECT</v>
          </cell>
          <cell r="C2201" t="str">
            <v>C.NG.ANO.DG.17.001.1238_ANOH</v>
          </cell>
          <cell r="D2201" t="str">
            <v>ASSA NORTH / OHAJI SOUTH DOMGAS PROJECT</v>
          </cell>
          <cell r="E2201" t="str">
            <v>MOJEED OKUNADE</v>
          </cell>
          <cell r="F2201" t="str">
            <v>MAJOR PROJECTS</v>
          </cell>
          <cell r="G2201">
            <v>5300.03</v>
          </cell>
          <cell r="I2201" t="str">
            <v>ANOH</v>
          </cell>
          <cell r="J2201" t="str">
            <v>ASSA NORTH</v>
          </cell>
          <cell r="K2201" t="str">
            <v>P&amp;T</v>
          </cell>
          <cell r="L2201" t="str">
            <v>GM Nigeria, Operated</v>
          </cell>
          <cell r="M2201" t="str">
            <v>GM Nigeria, Operated</v>
          </cell>
          <cell r="N2201" t="str">
            <v>Project Manager ASSA North</v>
          </cell>
          <cell r="O2201" t="str">
            <v>AJALA, OLUFEMI</v>
          </cell>
          <cell r="P2201" t="str">
            <v>GODIAN.EHIRIM@SHELL.COM</v>
          </cell>
          <cell r="Q2201" t="str">
            <v>CAPEX</v>
          </cell>
          <cell r="R2201" t="str">
            <v>OPEX</v>
          </cell>
          <cell r="S2201">
            <v>0</v>
          </cell>
          <cell r="T2201">
            <v>0</v>
          </cell>
          <cell r="U2201">
            <v>0</v>
          </cell>
          <cell r="V2201">
            <v>0</v>
          </cell>
          <cell r="W2201">
            <v>0</v>
          </cell>
          <cell r="X2201">
            <v>0</v>
          </cell>
          <cell r="Y2201">
            <v>0</v>
          </cell>
          <cell r="Z2201">
            <v>0</v>
          </cell>
          <cell r="AA2201">
            <v>0</v>
          </cell>
          <cell r="AB2201">
            <v>0</v>
          </cell>
          <cell r="AC2201">
            <v>0</v>
          </cell>
          <cell r="AD2201">
            <v>0</v>
          </cell>
          <cell r="AG2201">
            <v>0</v>
          </cell>
          <cell r="AH2201">
            <v>0</v>
          </cell>
        </row>
        <row r="2202">
          <cell r="A2202" t="str">
            <v>C.NG.ANO.DG.17.001_1</v>
          </cell>
          <cell r="B2202" t="str">
            <v>ASSA NORTH / OHAJI SOUTH DOMGAS PROJECT</v>
          </cell>
          <cell r="C2202" t="str">
            <v>C.NG.ANO.DG.17.001_1</v>
          </cell>
          <cell r="D2202" t="str">
            <v>ASSA NORTH / OHAJI SOUTH DOMGAS PROJECT</v>
          </cell>
          <cell r="E2202" t="str">
            <v>MOJEED OKUNADE</v>
          </cell>
          <cell r="F2202" t="str">
            <v>MAJOR PROJECTS</v>
          </cell>
          <cell r="G2202">
            <v>13303</v>
          </cell>
          <cell r="I2202" t="str">
            <v>ANOH</v>
          </cell>
          <cell r="J2202" t="str">
            <v>ASSA NORTH</v>
          </cell>
          <cell r="K2202" t="str">
            <v>P&amp;T</v>
          </cell>
          <cell r="L2202" t="str">
            <v>GM Nigeria, Operated</v>
          </cell>
          <cell r="M2202" t="str">
            <v>GM Nigeria, Operated</v>
          </cell>
          <cell r="N2202" t="str">
            <v>Project Manager ASSA North</v>
          </cell>
          <cell r="O2202" t="str">
            <v>AJALA, OLUFEMI</v>
          </cell>
          <cell r="P2202" t="str">
            <v>GODIAN.EHIRIM@SHELL.COM</v>
          </cell>
          <cell r="Q2202" t="str">
            <v>CAPEX</v>
          </cell>
          <cell r="R2202" t="str">
            <v>CAPEX</v>
          </cell>
          <cell r="S2202">
            <v>0</v>
          </cell>
          <cell r="T2202">
            <v>0</v>
          </cell>
          <cell r="U2202">
            <v>0</v>
          </cell>
          <cell r="V2202">
            <v>0</v>
          </cell>
          <cell r="W2202">
            <v>0</v>
          </cell>
          <cell r="X2202">
            <v>0</v>
          </cell>
          <cell r="Y2202">
            <v>0</v>
          </cell>
          <cell r="Z2202">
            <v>0</v>
          </cell>
          <cell r="AA2202">
            <v>0</v>
          </cell>
          <cell r="AB2202">
            <v>0</v>
          </cell>
          <cell r="AC2202">
            <v>0</v>
          </cell>
          <cell r="AD2202">
            <v>0</v>
          </cell>
          <cell r="AG2202">
            <v>0</v>
          </cell>
          <cell r="AH2202">
            <v>0</v>
          </cell>
        </row>
        <row r="2203">
          <cell r="A2203" t="str">
            <v>C.NG.ANO.DG.17.001_2</v>
          </cell>
          <cell r="B2203" t="str">
            <v>ASSA NORTH / OHAJI SOUTH DOMGAS PROJECT</v>
          </cell>
          <cell r="C2203" t="str">
            <v>C.NG.ANO.DG.17.001_2</v>
          </cell>
          <cell r="D2203" t="str">
            <v>ASSA NORTH / OHAJI SOUTH DOMGAS PROJECT</v>
          </cell>
          <cell r="E2203" t="str">
            <v>MOJEED OKUNADE</v>
          </cell>
          <cell r="F2203" t="str">
            <v>MAJOR PROJECTS</v>
          </cell>
          <cell r="G2203">
            <v>13303</v>
          </cell>
          <cell r="I2203" t="str">
            <v>ANOH</v>
          </cell>
          <cell r="J2203" t="str">
            <v>ASSA NORTH</v>
          </cell>
          <cell r="K2203" t="str">
            <v>P&amp;T</v>
          </cell>
          <cell r="L2203" t="str">
            <v>GM Nigeria, Operated</v>
          </cell>
          <cell r="M2203" t="str">
            <v>GM Nigeria, Operated</v>
          </cell>
          <cell r="N2203" t="str">
            <v>Project Manager ASSA North</v>
          </cell>
          <cell r="O2203" t="str">
            <v>AJALA, OLUFEMI</v>
          </cell>
          <cell r="P2203" t="str">
            <v>GODIAN.EHIRIM@SHELL.COM</v>
          </cell>
          <cell r="Q2203" t="str">
            <v>CAPEX</v>
          </cell>
          <cell r="R2203" t="str">
            <v>CAPEX</v>
          </cell>
          <cell r="S2203">
            <v>0</v>
          </cell>
          <cell r="T2203">
            <v>0</v>
          </cell>
          <cell r="U2203">
            <v>0</v>
          </cell>
          <cell r="V2203">
            <v>0</v>
          </cell>
          <cell r="W2203">
            <v>0</v>
          </cell>
          <cell r="X2203">
            <v>0</v>
          </cell>
          <cell r="Y2203">
            <v>0</v>
          </cell>
          <cell r="Z2203">
            <v>0</v>
          </cell>
          <cell r="AA2203">
            <v>0</v>
          </cell>
          <cell r="AB2203">
            <v>0</v>
          </cell>
          <cell r="AC2203">
            <v>0</v>
          </cell>
          <cell r="AD2203">
            <v>0</v>
          </cell>
          <cell r="AG2203">
            <v>0</v>
          </cell>
          <cell r="AH2203">
            <v>0</v>
          </cell>
        </row>
        <row r="2204">
          <cell r="A2204" t="str">
            <v>C.NG.ANO.DG.17.001_3</v>
          </cell>
          <cell r="B2204" t="str">
            <v>ASSA NORTH / OHAJI SOUTH DOMGAS PROJECT</v>
          </cell>
          <cell r="C2204" t="str">
            <v>C.NG.ANO.DG.17.001_3</v>
          </cell>
          <cell r="D2204" t="str">
            <v>ASSA NORTH / OHAJI SOUTH DOMGAS PROJECT</v>
          </cell>
          <cell r="E2204" t="str">
            <v>MOJEED OKUNADE</v>
          </cell>
          <cell r="F2204" t="str">
            <v>MAJOR PROJECTS</v>
          </cell>
          <cell r="G2204">
            <v>13303</v>
          </cell>
          <cell r="I2204" t="str">
            <v>ANOH</v>
          </cell>
          <cell r="J2204" t="str">
            <v>ASSA NORTH</v>
          </cell>
          <cell r="K2204" t="str">
            <v>P&amp;T</v>
          </cell>
          <cell r="L2204" t="str">
            <v>GM Nigeria, Operated</v>
          </cell>
          <cell r="M2204" t="str">
            <v>GM Nigeria, Operated</v>
          </cell>
          <cell r="N2204" t="str">
            <v>Project Manager ASSA North</v>
          </cell>
          <cell r="O2204" t="str">
            <v>AJALA, OLUFEMI</v>
          </cell>
          <cell r="P2204" t="str">
            <v>GODIAN.EHIRIM@SHELL.COM</v>
          </cell>
          <cell r="Q2204" t="str">
            <v>CAPEX</v>
          </cell>
          <cell r="R2204" t="str">
            <v>CAPEX</v>
          </cell>
          <cell r="S2204">
            <v>0</v>
          </cell>
          <cell r="T2204">
            <v>0</v>
          </cell>
          <cell r="U2204">
            <v>0</v>
          </cell>
          <cell r="V2204">
            <v>0</v>
          </cell>
          <cell r="W2204">
            <v>0</v>
          </cell>
          <cell r="X2204">
            <v>0</v>
          </cell>
          <cell r="Y2204">
            <v>0</v>
          </cell>
          <cell r="Z2204">
            <v>0</v>
          </cell>
          <cell r="AA2204">
            <v>0</v>
          </cell>
          <cell r="AB2204">
            <v>0</v>
          </cell>
          <cell r="AC2204">
            <v>0</v>
          </cell>
          <cell r="AD2204">
            <v>0</v>
          </cell>
          <cell r="AG2204">
            <v>0</v>
          </cell>
          <cell r="AH2204">
            <v>0</v>
          </cell>
        </row>
        <row r="2205">
          <cell r="A2205" t="str">
            <v>C.NG.ANO.DG.17.001_4</v>
          </cell>
          <cell r="B2205" t="str">
            <v>ASSA NORTH / OHAJI SOUTH DOMGAS PROJECT</v>
          </cell>
          <cell r="C2205" t="str">
            <v>C.NG.ANO.DG.17.001_4</v>
          </cell>
          <cell r="D2205" t="str">
            <v>ASSA NORTH / OHAJI SOUTH DOMGAS PROJECT</v>
          </cell>
          <cell r="E2205" t="str">
            <v>MOJEED OKUNADE</v>
          </cell>
          <cell r="F2205" t="str">
            <v>MAJOR PROJECTS</v>
          </cell>
          <cell r="G2205">
            <v>13303</v>
          </cell>
          <cell r="I2205" t="str">
            <v>ANOH</v>
          </cell>
          <cell r="J2205" t="str">
            <v>ASSA NORTH</v>
          </cell>
          <cell r="K2205" t="str">
            <v>P&amp;T</v>
          </cell>
          <cell r="L2205" t="str">
            <v>GM Nigeria, Operated</v>
          </cell>
          <cell r="M2205" t="str">
            <v>GM Nigeria, Operated</v>
          </cell>
          <cell r="N2205" t="str">
            <v>Project Manager ASSA North</v>
          </cell>
          <cell r="O2205" t="str">
            <v>AJALA, OLUFEMI</v>
          </cell>
          <cell r="P2205" t="str">
            <v>GODIAN.EHIRIM@SHELL.COM</v>
          </cell>
          <cell r="Q2205" t="str">
            <v>CAPEX</v>
          </cell>
          <cell r="R2205" t="str">
            <v>CAPEX</v>
          </cell>
          <cell r="S2205">
            <v>0</v>
          </cell>
          <cell r="T2205">
            <v>0</v>
          </cell>
          <cell r="U2205">
            <v>0</v>
          </cell>
          <cell r="V2205">
            <v>0</v>
          </cell>
          <cell r="W2205">
            <v>0</v>
          </cell>
          <cell r="X2205">
            <v>0</v>
          </cell>
          <cell r="Y2205">
            <v>0</v>
          </cell>
          <cell r="Z2205">
            <v>0</v>
          </cell>
          <cell r="AA2205">
            <v>0</v>
          </cell>
          <cell r="AB2205">
            <v>0</v>
          </cell>
          <cell r="AC2205">
            <v>0</v>
          </cell>
          <cell r="AD2205">
            <v>0</v>
          </cell>
          <cell r="AG2205">
            <v>0</v>
          </cell>
          <cell r="AH2205">
            <v>0</v>
          </cell>
        </row>
        <row r="2206">
          <cell r="A2206" t="str">
            <v>C.NG.EXP.XP.18.007.1086</v>
          </cell>
          <cell r="B2206" t="str">
            <v>EXP. BUSINESS SUPPORT</v>
          </cell>
          <cell r="C2206" t="str">
            <v>C.NG.EXP.XP.18.007.1086</v>
          </cell>
          <cell r="D2206" t="str">
            <v>EXP. BUSINESS SUPPORT</v>
          </cell>
          <cell r="E2206" t="str">
            <v>MOJEED OKUNADE</v>
          </cell>
          <cell r="F2206" t="str">
            <v>EXPLORATION</v>
          </cell>
          <cell r="G2206">
            <v>5200.01</v>
          </cell>
          <cell r="I2206" t="str">
            <v>G&amp;A</v>
          </cell>
          <cell r="J2206" t="str">
            <v>BASE JV</v>
          </cell>
          <cell r="K2206" t="str">
            <v>P&amp;T</v>
          </cell>
          <cell r="O2206" t="str">
            <v>AKINLAMI, OLUWAKEMI</v>
          </cell>
          <cell r="P2206" t="str">
            <v>Chimankpa.Chikezie@shell.com</v>
          </cell>
          <cell r="Q2206" t="str">
            <v>CAPEX</v>
          </cell>
          <cell r="R2206" t="str">
            <v>CAPEX</v>
          </cell>
          <cell r="S2206">
            <v>0</v>
          </cell>
          <cell r="T2206">
            <v>0</v>
          </cell>
          <cell r="U2206">
            <v>0</v>
          </cell>
          <cell r="V2206">
            <v>0</v>
          </cell>
          <cell r="W2206">
            <v>0</v>
          </cell>
          <cell r="X2206">
            <v>0</v>
          </cell>
          <cell r="Y2206">
            <v>0</v>
          </cell>
          <cell r="Z2206">
            <v>0</v>
          </cell>
          <cell r="AA2206">
            <v>0</v>
          </cell>
          <cell r="AB2206">
            <v>0</v>
          </cell>
          <cell r="AC2206">
            <v>0</v>
          </cell>
          <cell r="AD2206">
            <v>0</v>
          </cell>
          <cell r="AG2206">
            <v>0</v>
          </cell>
          <cell r="AH2206">
            <v>0</v>
          </cell>
        </row>
        <row r="2207">
          <cell r="A2207" t="str">
            <v>C.NG.EXP.XP.18.007.1087</v>
          </cell>
          <cell r="B2207" t="str">
            <v>EXP. BUSINESS SUPPORT</v>
          </cell>
          <cell r="C2207" t="str">
            <v>C.NG.EXP.XP.18.007.1087</v>
          </cell>
          <cell r="D2207" t="str">
            <v>EXP. BUSINESS SUPPORT</v>
          </cell>
          <cell r="E2207" t="str">
            <v>MOJEED OKUNADE</v>
          </cell>
          <cell r="F2207" t="str">
            <v>EXPLORATION</v>
          </cell>
          <cell r="G2207">
            <v>5200.0200000000004</v>
          </cell>
          <cell r="I2207" t="str">
            <v>G&amp;A</v>
          </cell>
          <cell r="J2207" t="str">
            <v>BASE JV</v>
          </cell>
          <cell r="K2207" t="str">
            <v>P&amp;T</v>
          </cell>
          <cell r="O2207" t="str">
            <v>AKINLAMI, OLUWAKEMI</v>
          </cell>
          <cell r="P2207" t="str">
            <v>Chimankpa.Chikezie@shell.com</v>
          </cell>
          <cell r="Q2207" t="str">
            <v>CAPEX</v>
          </cell>
          <cell r="R2207" t="str">
            <v>CAPEX</v>
          </cell>
          <cell r="S2207">
            <v>0</v>
          </cell>
          <cell r="T2207">
            <v>0</v>
          </cell>
          <cell r="U2207">
            <v>0</v>
          </cell>
          <cell r="V2207">
            <v>0</v>
          </cell>
          <cell r="W2207">
            <v>0</v>
          </cell>
          <cell r="X2207">
            <v>0</v>
          </cell>
          <cell r="Y2207">
            <v>0</v>
          </cell>
          <cell r="Z2207">
            <v>0</v>
          </cell>
          <cell r="AA2207">
            <v>0</v>
          </cell>
          <cell r="AB2207">
            <v>0</v>
          </cell>
          <cell r="AC2207">
            <v>0</v>
          </cell>
          <cell r="AD2207">
            <v>0</v>
          </cell>
          <cell r="AG2207">
            <v>0</v>
          </cell>
          <cell r="AH2207">
            <v>0</v>
          </cell>
        </row>
        <row r="2208">
          <cell r="A2208" t="str">
            <v>C.NG.EXP.XP.18.007.1088</v>
          </cell>
          <cell r="B2208" t="str">
            <v>EXP. BUSINESS SUPPORT</v>
          </cell>
          <cell r="C2208" t="str">
            <v>C.NG.EXP.XP.18.007.1088</v>
          </cell>
          <cell r="D2208" t="str">
            <v>EXP. BUSINESS SUPPORT</v>
          </cell>
          <cell r="E2208" t="str">
            <v>MOJEED OKUNADE</v>
          </cell>
          <cell r="F2208" t="str">
            <v>EXPLORATION</v>
          </cell>
          <cell r="G2208">
            <v>5200.03</v>
          </cell>
          <cell r="I2208" t="str">
            <v>G&amp;A</v>
          </cell>
          <cell r="J2208" t="str">
            <v>BASE JV</v>
          </cell>
          <cell r="K2208" t="str">
            <v>P&amp;T</v>
          </cell>
          <cell r="O2208" t="str">
            <v>AKINLAMI, OLUWAKEMI</v>
          </cell>
          <cell r="P2208" t="str">
            <v>Chimankpa.Chikezie@shell.com</v>
          </cell>
          <cell r="Q2208" t="str">
            <v>CAPEX</v>
          </cell>
          <cell r="R2208" t="str">
            <v>CAPEX</v>
          </cell>
          <cell r="S2208">
            <v>0</v>
          </cell>
          <cell r="T2208">
            <v>0</v>
          </cell>
          <cell r="U2208">
            <v>0</v>
          </cell>
          <cell r="V2208">
            <v>0</v>
          </cell>
          <cell r="W2208">
            <v>0</v>
          </cell>
          <cell r="X2208">
            <v>0</v>
          </cell>
          <cell r="Y2208">
            <v>0</v>
          </cell>
          <cell r="Z2208">
            <v>0</v>
          </cell>
          <cell r="AA2208">
            <v>0</v>
          </cell>
          <cell r="AB2208">
            <v>0</v>
          </cell>
          <cell r="AC2208">
            <v>0</v>
          </cell>
          <cell r="AD2208">
            <v>0</v>
          </cell>
          <cell r="AG2208">
            <v>0</v>
          </cell>
          <cell r="AH2208">
            <v>0</v>
          </cell>
        </row>
        <row r="2209">
          <cell r="A2209" t="str">
            <v>C.NG.EXP.XP.18.007.1094</v>
          </cell>
          <cell r="B2209" t="str">
            <v>EXP. BUSINESS SUPPORT</v>
          </cell>
          <cell r="C2209" t="str">
            <v>C.NG.EXP.XP.18.007.1094</v>
          </cell>
          <cell r="D2209" t="str">
            <v>EXP. BUSINESS SUPPORT</v>
          </cell>
          <cell r="E2209" t="str">
            <v>MOJEED OKUNADE</v>
          </cell>
          <cell r="F2209" t="str">
            <v>EXPLORATION</v>
          </cell>
          <cell r="G2209">
            <v>5700.02</v>
          </cell>
          <cell r="I2209" t="str">
            <v>HSSE</v>
          </cell>
          <cell r="J2209" t="str">
            <v>BASE JV</v>
          </cell>
          <cell r="K2209" t="str">
            <v>P&amp;T</v>
          </cell>
          <cell r="O2209" t="str">
            <v>AKINLAMI, OLUWAKEMI</v>
          </cell>
          <cell r="P2209" t="str">
            <v>Chimankpa.Chikezie@shell.com</v>
          </cell>
          <cell r="Q2209" t="str">
            <v>CAPEX</v>
          </cell>
          <cell r="R2209" t="str">
            <v>CAPEX</v>
          </cell>
          <cell r="S2209">
            <v>0</v>
          </cell>
          <cell r="T2209">
            <v>0</v>
          </cell>
          <cell r="U2209">
            <v>0</v>
          </cell>
          <cell r="V2209">
            <v>0</v>
          </cell>
          <cell r="W2209">
            <v>0</v>
          </cell>
          <cell r="X2209">
            <v>0</v>
          </cell>
          <cell r="Y2209">
            <v>0</v>
          </cell>
          <cell r="Z2209">
            <v>0</v>
          </cell>
          <cell r="AA2209">
            <v>0</v>
          </cell>
          <cell r="AB2209">
            <v>0</v>
          </cell>
          <cell r="AC2209">
            <v>0</v>
          </cell>
          <cell r="AD2209">
            <v>0</v>
          </cell>
          <cell r="AG2209">
            <v>0</v>
          </cell>
          <cell r="AH2209">
            <v>0</v>
          </cell>
        </row>
        <row r="2210">
          <cell r="A2210" t="str">
            <v>C.NG.EXP.XP.18.007.1096</v>
          </cell>
          <cell r="B2210" t="str">
            <v>EXP. BUSINESS SUPPORT</v>
          </cell>
          <cell r="C2210" t="str">
            <v>C.NG.EXP.XP.18.007.1096</v>
          </cell>
          <cell r="D2210" t="str">
            <v>EXP. BUSINESS SUPPORT</v>
          </cell>
          <cell r="E2210" t="str">
            <v>MOJEED OKUNADE</v>
          </cell>
          <cell r="F2210" t="str">
            <v>EXPLORATION</v>
          </cell>
          <cell r="G2210">
            <v>5400.06</v>
          </cell>
          <cell r="I2210" t="str">
            <v>G&amp;A</v>
          </cell>
          <cell r="J2210" t="str">
            <v>BASE JV</v>
          </cell>
          <cell r="K2210" t="str">
            <v>P&amp;T</v>
          </cell>
          <cell r="O2210" t="str">
            <v>AKINLAMI, OLUWAKEMI</v>
          </cell>
          <cell r="P2210" t="str">
            <v>Chimankpa.Chikezie@shell.com</v>
          </cell>
          <cell r="Q2210" t="str">
            <v>CAPEX</v>
          </cell>
          <cell r="R2210" t="str">
            <v>CAPEX</v>
          </cell>
          <cell r="S2210">
            <v>0</v>
          </cell>
          <cell r="T2210">
            <v>0</v>
          </cell>
          <cell r="U2210">
            <v>0</v>
          </cell>
          <cell r="V2210">
            <v>0</v>
          </cell>
          <cell r="W2210">
            <v>0</v>
          </cell>
          <cell r="X2210">
            <v>0</v>
          </cell>
          <cell r="Y2210">
            <v>0</v>
          </cell>
          <cell r="Z2210">
            <v>0</v>
          </cell>
          <cell r="AA2210">
            <v>0</v>
          </cell>
          <cell r="AB2210">
            <v>0</v>
          </cell>
          <cell r="AC2210">
            <v>0</v>
          </cell>
          <cell r="AD2210">
            <v>0</v>
          </cell>
          <cell r="AG2210">
            <v>0</v>
          </cell>
          <cell r="AH2210">
            <v>0</v>
          </cell>
        </row>
        <row r="2211">
          <cell r="A2211" t="str">
            <v>C.NG.EXP.XP.18.007.1097</v>
          </cell>
          <cell r="B2211" t="str">
            <v>EXP. BUSINESS SUPPORT</v>
          </cell>
          <cell r="C2211" t="str">
            <v>C.NG.EXP.XP.18.007.1097</v>
          </cell>
          <cell r="D2211" t="str">
            <v>EXP. BUSINESS SUPPORT</v>
          </cell>
          <cell r="E2211" t="str">
            <v>MOJEED OKUNADE</v>
          </cell>
          <cell r="F2211" t="str">
            <v>EXPLORATION</v>
          </cell>
          <cell r="G2211">
            <v>5400.08</v>
          </cell>
          <cell r="I2211" t="str">
            <v>G&amp;A</v>
          </cell>
          <cell r="J2211" t="str">
            <v>BASE JV</v>
          </cell>
          <cell r="K2211" t="str">
            <v>P&amp;T</v>
          </cell>
          <cell r="O2211" t="str">
            <v>AKINLAMI, OLUWAKEMI</v>
          </cell>
          <cell r="P2211" t="str">
            <v>Chimankpa.Chikezie@shell.com</v>
          </cell>
          <cell r="Q2211" t="str">
            <v>CAPEX</v>
          </cell>
          <cell r="R2211" t="str">
            <v>CAPEX</v>
          </cell>
          <cell r="S2211">
            <v>0</v>
          </cell>
          <cell r="T2211">
            <v>0</v>
          </cell>
          <cell r="U2211">
            <v>0</v>
          </cell>
          <cell r="V2211">
            <v>0</v>
          </cell>
          <cell r="W2211">
            <v>0</v>
          </cell>
          <cell r="X2211">
            <v>0</v>
          </cell>
          <cell r="Y2211">
            <v>0</v>
          </cell>
          <cell r="Z2211">
            <v>0</v>
          </cell>
          <cell r="AA2211">
            <v>0</v>
          </cell>
          <cell r="AB2211">
            <v>0</v>
          </cell>
          <cell r="AC2211">
            <v>0</v>
          </cell>
          <cell r="AD2211">
            <v>0</v>
          </cell>
          <cell r="AG2211">
            <v>0</v>
          </cell>
          <cell r="AH2211">
            <v>0</v>
          </cell>
        </row>
        <row r="2212">
          <cell r="A2212" t="str">
            <v>C.NG.EXP.XP.18.007.1099</v>
          </cell>
          <cell r="B2212" t="str">
            <v>EXP. BUSINESS SUPPORT</v>
          </cell>
          <cell r="C2212" t="str">
            <v>C.NG.EXP.XP.18.007.1099</v>
          </cell>
          <cell r="D2212" t="str">
            <v>EXP. BUSINESS SUPPORT</v>
          </cell>
          <cell r="E2212" t="str">
            <v>MOJEED OKUNADE</v>
          </cell>
          <cell r="F2212" t="str">
            <v>EXPLORATION</v>
          </cell>
          <cell r="G2212">
            <v>5300.03</v>
          </cell>
          <cell r="I2212" t="str">
            <v>MMD</v>
          </cell>
          <cell r="J2212" t="str">
            <v>BASE JV</v>
          </cell>
          <cell r="K2212" t="str">
            <v>P&amp;T</v>
          </cell>
          <cell r="O2212" t="str">
            <v>AKINLAMI, OLUWAKEMI</v>
          </cell>
          <cell r="P2212" t="str">
            <v>Chimankpa.Chikezie@shell.com</v>
          </cell>
          <cell r="Q2212" t="str">
            <v>CAPEX</v>
          </cell>
          <cell r="R2212" t="str">
            <v>CAPEX</v>
          </cell>
          <cell r="S2212">
            <v>0</v>
          </cell>
          <cell r="T2212">
            <v>0</v>
          </cell>
          <cell r="U2212">
            <v>0</v>
          </cell>
          <cell r="V2212">
            <v>0</v>
          </cell>
          <cell r="W2212">
            <v>0</v>
          </cell>
          <cell r="X2212">
            <v>0</v>
          </cell>
          <cell r="Y2212">
            <v>0</v>
          </cell>
          <cell r="Z2212">
            <v>0</v>
          </cell>
          <cell r="AA2212">
            <v>0</v>
          </cell>
          <cell r="AB2212">
            <v>0</v>
          </cell>
          <cell r="AC2212">
            <v>0</v>
          </cell>
          <cell r="AD2212">
            <v>0</v>
          </cell>
          <cell r="AG2212">
            <v>0</v>
          </cell>
          <cell r="AH2212">
            <v>0</v>
          </cell>
        </row>
        <row r="2213">
          <cell r="A2213" t="str">
            <v>C.NG.LNG.DG.15.001.AC04</v>
          </cell>
          <cell r="B2213" t="str">
            <v>GBARAN NODAL PROJ MGT &amp; QA/QC/INSPECTN</v>
          </cell>
          <cell r="C2213" t="str">
            <v>C.NG.LNG.DG.15.001.AC04</v>
          </cell>
          <cell r="D2213" t="str">
            <v>GBARAN NODAL PROJ MGT &amp; QA/QC/INSPECTN</v>
          </cell>
          <cell r="E2213" t="str">
            <v>MOJEED OKUNADE</v>
          </cell>
          <cell r="F2213" t="str">
            <v>MAJOR PROJECTS</v>
          </cell>
          <cell r="G2213">
            <v>5200.01</v>
          </cell>
          <cell r="I2213" t="str">
            <v>G&amp;A</v>
          </cell>
          <cell r="J2213" t="str">
            <v>BASE JV</v>
          </cell>
          <cell r="K2213" t="str">
            <v>P&amp;T</v>
          </cell>
          <cell r="O2213" t="str">
            <v>AKINLAMI, OLUWAKEMI</v>
          </cell>
          <cell r="P2213" t="str">
            <v>MUSA.DADI@SHELL.COM</v>
          </cell>
          <cell r="Q2213" t="str">
            <v>CAPEX</v>
          </cell>
          <cell r="R2213" t="str">
            <v>OPEX</v>
          </cell>
          <cell r="S2213">
            <v>0</v>
          </cell>
          <cell r="T2213">
            <v>0</v>
          </cell>
          <cell r="U2213">
            <v>0</v>
          </cell>
          <cell r="V2213">
            <v>0</v>
          </cell>
          <cell r="W2213">
            <v>0</v>
          </cell>
          <cell r="X2213">
            <v>0</v>
          </cell>
          <cell r="Y2213">
            <v>0</v>
          </cell>
          <cell r="Z2213">
            <v>0</v>
          </cell>
          <cell r="AA2213">
            <v>0</v>
          </cell>
          <cell r="AB2213">
            <v>0</v>
          </cell>
          <cell r="AC2213">
            <v>0</v>
          </cell>
          <cell r="AD2213">
            <v>0</v>
          </cell>
          <cell r="AG2213">
            <v>0</v>
          </cell>
          <cell r="AH2213">
            <v>0</v>
          </cell>
        </row>
        <row r="2214">
          <cell r="A2214" t="str">
            <v>C.NG.LNG.DG.15.001.AC06</v>
          </cell>
          <cell r="B2214" t="str">
            <v>GBARAN NODAL PROJ MGT &amp; QA/QC/INSPECTN</v>
          </cell>
          <cell r="C2214" t="str">
            <v>C.NG.LNG.DG.15.001.AC06</v>
          </cell>
          <cell r="D2214" t="str">
            <v>GBARAN NODAL PROJ MGT &amp; QA/QC/INSPECTN</v>
          </cell>
          <cell r="E2214" t="str">
            <v>MOJEED OKUNADE</v>
          </cell>
          <cell r="F2214" t="str">
            <v>MAJOR PROJECTS</v>
          </cell>
          <cell r="G2214">
            <v>5200.07</v>
          </cell>
          <cell r="I2214" t="str">
            <v>G&amp;A</v>
          </cell>
          <cell r="J2214" t="str">
            <v>BASE JV</v>
          </cell>
          <cell r="K2214" t="str">
            <v>P&amp;T</v>
          </cell>
          <cell r="O2214" t="str">
            <v>AKINLAMI, OLUWAKEMI</v>
          </cell>
          <cell r="P2214" t="str">
            <v>MUSA.DADI@SHELL.COM</v>
          </cell>
          <cell r="Q2214" t="str">
            <v>CAPEX</v>
          </cell>
          <cell r="R2214" t="str">
            <v>OPEX</v>
          </cell>
          <cell r="S2214">
            <v>0</v>
          </cell>
          <cell r="T2214">
            <v>0</v>
          </cell>
          <cell r="U2214">
            <v>0</v>
          </cell>
          <cell r="V2214">
            <v>0</v>
          </cell>
          <cell r="W2214">
            <v>0</v>
          </cell>
          <cell r="X2214">
            <v>0</v>
          </cell>
          <cell r="Y2214">
            <v>0</v>
          </cell>
          <cell r="Z2214">
            <v>0</v>
          </cell>
          <cell r="AA2214">
            <v>0</v>
          </cell>
          <cell r="AB2214">
            <v>0</v>
          </cell>
          <cell r="AC2214">
            <v>0</v>
          </cell>
          <cell r="AD2214">
            <v>0</v>
          </cell>
          <cell r="AG2214">
            <v>0</v>
          </cell>
          <cell r="AH2214">
            <v>0</v>
          </cell>
        </row>
        <row r="2215">
          <cell r="A2215" t="str">
            <v>C.NG.LNG.DG.15.001.AC07</v>
          </cell>
          <cell r="B2215" t="str">
            <v>GBARAN NODAL PROJ MGT &amp; QA/QC/INSPECTN</v>
          </cell>
          <cell r="C2215" t="str">
            <v>C.NG.LNG.DG.15.001.AC07</v>
          </cell>
          <cell r="D2215" t="str">
            <v>GBARAN NODAL PROJ MGT &amp; QA/QC/INSPECTN</v>
          </cell>
          <cell r="E2215" t="str">
            <v>MOJEED OKUNADE</v>
          </cell>
          <cell r="F2215" t="str">
            <v>MAJOR PROJECTS</v>
          </cell>
          <cell r="G2215">
            <v>5300.05</v>
          </cell>
          <cell r="I2215" t="str">
            <v>MMD</v>
          </cell>
          <cell r="J2215" t="str">
            <v>BASE JV</v>
          </cell>
          <cell r="K2215" t="str">
            <v>P&amp;T</v>
          </cell>
          <cell r="O2215" t="str">
            <v>AKINLAMI, OLUWAKEMI</v>
          </cell>
          <cell r="P2215" t="str">
            <v>MUSA.DADI@SHELL.COM</v>
          </cell>
          <cell r="Q2215" t="str">
            <v>CAPEX</v>
          </cell>
          <cell r="R2215" t="str">
            <v>OPEX</v>
          </cell>
          <cell r="S2215">
            <v>0</v>
          </cell>
          <cell r="T2215">
            <v>0</v>
          </cell>
          <cell r="U2215">
            <v>0</v>
          </cell>
          <cell r="V2215">
            <v>0</v>
          </cell>
          <cell r="W2215">
            <v>0</v>
          </cell>
          <cell r="X2215">
            <v>0</v>
          </cell>
          <cell r="Y2215">
            <v>0</v>
          </cell>
          <cell r="Z2215">
            <v>0</v>
          </cell>
          <cell r="AA2215">
            <v>0</v>
          </cell>
          <cell r="AB2215">
            <v>0</v>
          </cell>
          <cell r="AC2215">
            <v>0</v>
          </cell>
          <cell r="AD2215">
            <v>0</v>
          </cell>
          <cell r="AG2215">
            <v>0</v>
          </cell>
          <cell r="AH2215">
            <v>0</v>
          </cell>
        </row>
        <row r="2216">
          <cell r="A2216" t="str">
            <v>C.NG.LNG.DG.15.001.AC08</v>
          </cell>
          <cell r="B2216" t="str">
            <v>GBARAN NODAL PROJ MGT &amp; QA/QC/INSPECTN</v>
          </cell>
          <cell r="C2216" t="str">
            <v>C.NG.LNG.DG.15.001.AC08</v>
          </cell>
          <cell r="D2216" t="str">
            <v>GBARAN NODAL PROJ MGT &amp; QA/QC/INSPECTN</v>
          </cell>
          <cell r="E2216" t="str">
            <v>MOJEED OKUNADE</v>
          </cell>
          <cell r="F2216" t="str">
            <v>HR - SALARIES</v>
          </cell>
          <cell r="G2216">
            <v>5400.01</v>
          </cell>
          <cell r="I2216" t="str">
            <v>G&amp;A</v>
          </cell>
          <cell r="J2216" t="str">
            <v>BASE JV</v>
          </cell>
          <cell r="K2216" t="str">
            <v>P&amp;T</v>
          </cell>
          <cell r="O2216" t="str">
            <v>AKINLAMI, OLUWAKEMI</v>
          </cell>
          <cell r="P2216" t="str">
            <v>MUSA.DADI@SHELL.COM</v>
          </cell>
          <cell r="Q2216" t="str">
            <v>CAPEX</v>
          </cell>
          <cell r="R2216" t="str">
            <v>OPEX</v>
          </cell>
          <cell r="S2216">
            <v>0</v>
          </cell>
          <cell r="T2216">
            <v>0</v>
          </cell>
          <cell r="U2216">
            <v>0</v>
          </cell>
          <cell r="V2216">
            <v>0</v>
          </cell>
          <cell r="W2216">
            <v>0</v>
          </cell>
          <cell r="X2216">
            <v>0</v>
          </cell>
          <cell r="Y2216">
            <v>0</v>
          </cell>
          <cell r="Z2216">
            <v>0</v>
          </cell>
          <cell r="AA2216">
            <v>0</v>
          </cell>
          <cell r="AB2216">
            <v>0</v>
          </cell>
          <cell r="AC2216">
            <v>0</v>
          </cell>
          <cell r="AD2216">
            <v>0</v>
          </cell>
          <cell r="AG2216">
            <v>0</v>
          </cell>
          <cell r="AH2216">
            <v>0</v>
          </cell>
        </row>
        <row r="2217">
          <cell r="A2217" t="str">
            <v>C.NG.LNG.DG.15.001.AC09</v>
          </cell>
          <cell r="B2217" t="str">
            <v>GBARAN NODAL PROJ MGT &amp; QA/QC/INSPECTN</v>
          </cell>
          <cell r="C2217" t="str">
            <v>C.NG.LNG.DG.15.001.AC09</v>
          </cell>
          <cell r="D2217" t="str">
            <v>GBARAN NODAL PROJ MGT &amp; QA/QC/INSPECTN</v>
          </cell>
          <cell r="E2217" t="str">
            <v>MOJEED OKUNADE</v>
          </cell>
          <cell r="F2217" t="str">
            <v>MAJOR PROJECTS</v>
          </cell>
          <cell r="G2217">
            <v>5500.01</v>
          </cell>
          <cell r="I2217" t="str">
            <v>FACILITIES</v>
          </cell>
          <cell r="J2217" t="str">
            <v>BASE JV</v>
          </cell>
          <cell r="K2217" t="str">
            <v>P&amp;T</v>
          </cell>
          <cell r="O2217" t="str">
            <v>AKINLAMI, OLUWAKEMI</v>
          </cell>
          <cell r="P2217" t="str">
            <v>MUSA.DADI@SHELL.COM</v>
          </cell>
          <cell r="Q2217" t="str">
            <v>CAPEX</v>
          </cell>
          <cell r="R2217" t="str">
            <v>OPEX</v>
          </cell>
          <cell r="S2217">
            <v>0</v>
          </cell>
          <cell r="T2217">
            <v>0</v>
          </cell>
          <cell r="U2217">
            <v>0</v>
          </cell>
          <cell r="V2217">
            <v>0</v>
          </cell>
          <cell r="W2217">
            <v>0</v>
          </cell>
          <cell r="X2217">
            <v>0</v>
          </cell>
          <cell r="Y2217">
            <v>0</v>
          </cell>
          <cell r="Z2217">
            <v>0</v>
          </cell>
          <cell r="AA2217">
            <v>0</v>
          </cell>
          <cell r="AB2217">
            <v>0</v>
          </cell>
          <cell r="AC2217">
            <v>0</v>
          </cell>
          <cell r="AD2217">
            <v>0</v>
          </cell>
          <cell r="AG2217">
            <v>0</v>
          </cell>
          <cell r="AH2217">
            <v>0</v>
          </cell>
        </row>
        <row r="2218">
          <cell r="A2218" t="str">
            <v>C.NG.LNG.DG.17.001.AC04</v>
          </cell>
          <cell r="B2218" t="str">
            <v>GBARAN 3A ENWHE PROJ MGT &amp; QA/QC/INSPECTN</v>
          </cell>
          <cell r="C2218" t="str">
            <v>C.NG.LNG.DG.17.001.AC04</v>
          </cell>
          <cell r="D2218" t="str">
            <v>GBARAN 3A ENWHE PROJ MGT &amp; QA/QC/INSPECTN</v>
          </cell>
          <cell r="E2218" t="str">
            <v>MOJEED OKUNADE</v>
          </cell>
          <cell r="F2218" t="str">
            <v>MAJOR PROJECTS</v>
          </cell>
          <cell r="G2218">
            <v>5200.01</v>
          </cell>
          <cell r="I2218" t="str">
            <v>G&amp;A</v>
          </cell>
          <cell r="J2218" t="str">
            <v>BASE JV</v>
          </cell>
          <cell r="K2218" t="str">
            <v>P&amp;T</v>
          </cell>
          <cell r="O2218" t="str">
            <v>AKINLAMI, OLUWAKEMI</v>
          </cell>
          <cell r="P2218" t="str">
            <v>MUSA.DADI@SHELL.COM</v>
          </cell>
          <cell r="Q2218" t="str">
            <v>CAPEX</v>
          </cell>
          <cell r="R2218" t="str">
            <v>OPEX</v>
          </cell>
          <cell r="S2218">
            <v>0</v>
          </cell>
          <cell r="T2218">
            <v>0</v>
          </cell>
          <cell r="U2218">
            <v>0</v>
          </cell>
          <cell r="V2218">
            <v>0</v>
          </cell>
          <cell r="W2218">
            <v>0</v>
          </cell>
          <cell r="X2218">
            <v>0</v>
          </cell>
          <cell r="Y2218">
            <v>0</v>
          </cell>
          <cell r="Z2218">
            <v>0</v>
          </cell>
          <cell r="AA2218">
            <v>0</v>
          </cell>
          <cell r="AB2218">
            <v>0</v>
          </cell>
          <cell r="AC2218">
            <v>0</v>
          </cell>
          <cell r="AD2218">
            <v>0</v>
          </cell>
          <cell r="AG2218">
            <v>0</v>
          </cell>
          <cell r="AH2218">
            <v>0</v>
          </cell>
        </row>
        <row r="2219">
          <cell r="A2219" t="str">
            <v>C.NG.LNG.DG.17.001.AC06</v>
          </cell>
          <cell r="B2219" t="str">
            <v>GBARAN 3A ENWHE PROJ MGT &amp; QA/QC/INSPECTN</v>
          </cell>
          <cell r="C2219" t="str">
            <v>C.NG.LNG.DG.17.001.AC06</v>
          </cell>
          <cell r="D2219" t="str">
            <v>GBARAN 3A ENWHE PROJ MGT &amp; QA/QC/INSPECTN</v>
          </cell>
          <cell r="E2219" t="str">
            <v>MOJEED OKUNADE</v>
          </cell>
          <cell r="F2219" t="str">
            <v>MAJOR PROJECTS</v>
          </cell>
          <cell r="G2219">
            <v>5200.07</v>
          </cell>
          <cell r="I2219" t="str">
            <v>G&amp;A</v>
          </cell>
          <cell r="J2219" t="str">
            <v>BASE JV</v>
          </cell>
          <cell r="K2219" t="str">
            <v>P&amp;T</v>
          </cell>
          <cell r="O2219" t="str">
            <v>AKINLAMI, OLUWAKEMI</v>
          </cell>
          <cell r="P2219" t="str">
            <v>MUSA.DADI@SHELL.COM</v>
          </cell>
          <cell r="Q2219" t="str">
            <v>CAPEX</v>
          </cell>
          <cell r="R2219" t="str">
            <v>OPEX</v>
          </cell>
          <cell r="S2219">
            <v>0</v>
          </cell>
          <cell r="T2219">
            <v>0</v>
          </cell>
          <cell r="U2219">
            <v>0</v>
          </cell>
          <cell r="V2219">
            <v>0</v>
          </cell>
          <cell r="W2219">
            <v>0</v>
          </cell>
          <cell r="X2219">
            <v>0</v>
          </cell>
          <cell r="Y2219">
            <v>0</v>
          </cell>
          <cell r="Z2219">
            <v>0</v>
          </cell>
          <cell r="AA2219">
            <v>0</v>
          </cell>
          <cell r="AB2219">
            <v>0</v>
          </cell>
          <cell r="AC2219">
            <v>0</v>
          </cell>
          <cell r="AD2219">
            <v>0</v>
          </cell>
          <cell r="AG2219">
            <v>0</v>
          </cell>
          <cell r="AH2219">
            <v>0</v>
          </cell>
        </row>
        <row r="2220">
          <cell r="A2220" t="str">
            <v>C.NG.LNG.DG.17.001.AC07</v>
          </cell>
          <cell r="B2220" t="str">
            <v>GBARAN 3A ENWHE PROJ MGT &amp; QA/QC/INSPECTN</v>
          </cell>
          <cell r="C2220" t="str">
            <v>C.NG.LNG.DG.17.001.AC07</v>
          </cell>
          <cell r="D2220" t="str">
            <v>GBARAN 3A ENWHE PROJ MGT &amp; QA/QC/INSPECTN</v>
          </cell>
          <cell r="E2220" t="str">
            <v>MOJEED OKUNADE</v>
          </cell>
          <cell r="F2220" t="str">
            <v>MAJOR PROJECTS</v>
          </cell>
          <cell r="G2220">
            <v>5300.05</v>
          </cell>
          <cell r="I2220" t="str">
            <v>MMD</v>
          </cell>
          <cell r="J2220" t="str">
            <v>BASE JV</v>
          </cell>
          <cell r="K2220" t="str">
            <v>P&amp;T</v>
          </cell>
          <cell r="O2220" t="str">
            <v>AKINLAMI, OLUWAKEMI</v>
          </cell>
          <cell r="P2220" t="str">
            <v>MUSA.DADI@SHELL.COM</v>
          </cell>
          <cell r="Q2220" t="str">
            <v>CAPEX</v>
          </cell>
          <cell r="R2220" t="str">
            <v>OPEX</v>
          </cell>
          <cell r="S2220">
            <v>0</v>
          </cell>
          <cell r="T2220">
            <v>0</v>
          </cell>
          <cell r="U2220">
            <v>0</v>
          </cell>
          <cell r="V2220">
            <v>0</v>
          </cell>
          <cell r="W2220">
            <v>0</v>
          </cell>
          <cell r="X2220">
            <v>0</v>
          </cell>
          <cell r="Y2220">
            <v>0</v>
          </cell>
          <cell r="Z2220">
            <v>0</v>
          </cell>
          <cell r="AA2220">
            <v>0</v>
          </cell>
          <cell r="AB2220">
            <v>0</v>
          </cell>
          <cell r="AC2220">
            <v>0</v>
          </cell>
          <cell r="AD2220">
            <v>0</v>
          </cell>
          <cell r="AG2220">
            <v>0</v>
          </cell>
          <cell r="AH2220">
            <v>0</v>
          </cell>
        </row>
        <row r="2221">
          <cell r="A2221" t="str">
            <v>C.NG.LNG.DG.17.001.AC08</v>
          </cell>
          <cell r="B2221" t="str">
            <v>GBARAN 3A ENWHE PROJ MGT &amp; QA/QC/INSPECTN</v>
          </cell>
          <cell r="C2221" t="str">
            <v>C.NG.LNG.DG.17.001.AC08</v>
          </cell>
          <cell r="D2221" t="str">
            <v>GBARAN 3A ENWHE PROJ MGT &amp; QA/QC/INSPECTN</v>
          </cell>
          <cell r="E2221" t="str">
            <v>MOJEED OKUNADE</v>
          </cell>
          <cell r="F2221" t="str">
            <v>HR - SALARIES</v>
          </cell>
          <cell r="G2221">
            <v>5400.01</v>
          </cell>
          <cell r="I2221" t="str">
            <v>G&amp;A</v>
          </cell>
          <cell r="J2221" t="str">
            <v>BASE JV</v>
          </cell>
          <cell r="K2221" t="str">
            <v>P&amp;T</v>
          </cell>
          <cell r="O2221" t="str">
            <v>AKINLAMI, OLUWAKEMI</v>
          </cell>
          <cell r="P2221" t="str">
            <v>MUSA.DADI@SHELL.COM</v>
          </cell>
          <cell r="Q2221" t="str">
            <v>CAPEX</v>
          </cell>
          <cell r="R2221" t="str">
            <v>OPEX</v>
          </cell>
          <cell r="S2221">
            <v>0</v>
          </cell>
          <cell r="T2221">
            <v>0</v>
          </cell>
          <cell r="U2221">
            <v>0</v>
          </cell>
          <cell r="V2221">
            <v>0</v>
          </cell>
          <cell r="W2221">
            <v>0</v>
          </cell>
          <cell r="X2221">
            <v>0</v>
          </cell>
          <cell r="Y2221">
            <v>0</v>
          </cell>
          <cell r="Z2221">
            <v>0</v>
          </cell>
          <cell r="AA2221">
            <v>0</v>
          </cell>
          <cell r="AB2221">
            <v>0</v>
          </cell>
          <cell r="AC2221">
            <v>0</v>
          </cell>
          <cell r="AD2221">
            <v>0</v>
          </cell>
          <cell r="AG2221">
            <v>0</v>
          </cell>
          <cell r="AH2221">
            <v>0</v>
          </cell>
        </row>
        <row r="2222">
          <cell r="A2222" t="str">
            <v>C.NG.LNG.DG.17.001.AC09</v>
          </cell>
          <cell r="B2222" t="str">
            <v>GBARAN 3A ENWHE PROJ MGT &amp; QA/QC/INSPECTN</v>
          </cell>
          <cell r="C2222" t="str">
            <v>C.NG.LNG.DG.17.001.AC09</v>
          </cell>
          <cell r="D2222" t="str">
            <v>GBARAN 3A ENWHE PROJ MGT &amp; QA/QC/INSPECTN</v>
          </cell>
          <cell r="E2222" t="str">
            <v>MOJEED OKUNADE</v>
          </cell>
          <cell r="F2222" t="str">
            <v>MAJOR PROJECTS</v>
          </cell>
          <cell r="G2222">
            <v>5500.01</v>
          </cell>
          <cell r="I2222" t="str">
            <v>FACILITIES</v>
          </cell>
          <cell r="J2222" t="str">
            <v>BASE JV</v>
          </cell>
          <cell r="K2222" t="str">
            <v>P&amp;T</v>
          </cell>
          <cell r="O2222" t="str">
            <v>AKINLAMI, OLUWAKEMI</v>
          </cell>
          <cell r="P2222" t="str">
            <v>MUSA.DADI@SHELL.COM</v>
          </cell>
          <cell r="Q2222" t="str">
            <v>CAPEX</v>
          </cell>
          <cell r="R2222" t="str">
            <v>OPEX</v>
          </cell>
          <cell r="S2222">
            <v>0</v>
          </cell>
          <cell r="T2222">
            <v>0</v>
          </cell>
          <cell r="U2222">
            <v>0</v>
          </cell>
          <cell r="V2222">
            <v>0</v>
          </cell>
          <cell r="W2222">
            <v>0</v>
          </cell>
          <cell r="X2222">
            <v>0</v>
          </cell>
          <cell r="Y2222">
            <v>0</v>
          </cell>
          <cell r="Z2222">
            <v>0</v>
          </cell>
          <cell r="AA2222">
            <v>0</v>
          </cell>
          <cell r="AB2222">
            <v>0</v>
          </cell>
          <cell r="AC2222">
            <v>0</v>
          </cell>
          <cell r="AD2222">
            <v>0</v>
          </cell>
          <cell r="AG2222">
            <v>0</v>
          </cell>
          <cell r="AH2222">
            <v>0</v>
          </cell>
        </row>
        <row r="2223">
          <cell r="A2223" t="str">
            <v>C.NG.LOC.OR.17.034</v>
          </cell>
          <cell r="B2223" t="str">
            <v>L AND D IT INFRA</v>
          </cell>
          <cell r="C2223" t="str">
            <v>C.NG.LOC.OR.17.034</v>
          </cell>
          <cell r="D2223" t="str">
            <v>L AND D IT INFRA</v>
          </cell>
          <cell r="E2223" t="str">
            <v>CHIGBO ENENMO</v>
          </cell>
          <cell r="F2223" t="str">
            <v>HR</v>
          </cell>
          <cell r="G2223">
            <v>14007</v>
          </cell>
          <cell r="I2223" t="str">
            <v>MMD</v>
          </cell>
          <cell r="J2223" t="str">
            <v>BASE JV</v>
          </cell>
          <cell r="O2223" t="str">
            <v>AJILIMA- ISAAC, HAWA</v>
          </cell>
          <cell r="P2223" t="str">
            <v>JOBSON.GWATANA@SHELL.COM</v>
          </cell>
          <cell r="Q2223" t="str">
            <v>CAPEX</v>
          </cell>
          <cell r="R2223" t="str">
            <v>CAPEX</v>
          </cell>
          <cell r="S2223">
            <v>0</v>
          </cell>
          <cell r="T2223">
            <v>0</v>
          </cell>
          <cell r="U2223">
            <v>0</v>
          </cell>
          <cell r="V2223">
            <v>0</v>
          </cell>
          <cell r="W2223">
            <v>0</v>
          </cell>
          <cell r="X2223">
            <v>0</v>
          </cell>
          <cell r="Y2223">
            <v>0</v>
          </cell>
          <cell r="Z2223">
            <v>0</v>
          </cell>
          <cell r="AA2223">
            <v>0</v>
          </cell>
          <cell r="AB2223">
            <v>0</v>
          </cell>
          <cell r="AC2223">
            <v>0</v>
          </cell>
          <cell r="AD2223">
            <v>0</v>
          </cell>
          <cell r="AG2223">
            <v>0</v>
          </cell>
          <cell r="AH2223">
            <v>0</v>
          </cell>
        </row>
        <row r="2224">
          <cell r="A2224" t="str">
            <v>C.NG.LOG.OR.10.029_New</v>
          </cell>
          <cell r="B2224" t="str">
            <v>IMPROVE FUEL DISPENSING AND MANAGEMENT</v>
          </cell>
          <cell r="C2224" t="str">
            <v>C.NG.LOG.OR.10.029_New</v>
          </cell>
          <cell r="D2224" t="str">
            <v>IMPROVE FUEL DISPENSING AND MANAGEMENT</v>
          </cell>
          <cell r="E2224" t="str">
            <v>IRETI OMOTOSO</v>
          </cell>
          <cell r="F2224" t="str">
            <v>PRODUCTION</v>
          </cell>
          <cell r="G2224">
            <v>14001</v>
          </cell>
          <cell r="I2224" t="str">
            <v>FACILITIES</v>
          </cell>
          <cell r="J2224" t="str">
            <v>BASE JV</v>
          </cell>
          <cell r="K2224" t="str">
            <v>PRODUCTION</v>
          </cell>
          <cell r="L2224" t="str">
            <v>PRODUCTION</v>
          </cell>
          <cell r="M2224" t="str">
            <v>Asset Manager, Swamp West Hub</v>
          </cell>
          <cell r="N2224" t="str">
            <v>Asset Management Integration Lead</v>
          </cell>
          <cell r="O2224" t="str">
            <v>OKEKE, JULIUS</v>
          </cell>
          <cell r="P2224" t="str">
            <v xml:space="preserve"> Edoghogho.Enaibre@shelll.com</v>
          </cell>
          <cell r="Q2224" t="str">
            <v>CAPEX</v>
          </cell>
          <cell r="R2224" t="str">
            <v>CAPEX</v>
          </cell>
          <cell r="S2224" t="str">
            <v>NON SAL</v>
          </cell>
          <cell r="T2224" t="str">
            <v>N/A</v>
          </cell>
          <cell r="U2224" t="str">
            <v>N/A</v>
          </cell>
          <cell r="V2224">
            <v>0</v>
          </cell>
          <cell r="W2224">
            <v>0</v>
          </cell>
          <cell r="X2224">
            <v>0</v>
          </cell>
          <cell r="Y2224">
            <v>0</v>
          </cell>
          <cell r="Z2224">
            <v>0</v>
          </cell>
          <cell r="AA2224">
            <v>0</v>
          </cell>
          <cell r="AB2224">
            <v>0</v>
          </cell>
          <cell r="AC2224">
            <v>0</v>
          </cell>
          <cell r="AD2224">
            <v>0</v>
          </cell>
          <cell r="AE2224">
            <v>0</v>
          </cell>
          <cell r="AF2224">
            <v>0</v>
          </cell>
          <cell r="AG2224">
            <v>0</v>
          </cell>
          <cell r="AH2224">
            <v>0</v>
          </cell>
        </row>
        <row r="2225">
          <cell r="A2225" t="str">
            <v>C.NG.PAE.DF.11.029</v>
          </cell>
          <cell r="B2225" t="str">
            <v>NLNG SUPPLY PMT</v>
          </cell>
          <cell r="C2225" t="str">
            <v>C.NG.PAE.DF.11.029</v>
          </cell>
          <cell r="D2225" t="str">
            <v>NLNG SUPPLY PMT</v>
          </cell>
          <cell r="E2225" t="str">
            <v>MOJEED OKUNADE</v>
          </cell>
          <cell r="F2225" t="str">
            <v>HR - SALARIES</v>
          </cell>
          <cell r="G2225">
            <v>5400.01</v>
          </cell>
          <cell r="I2225" t="str">
            <v>G&amp;A</v>
          </cell>
          <cell r="J2225" t="str">
            <v>BASE JV</v>
          </cell>
          <cell r="K2225" t="str">
            <v>P&amp;T</v>
          </cell>
          <cell r="O2225" t="str">
            <v>AKINLAMI, OLUWAKEMI</v>
          </cell>
          <cell r="P2225" t="str">
            <v>MUSA.DADI@SHELL.COM</v>
          </cell>
          <cell r="Q2225" t="str">
            <v>CAPEX</v>
          </cell>
          <cell r="R2225" t="str">
            <v>OPEX</v>
          </cell>
          <cell r="S2225">
            <v>0</v>
          </cell>
          <cell r="T2225">
            <v>0</v>
          </cell>
          <cell r="U2225">
            <v>0</v>
          </cell>
          <cell r="V2225">
            <v>0</v>
          </cell>
          <cell r="W2225">
            <v>0</v>
          </cell>
          <cell r="X2225">
            <v>0</v>
          </cell>
          <cell r="Y2225">
            <v>0</v>
          </cell>
          <cell r="Z2225">
            <v>0</v>
          </cell>
          <cell r="AA2225">
            <v>0</v>
          </cell>
          <cell r="AB2225">
            <v>0</v>
          </cell>
          <cell r="AC2225">
            <v>0</v>
          </cell>
          <cell r="AD2225">
            <v>0</v>
          </cell>
          <cell r="AG2225">
            <v>0</v>
          </cell>
          <cell r="AH2225">
            <v>0</v>
          </cell>
        </row>
        <row r="2226">
          <cell r="A2226" t="str">
            <v>C.NG.PAE.DF.11.030</v>
          </cell>
          <cell r="B2226" t="str">
            <v>NLNG SUPPLY PMT</v>
          </cell>
          <cell r="C2226" t="str">
            <v>C.NG.PAE.DF.11.030</v>
          </cell>
          <cell r="D2226" t="str">
            <v>NLNG SUPPLY PMT</v>
          </cell>
          <cell r="E2226" t="str">
            <v>MOJEED OKUNADE</v>
          </cell>
          <cell r="F2226" t="str">
            <v>MAJOR PROJECTS</v>
          </cell>
          <cell r="G2226">
            <v>5200.01</v>
          </cell>
          <cell r="I2226" t="str">
            <v>G&amp;A</v>
          </cell>
          <cell r="J2226" t="str">
            <v>BASE JV</v>
          </cell>
          <cell r="K2226" t="str">
            <v>P&amp;T</v>
          </cell>
          <cell r="O2226" t="str">
            <v>AKINLAMI, OLUWAKEMI</v>
          </cell>
          <cell r="P2226" t="str">
            <v>MUSA.DADI@SHELL.COM</v>
          </cell>
          <cell r="Q2226" t="str">
            <v>CAPEX</v>
          </cell>
          <cell r="R2226" t="str">
            <v>OPEX</v>
          </cell>
          <cell r="S2226">
            <v>0</v>
          </cell>
          <cell r="T2226">
            <v>0</v>
          </cell>
          <cell r="U2226">
            <v>0</v>
          </cell>
          <cell r="V2226">
            <v>0</v>
          </cell>
          <cell r="W2226">
            <v>0</v>
          </cell>
          <cell r="X2226">
            <v>0</v>
          </cell>
          <cell r="Y2226">
            <v>0</v>
          </cell>
          <cell r="Z2226">
            <v>0</v>
          </cell>
          <cell r="AA2226">
            <v>0</v>
          </cell>
          <cell r="AB2226">
            <v>0</v>
          </cell>
          <cell r="AC2226">
            <v>0</v>
          </cell>
          <cell r="AD2226">
            <v>0</v>
          </cell>
          <cell r="AG2226">
            <v>0</v>
          </cell>
          <cell r="AH2226">
            <v>0</v>
          </cell>
        </row>
        <row r="2227">
          <cell r="A2227" t="str">
            <v>C.NG.PAE.DG.18.005_DGS</v>
          </cell>
          <cell r="B2227" t="str">
            <v>OKOLOMA/OBIGBO NAG PLANT UPGRADE</v>
          </cell>
          <cell r="C2227" t="str">
            <v>C.NG.PAE.DG.18.005_DGS</v>
          </cell>
          <cell r="D2227" t="str">
            <v>OKOLOMA/OBIGBO NAG PLANT UPGRADE</v>
          </cell>
          <cell r="E2227" t="str">
            <v>MOJEED OKUNADE</v>
          </cell>
          <cell r="F2227" t="str">
            <v>ENGINEERING</v>
          </cell>
          <cell r="G2227">
            <v>13303</v>
          </cell>
          <cell r="I2227" t="str">
            <v>DOMGAS</v>
          </cell>
          <cell r="J2227" t="str">
            <v>DOMGAS/IPP</v>
          </cell>
          <cell r="K2227" t="str">
            <v>P&amp;T</v>
          </cell>
          <cell r="L2227" t="str">
            <v>WELLS</v>
          </cell>
          <cell r="M2227" t="str">
            <v>GM Wells Ops SPDC</v>
          </cell>
          <cell r="N2227" t="str">
            <v>Well Operations Manager, Swamp/Offshore</v>
          </cell>
          <cell r="O2227" t="str">
            <v>EBEM, MARCEL</v>
          </cell>
          <cell r="P2227" t="str">
            <v>EGUONO.OMONIGHO@SHELL.COM</v>
          </cell>
          <cell r="Q2227" t="str">
            <v>CAPEX</v>
          </cell>
          <cell r="R2227" t="str">
            <v>CAPEX</v>
          </cell>
          <cell r="S2227">
            <v>0</v>
          </cell>
          <cell r="T2227">
            <v>0</v>
          </cell>
          <cell r="U2227">
            <v>0</v>
          </cell>
          <cell r="V2227">
            <v>0</v>
          </cell>
          <cell r="W2227">
            <v>0</v>
          </cell>
          <cell r="X2227">
            <v>0</v>
          </cell>
          <cell r="Y2227">
            <v>0</v>
          </cell>
          <cell r="Z2227">
            <v>0</v>
          </cell>
          <cell r="AA2227">
            <v>0</v>
          </cell>
          <cell r="AB2227">
            <v>0</v>
          </cell>
          <cell r="AC2227">
            <v>0</v>
          </cell>
          <cell r="AD2227">
            <v>0</v>
          </cell>
          <cell r="AG2227">
            <v>0</v>
          </cell>
          <cell r="AH2227">
            <v>0</v>
          </cell>
        </row>
        <row r="2228">
          <cell r="A2228" t="str">
            <v>C.NG.PBE.IM.17.017</v>
          </cell>
          <cell r="B2228" t="str">
            <v>SOKU PRODUCED WATER DISPOSAL PROJECT</v>
          </cell>
          <cell r="C2228" t="str">
            <v>C.NG.PBE.IM.17.017</v>
          </cell>
          <cell r="D2228" t="str">
            <v>SOKU PRODUCED WATER DISPOSAL PROJECT</v>
          </cell>
          <cell r="E2228" t="str">
            <v>MOJEED OKUNADE</v>
          </cell>
          <cell r="F2228" t="str">
            <v>ENGINEERING</v>
          </cell>
          <cell r="G2228">
            <v>13204</v>
          </cell>
          <cell r="I2228" t="str">
            <v>OF-EM</v>
          </cell>
          <cell r="J2228" t="str">
            <v>BASE JV</v>
          </cell>
          <cell r="K2228" t="str">
            <v>P&amp;T</v>
          </cell>
          <cell r="L2228" t="str">
            <v>GM Nigeria, Operated</v>
          </cell>
          <cell r="O2228" t="str">
            <v>EBEM, MARCEL</v>
          </cell>
          <cell r="P2228" t="str">
            <v>ADESHINA.AMOBI@SHELL.COM</v>
          </cell>
          <cell r="Q2228" t="str">
            <v>CAPEX</v>
          </cell>
          <cell r="R2228" t="str">
            <v>CAPEX</v>
          </cell>
          <cell r="S2228">
            <v>0</v>
          </cell>
          <cell r="T2228">
            <v>0</v>
          </cell>
          <cell r="U2228">
            <v>0</v>
          </cell>
          <cell r="V2228">
            <v>0</v>
          </cell>
          <cell r="W2228">
            <v>0</v>
          </cell>
          <cell r="X2228">
            <v>0</v>
          </cell>
          <cell r="Y2228">
            <v>0</v>
          </cell>
          <cell r="Z2228">
            <v>0</v>
          </cell>
          <cell r="AA2228">
            <v>0</v>
          </cell>
          <cell r="AB2228">
            <v>0</v>
          </cell>
          <cell r="AC2228">
            <v>0</v>
          </cell>
          <cell r="AD2228">
            <v>0</v>
          </cell>
          <cell r="AG2228">
            <v>0</v>
          </cell>
          <cell r="AH2228">
            <v>0</v>
          </cell>
        </row>
        <row r="2229">
          <cell r="A2229" t="str">
            <v>C.NG.PBW.DF.18.013_New</v>
          </cell>
          <cell r="B2229" t="str">
            <v>UPGRADE OF SEWAGE TREATMENT FACILITIES AT FOT</v>
          </cell>
          <cell r="C2229" t="str">
            <v>C.NG.PBW.DF.18.013_New</v>
          </cell>
          <cell r="D2229" t="str">
            <v>UPGRADE OF SEWAGE TREATMENT FACILITIES AT FOT</v>
          </cell>
          <cell r="E2229" t="str">
            <v>IRETI OMOTOSO</v>
          </cell>
          <cell r="F2229" t="str">
            <v>PRODUCTION</v>
          </cell>
          <cell r="G2229">
            <v>13203</v>
          </cell>
          <cell r="I2229" t="str">
            <v>HSSE</v>
          </cell>
          <cell r="J2229" t="str">
            <v>BASE JV</v>
          </cell>
          <cell r="K2229" t="str">
            <v>PRODUCTION</v>
          </cell>
          <cell r="L2229" t="str">
            <v>PRODUCTION</v>
          </cell>
          <cell r="M2229" t="str">
            <v>Asset Manager, Swamp West Hub</v>
          </cell>
          <cell r="N2229" t="str">
            <v>Asset Management Integration Lead</v>
          </cell>
          <cell r="O2229" t="str">
            <v>OLALEYE, OLAYEMI</v>
          </cell>
          <cell r="P2229" t="str">
            <v xml:space="preserve">i.nwosu@shell.com / Patrick.Ogun@shell.com </v>
          </cell>
          <cell r="Q2229" t="str">
            <v>CAPEX</v>
          </cell>
          <cell r="R2229" t="str">
            <v>CAPEX</v>
          </cell>
          <cell r="S2229" t="str">
            <v>NON SAL</v>
          </cell>
          <cell r="T2229" t="str">
            <v>N/A</v>
          </cell>
          <cell r="U2229" t="str">
            <v>N/A</v>
          </cell>
          <cell r="V2229">
            <v>0</v>
          </cell>
          <cell r="W2229">
            <v>0</v>
          </cell>
          <cell r="X2229">
            <v>0</v>
          </cell>
          <cell r="Y2229">
            <v>0</v>
          </cell>
          <cell r="Z2229">
            <v>0</v>
          </cell>
          <cell r="AA2229">
            <v>0</v>
          </cell>
          <cell r="AB2229">
            <v>0</v>
          </cell>
          <cell r="AC2229">
            <v>0</v>
          </cell>
          <cell r="AD2229">
            <v>0</v>
          </cell>
          <cell r="AG2229">
            <v>0</v>
          </cell>
          <cell r="AH2229">
            <v>0</v>
          </cell>
        </row>
        <row r="2230">
          <cell r="A2230" t="str">
            <v>C.NG.PTE.DF.18.001_1</v>
          </cell>
          <cell r="B2230" t="str">
            <v>BOGT INSTRUMENTATION UPGRADE</v>
          </cell>
          <cell r="C2230" t="str">
            <v>C.NG.PTE.DF.18.001_1</v>
          </cell>
          <cell r="D2230" t="str">
            <v>BOGT INSTRUMENTATION UPGRADE</v>
          </cell>
          <cell r="E2230" t="str">
            <v>IRETI OMOTOSO</v>
          </cell>
          <cell r="F2230" t="str">
            <v>PRODUCTION</v>
          </cell>
          <cell r="G2230">
            <v>13210</v>
          </cell>
          <cell r="I2230" t="str">
            <v>OF-EM</v>
          </cell>
          <cell r="J2230" t="str">
            <v>BASE JV</v>
          </cell>
          <cell r="K2230" t="str">
            <v>PRODUCTION</v>
          </cell>
          <cell r="L2230" t="str">
            <v>PRODUCTION</v>
          </cell>
          <cell r="M2230" t="str">
            <v>Asset Manager, Swamp West Hub</v>
          </cell>
          <cell r="N2230" t="str">
            <v>Asset Management Integration Lead</v>
          </cell>
          <cell r="O2230" t="str">
            <v>MBANEFO, DUBEM</v>
          </cell>
          <cell r="P2230" t="str">
            <v>AKPALA.UDE@SHELL.COM</v>
          </cell>
          <cell r="Q2230" t="str">
            <v>CAPEX</v>
          </cell>
          <cell r="R2230" t="str">
            <v>CAPEX</v>
          </cell>
          <cell r="S2230" t="str">
            <v>NON SAL</v>
          </cell>
          <cell r="T2230" t="str">
            <v>N/A</v>
          </cell>
          <cell r="U2230" t="str">
            <v>N/A</v>
          </cell>
          <cell r="V2230">
            <v>0</v>
          </cell>
          <cell r="W2230">
            <v>0</v>
          </cell>
          <cell r="X2230">
            <v>0</v>
          </cell>
          <cell r="Y2230">
            <v>0</v>
          </cell>
          <cell r="Z2230">
            <v>0</v>
          </cell>
          <cell r="AA2230">
            <v>0</v>
          </cell>
          <cell r="AB2230">
            <v>0</v>
          </cell>
          <cell r="AC2230">
            <v>0</v>
          </cell>
          <cell r="AD2230">
            <v>0</v>
          </cell>
          <cell r="AG2230">
            <v>0</v>
          </cell>
          <cell r="AH2230">
            <v>0</v>
          </cell>
        </row>
        <row r="2231">
          <cell r="A2231" t="str">
            <v>C.NG.SAG.DG.12.206.1238_1</v>
          </cell>
          <cell r="B2231" t="str">
            <v>SOUTHERN SWAMP AGS TUNU FACILITIES-PMT</v>
          </cell>
          <cell r="C2231" t="str">
            <v>C.NG.SAG.DG.12.206.1238_1</v>
          </cell>
          <cell r="D2231" t="str">
            <v>SOUTHERN SWAMP AGS TUNU FACILITIES-PMT</v>
          </cell>
          <cell r="E2231" t="str">
            <v>MOJEED OKUNADE</v>
          </cell>
          <cell r="F2231" t="str">
            <v>MAJOR PROJECTS</v>
          </cell>
          <cell r="G2231">
            <v>5800.1</v>
          </cell>
          <cell r="I2231" t="str">
            <v>DOMGAS</v>
          </cell>
          <cell r="J2231" t="str">
            <v>BASE JV</v>
          </cell>
          <cell r="K2231" t="str">
            <v>P&amp;T</v>
          </cell>
          <cell r="O2231" t="str">
            <v>AJALA, OLUFEMI</v>
          </cell>
          <cell r="P2231" t="str">
            <v>FAUSTINA.FRANK@SHELL.COM</v>
          </cell>
          <cell r="Q2231" t="str">
            <v>CAPEX</v>
          </cell>
          <cell r="R2231" t="str">
            <v>CAPEX</v>
          </cell>
          <cell r="S2231">
            <v>0</v>
          </cell>
          <cell r="T2231">
            <v>0</v>
          </cell>
          <cell r="U2231">
            <v>0</v>
          </cell>
          <cell r="V2231">
            <v>0</v>
          </cell>
          <cell r="W2231">
            <v>0</v>
          </cell>
          <cell r="X2231">
            <v>0</v>
          </cell>
          <cell r="Y2231">
            <v>0</v>
          </cell>
          <cell r="Z2231">
            <v>0</v>
          </cell>
          <cell r="AA2231">
            <v>0</v>
          </cell>
          <cell r="AB2231">
            <v>0</v>
          </cell>
          <cell r="AC2231">
            <v>0</v>
          </cell>
          <cell r="AD2231">
            <v>0</v>
          </cell>
          <cell r="AG2231">
            <v>0</v>
          </cell>
          <cell r="AH2231">
            <v>0</v>
          </cell>
        </row>
        <row r="2232">
          <cell r="A2232" t="str">
            <v>C.NG.SAG.DN.14.601.9411</v>
          </cell>
          <cell r="B2232" t="str">
            <v>DODO EASN2 COMPLETION</v>
          </cell>
          <cell r="C2232" t="str">
            <v>C.NG.SAG.DN.14.601.9411</v>
          </cell>
          <cell r="D2232" t="str">
            <v>DODO EASN2 COMPLETION</v>
          </cell>
          <cell r="E2232" t="str">
            <v>MOJEED OKUNADE</v>
          </cell>
          <cell r="F2232" t="str">
            <v>WELLS</v>
          </cell>
          <cell r="G2232">
            <v>13104</v>
          </cell>
          <cell r="I2232" t="str">
            <v>DOMGAS</v>
          </cell>
          <cell r="J2232" t="str">
            <v>DOMGAS/IPP</v>
          </cell>
          <cell r="K2232" t="str">
            <v>P&amp;T</v>
          </cell>
          <cell r="L2232" t="str">
            <v>WELLS</v>
          </cell>
          <cell r="M2232" t="str">
            <v>GM Wells Ops SPDC</v>
          </cell>
          <cell r="N2232" t="str">
            <v>Well Operations Manager, Swamp/Offshore</v>
          </cell>
          <cell r="O2232" t="str">
            <v>AUDU-USMAN, ISAAC</v>
          </cell>
          <cell r="P2232" t="str">
            <v>FRED.TIMIBITEI@SHELL.COM</v>
          </cell>
          <cell r="Q2232" t="str">
            <v>CAPEX</v>
          </cell>
          <cell r="R2232" t="str">
            <v>CAPEX</v>
          </cell>
          <cell r="S2232">
            <v>0</v>
          </cell>
          <cell r="T2232">
            <v>0</v>
          </cell>
          <cell r="U2232">
            <v>0</v>
          </cell>
          <cell r="V2232">
            <v>0</v>
          </cell>
          <cell r="W2232">
            <v>0</v>
          </cell>
          <cell r="X2232">
            <v>0</v>
          </cell>
          <cell r="Y2232">
            <v>0</v>
          </cell>
          <cell r="Z2232">
            <v>0</v>
          </cell>
          <cell r="AA2232">
            <v>2411782.92</v>
          </cell>
          <cell r="AB2232">
            <v>0</v>
          </cell>
          <cell r="AC2232">
            <v>0</v>
          </cell>
          <cell r="AD2232">
            <v>0</v>
          </cell>
          <cell r="AG2232">
            <v>0</v>
          </cell>
          <cell r="AH2232">
            <v>0</v>
          </cell>
        </row>
        <row r="2233">
          <cell r="A2233" t="str">
            <v>C.NG.SAG.DN.14.602.9410</v>
          </cell>
          <cell r="B2233" t="str">
            <v>DODO EASN3T DRILLING</v>
          </cell>
          <cell r="C2233" t="str">
            <v>C.NG.SAG.DN.14.602.9410</v>
          </cell>
          <cell r="D2233" t="str">
            <v>DODO EASN3T DRILLING</v>
          </cell>
          <cell r="E2233" t="str">
            <v>MOJEED OKUNADE</v>
          </cell>
          <cell r="F2233" t="str">
            <v>WELLS</v>
          </cell>
          <cell r="G2233">
            <v>13102</v>
          </cell>
          <cell r="I2233" t="str">
            <v>DOMGAS</v>
          </cell>
          <cell r="J2233" t="str">
            <v>DOMGAS/IPP</v>
          </cell>
          <cell r="K2233" t="str">
            <v>P&amp;T</v>
          </cell>
          <cell r="L2233" t="str">
            <v>WELLS</v>
          </cell>
          <cell r="M2233" t="str">
            <v>GM Wells Ops SPDC</v>
          </cell>
          <cell r="N2233" t="str">
            <v>Well Operations Manager, Swamp/Offshore</v>
          </cell>
          <cell r="O2233" t="str">
            <v>AUDU-USMAN, ISAAC</v>
          </cell>
          <cell r="P2233" t="str">
            <v>FRED.TIMIBITEI@SHELL.COM</v>
          </cell>
          <cell r="Q2233" t="str">
            <v>CAPEX</v>
          </cell>
          <cell r="R2233" t="str">
            <v>CAPEX</v>
          </cell>
          <cell r="S2233">
            <v>0</v>
          </cell>
          <cell r="T2233">
            <v>0</v>
          </cell>
          <cell r="U2233">
            <v>0</v>
          </cell>
          <cell r="V2233">
            <v>0</v>
          </cell>
          <cell r="W2233">
            <v>0</v>
          </cell>
          <cell r="X2233">
            <v>0</v>
          </cell>
          <cell r="Y2233">
            <v>0</v>
          </cell>
          <cell r="Z2233">
            <v>0</v>
          </cell>
          <cell r="AA2233">
            <v>108662.74</v>
          </cell>
          <cell r="AB2233">
            <v>0</v>
          </cell>
          <cell r="AC2233">
            <v>0</v>
          </cell>
          <cell r="AD2233">
            <v>0</v>
          </cell>
          <cell r="AG2233">
            <v>0</v>
          </cell>
          <cell r="AH2233">
            <v>0</v>
          </cell>
        </row>
        <row r="2234">
          <cell r="A2234" t="str">
            <v>FORCADOS 129 L/S</v>
          </cell>
          <cell r="B2234" t="str">
            <v>FORCADOS 129 L/S</v>
          </cell>
          <cell r="C2234" t="str">
            <v>FORCADOS 129 L/S</v>
          </cell>
          <cell r="D2234" t="str">
            <v>FORCADOS 129 L/S</v>
          </cell>
          <cell r="E2234" t="str">
            <v>MOJEED OKUNADE</v>
          </cell>
          <cell r="F2234" t="str">
            <v>WELLS</v>
          </cell>
          <cell r="G2234">
            <v>130.04</v>
          </cell>
          <cell r="I2234" t="str">
            <v>PE</v>
          </cell>
          <cell r="J2234" t="str">
            <v>BASE JV</v>
          </cell>
          <cell r="K2234" t="str">
            <v>P&amp;T</v>
          </cell>
          <cell r="L2234" t="str">
            <v>WELLS</v>
          </cell>
          <cell r="O2234" t="str">
            <v>GABRIEL COOKEY</v>
          </cell>
          <cell r="P2234" t="str">
            <v>NURUDEEN.IBRAHIM@SHELL.COM</v>
          </cell>
          <cell r="Q2234" t="str">
            <v>CAPEX</v>
          </cell>
          <cell r="R2234" t="str">
            <v>CAPEX</v>
          </cell>
          <cell r="S2234">
            <v>0</v>
          </cell>
          <cell r="T2234">
            <v>0</v>
          </cell>
          <cell r="U2234">
            <v>0</v>
          </cell>
          <cell r="V2234">
            <v>0</v>
          </cell>
          <cell r="W2234">
            <v>0</v>
          </cell>
          <cell r="X2234">
            <v>0</v>
          </cell>
          <cell r="Y2234">
            <v>0</v>
          </cell>
          <cell r="Z2234">
            <v>0</v>
          </cell>
          <cell r="AA2234">
            <v>0</v>
          </cell>
          <cell r="AB2234">
            <v>0</v>
          </cell>
          <cell r="AC2234">
            <v>0</v>
          </cell>
          <cell r="AD2234">
            <v>0</v>
          </cell>
          <cell r="AG2234">
            <v>0</v>
          </cell>
          <cell r="AH2234">
            <v>0</v>
          </cell>
        </row>
        <row r="2235">
          <cell r="A2235" t="str">
            <v>FORCADOS 130 L/S</v>
          </cell>
          <cell r="B2235" t="str">
            <v>FORCADOS 130 L/S</v>
          </cell>
          <cell r="C2235" t="str">
            <v>FORCADOS 130 L/S</v>
          </cell>
          <cell r="D2235" t="str">
            <v>FORCADOS 130 L/S</v>
          </cell>
          <cell r="E2235" t="str">
            <v>MOJEED OKUNADE</v>
          </cell>
          <cell r="F2235" t="str">
            <v>WELLS</v>
          </cell>
          <cell r="G2235">
            <v>130.04</v>
          </cell>
          <cell r="I2235" t="str">
            <v>PE</v>
          </cell>
          <cell r="J2235" t="str">
            <v>BASE JV</v>
          </cell>
          <cell r="K2235" t="str">
            <v>P&amp;T</v>
          </cell>
          <cell r="L2235" t="str">
            <v>WELLS</v>
          </cell>
          <cell r="O2235" t="str">
            <v>GABRIEL COOKEY</v>
          </cell>
          <cell r="P2235" t="str">
            <v>NURUDEEN.IBRAHIM@SHELL.COM</v>
          </cell>
          <cell r="Q2235" t="str">
            <v>CAPEX</v>
          </cell>
          <cell r="R2235" t="str">
            <v>CAPEX</v>
          </cell>
          <cell r="S2235">
            <v>0</v>
          </cell>
          <cell r="T2235">
            <v>0</v>
          </cell>
          <cell r="U2235">
            <v>0</v>
          </cell>
          <cell r="V2235">
            <v>0</v>
          </cell>
          <cell r="W2235">
            <v>0</v>
          </cell>
          <cell r="X2235">
            <v>0</v>
          </cell>
          <cell r="Y2235">
            <v>0</v>
          </cell>
          <cell r="Z2235">
            <v>0</v>
          </cell>
          <cell r="AA2235">
            <v>0</v>
          </cell>
          <cell r="AB2235">
            <v>0</v>
          </cell>
          <cell r="AC2235">
            <v>0</v>
          </cell>
          <cell r="AD2235">
            <v>0</v>
          </cell>
          <cell r="AG2235">
            <v>0</v>
          </cell>
          <cell r="AH2235">
            <v>0</v>
          </cell>
        </row>
        <row r="2236">
          <cell r="A2236" t="str">
            <v>FORCADOS 141 L/S</v>
          </cell>
          <cell r="B2236" t="str">
            <v>FORCADOS 141 L/S</v>
          </cell>
          <cell r="C2236" t="str">
            <v>FORCADOS 141 L/S</v>
          </cell>
          <cell r="D2236" t="str">
            <v>FORCADOS 141 L/S</v>
          </cell>
          <cell r="E2236" t="str">
            <v>MOJEED OKUNADE</v>
          </cell>
          <cell r="F2236" t="str">
            <v>WELLS</v>
          </cell>
          <cell r="G2236">
            <v>130.04</v>
          </cell>
          <cell r="I2236" t="str">
            <v>PE</v>
          </cell>
          <cell r="J2236" t="str">
            <v>BASE JV</v>
          </cell>
          <cell r="K2236" t="str">
            <v>P&amp;T</v>
          </cell>
          <cell r="L2236" t="str">
            <v>WELLS</v>
          </cell>
          <cell r="O2236" t="str">
            <v>GABRIEL COOKEY</v>
          </cell>
          <cell r="P2236" t="str">
            <v>NURUDEEN.IBRAHIM@SHELL.COM</v>
          </cell>
          <cell r="Q2236" t="str">
            <v>CAPEX</v>
          </cell>
          <cell r="R2236" t="str">
            <v>CAPEX</v>
          </cell>
          <cell r="S2236">
            <v>0</v>
          </cell>
          <cell r="T2236">
            <v>0</v>
          </cell>
          <cell r="U2236">
            <v>0</v>
          </cell>
          <cell r="V2236">
            <v>0</v>
          </cell>
          <cell r="W2236">
            <v>0</v>
          </cell>
          <cell r="X2236">
            <v>0</v>
          </cell>
          <cell r="Y2236">
            <v>0</v>
          </cell>
          <cell r="Z2236">
            <v>0</v>
          </cell>
          <cell r="AA2236">
            <v>0</v>
          </cell>
          <cell r="AB2236">
            <v>0</v>
          </cell>
          <cell r="AC2236">
            <v>0</v>
          </cell>
          <cell r="AD2236">
            <v>0</v>
          </cell>
          <cell r="AG2236">
            <v>0</v>
          </cell>
          <cell r="AH2236">
            <v>0</v>
          </cell>
        </row>
        <row r="2237">
          <cell r="A2237" t="str">
            <v>FORCADOS 142 L/S</v>
          </cell>
          <cell r="B2237" t="str">
            <v>FORCADOS 142 L/S</v>
          </cell>
          <cell r="C2237" t="str">
            <v>FORCADOS 142 L/S</v>
          </cell>
          <cell r="D2237" t="str">
            <v>FORCADOS 142 L/S</v>
          </cell>
          <cell r="E2237" t="str">
            <v>MOJEED OKUNADE</v>
          </cell>
          <cell r="F2237" t="str">
            <v>WELLS</v>
          </cell>
          <cell r="G2237">
            <v>130.04</v>
          </cell>
          <cell r="I2237" t="str">
            <v>PE</v>
          </cell>
          <cell r="J2237" t="str">
            <v>BASE JV</v>
          </cell>
          <cell r="K2237" t="str">
            <v>P&amp;T</v>
          </cell>
          <cell r="L2237" t="str">
            <v>WELLS</v>
          </cell>
          <cell r="O2237" t="str">
            <v>GABRIEL COOKEY</v>
          </cell>
          <cell r="P2237" t="str">
            <v>NURUDEEN.IBRAHIM@SHELL.COM</v>
          </cell>
          <cell r="Q2237" t="str">
            <v>CAPEX</v>
          </cell>
          <cell r="R2237" t="str">
            <v>CAPEX</v>
          </cell>
          <cell r="S2237">
            <v>0</v>
          </cell>
          <cell r="T2237">
            <v>0</v>
          </cell>
          <cell r="U2237">
            <v>0</v>
          </cell>
          <cell r="V2237">
            <v>0</v>
          </cell>
          <cell r="W2237">
            <v>0</v>
          </cell>
          <cell r="X2237">
            <v>0</v>
          </cell>
          <cell r="Y2237">
            <v>0</v>
          </cell>
          <cell r="Z2237">
            <v>0</v>
          </cell>
          <cell r="AA2237">
            <v>0</v>
          </cell>
          <cell r="AB2237">
            <v>0</v>
          </cell>
          <cell r="AC2237">
            <v>0</v>
          </cell>
          <cell r="AD2237">
            <v>0</v>
          </cell>
          <cell r="AG2237">
            <v>0</v>
          </cell>
          <cell r="AH2237">
            <v>0</v>
          </cell>
        </row>
        <row r="2238">
          <cell r="A2238" t="str">
            <v>FORCADOS 143 T</v>
          </cell>
          <cell r="B2238" t="str">
            <v>FORCADOS 143 T</v>
          </cell>
          <cell r="C2238" t="str">
            <v>FORCADOS 143 T</v>
          </cell>
          <cell r="D2238" t="str">
            <v>FORCADOS 143 T</v>
          </cell>
          <cell r="E2238" t="str">
            <v>MOJEED OKUNADE</v>
          </cell>
          <cell r="F2238" t="str">
            <v>WELLS</v>
          </cell>
          <cell r="G2238">
            <v>130.04</v>
          </cell>
          <cell r="I2238" t="str">
            <v>PE</v>
          </cell>
          <cell r="J2238" t="str">
            <v>BASE JV</v>
          </cell>
          <cell r="K2238" t="str">
            <v>P&amp;T</v>
          </cell>
          <cell r="L2238" t="str">
            <v>WELLS</v>
          </cell>
          <cell r="O2238" t="str">
            <v>GABRIEL COOKEY</v>
          </cell>
          <cell r="P2238" t="str">
            <v>NURUDEEN.IBRAHIM@SHELL.COM</v>
          </cell>
          <cell r="Q2238" t="str">
            <v>CAPEX</v>
          </cell>
          <cell r="R2238" t="str">
            <v>CAPEX</v>
          </cell>
          <cell r="S2238">
            <v>0</v>
          </cell>
          <cell r="T2238">
            <v>0</v>
          </cell>
          <cell r="U2238">
            <v>0</v>
          </cell>
          <cell r="V2238">
            <v>0</v>
          </cell>
          <cell r="W2238">
            <v>0</v>
          </cell>
          <cell r="X2238">
            <v>0</v>
          </cell>
          <cell r="Y2238">
            <v>0</v>
          </cell>
          <cell r="Z2238">
            <v>0</v>
          </cell>
          <cell r="AA2238">
            <v>0</v>
          </cell>
          <cell r="AB2238">
            <v>0</v>
          </cell>
          <cell r="AC2238">
            <v>0</v>
          </cell>
          <cell r="AD2238">
            <v>0</v>
          </cell>
          <cell r="AG2238">
            <v>0</v>
          </cell>
          <cell r="AH2238">
            <v>0</v>
          </cell>
        </row>
        <row r="2239">
          <cell r="A2239" t="str">
            <v>FORCADOS 144 T</v>
          </cell>
          <cell r="B2239" t="str">
            <v>FORCADOS 144 T</v>
          </cell>
          <cell r="C2239" t="str">
            <v>FORCADOS 144 T</v>
          </cell>
          <cell r="D2239" t="str">
            <v>FORCADOS 144 T</v>
          </cell>
          <cell r="E2239" t="str">
            <v>MOJEED OKUNADE</v>
          </cell>
          <cell r="F2239" t="str">
            <v>WELLS</v>
          </cell>
          <cell r="G2239">
            <v>130.04</v>
          </cell>
          <cell r="I2239" t="str">
            <v>PE</v>
          </cell>
          <cell r="J2239" t="str">
            <v>BASE JV</v>
          </cell>
          <cell r="K2239" t="str">
            <v>P&amp;T</v>
          </cell>
          <cell r="L2239" t="str">
            <v>WELLS</v>
          </cell>
          <cell r="O2239" t="str">
            <v>GABRIEL COOKEY</v>
          </cell>
          <cell r="P2239" t="str">
            <v>NURUDEEN.IBRAHIM@SHELL.COM</v>
          </cell>
          <cell r="Q2239" t="str">
            <v>CAPEX</v>
          </cell>
          <cell r="R2239" t="str">
            <v>CAPEX</v>
          </cell>
          <cell r="S2239">
            <v>0</v>
          </cell>
          <cell r="T2239">
            <v>0</v>
          </cell>
          <cell r="U2239">
            <v>0</v>
          </cell>
          <cell r="V2239">
            <v>0</v>
          </cell>
          <cell r="W2239">
            <v>0</v>
          </cell>
          <cell r="X2239">
            <v>0</v>
          </cell>
          <cell r="Y2239">
            <v>0</v>
          </cell>
          <cell r="Z2239">
            <v>0</v>
          </cell>
          <cell r="AA2239">
            <v>0</v>
          </cell>
          <cell r="AB2239">
            <v>0</v>
          </cell>
          <cell r="AC2239">
            <v>0</v>
          </cell>
          <cell r="AD2239">
            <v>0</v>
          </cell>
          <cell r="AG2239">
            <v>0</v>
          </cell>
          <cell r="AH2239">
            <v>0</v>
          </cell>
        </row>
        <row r="2240">
          <cell r="A2240" t="str">
            <v>FORCADOS 145 T</v>
          </cell>
          <cell r="B2240" t="str">
            <v>FORCADOS 145 T</v>
          </cell>
          <cell r="C2240" t="str">
            <v>FORCADOS 145 T</v>
          </cell>
          <cell r="D2240" t="str">
            <v>FORCADOS 145 T</v>
          </cell>
          <cell r="E2240" t="str">
            <v>MOJEED OKUNADE</v>
          </cell>
          <cell r="F2240" t="str">
            <v>WELLS</v>
          </cell>
          <cell r="G2240">
            <v>130.04</v>
          </cell>
          <cell r="I2240" t="str">
            <v>PE</v>
          </cell>
          <cell r="J2240" t="str">
            <v>BASE JV</v>
          </cell>
          <cell r="K2240" t="str">
            <v>P&amp;T</v>
          </cell>
          <cell r="L2240" t="str">
            <v>WELLS</v>
          </cell>
          <cell r="O2240" t="str">
            <v>GABRIEL COOKEY</v>
          </cell>
          <cell r="P2240" t="str">
            <v>NURUDEEN.IBRAHIM@SHELL.COM</v>
          </cell>
          <cell r="Q2240" t="str">
            <v>CAPEX</v>
          </cell>
          <cell r="R2240" t="str">
            <v>CAPEX</v>
          </cell>
          <cell r="S2240">
            <v>0</v>
          </cell>
          <cell r="T2240">
            <v>0</v>
          </cell>
          <cell r="U2240">
            <v>0</v>
          </cell>
          <cell r="V2240">
            <v>0</v>
          </cell>
          <cell r="W2240">
            <v>0</v>
          </cell>
          <cell r="X2240">
            <v>0</v>
          </cell>
          <cell r="Y2240">
            <v>0</v>
          </cell>
          <cell r="Z2240">
            <v>0</v>
          </cell>
          <cell r="AA2240">
            <v>0</v>
          </cell>
          <cell r="AB2240">
            <v>0</v>
          </cell>
          <cell r="AC2240">
            <v>0</v>
          </cell>
          <cell r="AD2240">
            <v>0</v>
          </cell>
          <cell r="AG2240">
            <v>0</v>
          </cell>
          <cell r="AH2240">
            <v>0</v>
          </cell>
        </row>
        <row r="2241">
          <cell r="A2241" t="str">
            <v>FORCADOS 146 T</v>
          </cell>
          <cell r="B2241" t="str">
            <v>FORCADOS 146 T</v>
          </cell>
          <cell r="C2241" t="str">
            <v>FORCADOS 146 T</v>
          </cell>
          <cell r="D2241" t="str">
            <v>FORCADOS 146 T</v>
          </cell>
          <cell r="E2241" t="str">
            <v>MOJEED OKUNADE</v>
          </cell>
          <cell r="F2241" t="str">
            <v>WELLS</v>
          </cell>
          <cell r="G2241">
            <v>130.04</v>
          </cell>
          <cell r="I2241" t="str">
            <v>PE</v>
          </cell>
          <cell r="J2241" t="str">
            <v>BASE JV</v>
          </cell>
          <cell r="K2241" t="str">
            <v>P&amp;T</v>
          </cell>
          <cell r="L2241" t="str">
            <v>WELLS</v>
          </cell>
          <cell r="O2241" t="str">
            <v>GABRIEL COOKEY</v>
          </cell>
          <cell r="P2241" t="str">
            <v>NURUDEEN.IBRAHIM@SHELL.COM</v>
          </cell>
          <cell r="Q2241" t="str">
            <v>CAPEX</v>
          </cell>
          <cell r="R2241" t="str">
            <v>CAPEX</v>
          </cell>
          <cell r="S2241">
            <v>0</v>
          </cell>
          <cell r="T2241">
            <v>0</v>
          </cell>
          <cell r="U2241">
            <v>0</v>
          </cell>
          <cell r="V2241">
            <v>0</v>
          </cell>
          <cell r="W2241">
            <v>0</v>
          </cell>
          <cell r="X2241">
            <v>0</v>
          </cell>
          <cell r="Y2241">
            <v>0</v>
          </cell>
          <cell r="Z2241">
            <v>0</v>
          </cell>
          <cell r="AA2241">
            <v>0</v>
          </cell>
          <cell r="AB2241">
            <v>0</v>
          </cell>
          <cell r="AC2241">
            <v>0</v>
          </cell>
          <cell r="AD2241">
            <v>0</v>
          </cell>
          <cell r="AG2241">
            <v>0</v>
          </cell>
          <cell r="AH2241">
            <v>0</v>
          </cell>
        </row>
        <row r="2242">
          <cell r="A2242" t="str">
            <v>FORCADOS 147L/S</v>
          </cell>
          <cell r="B2242" t="str">
            <v>FORCADOS 147L/S</v>
          </cell>
          <cell r="C2242" t="str">
            <v>FORCADOS 147L/S</v>
          </cell>
          <cell r="D2242" t="str">
            <v>FORCADOS 147L/S</v>
          </cell>
          <cell r="E2242" t="str">
            <v>MOJEED OKUNADE</v>
          </cell>
          <cell r="F2242" t="str">
            <v>WELLS</v>
          </cell>
          <cell r="G2242">
            <v>130.04</v>
          </cell>
          <cell r="I2242" t="str">
            <v>PE</v>
          </cell>
          <cell r="J2242" t="str">
            <v>BASE JV</v>
          </cell>
          <cell r="K2242" t="str">
            <v>P&amp;T</v>
          </cell>
          <cell r="L2242" t="str">
            <v>WELLS</v>
          </cell>
          <cell r="O2242" t="str">
            <v>GABRIEL COOKEY</v>
          </cell>
          <cell r="P2242" t="str">
            <v>NURUDEEN.IBRAHIM@SHELL.COM</v>
          </cell>
          <cell r="Q2242" t="str">
            <v>CAPEX</v>
          </cell>
          <cell r="R2242" t="str">
            <v>CAPEX</v>
          </cell>
          <cell r="S2242">
            <v>0</v>
          </cell>
          <cell r="T2242">
            <v>0</v>
          </cell>
          <cell r="U2242">
            <v>0</v>
          </cell>
          <cell r="V2242">
            <v>0</v>
          </cell>
          <cell r="W2242">
            <v>0</v>
          </cell>
          <cell r="X2242">
            <v>0</v>
          </cell>
          <cell r="Y2242">
            <v>0</v>
          </cell>
          <cell r="Z2242">
            <v>0</v>
          </cell>
          <cell r="AA2242">
            <v>0</v>
          </cell>
          <cell r="AB2242">
            <v>0</v>
          </cell>
          <cell r="AC2242">
            <v>0</v>
          </cell>
          <cell r="AD2242">
            <v>0</v>
          </cell>
          <cell r="AG2242">
            <v>0</v>
          </cell>
          <cell r="AH2242">
            <v>0</v>
          </cell>
        </row>
        <row r="2243">
          <cell r="A2243" t="str">
            <v>FORCADOS 148L/S</v>
          </cell>
          <cell r="B2243" t="str">
            <v>FORCADOS 148L/S</v>
          </cell>
          <cell r="C2243" t="str">
            <v>FORCADOS 148L/S</v>
          </cell>
          <cell r="D2243" t="str">
            <v>FORCADOS 148L/S</v>
          </cell>
          <cell r="E2243" t="str">
            <v>MOJEED OKUNADE</v>
          </cell>
          <cell r="F2243" t="str">
            <v>WELLS</v>
          </cell>
          <cell r="G2243">
            <v>130.04</v>
          </cell>
          <cell r="I2243" t="str">
            <v>PE</v>
          </cell>
          <cell r="J2243" t="str">
            <v>BASE JV</v>
          </cell>
          <cell r="K2243" t="str">
            <v>P&amp;T</v>
          </cell>
          <cell r="L2243" t="str">
            <v>WELLS</v>
          </cell>
          <cell r="O2243" t="str">
            <v>GABRIEL COOKEY</v>
          </cell>
          <cell r="P2243" t="str">
            <v>NURUDEEN.IBRAHIM@SHELL.COM</v>
          </cell>
          <cell r="Q2243" t="str">
            <v>CAPEX</v>
          </cell>
          <cell r="R2243" t="str">
            <v>CAPEX</v>
          </cell>
          <cell r="S2243">
            <v>0</v>
          </cell>
          <cell r="T2243">
            <v>0</v>
          </cell>
          <cell r="U2243">
            <v>0</v>
          </cell>
          <cell r="V2243">
            <v>0</v>
          </cell>
          <cell r="W2243">
            <v>0</v>
          </cell>
          <cell r="X2243">
            <v>0</v>
          </cell>
          <cell r="Y2243">
            <v>0</v>
          </cell>
          <cell r="Z2243">
            <v>0</v>
          </cell>
          <cell r="AA2243">
            <v>0</v>
          </cell>
          <cell r="AB2243">
            <v>0</v>
          </cell>
          <cell r="AC2243">
            <v>0</v>
          </cell>
          <cell r="AD2243">
            <v>0</v>
          </cell>
          <cell r="AG2243">
            <v>0</v>
          </cell>
          <cell r="AH2243">
            <v>0</v>
          </cell>
        </row>
        <row r="2244">
          <cell r="A2244" t="str">
            <v>FORCADOS 150L/S</v>
          </cell>
          <cell r="B2244" t="str">
            <v>FORCADOS 150L/S</v>
          </cell>
          <cell r="C2244" t="str">
            <v>FORCADOS 150L/S</v>
          </cell>
          <cell r="D2244" t="str">
            <v>FORCADOS 150L/S</v>
          </cell>
          <cell r="E2244" t="str">
            <v>MOJEED OKUNADE</v>
          </cell>
          <cell r="F2244" t="str">
            <v>WELLS</v>
          </cell>
          <cell r="G2244">
            <v>130.04</v>
          </cell>
          <cell r="I2244" t="str">
            <v>PE</v>
          </cell>
          <cell r="J2244" t="str">
            <v>BASE JV</v>
          </cell>
          <cell r="K2244" t="str">
            <v>P&amp;T</v>
          </cell>
          <cell r="L2244" t="str">
            <v>WELLS</v>
          </cell>
          <cell r="O2244" t="str">
            <v>GABRIEL COOKEY</v>
          </cell>
          <cell r="P2244" t="str">
            <v>NURUDEEN.IBRAHIM@SHELL.COM</v>
          </cell>
          <cell r="Q2244" t="str">
            <v>CAPEX</v>
          </cell>
          <cell r="R2244" t="str">
            <v>CAPEX</v>
          </cell>
          <cell r="S2244">
            <v>0</v>
          </cell>
          <cell r="T2244">
            <v>0</v>
          </cell>
          <cell r="U2244">
            <v>0</v>
          </cell>
          <cell r="V2244">
            <v>0</v>
          </cell>
          <cell r="W2244">
            <v>0</v>
          </cell>
          <cell r="X2244">
            <v>0</v>
          </cell>
          <cell r="Y2244">
            <v>0</v>
          </cell>
          <cell r="Z2244">
            <v>0</v>
          </cell>
          <cell r="AA2244">
            <v>0</v>
          </cell>
          <cell r="AB2244">
            <v>0</v>
          </cell>
          <cell r="AC2244">
            <v>0</v>
          </cell>
          <cell r="AD2244">
            <v>0</v>
          </cell>
          <cell r="AG2244">
            <v>0</v>
          </cell>
          <cell r="AH2244">
            <v>0</v>
          </cell>
        </row>
        <row r="2245">
          <cell r="A2245" t="str">
            <v>FORCADOS 151L/S</v>
          </cell>
          <cell r="B2245" t="str">
            <v>FORCADOS 151L/S</v>
          </cell>
          <cell r="C2245" t="str">
            <v>FORCADOS 151L/S</v>
          </cell>
          <cell r="D2245" t="str">
            <v>FORCADOS 151L/S</v>
          </cell>
          <cell r="E2245" t="str">
            <v>MOJEED OKUNADE</v>
          </cell>
          <cell r="F2245" t="str">
            <v>WELLS</v>
          </cell>
          <cell r="G2245">
            <v>130.04</v>
          </cell>
          <cell r="I2245" t="str">
            <v>PE</v>
          </cell>
          <cell r="J2245" t="str">
            <v>BASE JV</v>
          </cell>
          <cell r="K2245" t="str">
            <v>P&amp;T</v>
          </cell>
          <cell r="L2245" t="str">
            <v>WELLS</v>
          </cell>
          <cell r="O2245" t="str">
            <v>GABRIEL COOKEY</v>
          </cell>
          <cell r="P2245" t="str">
            <v>NURUDEEN.IBRAHIM@SHELL.COM</v>
          </cell>
          <cell r="Q2245" t="str">
            <v>CAPEX</v>
          </cell>
          <cell r="R2245" t="str">
            <v>CAPEX</v>
          </cell>
          <cell r="S2245">
            <v>0</v>
          </cell>
          <cell r="T2245">
            <v>0</v>
          </cell>
          <cell r="U2245">
            <v>0</v>
          </cell>
          <cell r="V2245">
            <v>0</v>
          </cell>
          <cell r="W2245">
            <v>0</v>
          </cell>
          <cell r="X2245">
            <v>0</v>
          </cell>
          <cell r="Y2245">
            <v>0</v>
          </cell>
          <cell r="Z2245">
            <v>0</v>
          </cell>
          <cell r="AA2245">
            <v>0</v>
          </cell>
          <cell r="AB2245">
            <v>0</v>
          </cell>
          <cell r="AC2245">
            <v>0</v>
          </cell>
          <cell r="AD2245">
            <v>0</v>
          </cell>
          <cell r="AG2245">
            <v>0</v>
          </cell>
          <cell r="AH2245">
            <v>0</v>
          </cell>
        </row>
        <row r="2246">
          <cell r="A2246" t="str">
            <v>FORCADOS CLP_RISER REHAB</v>
          </cell>
          <cell r="B2246" t="str">
            <v>FORCADOS CRUDE LOADING PLATFORM RISER REHABILITATION</v>
          </cell>
          <cell r="C2246" t="str">
            <v>FORCADOS CLP_RISER REHAB</v>
          </cell>
          <cell r="D2246" t="str">
            <v>FORCADOS CRUDE LOADING PLATFORM RISER REHABILITATION</v>
          </cell>
          <cell r="E2246" t="str">
            <v>MOJEED OKUNADE</v>
          </cell>
          <cell r="F2246" t="str">
            <v>MAJOR PROJECTS</v>
          </cell>
          <cell r="G2246">
            <v>13902</v>
          </cell>
          <cell r="I2246" t="str">
            <v>OF-EM</v>
          </cell>
          <cell r="J2246" t="str">
            <v>BASE JV</v>
          </cell>
          <cell r="K2246" t="str">
            <v>P&amp;T</v>
          </cell>
          <cell r="O2246" t="str">
            <v>EBEM, MARCEL</v>
          </cell>
          <cell r="P2246" t="str">
            <v>NIYI.SALAMI@SHELL.COM</v>
          </cell>
          <cell r="Q2246" t="str">
            <v>CAPEX</v>
          </cell>
          <cell r="R2246" t="str">
            <v>CAPEX</v>
          </cell>
          <cell r="S2246">
            <v>0</v>
          </cell>
          <cell r="T2246">
            <v>0</v>
          </cell>
          <cell r="U2246">
            <v>0</v>
          </cell>
          <cell r="V2246">
            <v>0</v>
          </cell>
          <cell r="W2246">
            <v>0</v>
          </cell>
          <cell r="X2246">
            <v>0</v>
          </cell>
          <cell r="Y2246">
            <v>0</v>
          </cell>
          <cell r="Z2246">
            <v>0</v>
          </cell>
          <cell r="AA2246">
            <v>0</v>
          </cell>
          <cell r="AB2246">
            <v>0</v>
          </cell>
          <cell r="AC2246">
            <v>0</v>
          </cell>
          <cell r="AD2246">
            <v>0</v>
          </cell>
          <cell r="AG2246">
            <v>0</v>
          </cell>
          <cell r="AH2246">
            <v>0</v>
          </cell>
        </row>
        <row r="2247">
          <cell r="A2247" t="str">
            <v>P.NG.AGS.DG.12.108_New</v>
          </cell>
          <cell r="B2247" t="str">
            <v>OTUAMARA AGS PROJECT OPEX</v>
          </cell>
          <cell r="C2247" t="str">
            <v>P.NG.AGS.DG.12.108_New</v>
          </cell>
          <cell r="D2247" t="str">
            <v>OTUAMARA AGS PROJECT OPEX</v>
          </cell>
          <cell r="E2247" t="str">
            <v>MOJEED OKUNADE</v>
          </cell>
          <cell r="F2247" t="str">
            <v>MAJOR PROJECTS</v>
          </cell>
          <cell r="G2247">
            <v>5800.03</v>
          </cell>
          <cell r="I2247" t="str">
            <v>DOMGAS</v>
          </cell>
          <cell r="J2247" t="str">
            <v>BASE JV</v>
          </cell>
          <cell r="K2247" t="str">
            <v>P&amp;T</v>
          </cell>
          <cell r="O2247" t="str">
            <v>AJALA, OLUFEMI</v>
          </cell>
          <cell r="P2247" t="str">
            <v>BUCHI.UGWU@SHELL.COM</v>
          </cell>
          <cell r="Q2247" t="str">
            <v>OPEX</v>
          </cell>
          <cell r="R2247" t="str">
            <v>OPEX</v>
          </cell>
          <cell r="S2247">
            <v>0</v>
          </cell>
          <cell r="T2247">
            <v>0</v>
          </cell>
          <cell r="U2247">
            <v>0</v>
          </cell>
          <cell r="V2247">
            <v>0</v>
          </cell>
          <cell r="W2247">
            <v>0</v>
          </cell>
          <cell r="X2247">
            <v>0</v>
          </cell>
          <cell r="Y2247">
            <v>0</v>
          </cell>
          <cell r="Z2247">
            <v>0</v>
          </cell>
          <cell r="AA2247">
            <v>0</v>
          </cell>
          <cell r="AB2247">
            <v>0</v>
          </cell>
          <cell r="AC2247">
            <v>0</v>
          </cell>
          <cell r="AD2247">
            <v>0</v>
          </cell>
          <cell r="AG2247">
            <v>0</v>
          </cell>
          <cell r="AH2247">
            <v>0</v>
          </cell>
        </row>
        <row r="2248">
          <cell r="A2248" t="str">
            <v>P.NG.PPE.DP.13.006</v>
          </cell>
          <cell r="B2248" t="str">
            <v>PIPELINE ABANDONMENT EAST</v>
          </cell>
          <cell r="C2248" t="str">
            <v>P.NG.PPE.DP.13.006</v>
          </cell>
          <cell r="D2248" t="str">
            <v>PIPELINE ABANDONMENT EAST</v>
          </cell>
          <cell r="E2248" t="str">
            <v>MOJEED OKUNADE</v>
          </cell>
          <cell r="F2248" t="str">
            <v>MAJOR PROJECTS</v>
          </cell>
          <cell r="G2248">
            <v>4260</v>
          </cell>
          <cell r="I2248" t="str">
            <v>PE</v>
          </cell>
          <cell r="J2248" t="str">
            <v>BASE JV</v>
          </cell>
          <cell r="K2248" t="str">
            <v>P&amp;T</v>
          </cell>
          <cell r="O2248" t="str">
            <v>EBEM, MARCEL</v>
          </cell>
          <cell r="P2248" t="str">
            <v>PAUL.AYENI@SHELL.COM</v>
          </cell>
          <cell r="Q2248" t="str">
            <v>CAPEX</v>
          </cell>
          <cell r="R2248" t="str">
            <v>OPEX</v>
          </cell>
          <cell r="S2248">
            <v>0</v>
          </cell>
          <cell r="T2248">
            <v>0</v>
          </cell>
          <cell r="U2248">
            <v>0</v>
          </cell>
          <cell r="V2248">
            <v>0</v>
          </cell>
          <cell r="W2248">
            <v>0</v>
          </cell>
          <cell r="X2248">
            <v>0</v>
          </cell>
          <cell r="Y2248">
            <v>0</v>
          </cell>
          <cell r="Z2248">
            <v>0</v>
          </cell>
          <cell r="AA2248">
            <v>0</v>
          </cell>
          <cell r="AB2248">
            <v>0</v>
          </cell>
          <cell r="AC2248">
            <v>0</v>
          </cell>
          <cell r="AD2248">
            <v>0</v>
          </cell>
          <cell r="AG2248">
            <v>0</v>
          </cell>
          <cell r="AH2248">
            <v>0</v>
          </cell>
        </row>
        <row r="2249">
          <cell r="A2249" t="str">
            <v>P.NG.SAG.DG.14.206_1</v>
          </cell>
          <cell r="B2249" t="str">
            <v>SSAGS COMM ELECTRICITY INTERDEPENDENCY</v>
          </cell>
          <cell r="C2249" t="str">
            <v>P.NG.SAG.DG.14.206_1</v>
          </cell>
          <cell r="D2249" t="str">
            <v>SSAGS COMM ELECTRICITY INTERDEPENDENCY</v>
          </cell>
          <cell r="E2249" t="str">
            <v>MOJEED OKUNADE</v>
          </cell>
          <cell r="F2249" t="str">
            <v>MAJOR PROJECTS</v>
          </cell>
          <cell r="G2249">
            <v>13306</v>
          </cell>
          <cell r="I2249" t="str">
            <v>DOMGAS</v>
          </cell>
          <cell r="J2249" t="str">
            <v>DOMGAS/IPP</v>
          </cell>
          <cell r="K2249" t="str">
            <v>P&amp;T</v>
          </cell>
          <cell r="O2249" t="str">
            <v>AJALA, OLUFEMI</v>
          </cell>
          <cell r="P2249" t="str">
            <v>BUCHI.UGWU@SHELL.COM</v>
          </cell>
          <cell r="Q2249" t="str">
            <v>CAPEX</v>
          </cell>
          <cell r="R2249" t="str">
            <v>CAPEX</v>
          </cell>
          <cell r="S2249">
            <v>0</v>
          </cell>
          <cell r="T2249">
            <v>0</v>
          </cell>
          <cell r="U2249">
            <v>0</v>
          </cell>
          <cell r="V2249">
            <v>0</v>
          </cell>
          <cell r="W2249">
            <v>0</v>
          </cell>
          <cell r="X2249">
            <v>0</v>
          </cell>
          <cell r="Y2249">
            <v>0</v>
          </cell>
          <cell r="Z2249">
            <v>0</v>
          </cell>
          <cell r="AA2249">
            <v>0</v>
          </cell>
          <cell r="AB2249">
            <v>0</v>
          </cell>
          <cell r="AC2249">
            <v>0</v>
          </cell>
          <cell r="AD2249">
            <v>0</v>
          </cell>
          <cell r="AG2249">
            <v>0</v>
          </cell>
          <cell r="AH2249">
            <v>0</v>
          </cell>
        </row>
        <row r="2250">
          <cell r="A2250" t="str">
            <v>SSAGS EVACUATION LINE</v>
          </cell>
          <cell r="B2250" t="str">
            <v>SSAGS EVACUATION LINE</v>
          </cell>
          <cell r="C2250" t="str">
            <v>SSAGS EVACUATION LINE</v>
          </cell>
          <cell r="D2250" t="str">
            <v>SSAGS EVACUATION LINE</v>
          </cell>
          <cell r="E2250" t="str">
            <v>MOJEED OKUNADE</v>
          </cell>
          <cell r="F2250" t="str">
            <v>DEVELOPMENT</v>
          </cell>
          <cell r="G2250">
            <v>13005</v>
          </cell>
          <cell r="I2250" t="str">
            <v>PE</v>
          </cell>
          <cell r="J2250" t="str">
            <v>PROJECT FINANCE</v>
          </cell>
          <cell r="O2250" t="str">
            <v>ENONCHE, VANESSA</v>
          </cell>
          <cell r="P2250" t="str">
            <v>IFEANYICHUKWU.OFIA@SHELL.COM</v>
          </cell>
          <cell r="Q2250" t="str">
            <v>CAPEX</v>
          </cell>
          <cell r="R2250" t="str">
            <v>CAPEX</v>
          </cell>
          <cell r="S2250">
            <v>0</v>
          </cell>
          <cell r="T2250">
            <v>0</v>
          </cell>
          <cell r="U2250">
            <v>0</v>
          </cell>
          <cell r="V2250">
            <v>0</v>
          </cell>
          <cell r="W2250">
            <v>0</v>
          </cell>
          <cell r="X2250">
            <v>0</v>
          </cell>
          <cell r="Y2250">
            <v>0</v>
          </cell>
          <cell r="Z2250">
            <v>0</v>
          </cell>
          <cell r="AA2250">
            <v>0</v>
          </cell>
          <cell r="AB2250">
            <v>0</v>
          </cell>
          <cell r="AC2250">
            <v>0</v>
          </cell>
          <cell r="AD2250">
            <v>0</v>
          </cell>
          <cell r="AG2250">
            <v>0</v>
          </cell>
          <cell r="AH2250">
            <v>0</v>
          </cell>
        </row>
        <row r="2252">
          <cell r="Z2252">
            <v>50222222.249999993</v>
          </cell>
          <cell r="AA2252">
            <v>40038538.410000019</v>
          </cell>
          <cell r="AB2252">
            <v>6154252895.4717484</v>
          </cell>
          <cell r="AC2252">
            <v>32903860.529693998</v>
          </cell>
          <cell r="AD2252">
            <v>53081738.875503033</v>
          </cell>
          <cell r="AE2252">
            <v>6036912855.4717474</v>
          </cell>
          <cell r="AF2252">
            <v>31969540.529694002</v>
          </cell>
          <cell r="AG2252">
            <v>51762697.432880074</v>
          </cell>
          <cell r="AH2252">
            <v>-1319041.4426229524</v>
          </cell>
        </row>
      </sheetData>
      <sheetData sheetId="1" refreshError="1"/>
      <sheetData sheetId="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John.Azubuike" refreshedDate="43139.525324652779" createdVersion="6" refreshedVersion="6" minRefreshableVersion="3" recordCount="1100">
  <cacheSource type="worksheet">
    <worksheetSource ref="A1:CC107" sheet="Details"/>
  </cacheSource>
  <cacheFields count="81">
    <cacheField name="SAP COST OBJECT" numFmtId="0">
      <sharedItems containsBlank="1" containsMixedTypes="1" containsNumber="1" containsInteger="1" minValue="100260" maxValue="113323"/>
    </cacheField>
    <cacheField name="SAP COST OBJECT DESCRIPTION" numFmtId="0">
      <sharedItems containsBlank="1"/>
    </cacheField>
    <cacheField name="ROLL-UP CODE" numFmtId="0">
      <sharedItems containsBlank="1" containsMixedTypes="1" containsNumber="1" containsInteger="1" minValue="101145" maxValue="113323"/>
    </cacheField>
    <cacheField name="ROLL-UP DESCRIPTION" numFmtId="0">
      <sharedItems containsBlank="1"/>
    </cacheField>
    <cacheField name="BFM" numFmtId="0">
      <sharedItems containsBlank="1"/>
    </cacheField>
    <cacheField name="FUNCTION" numFmtId="0">
      <sharedItems containsBlank="1"/>
    </cacheField>
    <cacheField name="UAP CODE" numFmtId="0">
      <sharedItems containsString="0" containsBlank="1" containsNumber="1" minValue="130.04" maxValue="415008"/>
    </cacheField>
    <cacheField name="SHORT CODE" numFmtId="0">
      <sharedItems containsString="0" containsBlank="1" containsNumber="1" containsInteger="1" minValue="132" maxValue="4150"/>
    </cacheField>
    <cacheField name="DEVCOM GROUP" numFmtId="0">
      <sharedItems containsBlank="1"/>
    </cacheField>
    <cacheField name="VENTURE (NAPIMS BUDGET BOOK)" numFmtId="0">
      <sharedItems containsBlank="1"/>
    </cacheField>
    <cacheField name="LEVEL 2" numFmtId="0">
      <sharedItems containsBlank="1"/>
    </cacheField>
    <cacheField name="GM MAPPING" numFmtId="0">
      <sharedItems containsBlank="1"/>
    </cacheField>
    <cacheField name="L 3 Description" numFmtId="0">
      <sharedItems/>
    </cacheField>
    <cacheField name="L 4 Description" numFmtId="0">
      <sharedItems containsBlank="1"/>
    </cacheField>
    <cacheField name="FINANCE ADVISOR" numFmtId="0">
      <sharedItems count="11">
        <s v="AGUEGBOH, OBIORA"/>
        <s v="ADEDIRAN, ADEWALE"/>
        <s v="OLALEYE, OLAYEMI"/>
        <s v="ADEPOJU, OPEYEMI"/>
        <s v="OLUMIDE, VICTORIA"/>
        <s v="OKEKE, JULIUS"/>
        <s v="AZUBUIKE, JOHN"/>
        <s v="COOKEY, GABRIEL"/>
        <s v="MBANEFO, DUBEM"/>
        <s v="GABRIEL COOKEY"/>
        <s v="ADEDIRAN ADEWALE" u="1"/>
      </sharedItems>
    </cacheField>
    <cacheField name="DEVCOM CONTACT EMAIL" numFmtId="0">
      <sharedItems containsBlank="1"/>
    </cacheField>
    <cacheField name="GFRM COST TYPE" numFmtId="0">
      <sharedItems count="2">
        <s v="OPEX"/>
        <s v="CAPEX"/>
      </sharedItems>
    </cacheField>
    <cacheField name="UAP COST TYPE" numFmtId="0">
      <sharedItems/>
    </cacheField>
    <cacheField name="WELLS / NON WELLS" numFmtId="0">
      <sharedItems containsBlank="1" containsMixedTypes="1" containsNumber="1" containsInteger="1" minValue="0" maxValue="0"/>
    </cacheField>
    <cacheField name="MAJOR PROJECT (Sub Activity Entity)" numFmtId="0">
      <sharedItems containsBlank="1" containsMixedTypes="1" containsNumber="1" containsInteger="1" minValue="0" maxValue="0"/>
    </cacheField>
    <cacheField name="Major Project (Activity Entity)" numFmtId="0">
      <sharedItems containsBlank="1" containsMixedTypes="1" containsNumber="1" containsInteger="1" minValue="0" maxValue="0"/>
    </cacheField>
    <cacheField name="PPS CODE" numFmtId="0">
      <sharedItems containsBlank="1" containsMixedTypes="1" containsNumber="1" containsInteger="1" minValue="0" maxValue="0"/>
    </cacheField>
    <cacheField name="OPEX BBB CODE" numFmtId="0">
      <sharedItems containsBlank="1" containsMixedTypes="1" containsNumber="1" containsInteger="1" minValue="0" maxValue="0"/>
    </cacheField>
    <cacheField name="SCOA ACCOUNT DESCRIPTION" numFmtId="0">
      <sharedItems containsBlank="1" containsMixedTypes="1" containsNumber="1" containsInteger="1" minValue="0" maxValue="0"/>
    </cacheField>
    <cacheField name="SCOA SUB-ANALYSIS" numFmtId="0">
      <sharedItems containsBlank="1" containsMixedTypes="1" containsNumber="1" containsInteger="1" minValue="0" maxValue="0"/>
    </cacheField>
    <cacheField name="2016 ACT" numFmtId="0">
      <sharedItems containsSemiMixedTypes="0" containsString="0" containsNumber="1" minValue="-144670.96999999997" maxValue="174804459.54000011"/>
    </cacheField>
    <cacheField name="2017 ACT" numFmtId="38">
      <sharedItems containsSemiMixedTypes="0" containsString="0" containsNumber="1" minValue="-77552.679999999993" maxValue="71478276.730000004"/>
    </cacheField>
    <cacheField name="APPROVED OP17 SN" numFmtId="0">
      <sharedItems containsString="0" containsBlank="1" containsNumber="1" minValue="0" maxValue="3034136708.4875855"/>
    </cacheField>
    <cacheField name="APPROVED OP17 S$" numFmtId="0">
      <sharedItems containsString="0" containsBlank="1" containsNumber="1" minValue="-64638456.483901583" maxValue="35229062.262311801"/>
    </cacheField>
    <cacheField name="APPROVED OP17 F$" numFmtId="0">
      <sharedItems containsString="0" containsBlank="1" containsNumber="1" minValue="-64638456.483901583" maxValue="36857743.091803282"/>
    </cacheField>
    <cacheField name="PROPOSED Q1 FYLE SN" numFmtId="164">
      <sharedItems containsString="0" containsBlank="1" containsNumber="1" minValue="0" maxValue="3034136708.4875855"/>
    </cacheField>
    <cacheField name="PROPOSED Q1 FYLE S$" numFmtId="164">
      <sharedItems containsString="0" containsBlank="1" containsNumber="1" minValue="-8330259.7775883786" maxValue="32997329.600000001"/>
    </cacheField>
    <cacheField name="PROPOSED Q1 FYLE F$" numFmtId="164">
      <sharedItems containsSemiMixedTypes="0" containsString="0" containsNumber="1" minValue="-8330259.7775883786" maxValue="36357743.091803282"/>
    </cacheField>
    <cacheField name="PROPOSED Q1 FYLE F$ vs TGT F$" numFmtId="164">
      <sharedItems containsString="0" containsBlank="1" containsNumber="1" minValue="-15229000" maxValue="56308196.706313208"/>
    </cacheField>
    <cacheField name="VARIANCE COMMENTARY" numFmtId="0">
      <sharedItems containsBlank="1" containsMixedTypes="1" containsNumber="1" containsInteger="1" minValue="0" maxValue="0" longText="1"/>
    </cacheField>
    <cacheField name="2018 NAPIMS PROPOSED BUDGET SN" numFmtId="0">
      <sharedItems containsSemiMixedTypes="0" containsString="0" containsNumber="1" minValue="0" maxValue="3760405765.8874249"/>
    </cacheField>
    <cacheField name="2018 NAPIMS PROPOSED BUDGET S$" numFmtId="0">
      <sharedItems containsSemiMixedTypes="0" containsString="0" containsNumber="1" minValue="0" maxValue="35229062.262311831"/>
    </cacheField>
    <cacheField name="2018 NAPIMS PROPOSED BUDGET F$" numFmtId="0">
      <sharedItems containsSemiMixedTypes="0" containsString="0" containsNumber="1" minValue="0" maxValue="36857743.091803275"/>
    </cacheField>
    <cacheField name="2018 NAPIMS SUPPORTED BUDGET SN" numFmtId="0">
      <sharedItems containsSemiMixedTypes="0" containsString="0" containsNumber="1" minValue="0" maxValue="3762259818.6546712"/>
    </cacheField>
    <cacheField name="2018 NAPIMS SUPPORTED BUDGET S$" numFmtId="0">
      <sharedItems containsSemiMixedTypes="0" containsString="0" containsNumber="1" minValue="0" maxValue="33497329.599999998"/>
    </cacheField>
    <cacheField name="2018 NAPIMS SUPPORTED BUDGET F$" numFmtId="0">
      <sharedItems containsSemiMixedTypes="0" containsString="0" containsNumber="1" minValue="0" maxValue="36857743.091803275"/>
    </cacheField>
    <cacheField name="2018 APPROVED BUDGET WORKSCOPE" numFmtId="0">
      <sharedItems containsBlank="1" longText="1"/>
    </cacheField>
    <cacheField name="Q1 APPROVED LE SN" numFmtId="0">
      <sharedItems containsNonDate="0" containsString="0" containsBlank="1"/>
    </cacheField>
    <cacheField name="Q1 APPROVED LE S$" numFmtId="0">
      <sharedItems containsNonDate="0" containsString="0" containsBlank="1"/>
    </cacheField>
    <cacheField name="Q1 APPROVED LE F$" numFmtId="0">
      <sharedItems containsNonDate="0" containsString="0" containsBlank="1"/>
    </cacheField>
    <cacheField name="Q2 APPROVED LE SN" numFmtId="0">
      <sharedItems containsNonDate="0" containsString="0" containsBlank="1"/>
    </cacheField>
    <cacheField name="Q2 APPROVED LE S$" numFmtId="0">
      <sharedItems containsNonDate="0" containsString="0" containsBlank="1"/>
    </cacheField>
    <cacheField name="Q2 APPROVED LE F$" numFmtId="0">
      <sharedItems containsNonDate="0" containsString="0" containsBlank="1"/>
    </cacheField>
    <cacheField name="Q3 APPROVED LE SN" numFmtId="0">
      <sharedItems containsNonDate="0" containsString="0" containsBlank="1"/>
    </cacheField>
    <cacheField name="Q3 APPROVED LE S$" numFmtId="0">
      <sharedItems containsNonDate="0" containsString="0" containsBlank="1"/>
    </cacheField>
    <cacheField name="Q3 APPROVED LE F$" numFmtId="0">
      <sharedItems containsNonDate="0" containsString="0" containsBlank="1"/>
    </cacheField>
    <cacheField name="Q4 APPROVED LE SN" numFmtId="0">
      <sharedItems containsNonDate="0" containsString="0" containsBlank="1"/>
    </cacheField>
    <cacheField name="Q4 APPROVED LE S$" numFmtId="0">
      <sharedItems containsNonDate="0" containsString="0" containsBlank="1"/>
    </cacheField>
    <cacheField name="Q4 APPROVED LE F$" numFmtId="0">
      <sharedItems containsNonDate="0" containsString="0" containsBlank="1"/>
    </cacheField>
    <cacheField name="Jan" numFmtId="0">
      <sharedItems containsString="0" containsBlank="1" containsNumber="1" minValue="0" maxValue="0.6"/>
    </cacheField>
    <cacheField name="Feb" numFmtId="0">
      <sharedItems containsString="0" containsBlank="1" containsNumber="1" minValue="0" maxValue="0.5"/>
    </cacheField>
    <cacheField name="Mar" numFmtId="0">
      <sharedItems containsString="0" containsBlank="1" containsNumber="1" minValue="0" maxValue="0.6"/>
    </cacheField>
    <cacheField name="Apr" numFmtId="0">
      <sharedItems containsString="0" containsBlank="1" containsNumber="1" minValue="0" maxValue="0.52325581395348841"/>
    </cacheField>
    <cacheField name="May" numFmtId="0">
      <sharedItems containsString="0" containsBlank="1" containsNumber="1" minValue="0" maxValue="1"/>
    </cacheField>
    <cacheField name="Jun" numFmtId="0">
      <sharedItems containsString="0" containsBlank="1" containsNumber="1" minValue="0" maxValue="0.75"/>
    </cacheField>
    <cacheField name="Jul" numFmtId="9">
      <sharedItems containsString="0" containsBlank="1" containsNumber="1" minValue="0" maxValue="1"/>
    </cacheField>
    <cacheField name="Aug" numFmtId="0">
      <sharedItems containsString="0" containsBlank="1" containsNumber="1" minValue="0" maxValue="0.95"/>
    </cacheField>
    <cacheField name="Sep" numFmtId="9">
      <sharedItems containsString="0" containsBlank="1" containsNumber="1" minValue="0" maxValue="1"/>
    </cacheField>
    <cacheField name="Oct" numFmtId="9">
      <sharedItems containsString="0" containsBlank="1" containsNumber="1" minValue="0" maxValue="1"/>
    </cacheField>
    <cacheField name="Nov" numFmtId="9">
      <sharedItems containsString="0" containsBlank="1" containsNumber="1" minValue="0" maxValue="0.5"/>
    </cacheField>
    <cacheField name="Dec" numFmtId="9">
      <sharedItems containsString="0" containsBlank="1" containsNumber="1" minValue="0" maxValue="1"/>
    </cacheField>
    <cacheField name="Total" numFmtId="9">
      <sharedItems containsString="0" containsBlank="1" containsNumber="1" minValue="0.99999999999999989" maxValue="1.0000000000000002"/>
    </cacheField>
    <cacheField name="January" numFmtId="164">
      <sharedItems containsString="0" containsBlank="1" containsNumber="1" minValue="-5386538.0403251313" maxValue="3071478.5909836069"/>
    </cacheField>
    <cacheField name="February" numFmtId="164">
      <sharedItems containsString="0" containsBlank="1" containsNumber="1" minValue="-5386538.0403251313" maxValue="3071478.5909836069"/>
    </cacheField>
    <cacheField name="March" numFmtId="164">
      <sharedItems containsString="0" containsBlank="1" containsNumber="1" minValue="-5386538.0403251313" maxValue="3071478.5909836069"/>
    </cacheField>
    <cacheField name="April" numFmtId="164">
      <sharedItems containsString="0" containsBlank="1" containsNumber="1" minValue="-5386538.0403251313" maxValue="3071478.5909836069"/>
    </cacheField>
    <cacheField name="May2" numFmtId="164">
      <sharedItems containsString="0" containsBlank="1" containsNumber="1" minValue="-5386538.0403251313" maxValue="3071478.5909836069"/>
    </cacheField>
    <cacheField name="June" numFmtId="164">
      <sharedItems containsString="0" containsBlank="1" containsNumber="1" minValue="-5386538.0403251313" maxValue="3071478.5909836069"/>
    </cacheField>
    <cacheField name="July" numFmtId="164">
      <sharedItems containsString="0" containsBlank="1" containsNumber="1" minValue="-5386538.0403251313" maxValue="3071478.5909836069"/>
    </cacheField>
    <cacheField name="August" numFmtId="164">
      <sharedItems containsString="0" containsBlank="1" containsNumber="1" minValue="-5386538.0403251313" maxValue="3071478.5909836069"/>
    </cacheField>
    <cacheField name="September" numFmtId="164">
      <sharedItems containsString="0" containsBlank="1" containsNumber="1" minValue="-5386538.0403251313" maxValue="3071478.5909836069"/>
    </cacheField>
    <cacheField name="October" numFmtId="164">
      <sharedItems containsString="0" containsBlank="1" containsNumber="1" minValue="-5386538.0403251313" maxValue="4000000"/>
    </cacheField>
    <cacheField name="November" numFmtId="164">
      <sharedItems containsString="0" containsBlank="1" containsNumber="1" minValue="-5386538.0403251313" maxValue="3071478.5909836069"/>
    </cacheField>
    <cacheField name="December" numFmtId="164">
      <sharedItems containsString="0" containsBlank="1" containsNumber="1" minValue="-5386538.0403251313" maxValue="3071478.5909836069"/>
    </cacheField>
    <cacheField name="Totat Value" numFmtId="164">
      <sharedItems containsString="0" containsBlank="1" containsNumber="1" minValue="-64638456.48390159" maxValue="36857743.091803282"/>
    </cacheField>
    <cacheField name="2018 F$ OP17 Shell Share" numFmtId="38">
      <sharedItems containsString="0" containsBlank="1" containsNumber="1" minValue="-19391536.945170473" maxValue="11057322.92754098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dediran, Adewale M SPDC-FUP/OG" refreshedDate="43152.147237847224" createdVersion="6" refreshedVersion="4" minRefreshableVersion="3" recordCount="1101">
  <cacheSource type="worksheet">
    <worksheetSource ref="A1:CC108" sheet="Details"/>
  </cacheSource>
  <cacheFields count="81">
    <cacheField name="SAP COST OBJECT" numFmtId="0">
      <sharedItems containsBlank="1" containsMixedTypes="1" containsNumber="1" containsInteger="1" minValue="100260" maxValue="113323"/>
    </cacheField>
    <cacheField name="SAP COST OBJECT DESCRIPTION" numFmtId="0">
      <sharedItems containsBlank="1"/>
    </cacheField>
    <cacheField name="ROLL-UP CODE" numFmtId="0">
      <sharedItems containsBlank="1" containsMixedTypes="1" containsNumber="1" containsInteger="1" minValue="101145" maxValue="113323"/>
    </cacheField>
    <cacheField name="ROLL-UP DESCRIPTION" numFmtId="0">
      <sharedItems containsBlank="1"/>
    </cacheField>
    <cacheField name="BFM" numFmtId="0">
      <sharedItems containsBlank="1"/>
    </cacheField>
    <cacheField name="FUNCTION" numFmtId="0">
      <sharedItems containsBlank="1"/>
    </cacheField>
    <cacheField name="UAP CODE" numFmtId="0">
      <sharedItems containsString="0" containsBlank="1" containsNumber="1" minValue="130.04" maxValue="415008"/>
    </cacheField>
    <cacheField name="SHORT CODE" numFmtId="0">
      <sharedItems containsString="0" containsBlank="1" containsNumber="1" containsInteger="1" minValue="132" maxValue="4150"/>
    </cacheField>
    <cacheField name="DEVCOM GROUP" numFmtId="0">
      <sharedItems containsBlank="1"/>
    </cacheField>
    <cacheField name="VENTURE (NAPIMS BUDGET BOOK)" numFmtId="0">
      <sharedItems containsBlank="1"/>
    </cacheField>
    <cacheField name="LEVEL 2" numFmtId="0">
      <sharedItems containsBlank="1"/>
    </cacheField>
    <cacheField name="GM MAPPING" numFmtId="0">
      <sharedItems containsBlank="1"/>
    </cacheField>
    <cacheField name="L 3 Description" numFmtId="0">
      <sharedItems containsBlank="1" count="13">
        <s v="Pipeline Asset Manager"/>
        <s v="Asset Manager, Land East Hub"/>
        <s v="Asset Manager, Central Hub"/>
        <s v="Production Services Manager"/>
        <s v="Asset Manager, EA Hub"/>
        <s v="Asset Manager, Swamp East Hub"/>
        <s v="Asset Manager, Swamp West Hub"/>
        <s v="Head CI/LEAN Implementation, Continuous Improvement/LEAN"/>
        <s v="Barrel Chasing "/>
        <s v="Asset Manager, Land East Hub (AFAM)"/>
        <s v="GM Production"/>
        <s v="Management Adjustment"/>
        <m/>
      </sharedItems>
    </cacheField>
    <cacheField name="L 4 Description" numFmtId="0">
      <sharedItems containsBlank="1"/>
    </cacheField>
    <cacheField name="FINANCE ADVISOR" numFmtId="0">
      <sharedItems containsBlank="1"/>
    </cacheField>
    <cacheField name="DEVCOM CONTACT EMAIL" numFmtId="0">
      <sharedItems containsBlank="1"/>
    </cacheField>
    <cacheField name="GFRM COST TYPE" numFmtId="0">
      <sharedItems containsBlank="1" count="3">
        <s v="OPEX"/>
        <s v="CAPEX"/>
        <m/>
      </sharedItems>
    </cacheField>
    <cacheField name="UAP COST TYPE" numFmtId="0">
      <sharedItems containsBlank="1"/>
    </cacheField>
    <cacheField name="WELLS / NON WELLS" numFmtId="0">
      <sharedItems containsBlank="1" containsMixedTypes="1" containsNumber="1" containsInteger="1" minValue="0" maxValue="0"/>
    </cacheField>
    <cacheField name="MAJOR PROJECT (Sub Activity Entity)" numFmtId="0">
      <sharedItems containsBlank="1" containsMixedTypes="1" containsNumber="1" containsInteger="1" minValue="0" maxValue="0"/>
    </cacheField>
    <cacheField name="Major Project (Activity Entity)" numFmtId="0">
      <sharedItems containsBlank="1" containsMixedTypes="1" containsNumber="1" containsInteger="1" minValue="0" maxValue="0"/>
    </cacheField>
    <cacheField name="PPS CODE" numFmtId="0">
      <sharedItems containsBlank="1" containsMixedTypes="1" containsNumber="1" containsInteger="1" minValue="0" maxValue="0"/>
    </cacheField>
    <cacheField name="OPEX BBB CODE" numFmtId="0">
      <sharedItems containsBlank="1" containsMixedTypes="1" containsNumber="1" containsInteger="1" minValue="0" maxValue="0"/>
    </cacheField>
    <cacheField name="SCOA ACCOUNT DESCRIPTION" numFmtId="0">
      <sharedItems containsBlank="1" containsMixedTypes="1" containsNumber="1" containsInteger="1" minValue="0" maxValue="0"/>
    </cacheField>
    <cacheField name="SCOA SUB-ANALYSIS" numFmtId="0">
      <sharedItems containsBlank="1" containsMixedTypes="1" containsNumber="1" containsInteger="1" minValue="0" maxValue="0"/>
    </cacheField>
    <cacheField name="2016 ACT" numFmtId="0">
      <sharedItems containsSemiMixedTypes="0" containsString="0" containsNumber="1" minValue="-144670.96999999997" maxValue="174804459.54000011"/>
    </cacheField>
    <cacheField name="2017 ACT" numFmtId="0">
      <sharedItems containsSemiMixedTypes="0" containsString="0" containsNumber="1" minValue="-77552.679999999993" maxValue="71478276.730000004"/>
    </cacheField>
    <cacheField name="APPROVED OP17 SN" numFmtId="0">
      <sharedItems containsString="0" containsBlank="1" containsNumber="1" minValue="0" maxValue="4091562580.1575403"/>
    </cacheField>
    <cacheField name="APPROVED OP17 S$" numFmtId="0">
      <sharedItems containsString="0" containsBlank="1" containsNumber="1" minValue="-64638456.483901583" maxValue="35229062.262311801"/>
    </cacheField>
    <cacheField name="APPROVED OP17 F$" numFmtId="0">
      <sharedItems containsString="0" containsBlank="1" containsNumber="1" minValue="-64638456.483901583" maxValue="36857743.091803282"/>
    </cacheField>
    <cacheField name="PROPOSED Q1 FYLE SN" numFmtId="0">
      <sharedItems containsString="0" containsBlank="1" containsNumber="1" minValue="0" maxValue="3920211827.3039145"/>
    </cacheField>
    <cacheField name="PROPOSED Q1 FYLE S$" numFmtId="0">
      <sharedItems containsString="0" containsBlank="1" containsNumber="1" minValue="-5914893.92133018" maxValue="32997329.600000001"/>
    </cacheField>
    <cacheField name="PROPOSED Q1 FYLE F$" numFmtId="0">
      <sharedItems containsSemiMixedTypes="0" containsString="0" containsNumber="1" minValue="-5914893.92133018" maxValue="36357743.091803282"/>
    </cacheField>
    <cacheField name="PROPOSED Q1 FYLE F$ vs TGT F$" numFmtId="0">
      <sharedItems containsString="0" containsBlank="1" containsNumber="1" minValue="-15229000" maxValue="58723562.562571406"/>
    </cacheField>
    <cacheField name="VARIANCE COMMENTARY" numFmtId="0">
      <sharedItems containsBlank="1" containsMixedTypes="1" containsNumber="1" containsInteger="1" minValue="0" maxValue="0" longText="1"/>
    </cacheField>
    <cacheField name="2018 NAPIMS PROPOSED BUDGET SN" numFmtId="0">
      <sharedItems containsSemiMixedTypes="0" containsString="0" containsNumber="1" minValue="0" maxValue="3760405765.8874249"/>
    </cacheField>
    <cacheField name="2018 NAPIMS PROPOSED BUDGET S$" numFmtId="0">
      <sharedItems containsSemiMixedTypes="0" containsString="0" containsNumber="1" minValue="0" maxValue="35229062.262311831"/>
    </cacheField>
    <cacheField name="2018 NAPIMS PROPOSED BUDGET F$" numFmtId="0">
      <sharedItems containsSemiMixedTypes="0" containsString="0" containsNumber="1" minValue="0" maxValue="36857743.091803275"/>
    </cacheField>
    <cacheField name="2018 NAPIMS SUPPORTED BUDGET SN" numFmtId="0">
      <sharedItems containsSemiMixedTypes="0" containsString="0" containsNumber="1" minValue="0" maxValue="3762259818.6546712"/>
    </cacheField>
    <cacheField name="2018 NAPIMS SUPPORTED BUDGET S$" numFmtId="0">
      <sharedItems containsSemiMixedTypes="0" containsString="0" containsNumber="1" minValue="0" maxValue="33497329.599999998"/>
    </cacheField>
    <cacheField name="2018 NAPIMS SUPPORTED BUDGET F$" numFmtId="0">
      <sharedItems containsSemiMixedTypes="0" containsString="0" containsNumber="1" minValue="0" maxValue="36857743.091803275"/>
    </cacheField>
    <cacheField name="2018 APPROVED BUDGET WORKSCOPE" numFmtId="0">
      <sharedItems containsBlank="1" longText="1"/>
    </cacheField>
    <cacheField name="Q1 APPROVED LE SN" numFmtId="0">
      <sharedItems containsNonDate="0" containsString="0" containsBlank="1"/>
    </cacheField>
    <cacheField name="Q1 APPROVED LE S$" numFmtId="0">
      <sharedItems containsNonDate="0" containsString="0" containsBlank="1"/>
    </cacheField>
    <cacheField name="Q1 APPROVED LE F$" numFmtId="0">
      <sharedItems containsNonDate="0" containsString="0" containsBlank="1"/>
    </cacheField>
    <cacheField name="Q2 APPROVED LE SN" numFmtId="0">
      <sharedItems containsNonDate="0" containsString="0" containsBlank="1"/>
    </cacheField>
    <cacheField name="Q2 APPROVED LE S$" numFmtId="0">
      <sharedItems containsNonDate="0" containsString="0" containsBlank="1"/>
    </cacheField>
    <cacheField name="Q2 APPROVED LE F$" numFmtId="0">
      <sharedItems containsNonDate="0" containsString="0" containsBlank="1"/>
    </cacheField>
    <cacheField name="Q3 APPROVED LE SN" numFmtId="0">
      <sharedItems containsNonDate="0" containsString="0" containsBlank="1"/>
    </cacheField>
    <cacheField name="Q3 APPROVED LE S$" numFmtId="0">
      <sharedItems containsNonDate="0" containsString="0" containsBlank="1"/>
    </cacheField>
    <cacheField name="Q3 APPROVED LE F$" numFmtId="0">
      <sharedItems containsNonDate="0" containsString="0" containsBlank="1"/>
    </cacheField>
    <cacheField name="Q4 APPROVED LE SN" numFmtId="0">
      <sharedItems containsNonDate="0" containsString="0" containsBlank="1"/>
    </cacheField>
    <cacheField name="Q4 APPROVED LE S$" numFmtId="0">
      <sharedItems containsNonDate="0" containsString="0" containsBlank="1"/>
    </cacheField>
    <cacheField name="Q4 APPROVED LE F$" numFmtId="0">
      <sharedItems containsNonDate="0" containsString="0" containsBlank="1"/>
    </cacheField>
    <cacheField name="Jan" numFmtId="0">
      <sharedItems containsString="0" containsBlank="1" containsNumber="1" minValue="0" maxValue="0.6"/>
    </cacheField>
    <cacheField name="Feb" numFmtId="0">
      <sharedItems containsString="0" containsBlank="1" containsNumber="1" minValue="0" maxValue="0.5"/>
    </cacheField>
    <cacheField name="Mar" numFmtId="0">
      <sharedItems containsString="0" containsBlank="1" containsNumber="1" minValue="0" maxValue="0.6"/>
    </cacheField>
    <cacheField name="Apr" numFmtId="0">
      <sharedItems containsString="0" containsBlank="1" containsNumber="1" minValue="0" maxValue="0.52325581395348841"/>
    </cacheField>
    <cacheField name="May" numFmtId="0">
      <sharedItems containsString="0" containsBlank="1" containsNumber="1" minValue="0" maxValue="1"/>
    </cacheField>
    <cacheField name="Jun" numFmtId="0">
      <sharedItems containsString="0" containsBlank="1" containsNumber="1" minValue="0" maxValue="0.75"/>
    </cacheField>
    <cacheField name="Jul" numFmtId="0">
      <sharedItems containsString="0" containsBlank="1" containsNumber="1" minValue="0" maxValue="1"/>
    </cacheField>
    <cacheField name="Aug" numFmtId="0">
      <sharedItems containsString="0" containsBlank="1" containsNumber="1" minValue="0" maxValue="0.95"/>
    </cacheField>
    <cacheField name="Sep" numFmtId="0">
      <sharedItems containsString="0" containsBlank="1" containsNumber="1" minValue="0" maxValue="1"/>
    </cacheField>
    <cacheField name="Oct" numFmtId="0">
      <sharedItems containsString="0" containsBlank="1" containsNumber="1" minValue="0" maxValue="1"/>
    </cacheField>
    <cacheField name="Nov" numFmtId="0">
      <sharedItems containsString="0" containsBlank="1" containsNumber="1" minValue="0" maxValue="0.5"/>
    </cacheField>
    <cacheField name="Dec" numFmtId="0">
      <sharedItems containsString="0" containsBlank="1" containsNumber="1" minValue="0" maxValue="1"/>
    </cacheField>
    <cacheField name="Total" numFmtId="0">
      <sharedItems containsString="0" containsBlank="1" containsNumber="1" minValue="0.99999999999999989" maxValue="1.0000000000000002"/>
    </cacheField>
    <cacheField name="January" numFmtId="0">
      <sharedItems containsString="0" containsBlank="1" containsNumber="1" minValue="-5386538.0403251313" maxValue="3071478.5909836069"/>
    </cacheField>
    <cacheField name="February" numFmtId="0">
      <sharedItems containsString="0" containsBlank="1" containsNumber="1" minValue="-5386538.0403251313" maxValue="3071478.5909836069"/>
    </cacheField>
    <cacheField name="March" numFmtId="0">
      <sharedItems containsString="0" containsBlank="1" containsNumber="1" minValue="-5386538.0403251313" maxValue="3071478.5909836069"/>
    </cacheField>
    <cacheField name="April" numFmtId="0">
      <sharedItems containsString="0" containsBlank="1" containsNumber="1" minValue="-5386538.0403251313" maxValue="3071478.5909836069"/>
    </cacheField>
    <cacheField name="May2" numFmtId="0">
      <sharedItems containsString="0" containsBlank="1" containsNumber="1" minValue="-5386538.0403251313" maxValue="3071478.5909836069"/>
    </cacheField>
    <cacheField name="June" numFmtId="0">
      <sharedItems containsString="0" containsBlank="1" containsNumber="1" minValue="-5386538.0403251313" maxValue="3071478.5909836069"/>
    </cacheField>
    <cacheField name="July" numFmtId="0">
      <sharedItems containsString="0" containsBlank="1" containsNumber="1" minValue="-5386538.0403251313" maxValue="3071478.5909836069"/>
    </cacheField>
    <cacheField name="August" numFmtId="0">
      <sharedItems containsString="0" containsBlank="1" containsNumber="1" minValue="-5386538.0403251313" maxValue="3071478.5909836069"/>
    </cacheField>
    <cacheField name="September" numFmtId="0">
      <sharedItems containsString="0" containsBlank="1" containsNumber="1" minValue="-5386538.0403251313" maxValue="3071478.5909836069"/>
    </cacheField>
    <cacheField name="October" numFmtId="0">
      <sharedItems containsString="0" containsBlank="1" containsNumber="1" minValue="-5386538.0403251313" maxValue="4000000"/>
    </cacheField>
    <cacheField name="November" numFmtId="0">
      <sharedItems containsString="0" containsBlank="1" containsNumber="1" minValue="-5386538.0403251313" maxValue="3071478.5909836069"/>
    </cacheField>
    <cacheField name="December" numFmtId="0">
      <sharedItems containsString="0" containsBlank="1" containsNumber="1" minValue="-5386538.0403251313" maxValue="3071478.5909836069"/>
    </cacheField>
    <cacheField name="Totat Value" numFmtId="0">
      <sharedItems containsString="0" containsBlank="1" containsNumber="1" minValue="-64638456.48390159" maxValue="36857743.091803282"/>
    </cacheField>
    <cacheField name="2018 F$ OP17 Shell Share" numFmtId="0">
      <sharedItems containsString="0" containsBlank="1" containsNumber="1" minValue="-19391536.945170473" maxValue="11057322.92754098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00">
  <r>
    <n v="100395"/>
    <s v="SPILLAGE CLAIMS SWAMP 1 WEST"/>
    <n v="101145"/>
    <s v="SPILL CLEAN-UP"/>
    <s v="IRETI OMOTOSO"/>
    <s v="PRODUCTION"/>
    <n v="415006"/>
    <n v="4150"/>
    <s v="HSE"/>
    <s v="BASE JV"/>
    <s v="PRODUCTION"/>
    <s v="PRODUCTION"/>
    <s v="Pipeline Asset Manager"/>
    <s v="_x0009_Remediation &amp; OSR Manager                                                       "/>
    <x v="0"/>
    <s v="DAMIAN-PAUL.AGUIYI@SHELL.COM"/>
    <x v="0"/>
    <s v="OPEX"/>
    <s v="NON SAL"/>
    <s v="N/A"/>
    <s v="N/A"/>
    <s v="N/A"/>
    <s v="P244.01 Other Production Expenses"/>
    <s v="S7200 Services"/>
    <s v="A2110 Production Operations"/>
    <n v="0"/>
    <n v="0"/>
    <n v="0"/>
    <n v="0"/>
    <n v="0"/>
    <n v="0"/>
    <n v="0"/>
    <n v="0"/>
    <n v="0"/>
    <n v="0"/>
    <n v="783005423.15421081"/>
    <n v="1547188.0000000002"/>
    <n v="4114418.8955875761"/>
    <n v="784660385.67534161"/>
    <n v="1547470.9447376253"/>
    <n v="4120127.9469518601"/>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145"/>
    <s v="SPILL CLEAN-UP"/>
    <n v="101145"/>
    <s v="SPILL CLEAN-UP"/>
    <s v="IRETI OMOTOSO"/>
    <s v="PRODUCTION"/>
    <n v="415006"/>
    <n v="4150"/>
    <s v="HSE"/>
    <s v="BASE JV"/>
    <s v="PRODUCTION"/>
    <s v="PRODUCTION"/>
    <s v="Pipeline Asset Manager"/>
    <s v="_x0009_Remediation &amp; OSR Manager                                                       "/>
    <x v="0"/>
    <s v="DAMIAN-PAUL.AGUIYI@SHELL.COM"/>
    <x v="0"/>
    <s v="OPEX"/>
    <s v="NON SAL"/>
    <s v="N/A"/>
    <s v="N/A"/>
    <s v="N/A"/>
    <s v="P244.01 Other Production Expenses"/>
    <s v="S7200 Services"/>
    <s v="A2340 Overhead"/>
    <n v="17389.969999999998"/>
    <n v="3498.26"/>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476"/>
    <s v="OIL SPILL RESPONSE CLEAN UP &amp; REMEDIATN"/>
    <n v="101145"/>
    <s v="SPILL CLEAN-UP"/>
    <s v="IRETI OMOTOSO"/>
    <s v="PRODUCTION"/>
    <n v="415006"/>
    <n v="4150"/>
    <s v="HSE"/>
    <s v="BASE JV"/>
    <s v="PRODUCTION"/>
    <s v="PRODUCTION"/>
    <s v="Pipeline Asset Manager"/>
    <s v="_x0009_Remediation &amp; OSR Manager                                                       "/>
    <x v="0"/>
    <s v="DAMIAN-PAUL.AGUIYI@SHELL.COM"/>
    <x v="0"/>
    <s v="OPEX"/>
    <s v="NON SAL"/>
    <s v="N/A"/>
    <s v="N/A"/>
    <s v="N/A"/>
    <s v="P244.01 Other Production Expenses"/>
    <s v="S7200 Services"/>
    <s v="A2110 Production Operations"/>
    <n v="0"/>
    <n v="2092.9299999999998"/>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OSR.GPS.724ER"/>
    <s v="SPILL CLEAN-UP (GPHSL)"/>
    <n v="101145"/>
    <s v="SPILL CLEAN-UP"/>
    <s v="IRETI OMOTOSO"/>
    <s v="PRODUCTION"/>
    <n v="415006"/>
    <n v="4150"/>
    <s v="HSE"/>
    <s v="BASE JV"/>
    <s v="PRODUCTION"/>
    <s v="PRODUCTION"/>
    <s v="Pipeline Asset Manager"/>
    <s v="_x0009_Remediation &amp; OSR Manager                                                       "/>
    <x v="0"/>
    <s v="DAMIAN-PAUL.AGUIYI@SHELL.COM"/>
    <x v="0"/>
    <s v="OPEX"/>
    <s v="NON SAL"/>
    <s v="N/A"/>
    <s v="N/A"/>
    <s v="C_OPSE_OIL_Z11"/>
    <s v="P244.01 Other Production Expenses"/>
    <s v="S7200 Services"/>
    <s v="A2110 Production Operations"/>
    <n v="377430.62999999989"/>
    <n v="308856.49000000005"/>
    <n v="48280228.183852255"/>
    <n v="76806.5"/>
    <n v="235102.330110991"/>
    <n v="36511478.18"/>
    <n v="66806.5"/>
    <n v="186516.26452459017"/>
    <n v="-48586.065586400829"/>
    <s v="REDUCTION IN SCOPE - DROP IN THE NUMBER OF SPILL SITES TO BE CLEANED UP"/>
    <n v="0"/>
    <n v="0"/>
    <n v="0"/>
    <n v="0"/>
    <n v="0"/>
    <n v="0"/>
    <s v=" Carry out Oil spill Response/Cleanup (Containment, Recovery, evacuation and flushin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591.860842582581"/>
    <n v="19591.860842582581"/>
    <n v="19591.860842582581"/>
    <n v="19591.860842582581"/>
    <n v="19591.860842582581"/>
    <n v="19591.860842582581"/>
    <n v="19591.860842582581"/>
    <n v="19591.860842582581"/>
    <n v="19591.860842582581"/>
    <n v="19591.860842582581"/>
    <n v="19591.860842582581"/>
    <n v="19591.860842582581"/>
    <n v="235102.33011099102"/>
    <n v="70530.699033297293"/>
  </r>
  <r>
    <s v="O.NG.PPE.OSR.NCT.724ER"/>
    <s v="SPILL CLEAN-UP (NCTL)"/>
    <n v="101145"/>
    <s v="SPILL CLEAN-UP"/>
    <s v="IRETI OMOTOSO"/>
    <s v="PRODUCTION"/>
    <n v="415006"/>
    <n v="4150"/>
    <s v="HSE"/>
    <s v="BASE JV"/>
    <s v="PRODUCTION"/>
    <s v="PRODUCTION"/>
    <s v="Pipeline Asset Manager"/>
    <s v="_x0009_Remediation &amp; OSR Manager                                                       "/>
    <x v="0"/>
    <s v="DAMIAN-PAUL.AGUIYI@SHELL.COM"/>
    <x v="0"/>
    <s v="OPEX"/>
    <s v="NON SAL"/>
    <s v="N/A"/>
    <s v="N/A"/>
    <s v="C_OPSE_OIL_Z11"/>
    <s v="P244.01 Other Production Expenses"/>
    <s v="S7200 Services"/>
    <s v="A2110 Production Operations"/>
    <n v="26314.600000000006"/>
    <n v="82818.760000000009"/>
    <n v="48280228.183852255"/>
    <n v="76806.5"/>
    <n v="235102.330110991"/>
    <n v="36511478.18"/>
    <n v="66806.5"/>
    <n v="186516.26452459017"/>
    <n v="-48586.065586400829"/>
    <s v="REDUCTION IN SCOPE - DROP IN THE NUMBER OF SPILL SITES TO BE CLEANED UP"/>
    <n v="0"/>
    <n v="0"/>
    <n v="0"/>
    <n v="0"/>
    <n v="0"/>
    <n v="0"/>
    <s v=" Carry out Oil spill Response/Cleanup (Containment, Recovery, evacuation and flushin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591.860842582581"/>
    <n v="19591.860842582581"/>
    <n v="19591.860842582581"/>
    <n v="19591.860842582581"/>
    <n v="19591.860842582581"/>
    <n v="19591.860842582581"/>
    <n v="19591.860842582581"/>
    <n v="19591.860842582581"/>
    <n v="19591.860842582581"/>
    <n v="19591.860842582581"/>
    <n v="19591.860842582581"/>
    <n v="19591.860842582581"/>
    <n v="235102.33011099102"/>
    <n v="70530.699033297293"/>
  </r>
  <r>
    <s v="O.NG.PPE.OSR.TNP"/>
    <s v="SPILL CLEAN-UP (TNP)"/>
    <n v="101145"/>
    <s v="SPILL CLEAN-UP"/>
    <s v="IRETI OMOTOSO"/>
    <s v="PRODUCTION"/>
    <n v="415006"/>
    <n v="4150"/>
    <s v="HSE"/>
    <s v="BASE JV"/>
    <s v="PRODUCTION"/>
    <s v="PRODUCTION"/>
    <s v="Pipeline Asset Manager"/>
    <s v="_x0009_Remediation &amp; OSR Manager                                                       "/>
    <x v="0"/>
    <s v="DAMIAN-PAUL.AGUIYI@SHELL.COM"/>
    <x v="0"/>
    <s v="OPEX"/>
    <s v="NON SAL"/>
    <s v="N/A"/>
    <s v="N/A"/>
    <s v="N/A"/>
    <s v="P244.01 Other Production Expense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OSR.TNP.724ER"/>
    <s v="SPILL CLEAN-UP (TNP)"/>
    <n v="101145"/>
    <s v="SPILL CLEAN-UP"/>
    <s v="IRETI OMOTOSO"/>
    <s v="PRODUCTION"/>
    <n v="415006"/>
    <n v="4150"/>
    <s v="HSE"/>
    <s v="BASE JV"/>
    <s v="PRODUCTION"/>
    <s v="PRODUCTION"/>
    <s v="Pipeline Asset Manager"/>
    <s v="_x0009_Remediation &amp; OSR Manager                                                       "/>
    <x v="0"/>
    <s v="DAMIAN-PAUL.AGUIYI@SHELL.COM"/>
    <x v="0"/>
    <s v="OPEX"/>
    <s v="NON SAL"/>
    <s v="N/A"/>
    <s v="N/A"/>
    <s v="C_OPSE_OIL_Z11"/>
    <s v="P244.01 Other Production Expenses"/>
    <s v="S7200 Services"/>
    <s v="A2110 Production Operations"/>
    <n v="4238580.080000001"/>
    <n v="2022186.3"/>
    <n v="448390614.63339275"/>
    <n v="1047459"/>
    <n v="2517592.1627324354"/>
    <n v="284401714.89999998"/>
    <n v="637457.80000000005"/>
    <n v="1569922.4390163934"/>
    <n v="-947669.723716042"/>
    <s v="REDUCTION IN SCOPE - DROP IN THE NUMBER OF SPILL SITES TO BE CLEANED UP"/>
    <n v="0"/>
    <n v="0"/>
    <n v="0"/>
    <n v="0"/>
    <n v="0"/>
    <n v="0"/>
    <s v=" Carry out Oil spill Response/Cleanup (Containment, Recovery, evacuation and flushin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9799.34689436961"/>
    <n v="209799.34689436961"/>
    <n v="209799.34689436961"/>
    <n v="209799.34689436961"/>
    <n v="209799.34689436961"/>
    <n v="209799.34689436961"/>
    <n v="209799.34689436961"/>
    <n v="209799.34689436961"/>
    <n v="209799.34689436961"/>
    <n v="209799.34689436961"/>
    <n v="209799.34689436961"/>
    <n v="209799.34689436961"/>
    <n v="2517592.1627324354"/>
    <n v="755277.64881973062"/>
  </r>
  <r>
    <s v="O.NG.PPW.OSR.TEP.724ER"/>
    <s v="OIL SPILL RESPONSE WEST (TRP)           "/>
    <n v="101145"/>
    <s v="SPILL CLEAN-UP"/>
    <s v="IRETI OMOTOSO"/>
    <s v="PRODUCTION"/>
    <n v="415006"/>
    <n v="4150"/>
    <s v="HSE"/>
    <s v="BASE JV"/>
    <s v="PRODUCTION"/>
    <s v="PRODUCTION"/>
    <s v="Pipeline Asset Manager"/>
    <s v="_x0009_Remediation &amp; OSR Manager                                                       "/>
    <x v="0"/>
    <s v="DAMIAN-PAUL.AGUIYI@SHELL.COM"/>
    <x v="0"/>
    <s v="OPEX"/>
    <s v="NON SAL"/>
    <s v="N/A"/>
    <s v="N/A"/>
    <s v="C_OPSE_OIL_Z11"/>
    <s v="P244.01 Other Production Expenses"/>
    <s v="S7200 Services"/>
    <s v="A2110 Production Operations"/>
    <n v="217856.96000000002"/>
    <n v="46032.67"/>
    <n v="119027176.07655677"/>
    <n v="173058"/>
    <n v="563311.03631657956"/>
    <n v="80593802.079999998"/>
    <n v="121947"/>
    <n v="386188.97403278691"/>
    <n v="-177122.06228379265"/>
    <s v="REDUCTION IN SCOPE - DROP IN THE NUMBER OF SPILL SITES TO BE CLEANED UP"/>
    <n v="0"/>
    <n v="0"/>
    <n v="0"/>
    <n v="0"/>
    <n v="0"/>
    <n v="0"/>
    <s v=" Carry out Oil spill Response/Cleanup (Containment, Recovery, evacuation and flushin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6942.586359714958"/>
    <n v="46942.586359714958"/>
    <n v="46942.586359714958"/>
    <n v="46942.586359714958"/>
    <n v="46942.586359714958"/>
    <n v="46942.586359714958"/>
    <n v="46942.586359714958"/>
    <n v="46942.586359714958"/>
    <n v="46942.586359714958"/>
    <n v="46942.586359714958"/>
    <n v="46942.586359714958"/>
    <n v="46942.586359714958"/>
    <n v="563311.03631657956"/>
    <n v="168993.31089497387"/>
  </r>
  <r>
    <s v="O.NG.PPW.OSR.TRP.724ER"/>
    <s v="OIL SPILL RESPONSE WEST (TEP)"/>
    <n v="101145"/>
    <s v="SPILL CLEAN-UP"/>
    <s v="IRETI OMOTOSO"/>
    <s v="PRODUCTION"/>
    <n v="415006"/>
    <n v="4150"/>
    <s v="HSE"/>
    <s v="BASE JV"/>
    <s v="PRODUCTION"/>
    <s v="PRODUCTION"/>
    <s v="Pipeline Asset Manager"/>
    <s v="_x0009_Remediation &amp; OSR Manager                                                       "/>
    <x v="0"/>
    <s v="DAMIAN-PAUL.AGUIYI@SHELL.COM"/>
    <x v="0"/>
    <s v="OPEX"/>
    <s v="NON SAL"/>
    <s v="N/A"/>
    <s v="N/A"/>
    <s v="C_OPSE_OIL_Z11"/>
    <s v="P244.01 Other Production Expenses"/>
    <s v="S7200 Services"/>
    <s v="A2340 Overhead"/>
    <n v="49448.499999999993"/>
    <n v="280846.66999999993"/>
    <n v="119027176.07655677"/>
    <n v="173058"/>
    <n v="563311.03631657956"/>
    <n v="80593802.079999998"/>
    <n v="121947"/>
    <n v="386188.97403278691"/>
    <n v="-177122.06228379265"/>
    <s v="REDUCTION IN SCOPE - DROP IN THE NUMBER OF SPILL SITES TO BE CLEANED UP"/>
    <n v="0"/>
    <n v="0"/>
    <n v="0"/>
    <n v="0"/>
    <n v="0"/>
    <n v="0"/>
    <s v=" Carry out Oil spill Response/Cleanup (Containment, Recovery, evacuation and flushin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6942.586359714958"/>
    <n v="46942.586359714958"/>
    <n v="46942.586359714958"/>
    <n v="46942.586359714958"/>
    <n v="46942.586359714958"/>
    <n v="46942.586359714958"/>
    <n v="46942.586359714958"/>
    <n v="46942.586359714958"/>
    <n v="46942.586359714958"/>
    <n v="46942.586359714958"/>
    <n v="46942.586359714958"/>
    <n v="46942.586359714958"/>
    <n v="563311.03631657956"/>
    <n v="168993.31089497387"/>
  </r>
  <r>
    <n v="101276"/>
    <s v="CATERING/ACCOMM/HSEKEEPING LAND AREA 1"/>
    <n v="101276"/>
    <s v="CATERING/ ACCOMMODATION &amp; HOUSEKEEPING IN LAND EAST"/>
    <s v="IRETI OMOTOSO"/>
    <s v="PRODUCTION"/>
    <n v="413001"/>
    <n v="4130"/>
    <s v="OF-MTCE"/>
    <s v="BASE JV"/>
    <s v="PRODUCTION"/>
    <s v="PRODUCTION"/>
    <s v="Asset Manager, Land East Hub"/>
    <s v="Asset Management Integration Lead"/>
    <x v="1"/>
    <s v="DENNIS.ONYEBUCHIE@SHELL.COM"/>
    <x v="0"/>
    <s v="OPEX"/>
    <s v="NON SAL"/>
    <s v="N/A"/>
    <s v="N/A"/>
    <s v="N/A"/>
    <s v="P231 Production Operations"/>
    <s v="S7200 Services"/>
    <s v="A2110 Production Operations"/>
    <n v="43777.279999999999"/>
    <n v="21091.53"/>
    <n v="0"/>
    <n v="0"/>
    <n v="0"/>
    <m/>
    <m/>
    <n v="0"/>
    <n v="0"/>
    <m/>
    <n v="875983579.00000012"/>
    <n v="0"/>
    <n v="2872077.3081967216"/>
    <n v="875981166.44241774"/>
    <n v="0"/>
    <n v="2872069.398171861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2218"/>
    <s v="CATERING EAST"/>
    <n v="101276"/>
    <s v="CATERING/ ACCOMMODATION &amp; HOUSEKEEPING IN LAND EAST"/>
    <s v="IRETI OMOTOSO"/>
    <s v="PRODUCTION"/>
    <n v="413001"/>
    <n v="4130"/>
    <s v="OF-MTCE"/>
    <s v="BASE JV"/>
    <s v="PRODUCTION"/>
    <s v="PRODUCTION"/>
    <s v="Asset Manager, Central Hub"/>
    <s v="Asset Management Integration Lead"/>
    <x v="1"/>
    <s v="DENNIS.ONYEBUCHIE@SHELL.COM"/>
    <x v="0"/>
    <s v="OPEX"/>
    <s v="NON SAL"/>
    <s v="N/A"/>
    <s v="N/A"/>
    <s v="N/A"/>
    <s v="P236.10 Office/Property Management"/>
    <s v="S7200 Services"/>
    <s v="A2340 Overhead"/>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4909"/>
    <s v="CATERING/ ACCOM/ HSEKEEP LAND AREA2 EAST"/>
    <n v="101276"/>
    <s v="CATERING/ ACCOMMODATION &amp; HOUSEKEEPING IN LAND EAST"/>
    <s v="IRETI OMOTOSO"/>
    <s v="PRODUCTION"/>
    <n v="413001"/>
    <n v="4130"/>
    <s v="OF-MTCE"/>
    <s v="BASE JV"/>
    <s v="PRODUCTION"/>
    <s v="PRODUCTION"/>
    <s v="Asset Manager, Central Hub"/>
    <s v="Asset Management Integration Lead"/>
    <x v="1"/>
    <s v="DENNIS.ONYEBUCHIE@SHELL.COM"/>
    <x v="0"/>
    <s v="OPEX"/>
    <s v="NON SAL"/>
    <s v="N/A"/>
    <s v="N/A"/>
    <s v="N/A"/>
    <s v="P231 Production Operations"/>
    <s v="S7200 Services"/>
    <s v="A2110 Production Operations"/>
    <n v="-57732.74"/>
    <n v="-34041.72"/>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872"/>
    <s v="PAE CATERING/ACCOMMODATION/HOUSE KEEPING"/>
    <n v="101276"/>
    <s v="CATERING/ ACCOMMODATION &amp; HOUSEKEEPING IN LAND EAST"/>
    <s v="IRETI OMOTOSO"/>
    <s v="PRODUCTION"/>
    <n v="413001"/>
    <n v="4130"/>
    <s v="OF-MTCE"/>
    <s v="BASE JV"/>
    <s v="PRODUCTION"/>
    <s v="PRODUCTION"/>
    <s v="Asset Manager, Land East Hub"/>
    <s v="Asset Management Integration Lead"/>
    <x v="1"/>
    <s v="DENNIS.ONYEBUCHIE@SHELL.COM"/>
    <x v="0"/>
    <s v="OPEX"/>
    <s v="NON SAL"/>
    <s v="N/A"/>
    <s v="N/A"/>
    <s v="N/A"/>
    <s v="P231 Production Operations"/>
    <s v="S7200 Services"/>
    <s v="A2110 Production Operations"/>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04"/>
    <s v="CATERING/ ACCOMODATION/ HSEKEEP "/>
    <n v="101276"/>
    <s v="CATERING/ ACCOMMODATION &amp; HOUSEKEEPING IN LAND EAST"/>
    <s v="IRETI OMOTOSO"/>
    <s v="PRODUCTION"/>
    <n v="413001"/>
    <n v="4130"/>
    <s v="OF-MTCE"/>
    <s v="BASE JV"/>
    <s v="PRODUCTION"/>
    <s v="PRODUCTION"/>
    <s v="Asset Manager, Land East Hub"/>
    <s v="Asset Management Integration Lead"/>
    <x v="1"/>
    <s v="DENNIS.ONYEBUCHIE@SHELL.COM"/>
    <x v="0"/>
    <s v="OPEX"/>
    <s v="NON SAL"/>
    <s v="N/A"/>
    <s v="N/A"/>
    <s v="N/A"/>
    <s v="P231 Production Operations"/>
    <s v="S7200 Services"/>
    <s v="A2110 Production Operations"/>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52"/>
    <s v="GENERAL OVERHEAD GBARAN"/>
    <n v="101276"/>
    <s v="CATERING/ ACCOMMODATION &amp; HOUSEKEEPING IN LAND EAST"/>
    <s v="IRETI OMOTOSO"/>
    <s v="PRODUCTION"/>
    <n v="413001"/>
    <n v="4130"/>
    <s v="OF-MTCE"/>
    <s v="BASE JV"/>
    <s v="PRODUCTION"/>
    <s v="PRODUCTION"/>
    <s v="Asset Manager, Central Hub"/>
    <s v="Asset Management Integration Lead"/>
    <x v="1"/>
    <s v="DENNIS.ONYEBUCHIE@SHELL.COM"/>
    <x v="0"/>
    <s v="OPEX"/>
    <s v="NON SAL"/>
    <s v="N/A"/>
    <s v="N/A"/>
    <s v="N/A"/>
    <s v="P231 Production Operations"/>
    <s v="S7200 Services"/>
    <s v="A2110 Production Operations"/>
    <n v="0"/>
    <n v="2348.66"/>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1F.FLB.71300"/>
    <s v="CATERING/ACCOMM/HSEKEEPING AGBADA 1 F/S"/>
    <n v="101276"/>
    <s v="CATERING/ ACCOMMODATION &amp; HOUSEKEEPING IN LAND EAST"/>
    <s v="IRETI OMOTOSO"/>
    <s v="PRODUCTION"/>
    <n v="413001"/>
    <n v="4130"/>
    <s v="OF-MTCE"/>
    <s v="BASE JV"/>
    <s v="PRODUCTION"/>
    <s v="PRODUCTION"/>
    <s v="Asset Manager, Land East Hub"/>
    <s v="Asset Management Integration Lead"/>
    <x v="1"/>
    <s v="DENNIS.ONYEBUCHIE@SHELL.COM"/>
    <x v="0"/>
    <s v="OPEX"/>
    <s v="NON SAL"/>
    <s v="N/A"/>
    <s v="N/A"/>
    <s v="N_AGBD_EL1_N01"/>
    <s v="P231 Production Operations"/>
    <s v="S7200 Services"/>
    <s v="A2110 Production Operations"/>
    <n v="358761.92"/>
    <n v="525430.82999999996"/>
    <n v="14768445"/>
    <n v="0"/>
    <n v="48421.131147540982"/>
    <n v="14768445"/>
    <n v="0"/>
    <n v="48421.131147540982"/>
    <n v="0"/>
    <m/>
    <n v="0"/>
    <n v="0"/>
    <n v="0"/>
    <n v="0"/>
    <n v="0"/>
    <n v="0"/>
    <s v="Lunch packs supplied for 15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035.0942622950815"/>
    <n v="4035.0942622950815"/>
    <n v="4035.0942622950815"/>
    <n v="4035.0942622950815"/>
    <n v="4035.0942622950815"/>
    <n v="4035.0942622950815"/>
    <n v="4035.0942622950815"/>
    <n v="4035.0942622950815"/>
    <n v="4035.0942622950815"/>
    <n v="4035.0942622950815"/>
    <n v="4035.0942622950815"/>
    <n v="4035.0942622950815"/>
    <n v="48421.131147540982"/>
    <n v="14526.339344262295"/>
  </r>
  <r>
    <s v="O.NG.PAE.A2F.FLB.71300"/>
    <s v="CATERING/ACCOMM/HSEKEEPING AGBADA 2 F/S"/>
    <n v="101276"/>
    <s v="CATERING/ ACCOMMODATION &amp; HOUSEKEEPING IN LAND EAST"/>
    <s v="IRETI OMOTOSO"/>
    <s v="PRODUCTION"/>
    <n v="413001"/>
    <n v="4130"/>
    <s v="OF-MTCE"/>
    <s v="BASE JV"/>
    <s v="PRODUCTION"/>
    <s v="PRODUCTION"/>
    <s v="Asset Manager, Land East Hub"/>
    <s v="Asset Management Integration Lead"/>
    <x v="1"/>
    <s v="DENNIS.ONYEBUCHIE@SHELL.COM"/>
    <x v="0"/>
    <s v="OPEX"/>
    <s v="NON SAL"/>
    <s v="N/A"/>
    <s v="N/A"/>
    <s v="N_AGBD_EL1_N01"/>
    <s v="P231 Production Operations"/>
    <s v="S7200 Services"/>
    <s v="A2110 Production Operations"/>
    <n v="106146.8"/>
    <n v="8864.39"/>
    <n v="49757330"/>
    <n v="0"/>
    <n v="163138.78688524591"/>
    <n v="49757330"/>
    <n v="0"/>
    <n v="163138.78688524591"/>
    <n v="0"/>
    <m/>
    <n v="0"/>
    <n v="0"/>
    <n v="0"/>
    <n v="0"/>
    <n v="0"/>
    <n v="0"/>
    <s v="Lunch packs supplied for 40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594.898907103825"/>
    <n v="13594.898907103825"/>
    <n v="13594.898907103825"/>
    <n v="13594.898907103825"/>
    <n v="13594.898907103825"/>
    <n v="13594.898907103825"/>
    <n v="13594.898907103825"/>
    <n v="13594.898907103825"/>
    <n v="13594.898907103825"/>
    <n v="13594.898907103825"/>
    <n v="13594.898907103825"/>
    <n v="13594.898907103825"/>
    <n v="163138.78688524594"/>
    <n v="48941.636065573774"/>
  </r>
  <r>
    <n v="101266"/>
    <s v="CORPORATE MTCE SYSTEMS MANAGEMENT"/>
    <n v="101266"/>
    <s v="CORPORATE MTCE SYSTEMS MANAGEMENT"/>
    <s v="IRETI OMOTOSO"/>
    <s v="PRODUCTION"/>
    <n v="413001"/>
    <n v="4130"/>
    <s v="OF-MTCE"/>
    <s v="BASE JV"/>
    <s v="PRODUCTION"/>
    <s v="PRODUCTION"/>
    <s v="Production Services Manager"/>
    <s v="Manager, Turnaround &amp; Maintenance Execution"/>
    <x v="2"/>
    <s v="OLAKUNLE.AJAYI@SHELL.COM"/>
    <x v="0"/>
    <s v="OPEX"/>
    <s v="NON SAL"/>
    <s v="N/A"/>
    <s v="N/A"/>
    <s v="N/A"/>
    <s v="P233 Facilities Maintenance"/>
    <s v="S7200 Services"/>
    <s v="A2140 Facilities Maintenance"/>
    <n v="-33582.979999999981"/>
    <n v="7.2759576141834259E-12"/>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267"/>
    <s v="PRODUCTN OPERATION SYSTEMS OVERHEAD"/>
    <n v="101267"/>
    <s v="PRODUCTN OPERATION SYSTEMS OVERHEAD"/>
    <s v="IRETI OMOTOSO"/>
    <s v="PRODUCTION"/>
    <n v="415002"/>
    <n v="4150"/>
    <s v="OF-MTCE"/>
    <s v="BASE JV"/>
    <s v="PRODUCTION"/>
    <s v="PRODUCTION"/>
    <s v="Production Services Manager"/>
    <s v="_x0009_Production Support Manager                                                          "/>
    <x v="3"/>
    <s v="G.OMOKARO@SHELL.COM"/>
    <x v="0"/>
    <s v="OPEX"/>
    <s v="NON SAL"/>
    <s v="N/A"/>
    <s v="N/A"/>
    <s v="N/A"/>
    <s v="P231 Production Operations"/>
    <s v="S7200 Services"/>
    <s v="A2110 Production Operations"/>
    <n v="842"/>
    <n v="20876.589999999997"/>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271"/>
    <s v="GENERAL OH - MANAGE COMPANY BUSINESS EA"/>
    <n v="101271"/>
    <s v="GENERAL OH - MANAGE COMPANY BUSINESS EA"/>
    <s v="IRETI OMOTOSO"/>
    <s v="PRODUCTION"/>
    <n v="414001"/>
    <n v="4140"/>
    <s v="G&amp;A"/>
    <s v="BASE JV"/>
    <s v="PRODUCTION"/>
    <s v="PRODUCTION"/>
    <s v="Asset Manager, EA Hub"/>
    <s v="Asset Management Integration Lead"/>
    <x v="4"/>
    <s v="OGBONNA.NWACHI@SHELL.COM"/>
    <x v="0"/>
    <s v="OPEX"/>
    <s v="NON SAL"/>
    <s v="N/A"/>
    <s v="N/A"/>
    <s v="N/A"/>
    <s v="P231 Production Operations"/>
    <s v="S7200 Services"/>
    <s v="A2110 Production Operations"/>
    <n v="-121.45"/>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BF.FLB.71300"/>
    <s v="CATERING/ACCOMM/HSEKEEPING ADIBAWA"/>
    <n v="101276"/>
    <s v="CATERING/ ACCOMMODATION &amp; HOUSEKEEPING IN LAND EAST"/>
    <s v="IRETI OMOTOSO"/>
    <s v="PRODUCTION"/>
    <n v="413001"/>
    <n v="4130"/>
    <s v="OF-MTCE"/>
    <s v="BASE JV"/>
    <s v="PRODUCTION"/>
    <s v="PRODUCTION"/>
    <s v="Asset Manager, Central Hub"/>
    <s v="Asset Management Integration Lead"/>
    <x v="1"/>
    <s v="DENNIS.ONYEBUCHIE@SHELL.COM"/>
    <x v="0"/>
    <s v="OPEX"/>
    <s v="NON SAL"/>
    <s v="N/A"/>
    <s v="N/A"/>
    <s v="N_ADIB_EL1_N02"/>
    <s v="P231 Production Operations"/>
    <s v="S7200 Services"/>
    <s v="A2110 Production Operations"/>
    <n v="0"/>
    <n v="485.64"/>
    <n v="5652200"/>
    <n v="0"/>
    <n v="18531.803278688523"/>
    <n v="5652200"/>
    <n v="0"/>
    <n v="18531.803278688523"/>
    <n v="0"/>
    <m/>
    <n v="0"/>
    <n v="0"/>
    <n v="0"/>
    <n v="0"/>
    <n v="0"/>
    <n v="0"/>
    <s v="Adibawa FS  Lunch served 4 field personnel (Station attendants on dut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44.3169398907103"/>
    <n v="1544.3169398907103"/>
    <n v="1544.3169398907103"/>
    <n v="1544.3169398907103"/>
    <n v="1544.3169398907103"/>
    <n v="1544.3169398907103"/>
    <n v="1544.3169398907103"/>
    <n v="1544.3169398907103"/>
    <n v="1544.3169398907103"/>
    <n v="1544.3169398907103"/>
    <n v="1544.3169398907103"/>
    <n v="1544.3169398907103"/>
    <n v="18531.803278688523"/>
    <n v="5559.5409836065564"/>
  </r>
  <r>
    <s v="O.NG.PAE.AHF.FLB.71300"/>
    <s v="CATERING/ACCOMM/HSEKEEPING AHIA"/>
    <n v="101276"/>
    <s v="CATERING/ ACCOMMODATION &amp; HOUSEKEEPING IN LAND EAST"/>
    <s v="IRETI OMOTOSO"/>
    <s v="PRODUCTION"/>
    <n v="413001"/>
    <n v="4130"/>
    <s v="OF-MTCE"/>
    <s v="BASE JV"/>
    <s v="PRODUCTION"/>
    <s v="PRODUCTION"/>
    <s v="Asset Manager, Land East Hub"/>
    <s v="Asset Management Integration Lead"/>
    <x v="1"/>
    <s v="DENNIS.ONYEBUCHIE@SHELL.COM"/>
    <x v="0"/>
    <s v="OPEX"/>
    <s v="NON SAL"/>
    <s v="N/A"/>
    <s v="N/A"/>
    <s v="N_AHIA_EL2_N03"/>
    <s v="P231 Production Operations"/>
    <s v="S7200 Services"/>
    <s v="A2110 Production Operations"/>
    <n v="597473.63"/>
    <n v="690124.87000000011"/>
    <n v="51593250"/>
    <n v="0"/>
    <n v="169158.19672131148"/>
    <n v="51593250"/>
    <n v="0"/>
    <n v="169158.19672131148"/>
    <n v="0"/>
    <m/>
    <n v="0"/>
    <n v="0"/>
    <n v="0"/>
    <n v="0"/>
    <n v="0"/>
    <n v="0"/>
    <s v="Ahia FS  breakfast served 20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096.516393442624"/>
    <n v="14096.516393442624"/>
    <n v="14096.516393442624"/>
    <n v="14096.516393442624"/>
    <n v="14096.516393442624"/>
    <n v="14096.516393442624"/>
    <n v="14096.516393442624"/>
    <n v="14096.516393442624"/>
    <n v="14096.516393442624"/>
    <n v="14096.516393442624"/>
    <n v="14096.516393442624"/>
    <n v="14096.516393442624"/>
    <n v="169158.19672131148"/>
    <n v="50747.459016393441"/>
  </r>
  <r>
    <s v="O.NG.PAE.EUF.FLB.71300"/>
    <s v="CATERING/ACCOMM/HSEKEEPING ETELEBU"/>
    <n v="101276"/>
    <s v="CATERING/ ACCOMMODATION &amp; HOUSEKEEPING IN LAND EAST"/>
    <s v="IRETI OMOTOSO"/>
    <s v="PRODUCTION"/>
    <n v="413001"/>
    <n v="4130"/>
    <s v="OF-MTCE"/>
    <s v="BASE JV"/>
    <s v="PRODUCTION"/>
    <s v="PRODUCTION"/>
    <s v="Asset Manager, Central Hub"/>
    <s v="Asset Management Integration Lead"/>
    <x v="1"/>
    <s v="DENNIS.ONYEBUCHIE@SHELL.COM"/>
    <x v="0"/>
    <s v="OPEX"/>
    <s v="NON SAL"/>
    <s v="N/A"/>
    <s v="N/A"/>
    <s v="N_ETEL_EL2_N01"/>
    <s v="P231 Production Operations"/>
    <s v="S7200 Services"/>
    <s v="A2110 Production Operations"/>
    <n v="2614.2199999999998"/>
    <n v="0"/>
    <n v="6110400"/>
    <n v="0"/>
    <n v="20034.098360655738"/>
    <n v="6110400"/>
    <n v="0"/>
    <n v="20034.098360655738"/>
    <n v="0"/>
    <m/>
    <n v="0"/>
    <n v="0"/>
    <n v="0"/>
    <n v="0"/>
    <n v="0"/>
    <n v="0"/>
    <s v="Etelebou FS  Lunch served 4 field personnel (Station attendants on dut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69.5081967213114"/>
    <n v="1669.5081967213114"/>
    <n v="1669.5081967213114"/>
    <n v="1669.5081967213114"/>
    <n v="1669.5081967213114"/>
    <n v="1669.5081967213114"/>
    <n v="1669.5081967213114"/>
    <n v="1669.5081967213114"/>
    <n v="1669.5081967213114"/>
    <n v="1669.5081967213114"/>
    <n v="1669.5081967213114"/>
    <n v="1669.5081967213114"/>
    <n v="20034.098360655738"/>
    <n v="6010.2295081967213"/>
  </r>
  <r>
    <s v="O.NG.PAE.GBA.FLB.71300"/>
    <s v="CATERING/ACCOMM/HSEKEEPING GBARAN AGG"/>
    <n v="101276"/>
    <s v="CATERING/ ACCOMMODATION &amp; HOUSEKEEPING IN LAND EAST"/>
    <s v="IRETI OMOTOSO"/>
    <s v="PRODUCTION"/>
    <n v="413001"/>
    <n v="4130"/>
    <s v="OF-MTCE"/>
    <s v="BASE JV"/>
    <s v="PRODUCTION"/>
    <s v="PRODUCTION"/>
    <s v="Asset Manager, Central Hub"/>
    <s v="Asset Management Integration Lead"/>
    <x v="1"/>
    <s v="DENNIS.ONYEBUCHIE@SHELL.COM"/>
    <x v="0"/>
    <s v="OPEX"/>
    <s v="NON SAL"/>
    <s v="N/A"/>
    <s v="N/A"/>
    <s v="N_GBAR_EL2_G01"/>
    <s v="P231 Production Operations - Gas"/>
    <s v="S7200 Services"/>
    <s v="A2110 Production Operations"/>
    <n v="706595.4"/>
    <n v="1237249.1500000001"/>
    <n v="106504700"/>
    <n v="0"/>
    <n v="349195.73770491802"/>
    <n v="106504700"/>
    <n v="0"/>
    <n v="349195.73770491802"/>
    <n v="0"/>
    <m/>
    <n v="0"/>
    <n v="0"/>
    <n v="0"/>
    <n v="0"/>
    <n v="0"/>
    <n v="0"/>
    <s v="Gbaran AGG Facilities Lunch served 47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9099.644808743167"/>
    <n v="29099.644808743167"/>
    <n v="29099.644808743167"/>
    <n v="29099.644808743167"/>
    <n v="29099.644808743167"/>
    <n v="29099.644808743167"/>
    <n v="29099.644808743167"/>
    <n v="29099.644808743167"/>
    <n v="29099.644808743167"/>
    <n v="29099.644808743167"/>
    <n v="29099.644808743167"/>
    <n v="29099.644808743167"/>
    <n v="349195.73770491802"/>
    <n v="104758.7213114754"/>
  </r>
  <r>
    <s v="O.NG.PAE.GBF.FLB.71300"/>
    <s v="CATERING/ACCOMM/HSEKEEPING GBARAN F/S"/>
    <n v="101276"/>
    <s v="CATERING/ ACCOMMODATION &amp; HOUSEKEEPING IN LAND EAST"/>
    <s v="IRETI OMOTOSO"/>
    <s v="PRODUCTION"/>
    <n v="413001"/>
    <n v="4130"/>
    <s v="OF-MTCE"/>
    <s v="BASE JV"/>
    <s v="PRODUCTION"/>
    <s v="PRODUCTION"/>
    <s v="Asset Manager, Central Hub"/>
    <s v="Asset Management Integration Lead"/>
    <x v="1"/>
    <s v="DENNIS.ONYEBUCHIE@SHELL.COM"/>
    <x v="0"/>
    <s v="OPEX"/>
    <s v="NON SAL"/>
    <s v="N/A"/>
    <s v="N/A"/>
    <s v="N_GBAR_EL2_G01"/>
    <s v="P231 Production Operations"/>
    <s v="S7200 Services"/>
    <s v="A2110 Production Operations"/>
    <n v="450471.52"/>
    <n v="314867.31"/>
    <n v="140910719"/>
    <n v="0"/>
    <n v="462002.35737704916"/>
    <n v="140910719"/>
    <n v="0"/>
    <n v="462002.35737704916"/>
    <n v="0"/>
    <m/>
    <n v="0"/>
    <n v="0"/>
    <n v="0"/>
    <n v="0"/>
    <n v="0"/>
    <n v="0"/>
    <s v="Gbaran Oil Facilities Lunch served 80 field personnel (increase due to additional personnel on crew change day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8500.19644808743"/>
    <n v="38500.19644808743"/>
    <n v="38500.19644808743"/>
    <n v="38500.19644808743"/>
    <n v="38500.19644808743"/>
    <n v="38500.19644808743"/>
    <n v="38500.19644808743"/>
    <n v="38500.19644808743"/>
    <n v="38500.19644808743"/>
    <n v="38500.19644808743"/>
    <n v="38500.19644808743"/>
    <n v="38500.19644808743"/>
    <n v="462002.35737704928"/>
    <n v="138600.70721311474"/>
  </r>
  <r>
    <s v="O.NG.PAE.I1F.FLB.71300"/>
    <s v="CATERING/ACCOMM/HSEKEEPING IMO RIVER 1"/>
    <n v="101276"/>
    <s v="CATERING/ ACCOMMODATION &amp; HOUSEKEEPING IN LAND EAST"/>
    <s v="IRETI OMOTOSO"/>
    <s v="PRODUCTION"/>
    <n v="413001"/>
    <n v="4130"/>
    <s v="OF-MTCE"/>
    <s v="BASE JV"/>
    <s v="PRODUCTION"/>
    <s v="PRODUCTION"/>
    <s v="Asset Manager, Land East Hub"/>
    <s v="Asset Management Integration Lead"/>
    <x v="1"/>
    <s v="DENNIS.ONYEBUCHIE@SHELL.COM"/>
    <x v="0"/>
    <s v="OPEX"/>
    <s v="NON SAL"/>
    <s v="N/A"/>
    <s v="N/A"/>
    <s v="N_IMOR_EL1_N01"/>
    <s v="P231 Production Operations"/>
    <s v="S7200 Services"/>
    <s v="A2110 Production Operations"/>
    <n v="581725.43999999994"/>
    <n v="504902.52"/>
    <n v="118473400"/>
    <n v="0"/>
    <n v="388437.37704918033"/>
    <n v="118473400"/>
    <n v="0"/>
    <n v="388437.37704918033"/>
    <n v="0"/>
    <m/>
    <n v="0"/>
    <n v="0"/>
    <n v="0"/>
    <n v="0"/>
    <n v="0"/>
    <n v="0"/>
    <s v="Breakfast supplied for 60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2369.781420765026"/>
    <n v="32369.781420765026"/>
    <n v="32369.781420765026"/>
    <n v="32369.781420765026"/>
    <n v="32369.781420765026"/>
    <n v="32369.781420765026"/>
    <n v="32369.781420765026"/>
    <n v="32369.781420765026"/>
    <n v="32369.781420765026"/>
    <n v="32369.781420765026"/>
    <n v="32369.781420765026"/>
    <n v="32369.781420765026"/>
    <n v="388437.37704918039"/>
    <n v="116531.21311475409"/>
  </r>
  <r>
    <s v="O.NG.PAE.I2F.FLB.71300"/>
    <s v="CATERING/ACCOMM/HSEKEEPING IMO RIVER 2"/>
    <n v="101276"/>
    <s v="CATERING/ ACCOMMODATION &amp; HOUSEKEEPING IN LAND EAST"/>
    <s v="IRETI OMOTOSO"/>
    <s v="PRODUCTION"/>
    <n v="413001"/>
    <n v="4130"/>
    <s v="OF-MTCE"/>
    <s v="BASE JV"/>
    <s v="PRODUCTION"/>
    <s v="PRODUCTION"/>
    <s v="Asset Manager, Land East Hub"/>
    <s v="Asset Management Integration Lead"/>
    <x v="1"/>
    <s v="DENNIS.ONYEBUCHIE@SHELL.COM"/>
    <x v="0"/>
    <s v="OPEX"/>
    <s v="NON SAL"/>
    <s v="N/A"/>
    <s v="N/A"/>
    <s v="N_IMOR_EL1_N01"/>
    <s v="P231 Production Operations"/>
    <s v="S7200 Services"/>
    <s v="A2110 Production Operations"/>
    <n v="13424.55"/>
    <n v="5666.41"/>
    <n v="6801900"/>
    <n v="0"/>
    <n v="22301.311475409835"/>
    <n v="6801900"/>
    <n v="0"/>
    <n v="22301.311475409835"/>
    <n v="0"/>
    <m/>
    <n v="0"/>
    <n v="0"/>
    <n v="0"/>
    <n v="0"/>
    <n v="0"/>
    <n v="0"/>
    <s v="Lunch supplied for 20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58.4426229508194"/>
    <n v="1858.4426229508194"/>
    <n v="1858.4426229508194"/>
    <n v="1858.4426229508194"/>
    <n v="1858.4426229508194"/>
    <n v="1858.4426229508194"/>
    <n v="1858.4426229508194"/>
    <n v="1858.4426229508194"/>
    <n v="1858.4426229508194"/>
    <n v="1858.4426229508194"/>
    <n v="1858.4426229508194"/>
    <n v="1858.4426229508194"/>
    <n v="22301.311475409835"/>
    <n v="6690.3934426229507"/>
  </r>
  <r>
    <n v="101305"/>
    <s v="NEW_ SUPPORT MAINTENANCE"/>
    <n v="101305"/>
    <s v="NEW_ SUPPORT MAINTENANCE"/>
    <s v="IRETI OMOTOSO"/>
    <s v="PRODUCTION"/>
    <n v="413001"/>
    <n v="4130"/>
    <s v="GAS"/>
    <s v="BASE JV"/>
    <s v="PRODUCTION"/>
    <s v="PRODUCTION"/>
    <s v="Production Services Manager"/>
    <s v="Manager, Turnaround &amp; Maintenance Execution"/>
    <x v="2"/>
    <s v="ABIODUN.BAKARE@SHELL.COM"/>
    <x v="0"/>
    <s v="OPEX"/>
    <s v="NON SAL"/>
    <s v="N/A"/>
    <s v="N/A"/>
    <s v="C_OPSE_OIL_Z11"/>
    <s v="P231 Production Operations"/>
    <s v="S7200 Services"/>
    <s v="A2170 Direct Mngt and Overheads"/>
    <n v="1647082.21"/>
    <n v="1265285.8500000001"/>
    <n v="151242660"/>
    <n v="779400"/>
    <n v="1275277.5737704919"/>
    <n v="151242660"/>
    <n v="779400"/>
    <n v="1275277.5737704919"/>
    <n v="0"/>
    <n v="0"/>
    <n v="151242660"/>
    <n v="779400"/>
    <n v="1275277.5737704919"/>
    <n v="156790403.82966515"/>
    <n v="720431.70818342338"/>
    <n v="1234498.6059856042"/>
    <s v=" Provision of specialist support for electrical system maintenance activities - 3no @ $28,867.52 x 12mths in West Workshop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6273.13114754099"/>
    <n v="106273.13114754099"/>
    <n v="106273.13114754099"/>
    <n v="106273.13114754099"/>
    <n v="106273.13114754099"/>
    <n v="106273.13114754099"/>
    <n v="106273.13114754099"/>
    <n v="106273.13114754099"/>
    <n v="106273.13114754099"/>
    <n v="106273.13114754099"/>
    <n v="106273.13114754099"/>
    <n v="106273.13114754099"/>
    <n v="1275277.5737704919"/>
    <n v="382583.27213114756"/>
  </r>
  <r>
    <s v="O.NG.PAE.I3F.FLB.71300"/>
    <s v="CATERING/ACCOMM/HSEKEEPING IMO RIVER 3"/>
    <n v="101276"/>
    <s v="CATERING/ ACCOMMODATION &amp; HOUSEKEEPING IN LAND EAST"/>
    <s v="IRETI OMOTOSO"/>
    <s v="PRODUCTION"/>
    <n v="413001"/>
    <n v="4130"/>
    <s v="OF-MTCE"/>
    <s v="BASE JV"/>
    <s v="PRODUCTION"/>
    <s v="PRODUCTION"/>
    <s v="Asset Manager, Land East Hub"/>
    <s v="Asset Management Integration Lead"/>
    <x v="1"/>
    <s v="DENNIS.ONYEBUCHIE@SHELL.COM"/>
    <x v="0"/>
    <s v="OPEX"/>
    <s v="NON SAL"/>
    <s v="N/A"/>
    <s v="N/A"/>
    <s v="N_IMOR_EL1_N01"/>
    <s v="P231 Production Operations"/>
    <s v="S7200 Services"/>
    <s v="A2110 Production Operations"/>
    <n v="0"/>
    <n v="0"/>
    <n v="7053900"/>
    <n v="0"/>
    <n v="23127.540983606559"/>
    <n v="7053900"/>
    <n v="0"/>
    <n v="23127.540983606559"/>
    <n v="0"/>
    <m/>
    <n v="0"/>
    <n v="0"/>
    <n v="0"/>
    <n v="0"/>
    <n v="0"/>
    <n v="0"/>
    <s v="Lunch supplied for 15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27.2950819672133"/>
    <n v="1927.2950819672133"/>
    <n v="1927.2950819672133"/>
    <n v="1927.2950819672133"/>
    <n v="1927.2950819672133"/>
    <n v="1927.2950819672133"/>
    <n v="1927.2950819672133"/>
    <n v="1927.2950819672133"/>
    <n v="1927.2950819672133"/>
    <n v="1927.2950819672133"/>
    <n v="1927.2950819672133"/>
    <n v="1927.2950819672133"/>
    <n v="23127.540983606552"/>
    <n v="6938.2622950819677"/>
  </r>
  <r>
    <s v="O.NG.PAE.IMA.FLB.71300"/>
    <s v="CATERING/ACCOMM/HSEKEEPING IMO RIVER 1 A"/>
    <n v="101276"/>
    <s v="CATERING/ ACCOMMODATION &amp; HOUSEKEEPING IN LAND EAST"/>
    <s v="IRETI OMOTOSO"/>
    <s v="PRODUCTION"/>
    <n v="413001"/>
    <n v="4130"/>
    <s v="OF-MTCE"/>
    <s v="BASE JV"/>
    <s v="PRODUCTION"/>
    <s v="PRODUCTION"/>
    <s v="Asset Manager, Land East Hub"/>
    <s v="Asset Management Integration Lead"/>
    <x v="1"/>
    <s v="DENNIS.ONYEBUCHIE@SHELL.COM"/>
    <x v="0"/>
    <s v="OPEX"/>
    <s v="NON SAL"/>
    <s v="N/A"/>
    <s v="N/A"/>
    <s v="N_IMOR_EL1_N01"/>
    <s v="P231 Production Operations"/>
    <s v="S7200 Services"/>
    <s v="A2110 Production Operations"/>
    <n v="-994.75"/>
    <n v="-388.57"/>
    <n v="9717000"/>
    <n v="0"/>
    <n v="31859.016393442624"/>
    <n v="9717000"/>
    <n v="0"/>
    <n v="31859.016393442624"/>
    <n v="0"/>
    <m/>
    <n v="0"/>
    <n v="0"/>
    <n v="0"/>
    <n v="0"/>
    <n v="0"/>
    <n v="0"/>
    <s v="Lunch supplied for 10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54.9180327868853"/>
    <n v="2654.9180327868853"/>
    <n v="2654.9180327868853"/>
    <n v="2654.9180327868853"/>
    <n v="2654.9180327868853"/>
    <n v="2654.9180327868853"/>
    <n v="2654.9180327868853"/>
    <n v="2654.9180327868853"/>
    <n v="2654.9180327868853"/>
    <n v="2654.9180327868853"/>
    <n v="2654.9180327868853"/>
    <n v="2654.9180327868853"/>
    <n v="31859.016393442624"/>
    <n v="9557.7049180327867"/>
  </r>
  <r>
    <s v="O.NG.PAE.KCF.FLB.71300"/>
    <s v="CATERING/ACCOMM/HSEKEEPING KOLO CREEK"/>
    <n v="101276"/>
    <s v="CATERING/ ACCOMMODATION &amp; HOUSEKEEPING IN LAND EAST"/>
    <s v="IRETI OMOTOSO"/>
    <s v="PRODUCTION"/>
    <n v="413001"/>
    <n v="4130"/>
    <s v="OF-MTCE"/>
    <s v="BASE JV"/>
    <s v="PRODUCTION"/>
    <s v="PRODUCTION"/>
    <s v="Asset Manager, Central Hub"/>
    <s v="Asset Management Integration Lead"/>
    <x v="1"/>
    <s v="DENNIS.ONYEBUCHIE@SHELL.COM"/>
    <x v="0"/>
    <s v="OPEX"/>
    <s v="NON SAL"/>
    <s v="N/A"/>
    <s v="N/A"/>
    <s v="N_KOCR_EL2_G01"/>
    <s v="P231 Production Operations"/>
    <s v="S7200 Services"/>
    <s v="A2110 Production Operations"/>
    <n v="-91320.57"/>
    <n v="-4646.84"/>
    <n v="74750250"/>
    <n v="0"/>
    <n v="245082.78688524591"/>
    <n v="74750250"/>
    <n v="0"/>
    <n v="245082.78688524591"/>
    <n v="0"/>
    <m/>
    <n v="0"/>
    <n v="0"/>
    <n v="0"/>
    <n v="0"/>
    <n v="0"/>
    <n v="0"/>
    <s v="Kolo Creek FS  Lunch served 40 field personnel (including the daily workers from the community - waste mgt, chemical handlers, WTP &amp; STP workers, station attendants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423.565573770491"/>
    <n v="20423.565573770491"/>
    <n v="20423.565573770491"/>
    <n v="20423.565573770491"/>
    <n v="20423.565573770491"/>
    <n v="20423.565573770491"/>
    <n v="20423.565573770491"/>
    <n v="20423.565573770491"/>
    <n v="20423.565573770491"/>
    <n v="20423.565573770491"/>
    <n v="20423.565573770491"/>
    <n v="20423.565573770491"/>
    <n v="245082.78688524591"/>
    <n v="73524.836065573763"/>
  </r>
  <r>
    <s v="O.NG.PAE.OGF.FLB.71300"/>
    <s v="CATERING/ACCOMM/HSEKEEPING OBIGBO F/S"/>
    <n v="101276"/>
    <s v="CATERING/ ACCOMMODATION &amp; HOUSEKEEPING IN LAND EAST"/>
    <s v="IRETI OMOTOSO"/>
    <s v="PRODUCTION"/>
    <n v="413001"/>
    <n v="4130"/>
    <s v="OF-MTCE"/>
    <s v="BASE JV"/>
    <s v="PRODUCTION"/>
    <s v="PRODUCTION"/>
    <s v="Asset Manager, Land East Hub"/>
    <s v="Asset Management Integration Lead"/>
    <x v="1"/>
    <s v="DENNIS.ONYEBUCHIE@SHELL.COM"/>
    <x v="0"/>
    <s v="OPEX"/>
    <s v="NON SAL"/>
    <s v="N/A"/>
    <s v="N/A"/>
    <s v="N_OBGN_EL1_G01"/>
    <s v="P231 Production Operations"/>
    <s v="S7200 Services"/>
    <s v="A2110 Production Operations"/>
    <n v="64071.93"/>
    <n v="112381.16"/>
    <n v="77408366"/>
    <n v="0"/>
    <n v="253797.92131147542"/>
    <n v="77408366"/>
    <n v="0"/>
    <n v="253797.92131147542"/>
    <n v="0"/>
    <m/>
    <n v="0"/>
    <n v="0"/>
    <n v="0"/>
    <n v="0"/>
    <n v="0"/>
    <n v="0"/>
    <s v="Dwellers ration for Obigbo FOC (20 room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149.826775956284"/>
    <n v="21149.826775956284"/>
    <n v="21149.826775956284"/>
    <n v="21149.826775956284"/>
    <n v="21149.826775956284"/>
    <n v="21149.826775956284"/>
    <n v="21149.826775956284"/>
    <n v="21149.826775956284"/>
    <n v="21149.826775956284"/>
    <n v="21149.826775956284"/>
    <n v="21149.826775956284"/>
    <n v="21149.826775956284"/>
    <n v="253797.92131147542"/>
    <n v="76139.376393442624"/>
  </r>
  <r>
    <s v="O.NG.PAE.OLF.FLB.71300"/>
    <s v="CATERING/ACCOMM/HSEKEEPING OBELE"/>
    <n v="101276"/>
    <s v="CATERING/ ACCOMMODATION &amp; HOUSEKEEPING IN LAND EAST"/>
    <s v="IRETI OMOTOSO"/>
    <s v="PRODUCTION"/>
    <n v="413001"/>
    <n v="4130"/>
    <s v="OF-MTCE"/>
    <s v="BASE JV"/>
    <s v="PRODUCTION"/>
    <s v="PRODUCTION"/>
    <s v="Asset Manager, Land East Hub"/>
    <s v="Asset Management Integration Lead"/>
    <x v="1"/>
    <s v="DENNIS.ONYEBUCHIE@SHELL.COM"/>
    <x v="0"/>
    <s v="OPEX"/>
    <s v="NON SAL"/>
    <s v="N/A"/>
    <s v="N/A"/>
    <s v="N_OBEL_EL1_N03"/>
    <s v="P231 Production Operations"/>
    <s v="S7200 Services"/>
    <s v="A2110 Production Operations"/>
    <n v="106262.09"/>
    <n v="213333.8"/>
    <n v="11836120"/>
    <n v="0"/>
    <n v="38806.950819672129"/>
    <n v="11836120"/>
    <n v="0"/>
    <n v="38806.950819672129"/>
    <n v="0"/>
    <m/>
    <n v="0"/>
    <n v="0"/>
    <n v="0"/>
    <n v="0"/>
    <n v="0"/>
    <n v="0"/>
    <s v="Lunch packs supplied for 10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233.9125683060106"/>
    <n v="3233.9125683060106"/>
    <n v="3233.9125683060106"/>
    <n v="3233.9125683060106"/>
    <n v="3233.9125683060106"/>
    <n v="3233.9125683060106"/>
    <n v="3233.9125683060106"/>
    <n v="3233.9125683060106"/>
    <n v="3233.9125683060106"/>
    <n v="3233.9125683060106"/>
    <n v="3233.9125683060106"/>
    <n v="3233.9125683060106"/>
    <n v="38806.950819672136"/>
    <n v="11642.085245901639"/>
  </r>
  <r>
    <n v="101323"/>
    <s v="OVERHEADS, PNCFV AVIATION"/>
    <n v="101323"/>
    <s v="OVERHEADS, PNCFV AVIATION"/>
    <s v="IRETI OMOTOSO"/>
    <s v="PRODUCTION"/>
    <n v="415002"/>
    <n v="4150"/>
    <s v="G&amp;A"/>
    <s v="BASE JV"/>
    <s v="PRODUCTION"/>
    <s v="PRODUCTION"/>
    <s v="Production Services Manager"/>
    <s v="Logistics Manager"/>
    <x v="5"/>
    <s v="SAMUEL.BAJAH@SHELL.COM"/>
    <x v="0"/>
    <s v="OPEX"/>
    <s v="NON SAL"/>
    <s v="N/A"/>
    <s v="N/A"/>
    <s v="C_OPSE_OIL_Z11"/>
    <s v="P235 Direct Management"/>
    <s v="S7200 Services"/>
    <s v="A2340 Overhead"/>
    <n v="118393.15000000002"/>
    <n v="117663.74"/>
    <n v="17269540"/>
    <n v="60048"/>
    <n v="116669.44262295082"/>
    <n v="17269540"/>
    <n v="60048"/>
    <n v="116669.44262295082"/>
    <n v="0"/>
    <n v="0"/>
    <n v="17269540"/>
    <n v="60048"/>
    <n v="116669.44262295082"/>
    <n v="17617569.410901502"/>
    <n v="64864.258668555674"/>
    <n v="122626.78132724913"/>
    <s v="DOMESTIC FLIGHTS: Local flight tickets for 1 person(s) every ~two weeks @N120000/ROUND TRIP = 1XN120,000X20week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722.4535519125675"/>
    <n v="9722.4535519125675"/>
    <n v="9722.4535519125675"/>
    <n v="9722.4535519125675"/>
    <n v="9722.4535519125675"/>
    <n v="9722.4535519125675"/>
    <n v="9722.4535519125675"/>
    <n v="9722.4535519125675"/>
    <n v="9722.4535519125675"/>
    <n v="9722.4535519125675"/>
    <n v="9722.4535519125675"/>
    <n v="9722.4535519125675"/>
    <n v="116669.44262295078"/>
    <n v="35000.832786885243"/>
  </r>
  <r>
    <s v="O.NG.PAE.OUF.FLB.71300"/>
    <s v="CATERING/ACCOMM/HSEKEEPING OGUTA"/>
    <n v="101276"/>
    <s v="CATERING/ ACCOMMODATION &amp; HOUSEKEEPING IN LAND EAST"/>
    <s v="IRETI OMOTOSO"/>
    <s v="PRODUCTION"/>
    <n v="413001"/>
    <n v="4130"/>
    <s v="OF-MTCE"/>
    <s v="BASE JV"/>
    <s v="PRODUCTION"/>
    <s v="PRODUCTION"/>
    <s v="Asset Manager, Land East Hub"/>
    <s v="Asset Management Integration Lead"/>
    <x v="1"/>
    <s v="DENNIS.ONYEBUCHIE@SHELL.COM"/>
    <x v="0"/>
    <s v="OPEX"/>
    <s v="NON SAL"/>
    <s v="N/A"/>
    <s v="N/A"/>
    <s v="N_OGUT_ENV_N01"/>
    <s v="P231 Production Operations"/>
    <s v="S7200 Services"/>
    <s v="A2110 Production Operations"/>
    <n v="6313.63"/>
    <n v="9819.44"/>
    <n v="32243500"/>
    <n v="0"/>
    <n v="105716.39344262295"/>
    <n v="32243500"/>
    <n v="0"/>
    <n v="105716.39344262295"/>
    <n v="0"/>
    <m/>
    <n v="0"/>
    <n v="0"/>
    <n v="0"/>
    <n v="0"/>
    <n v="0"/>
    <n v="0"/>
    <s v="Oguta FS  breakfast served 20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809.6994535519116"/>
    <n v="8809.6994535519116"/>
    <n v="8809.6994535519116"/>
    <n v="8809.6994535519116"/>
    <n v="8809.6994535519116"/>
    <n v="8809.6994535519116"/>
    <n v="8809.6994535519116"/>
    <n v="8809.6994535519116"/>
    <n v="8809.6994535519116"/>
    <n v="8809.6994535519116"/>
    <n v="8809.6994535519116"/>
    <n v="8809.6994535519116"/>
    <n v="105716.39344262291"/>
    <n v="31714.918032786885"/>
  </r>
  <r>
    <n v="101326"/>
    <s v="SAC CRP FIXED WING"/>
    <n v="101326"/>
    <s v="SAC CRP FIXED WING"/>
    <s v="IRETI OMOTOSO"/>
    <s v="PRODUCTION"/>
    <n v="415003"/>
    <n v="4150"/>
    <s v="PMM"/>
    <s v="BASE JV"/>
    <s v="PRODUCTION"/>
    <s v="PRODUCTION"/>
    <s v="Production Services Manager"/>
    <s v="Logistics Manager"/>
    <x v="5"/>
    <s v="SAMUEL.BAJAH@SHELL.COM"/>
    <x v="0"/>
    <s v="OPEX"/>
    <s v="NON SAL"/>
    <s v="N/A"/>
    <s v="N/A"/>
    <s v="C_OPSE_OIL_Z11"/>
    <s v="P235 Direct Management"/>
    <s v="S7200 Services"/>
    <s v="A2340 Overhead"/>
    <n v="2070942.71"/>
    <n v="1351878.3"/>
    <n v="84997158.10180001"/>
    <n v="812496.42454399995"/>
    <n v="1091175.6314351475"/>
    <n v="84997158.10180001"/>
    <n v="812496.42454399995"/>
    <n v="1091175.6314351475"/>
    <n v="0"/>
    <n v="0"/>
    <n v="84997158.10180001"/>
    <n v="812496.42454399995"/>
    <n v="1091175.6314351475"/>
    <n v="0"/>
    <n v="0"/>
    <n v="0"/>
    <s v="FIXED WING (EXECUTIVE JET): PROVISION OF Executive  (MSC) ~33.4% Sharing and SPDC 70% Shar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0931.302619595619"/>
    <n v="90931.302619595619"/>
    <n v="90931.302619595619"/>
    <n v="90931.302619595619"/>
    <n v="90931.302619595619"/>
    <n v="90931.302619595619"/>
    <n v="90931.302619595619"/>
    <n v="90931.302619595619"/>
    <n v="90931.302619595619"/>
    <n v="90931.302619595619"/>
    <n v="90931.302619595619"/>
    <n v="90931.302619595619"/>
    <n v="1091175.6314351477"/>
    <n v="327352.68943054421"/>
  </r>
  <r>
    <s v="O.NG.PAE.RKF.FLB.71300"/>
    <s v="CATERING/ACCOMM/HSEKEEPING RUMUEKPE"/>
    <n v="101276"/>
    <s v="CATERING/ ACCOMMODATION &amp; HOUSEKEEPING IN LAND EAST"/>
    <s v="IRETI OMOTOSO"/>
    <s v="PRODUCTION"/>
    <n v="413001"/>
    <n v="4130"/>
    <s v="OF-MTCE"/>
    <s v="BASE JV"/>
    <s v="PRODUCTION"/>
    <s v="PRODUCTION"/>
    <s v="Asset Manager, Land East Hub"/>
    <s v="Asset Management Integration Lead"/>
    <x v="1"/>
    <s v="DENNIS.ONYEBUCHIE@SHELL.COM"/>
    <x v="0"/>
    <s v="OPEX"/>
    <s v="NON SAL"/>
    <s v="N/A"/>
    <s v="N/A"/>
    <s v="N_UMUE_EL1_N03"/>
    <s v="P231 Production Operations"/>
    <s v="S7200 Services"/>
    <s v="A2110 Production Operations"/>
    <n v="-99576.34"/>
    <n v="-27918.55"/>
    <n v="40901250"/>
    <n v="0"/>
    <n v="134102.45901639343"/>
    <n v="40901250"/>
    <n v="0"/>
    <n v="134102.45901639343"/>
    <n v="0"/>
    <m/>
    <n v="0"/>
    <n v="0"/>
    <n v="0"/>
    <n v="0"/>
    <n v="0"/>
    <n v="0"/>
    <s v="Rumuekpe FS  breakfast served 20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175.204918032785"/>
    <n v="11175.204918032785"/>
    <n v="11175.204918032785"/>
    <n v="11175.204918032785"/>
    <n v="11175.204918032785"/>
    <n v="11175.204918032785"/>
    <n v="11175.204918032785"/>
    <n v="11175.204918032785"/>
    <n v="11175.204918032785"/>
    <n v="11175.204918032785"/>
    <n v="11175.204918032785"/>
    <n v="11175.204918032785"/>
    <n v="134102.45901639343"/>
    <n v="40230.737704918029"/>
  </r>
  <r>
    <s v="O.NG.PAE.SUU.ACC.71300"/>
    <s v="PAE.SUPPORT ACCOMODATION OPERATIONS"/>
    <n v="101276"/>
    <s v="CATERING/ ACCOMMODATION &amp; HOUSEKEEPING IN LAND EAST"/>
    <s v="IRETI OMOTOSO"/>
    <s v="PRODUCTION"/>
    <n v="413001"/>
    <n v="4130"/>
    <s v="OF-MTCE"/>
    <s v="BASE JV"/>
    <s v="PRODUCTION"/>
    <s v="PRODUCTION"/>
    <s v="Asset Manager, Central Hub"/>
    <s v="Asset Management Integration Lead"/>
    <x v="1"/>
    <s v="DENNIS.ONYEBUCHIE@SHELL.COM"/>
    <x v="0"/>
    <s v="OPEX"/>
    <s v="NON SAL"/>
    <s v="N/A"/>
    <s v="N/A"/>
    <s v="N/A"/>
    <s v="P231 Production Operations"/>
    <s v="S7200 Services"/>
    <s v="A2110 Production Operations"/>
    <n v="0"/>
    <n v="8176.1"/>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SUU.INF.71300"/>
    <s v="PAE.Support IT Infra. Operations        "/>
    <n v="101276"/>
    <s v="CATERING/ ACCOMMODATION &amp; HOUSEKEEPING IN LAND EAST"/>
    <s v="IRETI OMOTOSO"/>
    <s v="PRODUCTION"/>
    <n v="413001"/>
    <n v="4130"/>
    <s v="OF-MTCE"/>
    <s v="BASE JV"/>
    <s v="PRODUCTION"/>
    <s v="PRODUCTION"/>
    <s v="Asset Manager, Central Hub"/>
    <s v="Asset Management Integration Lead"/>
    <x v="1"/>
    <s v="DENNIS.ONYEBUCHIE@SHELL.COM"/>
    <x v="0"/>
    <s v="OPEX"/>
    <s v="NON SAL"/>
    <s v="N/A"/>
    <s v="N/A"/>
    <s v="N/A"/>
    <s v="P236.03 IT"/>
    <s v="S7200 Services"/>
    <s v="A2340 Overhead"/>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338"/>
    <s v="OVERHEADS, PNCFGL LOGISTICS MANAGEMENT"/>
    <n v="101338"/>
    <s v="OVERHEADS, PNCFGL LOGISTICS MANAGEMENT"/>
    <s v="IRETI OMOTOSO"/>
    <s v="PRODUCTION"/>
    <n v="415002"/>
    <n v="4150"/>
    <s v="G&amp;A"/>
    <s v="BASE JV"/>
    <s v="PRODUCTION"/>
    <s v="PRODUCTION"/>
    <s v="Production Services Manager"/>
    <s v="Logistics Manager"/>
    <x v="5"/>
    <s v="PETER.AKPOKODJE@SHELL.COM"/>
    <x v="0"/>
    <s v="OPEX"/>
    <s v="NON SAL"/>
    <s v="N/A"/>
    <s v="N/A"/>
    <s v="C_OPSE_OIL_Z11"/>
    <s v="P236.07 Procurement Management"/>
    <s v="S7200 Services"/>
    <s v="A2340 Overhead"/>
    <n v="42188.489999999991"/>
    <n v="126284.66999999997"/>
    <n v="17632303.448275864"/>
    <n v="10124"/>
    <n v="67934.83097795365"/>
    <n v="17632303.448275864"/>
    <n v="10124"/>
    <n v="67934.83097795365"/>
    <n v="0"/>
    <n v="0"/>
    <n v="17632303.448275864"/>
    <n v="10124"/>
    <n v="67934.83097795365"/>
    <n v="17922527.805860069"/>
    <n v="15513.014451863135"/>
    <n v="74275.400700584665"/>
    <s v="Local AIR TRAVEL PHC  - Lago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661.2359148294709"/>
    <n v="5661.2359148294709"/>
    <n v="5661.2359148294709"/>
    <n v="5661.2359148294709"/>
    <n v="5661.2359148294709"/>
    <n v="5661.2359148294709"/>
    <n v="5661.2359148294709"/>
    <n v="5661.2359148294709"/>
    <n v="5661.2359148294709"/>
    <n v="5661.2359148294709"/>
    <n v="5661.2359148294709"/>
    <n v="5661.2359148294709"/>
    <n v="67934.83097795365"/>
    <n v="20380.449293386093"/>
  </r>
  <r>
    <n v="101339"/>
    <s v="LICENCES,FEES/CLEARING AND FORWARDING"/>
    <n v="101339"/>
    <s v="SSC LAND EAST"/>
    <s v="IRETI OMOTOSO"/>
    <s v="PRODUCTION"/>
    <n v="415003"/>
    <n v="4150"/>
    <s v="PMM"/>
    <s v="BASE JV"/>
    <s v="PRODUCTION"/>
    <s v="PRODUCTION"/>
    <s v="Production Services Manager"/>
    <s v="Logistics Manager"/>
    <x v="5"/>
    <s v="DOMINIK.ATUEGBU@SHELL.COM"/>
    <x v="0"/>
    <s v="OPEX"/>
    <s v="NON SAL"/>
    <s v="N/A"/>
    <s v="N/A"/>
    <s v="C_OPSE_OIL_Z11"/>
    <s v="P236.07 Procurement Management"/>
    <s v="S7200 Services"/>
    <s v="A2340 Overhead"/>
    <n v="385889.6"/>
    <n v="84342.07"/>
    <n v="41567418"/>
    <n v="25380"/>
    <n v="161666.61639344261"/>
    <n v="41567418.000000007"/>
    <n v="25380.000000000004"/>
    <n v="161666.61639344264"/>
    <n v="0"/>
    <n v="0"/>
    <n v="41567418.000000007"/>
    <n v="25380.000000000004"/>
    <n v="161666.61639344261"/>
    <n v="41567418.000000007"/>
    <n v="25380.000000000004"/>
    <n v="161666.61639344264"/>
    <s v="Customs enlightment campaign-Quarterly customs awareness workshop"/>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472.218032786885"/>
    <n v="13472.218032786885"/>
    <n v="13472.218032786885"/>
    <n v="13472.218032786885"/>
    <n v="13472.218032786885"/>
    <n v="13472.218032786885"/>
    <n v="13472.218032786885"/>
    <n v="13472.218032786885"/>
    <n v="13472.218032786885"/>
    <n v="13472.218032786885"/>
    <n v="13472.218032786885"/>
    <n v="13472.218032786885"/>
    <n v="161666.61639344261"/>
    <n v="48499.98491803278"/>
  </r>
  <r>
    <n v="101340"/>
    <s v="KIDNEY ISLAND CATERING"/>
    <n v="101340"/>
    <s v="KIDNEY ISLAND CATERING "/>
    <s v="IRETI OMOTOSO"/>
    <s v="PRODUCTION"/>
    <n v="415003"/>
    <n v="4150"/>
    <s v="PMM"/>
    <s v="BASE JV"/>
    <s v="PRODUCTION"/>
    <s v="PRODUCTION"/>
    <s v="Production Services Manager"/>
    <s v="Logistics Manager"/>
    <x v="5"/>
    <s v="MICHAEL.SOLUADE@SHELL.COM"/>
    <x v="0"/>
    <s v="OPEX"/>
    <s v="NON SAL"/>
    <s v="N/A"/>
    <s v="N/A"/>
    <s v="N/A"/>
    <s v="P236.07 Procurement Management"/>
    <s v="S7200 Services"/>
    <s v="A2340 Overhead"/>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342"/>
    <s v="SSC TECH MGT AND SUPPORT"/>
    <n v="101342"/>
    <s v="SSC TECH MGT AND SUPPORT"/>
    <s v="IRETI OMOTOSO"/>
    <s v="PRODUCTION"/>
    <n v="415003"/>
    <n v="4150"/>
    <s v="PMM"/>
    <s v="BASE JV"/>
    <s v="PRODUCTION"/>
    <s v="PRODUCTION"/>
    <s v="Production Services Manager"/>
    <s v="Logistics Manager"/>
    <x v="5"/>
    <s v="PETER.AKPOKODJE@SHELL.COM"/>
    <x v="0"/>
    <s v="OPEX"/>
    <s v="NON SAL"/>
    <s v="N/A"/>
    <s v="N/A"/>
    <s v="C_OPSE_OIL_Z11"/>
    <s v="P236.07 Procurement Management"/>
    <s v="S7200 Services"/>
    <s v="A2340 Overhead"/>
    <n v="336076.59000000008"/>
    <n v="177189.16"/>
    <n v="71528793.103448018"/>
    <n v="50000"/>
    <n v="284520.63312605908"/>
    <n v="71528793.103448033"/>
    <n v="50000"/>
    <n v="284520.63312605914"/>
    <n v="0"/>
    <n v="0"/>
    <n v="71528793.103448033"/>
    <n v="50000"/>
    <n v="284520.63312605914"/>
    <n v="71528793.103448033"/>
    <n v="50000"/>
    <n v="284520.63312605914"/>
    <s v="Logistics System Application development &amp; GLMS Application. Logistics Integrated Delivery Serv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710.052760504921"/>
    <n v="23710.052760504921"/>
    <n v="23710.052760504921"/>
    <n v="23710.052760504921"/>
    <n v="23710.052760504921"/>
    <n v="23710.052760504921"/>
    <n v="23710.052760504921"/>
    <n v="23710.052760504921"/>
    <n v="23710.052760504921"/>
    <n v="23710.052760504921"/>
    <n v="23710.052760504921"/>
    <n v="23710.052760504921"/>
    <n v="284520.63312605902"/>
    <n v="85356.189937817719"/>
  </r>
  <r>
    <n v="101343"/>
    <s v="SSC SUPPORT SERVICES EAST"/>
    <n v="101343"/>
    <s v="SSC SUPPORT SERVICES EAST"/>
    <s v="IRETI OMOTOSO"/>
    <s v="PRODUCTION"/>
    <n v="415003"/>
    <n v="4150"/>
    <s v="PMM"/>
    <s v="BASE JV"/>
    <s v="PRODUCTION"/>
    <s v="PRODUCTION"/>
    <s v="Production Services Manager"/>
    <s v="Logistics Manager"/>
    <x v="5"/>
    <s v="EDOGHOGHO.ENAIBRE@SHELL.COM"/>
    <x v="0"/>
    <s v="OPEX"/>
    <s v="NON SAL"/>
    <s v="N/A"/>
    <s v="N/A"/>
    <s v="C_OPSE_OIL_Z11"/>
    <s v="P236.07 Procurement Management"/>
    <s v="S7200 Services"/>
    <s v="A2340 Overhead"/>
    <n v="33498.410000000003"/>
    <n v="20331.939999999999"/>
    <n v="7614500"/>
    <n v="0"/>
    <n v="24965.573770491803"/>
    <n v="7614500"/>
    <n v="0"/>
    <n v="24965.573770491803"/>
    <n v="0"/>
    <n v="0"/>
    <n v="7614500"/>
    <n v="0"/>
    <n v="24965.573770491803"/>
    <n v="7614500"/>
    <n v="0"/>
    <n v="24965.573770491803"/>
    <s v="LEAK DETECTION SERVICES-LAND LOCATIONS INCLUDING AVIATION TANKS EAST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80.4644808743169"/>
    <n v="2080.4644808743169"/>
    <n v="2080.4644808743169"/>
    <n v="2080.4644808743169"/>
    <n v="2080.4644808743169"/>
    <n v="2080.4644808743169"/>
    <n v="2080.4644808743169"/>
    <n v="2080.4644808743169"/>
    <n v="2080.4644808743169"/>
    <n v="2080.4644808743169"/>
    <n v="2080.4644808743169"/>
    <n v="2080.4644808743169"/>
    <n v="24965.57377049181"/>
    <n v="7489.6721311475403"/>
  </r>
  <r>
    <s v="O.NG.PAE.SUU.INF.724FP"/>
    <s v="PAE.SUPPORT IT INFRA. PREV."/>
    <n v="101276"/>
    <s v="CATERING/ ACCOMMODATION &amp; HOUSEKEEPING IN LAND EAST"/>
    <s v="IRETI OMOTOSO"/>
    <s v="PRODUCTION"/>
    <n v="413001"/>
    <n v="4130"/>
    <s v="OF-MTCE"/>
    <s v="BASE JV"/>
    <s v="PRODUCTION"/>
    <s v="PRODUCTION"/>
    <s v="Asset Manager, Central Hub"/>
    <s v="Asset Management Integration Lead"/>
    <x v="1"/>
    <s v="DENNIS.ONYEBUCHIE@SHELL.COM"/>
    <x v="0"/>
    <s v="OPEX"/>
    <s v="NON SAL"/>
    <s v="N/A"/>
    <s v="N/A"/>
    <s v="N/A"/>
    <s v="P236.03 IT"/>
    <s v="S7200 Services"/>
    <s v="A2340 Overhead"/>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SUU.PSA.71300"/>
    <s v="PAE SUPPORT ACCOMODATION OPERATIONS"/>
    <n v="101276"/>
    <s v="CATERING/ ACCOMMODATION &amp; HOUSEKEEPING IN LAND EAST"/>
    <s v="IRETI OMOTOSO"/>
    <s v="PRODUCTION"/>
    <n v="413001"/>
    <n v="4130"/>
    <s v="OF-MTCE"/>
    <s v="BASE JV"/>
    <s v="PRODUCTION"/>
    <s v="PRODUCTION"/>
    <s v="Asset Manager, Central Hub"/>
    <s v="Asset Management Integration Lead"/>
    <x v="1"/>
    <s v="DENNIS.ONYEBUCHIE@SHELL.COM"/>
    <x v="0"/>
    <s v="OPEX"/>
    <s v="NON SAL"/>
    <s v="N/A"/>
    <s v="N/A"/>
    <s v="N/A"/>
    <s v="P231 Production Operations"/>
    <s v="S7200 Services"/>
    <s v="A2110 Production Operations"/>
    <n v="742.67"/>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UBF.FLB.71300"/>
    <s v="CATERING/ACCOMM/HSEKEEPING UBIE"/>
    <n v="101276"/>
    <s v="CATERING/ ACCOMMODATION &amp; HOUSEKEEPING IN LAND EAST"/>
    <s v="IRETI OMOTOSO"/>
    <s v="PRODUCTION"/>
    <n v="413001"/>
    <n v="4130"/>
    <s v="OF-MTCE"/>
    <s v="BASE JV"/>
    <s v="PRODUCTION"/>
    <s v="PRODUCTION"/>
    <s v="Asset Manager, Central Hub"/>
    <s v="Asset Management Integration Lead"/>
    <x v="1"/>
    <s v="DENNIS.ONYEBUCHIE@SHELL.COM"/>
    <x v="0"/>
    <s v="OPEX"/>
    <s v="NON SAL"/>
    <s v="N/A"/>
    <s v="N/A"/>
    <s v="N_NUNR_EL2_N03"/>
    <s v="P231 Production Operations"/>
    <s v="S7200 Services"/>
    <s v="A2110 Production Operations"/>
    <n v="-62.54"/>
    <n v="0"/>
    <n v="6110400"/>
    <n v="0"/>
    <n v="20034.098360655738"/>
    <n v="6110400"/>
    <n v="0"/>
    <n v="20034.098360655738"/>
    <n v="0"/>
    <m/>
    <n v="0"/>
    <n v="0"/>
    <n v="0"/>
    <n v="0"/>
    <n v="0"/>
    <n v="0"/>
    <s v="Ubie FS  Lunch served 4 field personnel (Station attendants on dut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69.5081967213114"/>
    <n v="1669.5081967213114"/>
    <n v="1669.5081967213114"/>
    <n v="1669.5081967213114"/>
    <n v="1669.5081967213114"/>
    <n v="1669.5081967213114"/>
    <n v="1669.5081967213114"/>
    <n v="1669.5081967213114"/>
    <n v="1669.5081967213114"/>
    <n v="1669.5081967213114"/>
    <n v="1669.5081967213114"/>
    <n v="1669.5081967213114"/>
    <n v="20034.098360655738"/>
    <n v="6010.2295081967213"/>
  </r>
  <r>
    <s v="O.NG.PAE.UCF.FLB.71300"/>
    <s v="CATERING/ACCOMM/HSEKEEPING UMUECHEM"/>
    <n v="101276"/>
    <s v="CATERING/ ACCOMMODATION &amp; HOUSEKEEPING IN LAND EAST"/>
    <s v="IRETI OMOTOSO"/>
    <s v="PRODUCTION"/>
    <n v="413001"/>
    <n v="4130"/>
    <s v="OF-MTCE"/>
    <s v="BASE JV"/>
    <s v="PRODUCTION"/>
    <s v="PRODUCTION"/>
    <s v="Asset Manager, Land East Hub"/>
    <s v="Asset Management Integration Lead"/>
    <x v="1"/>
    <s v="DENNIS.ONYEBUCHIE@SHELL.COM"/>
    <x v="0"/>
    <s v="OPEX"/>
    <s v="NON SAL"/>
    <s v="N/A"/>
    <s v="N/A"/>
    <s v="N_UMUE_EL1_N03"/>
    <s v="P231 Production Operations"/>
    <s v="S7200 Services"/>
    <s v="A2110 Production Operations"/>
    <n v="1140.1600000000001"/>
    <n v="67.12"/>
    <n v="12285940"/>
    <n v="0"/>
    <n v="40281.770491803276"/>
    <n v="12285940"/>
    <n v="0"/>
    <n v="40281.770491803276"/>
    <n v="0"/>
    <m/>
    <n v="0"/>
    <n v="0"/>
    <n v="0"/>
    <n v="0"/>
    <n v="0"/>
    <n v="0"/>
    <s v="Water supplied for 10 field personnel, small bottles/2 per/d),"/>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356.8142076502727"/>
    <n v="3356.8142076502727"/>
    <n v="3356.8142076502727"/>
    <n v="3356.8142076502727"/>
    <n v="3356.8142076502727"/>
    <n v="3356.8142076502727"/>
    <n v="3356.8142076502727"/>
    <n v="3356.8142076502727"/>
    <n v="3356.8142076502727"/>
    <n v="3356.8142076502727"/>
    <n v="3356.8142076502727"/>
    <n v="3356.8142076502727"/>
    <n v="40281.770491803269"/>
    <n v="12084.531147540982"/>
  </r>
  <r>
    <n v="101349"/>
    <s v="SSC MARINE LIGHT VESSELS WEST"/>
    <n v="101349"/>
    <s v="SSC MARINE LIGHT VESSELS WEST"/>
    <s v="IRETI OMOTOSO"/>
    <s v="PRODUCTION"/>
    <n v="415003"/>
    <n v="4150"/>
    <s v="PMM"/>
    <s v="BASE JV"/>
    <s v="PRODUCTION"/>
    <s v="PRODUCTION"/>
    <s v="Production Services Manager"/>
    <s v="Logistics Manager"/>
    <x v="5"/>
    <s v="MICHAEL.SOLUADE@SHELL.COM"/>
    <x v="0"/>
    <s v="OPEX"/>
    <s v="NON SAL"/>
    <s v="N/A"/>
    <s v="N/A"/>
    <s v="N/A"/>
    <s v="P231 Production Operations"/>
    <s v="S7200 Services"/>
    <s v="A2110 Production Operations"/>
    <n v="0.0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DCF.FLB.71300"/>
    <s v="CATERING/ACCOMM/HSEKEEPING DIEBU CREEK"/>
    <n v="101276"/>
    <s v="CATERING/ ACCOMMODATION &amp; HOUSEKEEPING IN LAND EAST"/>
    <s v="IRETI OMOTOSO"/>
    <s v="PRODUCTION"/>
    <n v="413001"/>
    <n v="4130"/>
    <s v="OF-MTCE"/>
    <s v="BASE JV"/>
    <s v="PRODUCTION"/>
    <s v="PRODUCTION"/>
    <s v="Asset Manager, Central Hub"/>
    <s v="Asset Management Integration Lead"/>
    <x v="1"/>
    <s v="DENNIS.ONYEBUCHIE@SHELL.COM"/>
    <x v="0"/>
    <s v="OPEX"/>
    <s v="NON SAL"/>
    <s v="N/A"/>
    <s v="N/A"/>
    <s v="N_DBUC_EL2_N03"/>
    <s v="P231 Production Operations"/>
    <s v="S7200 Services"/>
    <s v="A2110 Production Operations"/>
    <n v="310907.92"/>
    <n v="453059.66"/>
    <n v="6110400"/>
    <n v="0"/>
    <n v="20034.098360655738"/>
    <n v="6110400"/>
    <n v="0"/>
    <n v="20034.098360655738"/>
    <n v="0"/>
    <m/>
    <n v="0"/>
    <n v="0"/>
    <n v="0"/>
    <n v="0"/>
    <n v="0"/>
    <n v="0"/>
    <s v="Diebu Creek FS  Lunch served 4 field personnel (Station attendants on dut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69.5081967213114"/>
    <n v="1669.5081967213114"/>
    <n v="1669.5081967213114"/>
    <n v="1669.5081967213114"/>
    <n v="1669.5081967213114"/>
    <n v="1669.5081967213114"/>
    <n v="1669.5081967213114"/>
    <n v="1669.5081967213114"/>
    <n v="1669.5081967213114"/>
    <n v="1669.5081967213114"/>
    <n v="1669.5081967213114"/>
    <n v="1669.5081967213114"/>
    <n v="20034.098360655738"/>
    <n v="6010.2295081967213"/>
  </r>
  <r>
    <s v="O.NG.PBE.NUF.FLB.71300"/>
    <s v="CATERING/ACCOMM/HSEKEEPING NUN RIVER"/>
    <n v="101276"/>
    <s v="CATERING/ ACCOMMODATION &amp; HOUSEKEEPING IN LAND EAST"/>
    <s v="IRETI OMOTOSO"/>
    <s v="PRODUCTION"/>
    <n v="413001"/>
    <n v="4130"/>
    <s v="OF-MTCE"/>
    <s v="BASE JV"/>
    <s v="PRODUCTION"/>
    <s v="PRODUCTION"/>
    <s v="Asset Manager, Central Hub"/>
    <s v="Asset Management Integration Lead"/>
    <x v="1"/>
    <s v="DENNIS.ONYEBUCHIE@SHELL.COM"/>
    <x v="0"/>
    <s v="OPEX"/>
    <s v="NON SAL"/>
    <s v="N/A"/>
    <s v="N/A"/>
    <s v="N_NUNR_EL2_N03"/>
    <s v="P231 Production Operations"/>
    <s v="S7200 Services"/>
    <s v="A2110 Production Operations"/>
    <n v="138449.57999999999"/>
    <n v="-9913.89"/>
    <n v="96994109"/>
    <n v="0"/>
    <n v="318013.47213114752"/>
    <n v="96994109"/>
    <n v="0"/>
    <n v="318013.47213114752"/>
    <n v="0"/>
    <m/>
    <n v="0"/>
    <n v="0"/>
    <n v="0"/>
    <n v="0"/>
    <n v="0"/>
    <n v="0"/>
    <s v="Nun River FS  Lunch served 40 field personnel (including the daily workers from the community - waste mgt, chemical handlers, WTP &amp; STP workers, station attendants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501.122677595624"/>
    <n v="26501.122677595624"/>
    <n v="26501.122677595624"/>
    <n v="26501.122677595624"/>
    <n v="26501.122677595624"/>
    <n v="26501.122677595624"/>
    <n v="26501.122677595624"/>
    <n v="26501.122677595624"/>
    <n v="26501.122677595624"/>
    <n v="26501.122677595624"/>
    <n v="26501.122677595624"/>
    <n v="26501.122677595624"/>
    <n v="318013.47213114752"/>
    <n v="95404.041639344257"/>
  </r>
  <r>
    <s v="O.NG.PBE.SUU.INF.724FP"/>
    <s v="PBE.Support IT Infrastructure Prev."/>
    <n v="101276"/>
    <s v="CATERING/ ACCOMMODATION &amp; HOUSEKEEPING IN LAND EAST"/>
    <s v="IRETI OMOTOSO"/>
    <s v="PRODUCTION"/>
    <n v="413001"/>
    <n v="4130"/>
    <s v="OF-MTCE"/>
    <s v="BASE JV"/>
    <s v="PRODUCTION"/>
    <s v="PRODUCTION"/>
    <s v="Asset Manager, Central Hub"/>
    <s v="Asset Management Integration Lead"/>
    <x v="1"/>
    <s v="DENNIS.ONYEBUCHIE@SHELL.COM"/>
    <x v="0"/>
    <s v="OPEX"/>
    <s v="NON SAL"/>
    <s v="N/A"/>
    <s v="N/A"/>
    <s v="N/A"/>
    <s v="P231 Production Operations"/>
    <s v="S7200 Services"/>
    <s v="A2340 Overhead"/>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292"/>
    <s v="PSE-REMEDIATION"/>
    <n v="101292"/>
    <s v="PSE-REMEDIATION"/>
    <s v="IRETI OMOTOSO"/>
    <s v="PRODUCTION"/>
    <n v="415006"/>
    <n v="4150"/>
    <s v="HSE"/>
    <s v="BASE JV"/>
    <s v="PRODUCTION"/>
    <s v="PRODUCTION"/>
    <s v="Pipeline Asset Manager"/>
    <s v="_x0009_Remediation &amp; OSR Manager                                                       "/>
    <x v="0"/>
    <s v="DAMIAN-PAUL.AGUIYI@SHELL.COM"/>
    <x v="0"/>
    <s v="OPEX"/>
    <s v="NON SAL"/>
    <s v="N/A"/>
    <s v="N/A"/>
    <s v="N/A"/>
    <s v="P244.01 Other Production Expenses"/>
    <s v="S7200 Services"/>
    <s v="A2340 Overhead"/>
    <n v="6209.73"/>
    <n v="33396.54"/>
    <n v="0"/>
    <n v="0"/>
    <n v="0"/>
    <n v="0"/>
    <n v="0"/>
    <n v="0"/>
    <n v="0"/>
    <n v="0"/>
    <n v="1670660934.8683822"/>
    <n v="4777824"/>
    <n v="10255400.83563404"/>
    <n v="1667149593.4468422"/>
    <n v="4783542.5118589392"/>
    <n v="10249606.752668258"/>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REM.GPS.71300"/>
    <s v="PSE-REMEDIATION GPHSL"/>
    <n v="101292"/>
    <s v="PSE-REMEDIATION"/>
    <s v="IRETI OMOTOSO"/>
    <s v="PRODUCTION"/>
    <n v="415006"/>
    <n v="4150"/>
    <s v="HSE"/>
    <s v="BASE JV"/>
    <s v="PRODUCTION"/>
    <s v="PRODUCTION"/>
    <s v="Pipeline Asset Manager"/>
    <s v="_x0009_Remediation &amp; OSR Manager                                                       "/>
    <x v="0"/>
    <s v="DAMIAN-PAUL.AGUIYI@SHELL.COM"/>
    <x v="0"/>
    <s v="OPEX"/>
    <s v="NON SAL"/>
    <s v="N/A"/>
    <s v="N/A"/>
    <s v="C_OPSE_OIL_Z11"/>
    <s v="P244.01 Other Production Expenses"/>
    <s v="S7200 Services"/>
    <s v="A2110 Production Operations"/>
    <n v="812057.99999999977"/>
    <n v="157937.07"/>
    <n v="87221774.183852255"/>
    <n v="281830.40000000002"/>
    <n v="567803.430110991"/>
    <n v="40424656.18"/>
    <n v="127095.2"/>
    <n v="259635.05632786884"/>
    <n v="-308168.37378312217"/>
    <s v="REDUCTION IN SCOPE - DROP IN THE NUMBER OF SITES TO BE REMDIATEDN AND THE ESTIMATED COST OF REMEDIATION"/>
    <n v="0"/>
    <n v="0"/>
    <n v="0"/>
    <n v="0"/>
    <n v="0"/>
    <n v="0"/>
    <s v=" Remediation of 6 existing spill sit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7316.952509249248"/>
    <n v="47316.952509249248"/>
    <n v="47316.952509249248"/>
    <n v="47316.952509249248"/>
    <n v="47316.952509249248"/>
    <n v="47316.952509249248"/>
    <n v="47316.952509249248"/>
    <n v="47316.952509249248"/>
    <n v="47316.952509249248"/>
    <n v="47316.952509249248"/>
    <n v="47316.952509249248"/>
    <n v="47316.952509249248"/>
    <n v="567803.43011099112"/>
    <n v="170341.02903329729"/>
  </r>
  <r>
    <s v="O.NG.PPE.REM.NCT.71300"/>
    <s v="PSE-REMEDIATION NCTL"/>
    <n v="101292"/>
    <s v="PSE-REMEDIATION"/>
    <s v="IRETI OMOTOSO"/>
    <s v="PRODUCTION"/>
    <n v="415006"/>
    <n v="4150"/>
    <s v="HSE"/>
    <s v="BASE JV"/>
    <s v="PRODUCTION"/>
    <s v="PRODUCTION"/>
    <s v="Pipeline Asset Manager"/>
    <s v="_x0009_Remediation &amp; OSR Manager                                                       "/>
    <x v="0"/>
    <s v="DAMIAN-PAUL.AGUIYI@SHELL.COM"/>
    <x v="0"/>
    <s v="OPEX"/>
    <s v="NON SAL"/>
    <s v="N/A"/>
    <s v="N/A"/>
    <s v="C_OPSE_OIL_Z11"/>
    <s v="P244.01 Other Production Expenses"/>
    <s v="S7200 Services"/>
    <s v="A2110 Production Operations"/>
    <n v="6051.5399999999991"/>
    <n v="2242.34"/>
    <n v="80860504.183852255"/>
    <n v="219430.39999999999"/>
    <n v="484546.80716017133"/>
    <n v="34063386.18"/>
    <n v="64695.199999999997"/>
    <n v="176378.43337704916"/>
    <n v="-308168.37378312217"/>
    <s v="REDUCTION IN SCOPE - DROP IN THE NUMBER OF SITES TO BE REMDIATEDN AND THE ESTIMATED COST OF REMEDIATION"/>
    <n v="0"/>
    <n v="0"/>
    <n v="0"/>
    <n v="0"/>
    <n v="0"/>
    <n v="0"/>
    <s v=" Remediation of 10 existing spill sit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0378.900596680942"/>
    <n v="40378.900596680942"/>
    <n v="40378.900596680942"/>
    <n v="40378.900596680942"/>
    <n v="40378.900596680942"/>
    <n v="40378.900596680942"/>
    <n v="40378.900596680942"/>
    <n v="40378.900596680942"/>
    <n v="40378.900596680942"/>
    <n v="40378.900596680942"/>
    <n v="40378.900596680942"/>
    <n v="40378.900596680942"/>
    <n v="484546.80716017127"/>
    <n v="145364.04214805141"/>
  </r>
  <r>
    <s v="O.NG.PPE.REM.TEP.71300"/>
    <s v="PSE-REMEDIATION TEP"/>
    <n v="101292"/>
    <s v="PSE-REMEDIATION"/>
    <s v="IRETI OMOTOSO"/>
    <s v="PRODUCTION"/>
    <n v="415006"/>
    <n v="4150"/>
    <s v="HSE"/>
    <s v="BASE JV"/>
    <s v="PRODUCTION"/>
    <s v="PRODUCTION"/>
    <s v="Pipeline Asset Manager"/>
    <s v="_x0009_Remediation &amp; OSR Manager                                                       "/>
    <x v="0"/>
    <s v="DAMIAN-PAUL.AGUIYI@SHELL.COM"/>
    <x v="0"/>
    <s v="OPEX"/>
    <s v="NON SAL"/>
    <s v="N/A"/>
    <s v="N/A"/>
    <s v="C_OPSE_OIL_Z11"/>
    <s v="P244.01 Other Production Expenses"/>
    <s v="S7200 Services"/>
    <s v="A2340 Overhead"/>
    <n v="11029.73"/>
    <n v="83726.460000000021"/>
    <n v="246561006.55155671"/>
    <n v="658291.19999999995"/>
    <n v="1466687.9427919891"/>
    <n v="119459007.55"/>
    <n v="238245.6"/>
    <n v="629914.47721311473"/>
    <n v="-836773.46557887434"/>
    <s v="REDUCTION IN SCOPE - DROP IN THE NUMBER OF SITES TO BE REMDIATEDN AND THE ESTIMATED COST OF REMEDIATION"/>
    <n v="0"/>
    <n v="0"/>
    <n v="0"/>
    <n v="0"/>
    <n v="0"/>
    <n v="0"/>
    <s v=" Remediation of 20 existing spill sit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2223.99523266575"/>
    <n v="122223.99523266575"/>
    <n v="122223.99523266575"/>
    <n v="122223.99523266575"/>
    <n v="122223.99523266575"/>
    <n v="122223.99523266575"/>
    <n v="122223.99523266575"/>
    <n v="122223.99523266575"/>
    <n v="122223.99523266575"/>
    <n v="122223.99523266575"/>
    <n v="122223.99523266575"/>
    <n v="122223.99523266575"/>
    <n v="1466687.9427919888"/>
    <n v="440006.3828375967"/>
  </r>
  <r>
    <s v="O.NG.PPE.REM.TNP.71300"/>
    <s v="PSE-REMEDIATION TNP"/>
    <n v="101292"/>
    <s v="PSE-REMEDIATION"/>
    <s v="IRETI OMOTOSO"/>
    <s v="PRODUCTION"/>
    <n v="415006"/>
    <n v="4150"/>
    <s v="HSE"/>
    <s v="BASE JV"/>
    <s v="PRODUCTION"/>
    <s v="PRODUCTION"/>
    <s v="Pipeline Asset Manager"/>
    <s v="_x0009_Remediation &amp; OSR Manager                                                       "/>
    <x v="0"/>
    <s v="DAMIAN-PAUL.AGUIYI@SHELL.COM"/>
    <x v="0"/>
    <s v="OPEX"/>
    <s v="NON SAL"/>
    <s v="N/A"/>
    <s v="N/A"/>
    <s v="C_OPSE_OIL_Z11"/>
    <s v="P244.01 Other Production Expenses"/>
    <s v="S7200 Services"/>
    <s v="A2110 Production Operations"/>
    <n v="3080519.3200000003"/>
    <n v="3463371.6099999994"/>
    <n v="1030806612.8975642"/>
    <n v="2959980.8"/>
    <n v="6339674.6127788983"/>
    <n v="435211051.89999998"/>
    <n v="1025810.4"/>
    <n v="2452731.8816393442"/>
    <n v="-3886942.7311395542"/>
    <s v="REDUCTION IN SCOPE - DROP IN THE NUMBER OF SITES TO BE REMDIATEDN AND THE ESTIMATED COST OF REMEDIATION"/>
    <n v="0"/>
    <n v="0"/>
    <n v="0"/>
    <n v="0"/>
    <n v="0"/>
    <n v="0"/>
    <s v=" Remediation of existing spill sit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28306.21773157478"/>
    <n v="528306.21773157478"/>
    <n v="528306.21773157478"/>
    <n v="528306.21773157478"/>
    <n v="528306.21773157478"/>
    <n v="528306.21773157478"/>
    <n v="528306.21773157478"/>
    <n v="528306.21773157478"/>
    <n v="528306.21773157478"/>
    <n v="528306.21773157478"/>
    <n v="528306.21773157478"/>
    <n v="528306.21773157478"/>
    <n v="6339674.6127788955"/>
    <n v="1901902.3838336694"/>
  </r>
  <r>
    <s v="O.NG.PPE.REM.TRP.71300"/>
    <s v="PSE-REMEDIATION TRP"/>
    <n v="101292"/>
    <s v="PSE-REMEDIATION"/>
    <s v="IRETI OMOTOSO"/>
    <s v="PRODUCTION"/>
    <n v="415006"/>
    <n v="4150"/>
    <s v="HSE"/>
    <s v="BASE JV"/>
    <s v="PRODUCTION"/>
    <s v="PRODUCTION"/>
    <s v="Pipeline Asset Manager"/>
    <s v="_x0009_Remediation &amp; OSR Manager                                                       "/>
    <x v="0"/>
    <s v="DAMIAN-PAUL.AGUIYI@SHELL.COM"/>
    <x v="0"/>
    <s v="OPEX"/>
    <s v="NON SAL"/>
    <s v="N/A"/>
    <s v="N/A"/>
    <s v="C_OPSE_OIL_Z11"/>
    <s v="P244.01 Other Production Expenses"/>
    <s v="S7200 Services"/>
    <s v="A2340 Overhead"/>
    <n v="-0.01"/>
    <n v="228355.19999999998"/>
    <n v="225211037.05155671"/>
    <n v="658291.19999999995"/>
    <n v="1396688.0427919892"/>
    <n v="98109038.049999997"/>
    <n v="238245.6"/>
    <n v="559914.57721311471"/>
    <n v="-836773.46557887446"/>
    <s v="REDUCTION IN SCOPE - DROP IN THE NUMBER OF SITES TO BE REMDIATEDN AND THE ESTIMATED COST OF REMEDIATION"/>
    <n v="0"/>
    <n v="0"/>
    <n v="0"/>
    <n v="0"/>
    <n v="0"/>
    <n v="0"/>
    <s v=" Remediation of 20 existing spill sit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6390.67023266575"/>
    <n v="116390.67023266575"/>
    <n v="116390.67023266575"/>
    <n v="116390.67023266575"/>
    <n v="116390.67023266575"/>
    <n v="116390.67023266575"/>
    <n v="116390.67023266575"/>
    <n v="116390.67023266575"/>
    <n v="116390.67023266575"/>
    <n v="116390.67023266575"/>
    <n v="116390.67023266575"/>
    <n v="116390.67023266575"/>
    <n v="1396688.0427919889"/>
    <n v="419006.41283759673"/>
  </r>
  <r>
    <n v="101325"/>
    <s v="SAC CRP ROTARY WING"/>
    <n v="101325"/>
    <s v="SAC CRP ROTARY WING"/>
    <s v="IRETI OMOTOSO"/>
    <s v="PRODUCTION"/>
    <n v="414001"/>
    <n v="4140"/>
    <s v="PMM"/>
    <s v="BASE JV"/>
    <s v="PRODUCTION"/>
    <s v="PRODUCTION"/>
    <s v="Production Services Manager"/>
    <s v="Logistics Manager"/>
    <x v="5"/>
    <s v="SAMUEL.BAJAH@SHELL.COM"/>
    <x v="0"/>
    <s v="OPEX"/>
    <s v="NON SAL"/>
    <s v="N/A"/>
    <s v="N/A"/>
    <s v="C_OPSE_OIL_Z11"/>
    <s v="P231 Production Operations"/>
    <s v="S7200 Services"/>
    <s v="A2110 Production Operations"/>
    <n v="28372599.009999998"/>
    <n v="24107103.379999999"/>
    <n v="2188735222.2346005"/>
    <n v="21532255.110199999"/>
    <n v="28708436.166706886"/>
    <n v="2188735222.2346005"/>
    <n v="21532255.110199999"/>
    <n v="28708436.166706886"/>
    <n v="0"/>
    <n v="0"/>
    <n v="2188735222.2346001"/>
    <n v="21532255.110200003"/>
    <n v="28708436.166706886"/>
    <n v="2188736218.7029982"/>
    <n v="21533248.455381658"/>
    <n v="28709432.778998047"/>
    <s v="ROTARY: Provision Helicopter services(AW139)- Monthly Standing Charge (MSC) for Aircraft 3 AW139 Helicopter (unified Rates) (5.28 = 12 *0.435). 0.435 baseload"/>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92369.6805589069"/>
    <n v="2392369.6805589069"/>
    <n v="2392369.6805589069"/>
    <n v="2392369.6805589069"/>
    <n v="2392369.6805589069"/>
    <n v="2392369.6805589069"/>
    <n v="2392369.6805589069"/>
    <n v="2392369.6805589069"/>
    <n v="2392369.6805589069"/>
    <n v="2392369.6805589069"/>
    <n v="2392369.6805589069"/>
    <n v="2392369.6805589069"/>
    <n v="28708436.166706875"/>
    <n v="8612530.8500120658"/>
  </r>
  <r>
    <s v="O.NG.PBE.BEL.FAC.71300A"/>
    <s v="BELEMA FS + GAS PLANT  AVIATION"/>
    <n v="101325"/>
    <s v="SAC CRP ROTARY WING"/>
    <s v="IRETI OMOTOSO"/>
    <s v="PRODUCTION"/>
    <n v="413001"/>
    <n v="4130"/>
    <s v="PMM"/>
    <s v="BASE JV"/>
    <s v="PRODUCTION"/>
    <s v="PRODUCTION"/>
    <s v="Asset Manager, Swamp East Hub"/>
    <s v="Asset Management Integration Lead"/>
    <x v="6"/>
    <s v="SAMUEL.BAJAH@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1F.FAC.71300A"/>
    <s v="NEMBE 1 FLOW STATION + AGG AVIATION"/>
    <n v="101325"/>
    <s v="SAC CRP ROTARY WING"/>
    <s v="IRETI OMOTOSO"/>
    <s v="PRODUCTION"/>
    <n v="413001"/>
    <n v="4130"/>
    <s v="PMM"/>
    <s v="BASE JV"/>
    <s v="PRODUCTION"/>
    <s v="PRODUCTION"/>
    <s v="Asset Manager, Swamp East Hub"/>
    <s v="Asset Management Integration Lead"/>
    <x v="6"/>
    <s v="SAMUEL.BAJAH@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TF.FAC.71300A"/>
    <s v="PBW OTUMARA F/S FACIL AVIATION"/>
    <n v="101325"/>
    <s v="SAC CRP ROTARY WING"/>
    <s v="IRETI OMOTOSO"/>
    <s v="PRODUCTION"/>
    <n v="413001"/>
    <n v="4130"/>
    <s v="PMM"/>
    <s v="BASE JV"/>
    <s v="PRODUCTION"/>
    <s v="PRODUCTION"/>
    <s v="Asset Manager, Swamp West Hub"/>
    <s v="Asset Management Integration Lead"/>
    <x v="7"/>
    <s v="SAMUEL.BAJAH@SHELL.COM"/>
    <x v="0"/>
    <s v="OPEX"/>
    <s v="NON SAL"/>
    <s v="N/A"/>
    <s v="N/A"/>
    <s v="N/A"/>
    <s v="P231 Production Operations"/>
    <s v="S7200 Services"/>
    <s v="A2110 Production Operations"/>
    <n v="158.15"/>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2F.FAC.71300A"/>
    <s v="CAWC 2 F/S + AGG AVIATION "/>
    <n v="101325"/>
    <s v="SAC CRP ROTARY WING"/>
    <s v="IRETI OMOTOSO"/>
    <s v="PRODUCTION"/>
    <n v="413001"/>
    <n v="4130"/>
    <s v="PMM"/>
    <s v="BASE JV"/>
    <s v="PRODUCTION"/>
    <s v="PRODUCTION"/>
    <s v="Asset Manager, Swamp East Hub"/>
    <s v="Asset Management Integration Lead"/>
    <x v="6"/>
    <s v="SAMUEL.BAJAH@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TNF.FAC.71300A"/>
    <s v="PCW TUNU F/S FACILAVIATION"/>
    <n v="101325"/>
    <s v="SAC CRP ROTARY WING"/>
    <s v="IRETI OMOTOSO"/>
    <s v="PRODUCTION"/>
    <n v="413001"/>
    <n v="4130"/>
    <s v="PMM"/>
    <s v="BASE JV"/>
    <s v="PRODUCTION"/>
    <s v="PRODUCTION"/>
    <s v="Asset Manager, Swamp West Hub"/>
    <s v="Asset Management Integration Lead"/>
    <x v="7"/>
    <s v="SAMUEL.BAJAH@SHELL.COM"/>
    <x v="0"/>
    <s v="OPEX"/>
    <s v="NON SAL"/>
    <s v="N/A"/>
    <s v="N/A"/>
    <s v="N/A"/>
    <s v="P231 Production Operations"/>
    <s v="S7200 Services"/>
    <s v="A2110 Production Operations"/>
    <n v="119.75"/>
    <n v="2736.81"/>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TW.LOG.FAC.71300"/>
    <s v="FOT AVIATION COMMON COST"/>
    <n v="101325"/>
    <s v="SAC CRP ROTARY WING"/>
    <s v="IRETI OMOTOSO"/>
    <s v="PRODUCTION"/>
    <n v="413001"/>
    <n v="4130"/>
    <s v="PMM"/>
    <s v="BASE JV"/>
    <s v="PRODUCTION"/>
    <s v="PRODUCTION"/>
    <s v="Asset Manager, Swamp West Hub"/>
    <s v="Forcados Terminal Installation Manager"/>
    <x v="7"/>
    <s v="SAMUEL.BAJAH@SHELL.COM"/>
    <x v="0"/>
    <s v="OPEX"/>
    <s v="NON SAL"/>
    <s v="N/A"/>
    <s v="N/A"/>
    <s v="N/A"/>
    <s v="P231 Production Operations"/>
    <s v="S7200 Services"/>
    <s v="A2110 Production Operations"/>
    <n v="2734.88"/>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345"/>
    <s v="SSC LAND LIGHT VEHICLES EAST"/>
    <n v="101345"/>
    <s v="SSC LAND LIGHT VEHICLES EAST"/>
    <s v="IRETI OMOTOSO"/>
    <s v="PRODUCTION"/>
    <n v="415003"/>
    <n v="4150"/>
    <s v="PMM"/>
    <s v="BASE JV"/>
    <s v="PRODUCTION"/>
    <s v="PRODUCTION"/>
    <s v="Production Services Manager"/>
    <s v="Logistics Manager"/>
    <x v="5"/>
    <s v="DOMINIK.ATUEGBU@SHELL.COM"/>
    <x v="0"/>
    <s v="OPEX"/>
    <s v="NON SAL"/>
    <s v="N/A"/>
    <s v="N/A"/>
    <s v="C_OPSE_OIL_Z11"/>
    <s v="P231 Production Operations"/>
    <s v="S7200 Services"/>
    <s v="A2110 Production Operations"/>
    <n v="1171154.7800000003"/>
    <n v="759798.37999999989"/>
    <n v="265535491.91000003"/>
    <n v="18369"/>
    <n v="888977.17019672145"/>
    <n v="204535491.91"/>
    <n v="18369"/>
    <n v="688977.17019672133"/>
    <n v="-200000.00000000012"/>
    <s v="Savings arising from proposed SPDC Fleet rationalization"/>
    <n v="265535491.91"/>
    <n v="18369"/>
    <n v="888977.17019672133"/>
    <n v="265535491.91"/>
    <n v="18369"/>
    <n v="888977.17019672133"/>
    <s v="Operation and Maintenenace of SPDC Owned Mini-Bus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4081.430849726778"/>
    <n v="74081.430849726778"/>
    <n v="74081.430849726778"/>
    <n v="74081.430849726778"/>
    <n v="74081.430849726778"/>
    <n v="74081.430849726778"/>
    <n v="74081.430849726778"/>
    <n v="74081.430849726778"/>
    <n v="74081.430849726778"/>
    <n v="74081.430849726778"/>
    <n v="74081.430849726778"/>
    <n v="74081.430849726778"/>
    <n v="888977.17019672133"/>
    <n v="266693.15105901641"/>
  </r>
  <r>
    <n v="104924"/>
    <s v="LIGHT VEHICLE EAST BACK CHARGE"/>
    <n v="101345"/>
    <s v="SSC LAND LIGHT VEHICLES EAST"/>
    <s v="IRETI OMOTOSO"/>
    <s v="PRODUCTION"/>
    <n v="415003"/>
    <n v="4150"/>
    <s v="PMM"/>
    <s v="BASE JV"/>
    <s v="PRODUCTION"/>
    <s v="PRODUCTION"/>
    <s v="Production Services Manager"/>
    <s v="Logistics Manager"/>
    <x v="5"/>
    <s v="DOMINIK.ATUEGBU@SHELL.COM"/>
    <x v="0"/>
    <s v="OPEX"/>
    <s v="NON SAL"/>
    <s v="N/A"/>
    <s v="N/A"/>
    <s v="N/A"/>
    <s v="P231 Production Operations"/>
    <s v="S7200 Services"/>
    <s v="A2110 Production Operations"/>
    <n v="-42806.9"/>
    <n v="-3943.72"/>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346"/>
    <s v="SSC LAND MEDIUM VEHICLES EAST"/>
    <n v="101346"/>
    <s v="SSC LAND MEDIUM VEHICLES EAST"/>
    <s v="IRETI OMOTOSO"/>
    <s v="PRODUCTION"/>
    <n v="415003"/>
    <n v="4150"/>
    <s v="PMM"/>
    <s v="BASE JV"/>
    <s v="PRODUCTION"/>
    <s v="PRODUCTION"/>
    <s v="Production Services Manager"/>
    <s v="Logistics Manager"/>
    <x v="5"/>
    <s v="DOMINIK.ATUEGBU@SHELL.COM"/>
    <x v="0"/>
    <s v="OPEX"/>
    <s v="NON SAL"/>
    <s v="N/A"/>
    <s v="N/A"/>
    <s v="C_OPSE_OIL_Z11"/>
    <s v="P231 Production Operations"/>
    <s v="S7200 Services"/>
    <s v="A2110 Production Operations"/>
    <n v="73037.83"/>
    <n v="561616.16000000038"/>
    <n v="55162862.160000011"/>
    <n v="0"/>
    <n v="180861.84314754102"/>
    <n v="55162862.160000004"/>
    <n v="0"/>
    <n v="180861.84314754099"/>
    <n v="0"/>
    <n v="0"/>
    <n v="55162862.160000004"/>
    <n v="0"/>
    <n v="180861.84314754102"/>
    <n v="55162862.160000004"/>
    <n v="0"/>
    <n v="180861.84314754099"/>
    <s v="Operation &amp; Maintenance of SPDC Owned Drawba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071.820262295085"/>
    <n v="15071.820262295085"/>
    <n v="15071.820262295085"/>
    <n v="15071.820262295085"/>
    <n v="15071.820262295085"/>
    <n v="15071.820262295085"/>
    <n v="15071.820262295085"/>
    <n v="15071.820262295085"/>
    <n v="15071.820262295085"/>
    <n v="15071.820262295085"/>
    <n v="15071.820262295085"/>
    <n v="15071.820262295085"/>
    <n v="180861.84314754096"/>
    <n v="54258.552944262301"/>
  </r>
  <r>
    <n v="102160"/>
    <s v="IL Land Medium Vehicles East"/>
    <n v="101346"/>
    <s v="SSC LAND MEDIUM VEHICLES EAST"/>
    <s v="IRETI OMOTOSO"/>
    <s v="PRODUCTION"/>
    <n v="415003"/>
    <n v="4150"/>
    <s v="G&amp;A"/>
    <s v="BASE JV"/>
    <s v="PRODUCTION"/>
    <s v="PRODUCTION"/>
    <s v="Production Services Manager"/>
    <s v="Logistics Manager"/>
    <x v="5"/>
    <s v="DOMINIK.ATUEGBU@SHELL.COM"/>
    <x v="0"/>
    <s v="OPEX"/>
    <s v="NON SAL"/>
    <s v="N/A"/>
    <s v="N/A"/>
    <s v="C_OPSE_OIL_Z11"/>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4925"/>
    <s v="MEDIUM VEHICLE EAST BACK CHARGE"/>
    <n v="101346"/>
    <s v="SSC LAND MEDIUM VEHICLES EAST"/>
    <s v="IRETI OMOTOSO"/>
    <s v="PRODUCTION"/>
    <n v="415003"/>
    <n v="4150"/>
    <s v="PMM"/>
    <s v="BASE JV"/>
    <s v="PRODUCTION"/>
    <s v="PRODUCTION"/>
    <s v="Production Services Manager"/>
    <s v="Logistics Manager"/>
    <x v="5"/>
    <s v="DOMINIK.ATUEGBU@SHELL.COM"/>
    <x v="0"/>
    <s v="OPEX"/>
    <s v="NON SAL"/>
    <s v="N/A"/>
    <s v="N/A"/>
    <s v="N/A"/>
    <s v="P231 Production Operations"/>
    <s v="S7200 Services"/>
    <s v="A2110 Production Operations"/>
    <n v="6.8212102632969618E-1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4926"/>
    <s v="MEDIUM VEHICLE WEST BACK CHARGE"/>
    <n v="101346"/>
    <s v="SSC LAND MEDIUM VEHICLES EAST"/>
    <s v="IRETI OMOTOSO"/>
    <s v="PRODUCTION"/>
    <n v="415003"/>
    <n v="4150"/>
    <s v="PMM"/>
    <s v="BASE JV"/>
    <s v="PRODUCTION"/>
    <s v="PRODUCTION"/>
    <s v="Production Services Manager"/>
    <s v="Logistics Manager"/>
    <x v="5"/>
    <s v="DOMINIK.ATUEGBU@SHELL.COM"/>
    <x v="0"/>
    <s v="OPEX"/>
    <s v="NON SAL"/>
    <s v="N/A"/>
    <s v="N/A"/>
    <s v="N/A"/>
    <s v="P231 Production Operations"/>
    <s v="S7200 Services"/>
    <s v="A2110 Production Operations"/>
    <n v="-5.8207660913467407E-11"/>
    <n v="7501.4800000000032"/>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347"/>
    <s v="SSC LAND HEAVY VEHICLES EAST"/>
    <n v="101347"/>
    <s v="SSC LAND HEAVY VEHICLES EAST"/>
    <s v="IRETI OMOTOSO"/>
    <s v="PRODUCTION"/>
    <n v="415003"/>
    <n v="4150"/>
    <s v="PMM"/>
    <s v="BASE JV"/>
    <s v="PRODUCTION"/>
    <s v="PRODUCTION"/>
    <s v="Production Services Manager"/>
    <s v="Logistics Manager"/>
    <x v="5"/>
    <s v="DOMINIK.ATUEGBU@SHELL.COM"/>
    <x v="0"/>
    <s v="OPEX"/>
    <s v="NON SAL"/>
    <s v="N/A"/>
    <s v="N/A"/>
    <s v="C_OPSE_OIL_Z11"/>
    <s v="P231 Production Operations"/>
    <s v="S7200 Services"/>
    <s v="A2110 Production Operations"/>
    <n v="432247.96000000008"/>
    <n v="485205.44"/>
    <n v="117290694.4896"/>
    <n v="0"/>
    <n v="384559.65406426229"/>
    <n v="117290694.4896"/>
    <n v="0"/>
    <n v="384559.65406426229"/>
    <n v="0"/>
    <n v="0"/>
    <n v="117290694.4896"/>
    <n v="0"/>
    <n v="384559.65406426229"/>
    <n v="117290694.4896"/>
    <n v="0"/>
    <n v="384559.65406426229"/>
    <s v="Provision of Workshop Technical Serv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2046.637838688523"/>
    <n v="32046.637838688523"/>
    <n v="32046.637838688523"/>
    <n v="32046.637838688523"/>
    <n v="32046.637838688523"/>
    <n v="32046.637838688523"/>
    <n v="32046.637838688523"/>
    <n v="32046.637838688523"/>
    <n v="32046.637838688523"/>
    <n v="32046.637838688523"/>
    <n v="32046.637838688523"/>
    <n v="32046.637838688523"/>
    <n v="384559.65406426223"/>
    <n v="115367.89621927869"/>
  </r>
  <r>
    <n v="104923"/>
    <s v="HEAVY VEHICLE EAST BACK CHARGE"/>
    <n v="101347"/>
    <s v="SSC LAND HEAVY VEHICLES EAST"/>
    <s v="IRETI OMOTOSO"/>
    <s v="PRODUCTION"/>
    <n v="415003"/>
    <n v="4150"/>
    <s v="PMM"/>
    <s v="BASE JV"/>
    <s v="PRODUCTION"/>
    <s v="PRODUCTION"/>
    <s v="Production Services Manager"/>
    <s v="Logistics Manager"/>
    <x v="5"/>
    <s v="DOMINIK.ATUEGBU@SHELL.COM"/>
    <x v="0"/>
    <s v="OPEX"/>
    <s v="NON SAL"/>
    <s v="N/A"/>
    <s v="N/A"/>
    <s v="N/A"/>
    <s v="P231 Production Operations"/>
    <s v="S7200 Services"/>
    <s v="A2110 Production Operations"/>
    <n v="48.159999999921638"/>
    <n v="57.760000000009313"/>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348"/>
    <s v="SSC MARINE LIGHT VESSELS EAST"/>
    <n v="101348"/>
    <s v="SSC MARINE LIGHT VESSELS EAST"/>
    <s v="IRETI OMOTOSO"/>
    <s v="PRODUCTION"/>
    <n v="415003"/>
    <n v="4150"/>
    <s v="PMM"/>
    <s v="BASE JV"/>
    <s v="PRODUCTION"/>
    <s v="PRODUCTION"/>
    <s v="Production Services Manager"/>
    <s v="Logistics Manager"/>
    <x v="5"/>
    <s v="MICHAEL.SOLUADE@SHELL.COM"/>
    <x v="0"/>
    <s v="OPEX"/>
    <s v="NON SAL"/>
    <s v="N/A"/>
    <s v="N/A"/>
    <s v="N/A"/>
    <s v="P231 Production Operations"/>
    <s v="S7200 Services"/>
    <s v="A2110 Production Operations"/>
    <n v="0.01"/>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5762"/>
    <s v="LIGHT MARINE VESSELS EAST CHARGE BACK"/>
    <n v="101348"/>
    <s v="SSC MARINE LIGHT VESSELS EAST"/>
    <s v="IRETI OMOTOSO"/>
    <s v="PRODUCTION"/>
    <n v="415003"/>
    <n v="4150"/>
    <s v="PMM"/>
    <s v="BASE JV"/>
    <s v="PRODUCTION"/>
    <s v="PRODUCTION"/>
    <s v="Production Services Manager"/>
    <s v="Logistics Manager"/>
    <x v="5"/>
    <s v="MICHAEL.SOLUADE@SHELL.COM"/>
    <x v="0"/>
    <s v="OPEX"/>
    <s v="NON SAL"/>
    <s v="N/A"/>
    <s v="N/A"/>
    <s v="N/A"/>
    <s v="P231 Production Operations"/>
    <s v="S7200 Services"/>
    <s v="A2110 Production Operations"/>
    <n v="-3.7252876131099733E-11"/>
    <n v="3.7299999999959255"/>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350"/>
    <s v="SSC MARINE HEAVY VESSELS EAST"/>
    <n v="101350"/>
    <s v="SSC MARINE HEAVY VESSELS EAST"/>
    <s v="IRETI OMOTOSO"/>
    <s v="PRODUCTION"/>
    <n v="415003"/>
    <n v="4150"/>
    <s v="PMM"/>
    <s v="BASE JV"/>
    <s v="PRODUCTION"/>
    <s v="PRODUCTION"/>
    <s v="Production Services Manager"/>
    <s v="Logistics Manager"/>
    <x v="5"/>
    <s v="MICHAEL.SOLUADE@SHELL.COM"/>
    <x v="0"/>
    <s v="OPEX"/>
    <s v="NON SAL"/>
    <s v="N/A"/>
    <s v="N/A"/>
    <s v="C_OPSE_OIL_Z11"/>
    <s v="P231 Production Operations"/>
    <s v="S7200 Services"/>
    <s v="A2110 Production Operations"/>
    <n v="742131.21"/>
    <n v="502578.11"/>
    <n v="51937210.617241375"/>
    <n v="393983.06399999995"/>
    <n v="564269.00044997165"/>
    <n v="51937210.617241368"/>
    <n v="393983.06400000001"/>
    <n v="564269.00044997176"/>
    <n v="0"/>
    <n v="0"/>
    <n v="51937210.617241368"/>
    <n v="393983.06400000001"/>
    <n v="564269.00044997176"/>
    <n v="51937210.617241368"/>
    <n v="393983.06400000001"/>
    <n v="564269.00044997176"/>
    <s v="Provision of Fuel Storage Barge in Kidney Island - PYTH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7022.416704164301"/>
    <n v="47022.416704164301"/>
    <n v="47022.416704164301"/>
    <n v="47022.416704164301"/>
    <n v="47022.416704164301"/>
    <n v="47022.416704164301"/>
    <n v="47022.416704164301"/>
    <n v="47022.416704164301"/>
    <n v="47022.416704164301"/>
    <n v="47022.416704164301"/>
    <n v="47022.416704164301"/>
    <n v="47022.416704164301"/>
    <n v="564269.00044997165"/>
    <n v="169280.70013499149"/>
  </r>
  <r>
    <n v="104606"/>
    <s v="IL FORCADOS CRUDE TANKER SUPPORT"/>
    <n v="101350"/>
    <s v="SSC MARINE HEAVY VESSELS EAST"/>
    <s v="IRETI OMOTOSO"/>
    <s v="PRODUCTION"/>
    <n v="415003"/>
    <n v="4150"/>
    <s v="PMM"/>
    <s v="BASE JV"/>
    <s v="PRODUCTION"/>
    <s v="PRODUCTION"/>
    <s v="Production Services Manager"/>
    <s v="Logistics Manager"/>
    <x v="5"/>
    <s v="MICHAEL.SOLUADE@SHELL.COM"/>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5763"/>
    <s v="HEAVY MARINE VESSELS EAST CHARGE BACK"/>
    <n v="101350"/>
    <s v="SSC MARINE HEAVY VESSELS EAST"/>
    <s v="IRETI OMOTOSO"/>
    <s v="PRODUCTION"/>
    <n v="415003"/>
    <n v="4150"/>
    <s v="PMM"/>
    <s v="BASE JV"/>
    <s v="PRODUCTION"/>
    <s v="PRODUCTION"/>
    <s v="Production Services Manager"/>
    <s v="Logistics Manager"/>
    <x v="5"/>
    <s v="MICHAEL.SOLUADE@SHELL.COM"/>
    <x v="0"/>
    <s v="OPEX"/>
    <s v="NON SAL"/>
    <s v="N/A"/>
    <s v="N/A"/>
    <s v="N/A"/>
    <s v="P231 Production Operations"/>
    <s v="S7200 Services"/>
    <s v="A2110 Production Operations"/>
    <n v="-0.32999999999767171"/>
    <n v="-1294.4900000000007"/>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635"/>
    <s v="SALARIESWAGES&amp;O/HSWAMP1EAST"/>
    <n v="101635"/>
    <s v="SALARIESWAGES&amp;O/HSWAMP1EAST"/>
    <s v="IRETI OMOTOSO"/>
    <s v="PRODUCTION"/>
    <n v="415002"/>
    <n v="4150"/>
    <s v="PMM"/>
    <s v="BASE JV"/>
    <s v="PRODUCTION"/>
    <s v="PRODUCTION"/>
    <s v="Asset Manager, Swamp East Hub"/>
    <s v="Asset Management Integration Lead"/>
    <x v="6"/>
    <s v="LAWAL.MOMODU@SHELL.COM"/>
    <x v="0"/>
    <s v="OPEX"/>
    <s v="NON SAL"/>
    <s v="N/A"/>
    <s v="N/A"/>
    <s v="N/A"/>
    <s v="P231 Production Operations"/>
    <s v="S7200 Services"/>
    <s v="A2110 Production Operations"/>
    <n v="1486.17"/>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641"/>
    <s v="SALS&amp;WAGESPOS"/>
    <n v="101641"/>
    <s v="SALS&amp;WAGESPOS"/>
    <s v="IRETI OMOTOSO"/>
    <s v="PRODUCTION"/>
    <n v="415002"/>
    <n v="4150"/>
    <s v="G&amp;A"/>
    <s v="BASE JV"/>
    <s v="PRODUCTION"/>
    <s v="PRODUCTION"/>
    <s v="Production Services Manager"/>
    <s v="Regional Discipline Adviser"/>
    <x v="3"/>
    <s v="ENAHORO.BERNARD@SHELL.COM"/>
    <x v="0"/>
    <s v="OPEX"/>
    <s v="NON SAL"/>
    <s v="N/A"/>
    <s v="N/A"/>
    <s v="N/A"/>
    <s v="P231 Production Operations"/>
    <s v="S7200 Services"/>
    <s v="A2110 Production Operations"/>
    <n v="388.75000000000006"/>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957"/>
    <s v="SSC AGO EAST"/>
    <n v="101957"/>
    <s v="SSC AGO EAST"/>
    <s v="IRETI OMOTOSO"/>
    <s v="PRODUCTION"/>
    <n v="415003"/>
    <n v="4150"/>
    <s v="PMM"/>
    <s v="BASE JV"/>
    <s v="PRODUCTION"/>
    <s v="PRODUCTION"/>
    <s v="Production Services Manager"/>
    <s v="Logistics Manager"/>
    <x v="5"/>
    <s v="EDOGHOGHO.ENAIBRE@SHELL.COM"/>
    <x v="0"/>
    <s v="OPEX"/>
    <s v="NON SAL"/>
    <s v="N/A"/>
    <s v="N/A"/>
    <s v="C_OPSE_OIL_Z11"/>
    <s v="P231 Production Operations"/>
    <s v="S7200 Services"/>
    <s v="A2110 Production Operations"/>
    <n v="533295.25"/>
    <n v="531762.71999999974"/>
    <n v="57100651.420000017"/>
    <n v="403215.06500000041"/>
    <n v="590430.31555737753"/>
    <n v="57100651.420000017"/>
    <n v="403215.06500000041"/>
    <n v="590430.31555737753"/>
    <n v="0"/>
    <n v="0"/>
    <n v="57100651.420000017"/>
    <n v="403215.06500000041"/>
    <n v="590430.31555737753"/>
    <n v="57100651.420000017"/>
    <n v="403215.06500000041"/>
    <n v="590430.31555737753"/>
    <s v="Provision of AGO for Logistics-Oper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9202.526296448123"/>
    <n v="49202.526296448123"/>
    <n v="49202.526296448123"/>
    <n v="49202.526296448123"/>
    <n v="49202.526296448123"/>
    <n v="49202.526296448123"/>
    <n v="49202.526296448123"/>
    <n v="49202.526296448123"/>
    <n v="49202.526296448123"/>
    <n v="49202.526296448123"/>
    <n v="49202.526296448123"/>
    <n v="49202.526296448123"/>
    <n v="590430.31555737753"/>
    <n v="177129.09466721324"/>
  </r>
  <r>
    <n v="101958"/>
    <s v="SSC PMS EAST"/>
    <n v="101958"/>
    <s v="SSC PMS EAST"/>
    <s v="IRETI OMOTOSO"/>
    <s v="PRODUCTION"/>
    <n v="415003"/>
    <n v="4150"/>
    <s v="PMM"/>
    <s v="BASE JV"/>
    <s v="PRODUCTION"/>
    <s v="PRODUCTION"/>
    <s v="Production Services Manager"/>
    <s v="Logistics Manager"/>
    <x v="5"/>
    <s v="EDOGHOGHO.ENAIBRE@SHELL.COM"/>
    <x v="0"/>
    <s v="OPEX"/>
    <s v="NON SAL"/>
    <s v="N/A"/>
    <s v="N/A"/>
    <s v="C_OPSE_OIL_Z11"/>
    <s v="P231 Production Operations"/>
    <s v="S7200 Services"/>
    <s v="A2110 Production Operations"/>
    <n v="115402.8"/>
    <n v="7918.08"/>
    <n v="21175600"/>
    <n v="0"/>
    <n v="69428.196721311469"/>
    <n v="21175600"/>
    <n v="0"/>
    <n v="69428.196721311469"/>
    <n v="0"/>
    <n v="0"/>
    <n v="21175600"/>
    <n v="0"/>
    <n v="69428.196721311469"/>
    <n v="21175600"/>
    <n v="0"/>
    <n v="69428.196721311469"/>
    <s v="Provision of PMS for Logistics-Oper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785.6830601092888"/>
    <n v="5785.6830601092888"/>
    <n v="5785.6830601092888"/>
    <n v="5785.6830601092888"/>
    <n v="5785.6830601092888"/>
    <n v="5785.6830601092888"/>
    <n v="5785.6830601092888"/>
    <n v="5785.6830601092888"/>
    <n v="5785.6830601092888"/>
    <n v="5785.6830601092888"/>
    <n v="5785.6830601092888"/>
    <n v="5785.6830601092888"/>
    <n v="69428.196721311469"/>
    <n v="20828.459016393441"/>
  </r>
  <r>
    <n v="102156"/>
    <s v="SSC AGO WEST"/>
    <n v="102156"/>
    <s v="SSC AGO WEST"/>
    <s v="IRETI OMOTOSO"/>
    <s v="PRODUCTION"/>
    <n v="415003"/>
    <n v="4150"/>
    <s v="PMM"/>
    <s v="BASE JV"/>
    <s v="PRODUCTION"/>
    <s v="PRODUCTION"/>
    <s v="Production Services Manager"/>
    <s v="Logistics Manager"/>
    <x v="5"/>
    <s v="EDOGHOGHO.ENAIBRE@SHELL.COM"/>
    <x v="0"/>
    <s v="OPEX"/>
    <s v="NON SAL"/>
    <s v="N/A"/>
    <s v="N/A"/>
    <s v="C_OPSE_OIL_Z11"/>
    <s v="P231 Production Operations"/>
    <s v="S7200 Services"/>
    <s v="A2110 Production Operations"/>
    <n v="385256.55000000005"/>
    <n v="137369.69999999998"/>
    <n v="36843812.5"/>
    <n v="84163.5"/>
    <n v="204962.88524590165"/>
    <n v="36843812.5"/>
    <n v="84163.5"/>
    <n v="204962.88524590165"/>
    <n v="0"/>
    <n v="0"/>
    <n v="36843812.5"/>
    <n v="84163.5"/>
    <n v="204962.88524590165"/>
    <n v="36843812.5"/>
    <n v="84163.5"/>
    <n v="204962.88524590165"/>
    <s v="Estimated AGO  consumption WES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080.240437158471"/>
    <n v="17080.240437158471"/>
    <n v="17080.240437158471"/>
    <n v="17080.240437158471"/>
    <n v="17080.240437158471"/>
    <n v="17080.240437158471"/>
    <n v="17080.240437158471"/>
    <n v="17080.240437158471"/>
    <n v="17080.240437158471"/>
    <n v="17080.240437158471"/>
    <n v="17080.240437158471"/>
    <n v="17080.240437158471"/>
    <n v="204962.88524590165"/>
    <n v="61488.86557377049"/>
  </r>
  <r>
    <n v="102202"/>
    <s v="SSC LAND WEST"/>
    <n v="102202"/>
    <s v="SSC LAND WEST"/>
    <s v="IRETI OMOTOSO"/>
    <s v="PRODUCTION"/>
    <n v="415003"/>
    <n v="4150"/>
    <s v="PMM"/>
    <s v="BASE JV"/>
    <s v="PRODUCTION"/>
    <s v="PRODUCTION"/>
    <s v="Production Services Manager"/>
    <s v="Logistics Manager"/>
    <x v="5"/>
    <s v="DOMINIK.ATUEGBU@SHELL.COM"/>
    <x v="0"/>
    <s v="OPEX"/>
    <s v="NON SAL"/>
    <s v="N/A"/>
    <s v="N/A"/>
    <s v="N/A"/>
    <s v="P236.07 Procurement Management"/>
    <s v="S7200 Services"/>
    <s v="A2340 Overhead"/>
    <n v="-770.41"/>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2204"/>
    <s v="SSC MARINE WEST"/>
    <n v="102204"/>
    <s v="SSC MARINE WEST"/>
    <s v="IRETI OMOTOSO"/>
    <s v="PRODUCTION"/>
    <n v="415003"/>
    <n v="4150"/>
    <s v="PMM"/>
    <s v="BASE JV"/>
    <s v="PRODUCTION"/>
    <s v="PRODUCTION"/>
    <s v="Production Services Manager"/>
    <s v="Logistics Manager"/>
    <x v="5"/>
    <s v="MICHAEL.SOLUADE@SHELL.COM"/>
    <x v="0"/>
    <s v="OPEX"/>
    <s v="NON SAL"/>
    <s v="N/A"/>
    <s v="N/A"/>
    <s v="C_OPSE_OIL_Z11"/>
    <s v="P236.07 Procurement Management"/>
    <s v="S7200 Services"/>
    <s v="A2340 Overhead"/>
    <n v="832429.83000000007"/>
    <n v="752686.51999999944"/>
    <n v="233590278.69"/>
    <n v="1653241.0799999998"/>
    <n v="2419110.8461967213"/>
    <n v="233590278.69"/>
    <n v="1653241.08"/>
    <n v="2419110.8461967213"/>
    <n v="0"/>
    <n v="0"/>
    <n v="233590278.69"/>
    <n v="1653241.08"/>
    <n v="2419110.8461967213"/>
    <n v="233590278.69"/>
    <n v="1653241.08"/>
    <n v="2419110.8461967213"/>
    <s v="NEW: Monthly NEPA bills from BEDC at N38.11/kW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1592.57051639343"/>
    <n v="201592.57051639343"/>
    <n v="201592.57051639343"/>
    <n v="201592.57051639343"/>
    <n v="201592.57051639343"/>
    <n v="201592.57051639343"/>
    <n v="201592.57051639343"/>
    <n v="201592.57051639343"/>
    <n v="201592.57051639343"/>
    <n v="201592.57051639343"/>
    <n v="201592.57051639343"/>
    <n v="201592.57051639343"/>
    <n v="2419110.8461967218"/>
    <n v="725733.25385901635"/>
  </r>
  <r>
    <n v="102207"/>
    <s v="SSC WASTE MGT EAST"/>
    <n v="102207"/>
    <s v="SSC WASTE MGT EAST"/>
    <s v="IRETI OMOTOSO"/>
    <s v="PRODUCTION"/>
    <n v="415006"/>
    <n v="4150"/>
    <s v="HSE"/>
    <s v="BASE JV"/>
    <s v="PRODUCTION"/>
    <s v="PRODUCTION"/>
    <s v="Production Services Manager"/>
    <s v="Logistics Manager"/>
    <x v="5"/>
    <s v="GBOLAHAN.AWOTOREBO@SHELL.COM"/>
    <x v="0"/>
    <s v="OPEX"/>
    <s v="NON SAL"/>
    <s v="N/A"/>
    <s v="N/A"/>
    <s v="C_OPSE_OIL_Z11"/>
    <s v="P236.02 HSE"/>
    <s v="S7200 Services"/>
    <s v="A2340 Overhead"/>
    <n v="1362090.66"/>
    <n v="2023914.3900000004"/>
    <n v="300854278.9744826"/>
    <n v="225756.12"/>
    <n v="1212163.5920474839"/>
    <n v="300854278.97448254"/>
    <n v="225756.12"/>
    <n v="1212163.5920474837"/>
    <n v="0"/>
    <n v="0"/>
    <n v="300854278.97448254"/>
    <n v="225756.12"/>
    <n v="1212163.5920474837"/>
    <n v="300854278.97448254"/>
    <n v="225756.12"/>
    <n v="1212163.5920474837"/>
    <s v="Incineration of Hazardous wastes &amp; non-persistent wast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1013.63267062366"/>
    <n v="101013.63267062366"/>
    <n v="101013.63267062366"/>
    <n v="101013.63267062366"/>
    <n v="101013.63267062366"/>
    <n v="101013.63267062366"/>
    <n v="101013.63267062366"/>
    <n v="101013.63267062366"/>
    <n v="101013.63267062366"/>
    <n v="101013.63267062366"/>
    <n v="101013.63267062366"/>
    <n v="101013.63267062366"/>
    <n v="1212163.5920474841"/>
    <n v="363649.07761424518"/>
  </r>
  <r>
    <n v="102208"/>
    <s v="SSC WASTE MGT WEST"/>
    <n v="102208"/>
    <s v="SSC WASTE MGT WEST"/>
    <s v="IRETI OMOTOSO"/>
    <s v="PRODUCTION"/>
    <n v="415006"/>
    <n v="4150"/>
    <s v="HSE"/>
    <s v="BASE JV"/>
    <s v="PRODUCTION"/>
    <s v="PRODUCTION"/>
    <s v="Production Services Manager"/>
    <s v="Logistics Manager"/>
    <x v="5"/>
    <s v="GBOLAHAN.AWOTOREBO@SHELL.COM"/>
    <x v="0"/>
    <s v="OPEX"/>
    <s v="NON SAL"/>
    <s v="N/A"/>
    <s v="N/A"/>
    <s v="C_OPSE_OIL_Z11"/>
    <s v="P236.02 HSE"/>
    <s v="S7200 Services"/>
    <s v="A2340 Overhead"/>
    <n v="1147380.8900000006"/>
    <n v="664833.93000000005"/>
    <n v="174430426.43058619"/>
    <n v="222758.8"/>
    <n v="794661.83747733175"/>
    <n v="174430426.43058619"/>
    <n v="222758.8"/>
    <n v="794661.83747733175"/>
    <n v="0"/>
    <n v="0"/>
    <n v="174430426.43058616"/>
    <n v="222758.80000000002"/>
    <n v="794661.83747733175"/>
    <n v="174430291.02474722"/>
    <n v="222488.51665639854"/>
    <n v="794391.11018015991"/>
    <s v="Waste Segregation, Handling And Packag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6221.819789777641"/>
    <n v="66221.819789777641"/>
    <n v="66221.819789777641"/>
    <n v="66221.819789777641"/>
    <n v="66221.819789777641"/>
    <n v="66221.819789777641"/>
    <n v="66221.819789777641"/>
    <n v="66221.819789777641"/>
    <n v="66221.819789777641"/>
    <n v="66221.819789777641"/>
    <n v="66221.819789777641"/>
    <n v="66221.819789777641"/>
    <n v="794661.83747733163"/>
    <n v="238398.5512431995"/>
  </r>
  <r>
    <n v="102210"/>
    <s v="SSC LAND MEDIUM VEHICLES WEST"/>
    <n v="102210"/>
    <s v="SSC LAND MEDIUM VEHICLES WEST"/>
    <s v="IRETI OMOTOSO"/>
    <s v="PRODUCTION"/>
    <n v="415003"/>
    <n v="4150"/>
    <s v="PMM"/>
    <s v="BASE JV"/>
    <s v="PRODUCTION"/>
    <s v="PRODUCTION"/>
    <s v="Production Services Manager"/>
    <s v="Logistics Manager"/>
    <x v="5"/>
    <s v="DOMINIK.ATUEGBU@SHELL.COM"/>
    <x v="0"/>
    <s v="OPEX"/>
    <s v="NON SAL"/>
    <s v="N/A"/>
    <s v="N/A"/>
    <s v="C_OPSE_OIL_Z11"/>
    <s v="P231 Production Operations"/>
    <s v="S7200 Services"/>
    <s v="A2110 Production Operations"/>
    <n v="150106.29000000004"/>
    <n v="65559.42"/>
    <n v="18373204.432499997"/>
    <n v="0"/>
    <n v="60240.014532786874"/>
    <n v="18373204.432499997"/>
    <n v="0"/>
    <n v="60240.014532786874"/>
    <n v="0"/>
    <n v="0"/>
    <n v="18373204.432499997"/>
    <n v="0"/>
    <n v="60240.014532786881"/>
    <n v="18373204.432499997"/>
    <n v="0"/>
    <n v="60240.014532786874"/>
    <s v="Operation &amp; Maintenance of SPDC Owned Forklift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020.0012110655725"/>
    <n v="5020.0012110655725"/>
    <n v="5020.0012110655725"/>
    <n v="5020.0012110655725"/>
    <n v="5020.0012110655725"/>
    <n v="5020.0012110655725"/>
    <n v="5020.0012110655725"/>
    <n v="5020.0012110655725"/>
    <n v="5020.0012110655725"/>
    <n v="5020.0012110655725"/>
    <n v="5020.0012110655725"/>
    <n v="5020.0012110655725"/>
    <n v="60240.014532786874"/>
    <n v="18072.004359836061"/>
  </r>
  <r>
    <n v="102211"/>
    <s v="SSC LAND HEAVY VEHICLES WEST"/>
    <n v="102211"/>
    <s v="SSC LAND HEAVY VEHICLES WEST"/>
    <s v="IRETI OMOTOSO"/>
    <s v="PRODUCTION"/>
    <n v="415003"/>
    <n v="4150"/>
    <s v="PMM"/>
    <s v="BASE JV"/>
    <s v="PRODUCTION"/>
    <s v="PRODUCTION"/>
    <s v="Production Services Manager"/>
    <s v="Logistics Manager"/>
    <x v="5"/>
    <s v="DOMINIK.ATUEGBU@SHELL.COM"/>
    <x v="0"/>
    <s v="OPEX"/>
    <s v="NON SAL"/>
    <s v="N/A"/>
    <s v="N/A"/>
    <s v="C_OPSE_OIL_Z11"/>
    <s v="P231 Production Operations"/>
    <s v="S7200 Services"/>
    <s v="A2110 Production Operations"/>
    <n v="124514.30999999998"/>
    <n v="90265.9"/>
    <n v="20448402.465"/>
    <n v="0"/>
    <n v="67043.94250819672"/>
    <n v="20448402.465"/>
    <n v="0"/>
    <n v="67043.94250819672"/>
    <n v="0"/>
    <n v="0"/>
    <n v="20448402.465"/>
    <n v="0"/>
    <n v="67043.94250819672"/>
    <n v="20448402.465"/>
    <n v="0"/>
    <n v="67043.94250819672"/>
    <s v="Operation &amp; Maintenance of SPDC Owned Oilfield Truck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586.9952090163933"/>
    <n v="5586.9952090163933"/>
    <n v="5586.9952090163933"/>
    <n v="5586.9952090163933"/>
    <n v="5586.9952090163933"/>
    <n v="5586.9952090163933"/>
    <n v="5586.9952090163933"/>
    <n v="5586.9952090163933"/>
    <n v="5586.9952090163933"/>
    <n v="5586.9952090163933"/>
    <n v="5586.9952090163933"/>
    <n v="5586.9952090163933"/>
    <n v="67043.94250819672"/>
    <n v="20113.182752459015"/>
  </r>
  <r>
    <n v="102217"/>
    <s v="SLE WASTE/SEPTIC"/>
    <n v="102217"/>
    <s v="SLE WASTE/SEPTIC"/>
    <s v="IRETI OMOTOSO"/>
    <s v="PRODUCTION"/>
    <n v="415006"/>
    <n v="4150"/>
    <s v="HSE"/>
    <s v="BASE JV"/>
    <s v="PRODUCTION"/>
    <s v="PRODUCTION"/>
    <s v="Production Services Manager"/>
    <s v="Logistics Manager"/>
    <x v="5"/>
    <s v="GBOLAHAN.AWOTOREBO@SHELL.COM"/>
    <x v="0"/>
    <s v="OPEX"/>
    <s v="NON SAL"/>
    <s v="N/A"/>
    <s v="N/A"/>
    <s v="C_OPSE_OIL_Z11"/>
    <s v="P236.10 Office/Property Management"/>
    <s v="S7200 Services"/>
    <s v="A2340 Overhead"/>
    <n v="2228742.6399999997"/>
    <n v="1319642.98"/>
    <n v="544498703.94000018"/>
    <n v="0"/>
    <n v="1785241.6522622956"/>
    <n v="544498703.94000006"/>
    <n v="0"/>
    <n v="1785241.6522622954"/>
    <n v="0"/>
    <n v="0"/>
    <n v="544498703.94000006"/>
    <n v="0"/>
    <n v="1785241.6522622951"/>
    <n v="544498703.94000006"/>
    <n v="0"/>
    <n v="1785241.6522622954"/>
    <s v="SEWAGE DISPOSAL AND REACTIVATION OF SOAKWAY PITS IN RA ZONE 2A, 2B, 2C, 2D &amp; 2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8770.13768852461"/>
    <n v="148770.13768852461"/>
    <n v="148770.13768852461"/>
    <n v="148770.13768852461"/>
    <n v="148770.13768852461"/>
    <n v="148770.13768852461"/>
    <n v="148770.13768852461"/>
    <n v="148770.13768852461"/>
    <n v="148770.13768852461"/>
    <n v="148770.13768852461"/>
    <n v="148770.13768852461"/>
    <n v="148770.13768852461"/>
    <n v="1785241.6522622949"/>
    <n v="535572.49567868863"/>
  </r>
  <r>
    <n v="102234"/>
    <s v="DREDGING SWAMP 1 WEST"/>
    <n v="102234"/>
    <s v="DREDGING SWAMP 1 WEST"/>
    <s v="IRETI OMOTOSO"/>
    <s v="PRODUCTION"/>
    <n v="412005"/>
    <n v="4120"/>
    <s v="OF-CIVIL"/>
    <s v="BASE JV"/>
    <s v="PRODUCTION"/>
    <s v="PRODUCTION"/>
    <s v="Asset Manager, Swamp West Hub"/>
    <s v="Asset Management Integration Lead"/>
    <x v="7"/>
    <s v="OBIORA.OKORO@SHELL.COM"/>
    <x v="0"/>
    <s v="OPEX"/>
    <s v="NON SAL"/>
    <s v="N/A"/>
    <s v="N/A"/>
    <s v="C_OPSE_OIL_Z11"/>
    <s v="P231 Production Operations"/>
    <s v="S7200 Services"/>
    <s v="A2110 Production Operations"/>
    <n v="0"/>
    <n v="52194.48"/>
    <n v="100000000"/>
    <n v="375000"/>
    <n v="702868.85245901637"/>
    <n v="100000000"/>
    <n v="375000"/>
    <n v="702868.85245901637"/>
    <n v="0"/>
    <m/>
    <n v="100000000"/>
    <n v="375000"/>
    <n v="702868.85245901637"/>
    <n v="100000000"/>
    <n v="375000"/>
    <n v="702868.85245901637"/>
    <s v="Sweeping of  5 slots in Otumara Node to provide access for well interventions @ contract rate advised by Coporate civil N40,000,000 &amp; $150,000 per slot incuding Mob/Demob"/>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8572.404371584693"/>
    <n v="58572.404371584693"/>
    <n v="58572.404371584693"/>
    <n v="58572.404371584693"/>
    <n v="58572.404371584693"/>
    <n v="58572.404371584693"/>
    <n v="58572.404371584693"/>
    <n v="58572.404371584693"/>
    <n v="58572.404371584693"/>
    <n v="58572.404371584693"/>
    <n v="58572.404371584693"/>
    <n v="58572.404371584693"/>
    <n v="702868.85245901626"/>
    <n v="210860.65573770492"/>
  </r>
  <r>
    <n v="102244"/>
    <s v="HSE IL SUPPORT                          "/>
    <n v="102244"/>
    <s v="HSE IL SUPPORT                          "/>
    <s v="IRETI OMOTOSO"/>
    <s v="PRODUCTION"/>
    <n v="415002"/>
    <n v="4150"/>
    <s v="HSE"/>
    <s v="BASE JV"/>
    <s v="PRODUCTION"/>
    <s v="PRODUCTION"/>
    <s v="Production Services Manager"/>
    <s v="Logistics Manager"/>
    <x v="5"/>
    <s v="INNOCENT.EPUCHIE@SHELL.COM"/>
    <x v="0"/>
    <s v="OPEX"/>
    <s v="NON SAL"/>
    <s v="N/A"/>
    <s v="N/A"/>
    <s v="N/A"/>
    <s v="P236.02 HSE"/>
    <s v="S7200 Services"/>
    <s v="A2340 Overhead"/>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2285"/>
    <s v="CATERING/ACCOMM/HOUSE KEEPING SWAMP 2   "/>
    <n v="102285"/>
    <s v="CATERING/ACCOMM/HOUSE KEEPING SWAMP 2   "/>
    <s v="IRETI OMOTOSO"/>
    <s v="PRODUCTION"/>
    <n v="415004"/>
    <n v="4150"/>
    <s v="G&amp;A"/>
    <s v="BASE JV"/>
    <s v="PRODUCTION"/>
    <s v="PRODUCTION"/>
    <s v="Asset Manager, Swamp West Hub"/>
    <s v="Forcados Terminal Installation Manager"/>
    <x v="8"/>
    <s v="MAXWELL.OGHOLOH@SHELL.COM"/>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631"/>
    <s v="SALARIES WAGES &amp; O/H LAND AREA 1 EAST"/>
    <n v="101631"/>
    <s v="LAND AREA EAST OVERHEADS_SERVICES MGT (ADMIN SERVICES COST)"/>
    <s v="IRETI OMOTOSO"/>
    <s v="PRODUCTION"/>
    <n v="415002"/>
    <n v="4150"/>
    <s v="G&amp;A"/>
    <s v="BASE JV"/>
    <s v="PRODUCTION"/>
    <s v="PRODUCTION"/>
    <s v="Asset Manager, Land East Hub"/>
    <s v="Asset Management Integration Lead"/>
    <x v="1"/>
    <s v="RUTH.OLUWOLE@SHELL.COM"/>
    <x v="0"/>
    <s v="OPEX"/>
    <s v="NON SAL"/>
    <s v="N/A"/>
    <s v="N/A"/>
    <s v="C_OPSE_OIL_Z11"/>
    <s v="P231 Production Operations"/>
    <s v="S7200 Services"/>
    <s v="A2110 Production Operations"/>
    <n v="181568.43999999997"/>
    <n v="480607.91000000003"/>
    <n v="50936537.9905596"/>
    <n v="0"/>
    <n v="167005.0425919987"/>
    <n v="50936537.9905596"/>
    <n v="0"/>
    <n v="167005.0425919987"/>
    <n v="0"/>
    <m/>
    <n v="236733226.39055964"/>
    <n v="60832"/>
    <n v="837006.51275593322"/>
    <n v="161105945.13126847"/>
    <n v="60832"/>
    <n v="589048.21354514256"/>
    <s v="Adhoc catering for OPM. Tea and Cofee services for 365days/yr, 2 times a da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917.086882666557"/>
    <n v="13917.086882666557"/>
    <n v="13917.086882666557"/>
    <n v="13917.086882666557"/>
    <n v="13917.086882666557"/>
    <n v="13917.086882666557"/>
    <n v="13917.086882666557"/>
    <n v="13917.086882666557"/>
    <n v="13917.086882666557"/>
    <n v="13917.086882666557"/>
    <n v="13917.086882666557"/>
    <n v="13917.086882666557"/>
    <n v="167005.0425919987"/>
    <n v="50101.512777599608"/>
  </r>
  <r>
    <n v="104910"/>
    <s v="SALARIES WAGES &amp; OH LAND AREA 2 EAST"/>
    <n v="101631"/>
    <s v="LAND AREA EAST OVERHEADS_SERVICES MGT (ADMIN SERVICES COST)"/>
    <s v="IRETI OMOTOSO"/>
    <s v="PRODUCTION"/>
    <n v="415002"/>
    <n v="4150"/>
    <s v="G&amp;A"/>
    <s v="BASE JV"/>
    <s v="PRODUCTION"/>
    <s v="PRODUCTION"/>
    <s v="Asset Manager, Central Hub"/>
    <s v="Asset Management Integration Lead"/>
    <x v="1"/>
    <s v="RUTH.OLUWOLE@SHELL.COM"/>
    <x v="0"/>
    <s v="OPEX"/>
    <s v="NON SAL"/>
    <s v="N/A"/>
    <s v="N/A"/>
    <s v="C_OPSE_OIL_Z11"/>
    <s v="P231 Production Operations"/>
    <s v="S7200 Services"/>
    <s v="A2110 Production Operations"/>
    <n v="79114.62999999999"/>
    <n v="368139.91000000003"/>
    <n v="138396760.39999998"/>
    <n v="0"/>
    <n v="453759.87016393436"/>
    <n v="138396760.39999998"/>
    <n v="0"/>
    <n v="453759.87016393436"/>
    <n v="0"/>
    <m/>
    <n v="0"/>
    <n v="0"/>
    <n v="0"/>
    <n v="0"/>
    <n v="0"/>
    <n v="0"/>
    <s v="Printer Consumbale -Black Ton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7813.322513661195"/>
    <n v="37813.322513661195"/>
    <n v="37813.322513661195"/>
    <n v="37813.322513661195"/>
    <n v="37813.322513661195"/>
    <n v="37813.322513661195"/>
    <n v="37813.322513661195"/>
    <n v="37813.322513661195"/>
    <n v="37813.322513661195"/>
    <n v="37813.322513661195"/>
    <n v="37813.322513661195"/>
    <n v="37813.322513661195"/>
    <n v="453759.87016393425"/>
    <n v="136127.9610491803"/>
  </r>
  <r>
    <n v="112981"/>
    <s v="OVERHEADS LAND AREA2"/>
    <n v="101631"/>
    <s v="LAND AREA EAST OVERHEADS_SERVICES MGT (ADMIN SERVICES COST)"/>
    <s v="IRETI OMOTOSO"/>
    <s v="PRODUCTION"/>
    <n v="415002"/>
    <n v="4150"/>
    <s v="G&amp;A"/>
    <s v="BASE JV"/>
    <s v="PRODUCTION"/>
    <s v="PRODUCTION"/>
    <s v="Asset Manager, Central Hub"/>
    <s v="Asset Management Integration Lead"/>
    <x v="1"/>
    <s v="RUTH.OLUWOLE@SHELL.COM"/>
    <x v="0"/>
    <s v="OPEX"/>
    <s v="NON SAL"/>
    <s v="N/A"/>
    <s v="N/A"/>
    <s v="C_OPSE_OIL_Z11"/>
    <s v="P231 Production Operations"/>
    <s v="S7200 Services"/>
    <s v="A2110 Production Operations"/>
    <n v="145037.25999999998"/>
    <n v="234723.65"/>
    <n v="47399928"/>
    <n v="60832"/>
    <n v="216241.6"/>
    <n v="47399928"/>
    <n v="60832"/>
    <n v="216241.6"/>
    <n v="0"/>
    <m/>
    <n v="0"/>
    <n v="0"/>
    <n v="0"/>
    <n v="0"/>
    <n v="0"/>
    <n v="0"/>
    <s v="Travel: Adhoc Rotary wing flights to Gbaran/Nun River  field assumes a visit per quarter for emergency and JIV purpos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020.133333333331"/>
    <n v="18020.133333333331"/>
    <n v="18020.133333333331"/>
    <n v="18020.133333333331"/>
    <n v="18020.133333333331"/>
    <n v="18020.133333333331"/>
    <n v="18020.133333333331"/>
    <n v="18020.133333333331"/>
    <n v="18020.133333333331"/>
    <n v="18020.133333333331"/>
    <n v="18020.133333333331"/>
    <n v="18020.133333333331"/>
    <n v="216241.59999999998"/>
    <n v="64872.479999999996"/>
  </r>
  <r>
    <n v="112984"/>
    <s v="PAE GEN OVERHEADS "/>
    <n v="101631"/>
    <s v="LAND AREA EAST OVERHEADS_SERVICES MGT (ADMIN SERVICES COST)"/>
    <s v="IRETI OMOTOSO"/>
    <s v="PRODUCTION"/>
    <n v="415002"/>
    <n v="4150"/>
    <s v="G&amp;A"/>
    <s v="BASE JV"/>
    <s v="PRODUCTION"/>
    <s v="PRODUCTION"/>
    <s v="Asset Manager, Central Hub"/>
    <s v="Asset Management Integration Lead"/>
    <x v="1"/>
    <s v="RUTH.OLUWOLE@SHELL.COM"/>
    <x v="0"/>
    <s v="OPEX"/>
    <s v="NON SAL"/>
    <s v="N/A"/>
    <s v="N/A"/>
    <s v="N/A"/>
    <s v="P231 Production Operations"/>
    <s v="S7200 Services"/>
    <s v="A2110 Production Operations"/>
    <n v="-0.01"/>
    <n v="1154.6300000000001"/>
    <n v="129767036.46146999"/>
    <n v="5580.8399999999992"/>
    <n v="431046.53331629507"/>
    <n v="129767036.46146999"/>
    <n v="5580.8399999999992"/>
    <n v="431046.53331629507"/>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5920.544443024584"/>
    <n v="35920.544443024584"/>
    <n v="35920.544443024584"/>
    <n v="35920.544443024584"/>
    <n v="35920.544443024584"/>
    <n v="35920.544443024584"/>
    <n v="35920.544443024584"/>
    <n v="35920.544443024584"/>
    <n v="35920.544443024584"/>
    <n v="35920.544443024584"/>
    <n v="35920.544443024584"/>
    <n v="35920.544443024584"/>
    <n v="431046.5333162949"/>
    <n v="129313.95999488852"/>
  </r>
  <r>
    <n v="113077"/>
    <s v="GENERAL OVERHEAD GBARAN"/>
    <n v="101631"/>
    <s v="LAND AREA EAST OVERHEADS_SERVICES MGT (ADMIN SERVICES COST)"/>
    <s v="IRETI OMOTOSO"/>
    <s v="PRODUCTION"/>
    <n v="415002"/>
    <n v="4150"/>
    <s v="G&amp;A"/>
    <s v="BASE JV"/>
    <s v="PRODUCTION"/>
    <s v="PRODUCTION"/>
    <s v="Asset Manager, Central Hub"/>
    <s v="Asset Management Integration Lead"/>
    <x v="1"/>
    <s v="RUTH.OLUWOLE@SHELL.COM"/>
    <x v="0"/>
    <s v="OPEX"/>
    <s v="NON SAL"/>
    <s v="N/A"/>
    <s v="N/A"/>
    <s v="N/A"/>
    <s v="P231 Production Operations"/>
    <s v="S7200 Services"/>
    <s v="A2110 Production Operations"/>
    <n v="0"/>
    <n v="25972.089999999997"/>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2356"/>
    <s v="PROD PLANNING"/>
    <s v="New_UPDS"/>
    <s v="NEW_UPDS"/>
    <s v="IRETI OMOTOSO"/>
    <s v="PRODUCTION"/>
    <n v="413001"/>
    <n v="4130"/>
    <s v="PMM"/>
    <s v="BASE JV"/>
    <s v="PRODUCTION"/>
    <s v="PRODUCTION"/>
    <s v="Production Services Manager"/>
    <s v="_x0009_Head Oil &amp; Gas Planning and Performance Mgmt                         "/>
    <x v="3"/>
    <s v="ABIODUN.BUSARI@SHELL.COM"/>
    <x v="0"/>
    <s v="OPEX"/>
    <s v="NON SAL"/>
    <s v="N/A"/>
    <s v="N/A"/>
    <s v="C_OPSE_OIL_Z11"/>
    <s v="P235 Direct Management"/>
    <s v="S7200 Services"/>
    <s v="A2170 Direct Mngt and Overheads"/>
    <n v="0"/>
    <n v="301723.18"/>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2206"/>
    <s v="SSC SUPPORT SERVICES WEST"/>
    <n v="102209"/>
    <s v="SSC LAND LIGHT VEHICLES WEST"/>
    <s v="IRETI OMOTOSO"/>
    <s v="PRODUCTION"/>
    <n v="415003"/>
    <n v="4150"/>
    <s v="PMM"/>
    <s v="BASE JV"/>
    <s v="PRODUCTION"/>
    <s v="PRODUCTION"/>
    <s v="Production Services Manager"/>
    <s v="Logistics Manager"/>
    <x v="5"/>
    <s v="DOMINIK.ATUEGBU@SHELL.COM"/>
    <x v="0"/>
    <s v="OPEX"/>
    <s v="NON SAL"/>
    <s v="N/A"/>
    <s v="N/A"/>
    <s v="N/A"/>
    <s v="P236.07 Procurement Management"/>
    <s v="S7200 Services"/>
    <s v="A2340 Overhead"/>
    <n v="-0.97"/>
    <n v="0"/>
    <n v="0"/>
    <n v="0"/>
    <n v="0"/>
    <n v="0"/>
    <n v="0"/>
    <n v="0"/>
    <n v="0"/>
    <n v="0"/>
    <n v="25704053.844000001"/>
    <n v="0"/>
    <n v="84275.586373770493"/>
    <n v="25704053.844000001"/>
    <n v="0"/>
    <n v="84275.586373770493"/>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2209"/>
    <s v="SSC LAND LIGHT VEHICLES WEST"/>
    <n v="102209"/>
    <s v="SSC LAND LIGHT VEHICLES WEST"/>
    <s v="IRETI OMOTOSO"/>
    <s v="PRODUCTION"/>
    <n v="415003"/>
    <n v="4150"/>
    <s v="PMM"/>
    <s v="BASE JV"/>
    <s v="PRODUCTION"/>
    <s v="PRODUCTION"/>
    <s v="Production Services Manager"/>
    <s v="Logistics Manager"/>
    <x v="5"/>
    <s v="DOMINIK.ATUEGBU@SHELL.COM"/>
    <x v="0"/>
    <s v="OPEX"/>
    <s v="NON SAL"/>
    <s v="N/A"/>
    <s v="N/A"/>
    <s v="C_OPSE_OIL_Z11"/>
    <s v="P231 Production Operations"/>
    <s v="S7200 Services"/>
    <s v="A2110 Production Operations"/>
    <n v="97041.759999999966"/>
    <n v="81481.650000000009"/>
    <n v="25704053.844000001"/>
    <n v="0"/>
    <n v="84275.586373770493"/>
    <n v="25704053.844000001"/>
    <n v="0"/>
    <n v="84275.586373770493"/>
    <n v="0"/>
    <n v="0"/>
    <n v="0"/>
    <n v="0"/>
    <n v="0"/>
    <n v="0"/>
    <n v="0"/>
    <n v="0"/>
    <s v="Provision of third party pick-up 4x4 to Support Logistics oper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022.9655311475408"/>
    <n v="7022.9655311475408"/>
    <n v="7022.9655311475408"/>
    <n v="7022.9655311475408"/>
    <n v="7022.9655311475408"/>
    <n v="7022.9655311475408"/>
    <n v="7022.9655311475408"/>
    <n v="7022.9655311475408"/>
    <n v="7022.9655311475408"/>
    <n v="7022.9655311475408"/>
    <n v="7022.9655311475408"/>
    <n v="7022.9655311475408"/>
    <n v="84275.586373770493"/>
    <n v="25282.675912131148"/>
  </r>
  <r>
    <n v="102213"/>
    <s v="SSC MARINE HEAVY VESSELS WEST"/>
    <n v="102213"/>
    <s v="SSC MARINE HEAVY VESSELS WEST"/>
    <s v="IRETI OMOTOSO"/>
    <s v="PRODUCTION"/>
    <n v="415003"/>
    <n v="4150"/>
    <s v="PMM"/>
    <s v="BASE JV"/>
    <s v="PRODUCTION"/>
    <s v="PRODUCTION"/>
    <s v="Production Services Manager"/>
    <s v="Logistics Manager"/>
    <x v="5"/>
    <s v="MICHAEL.SOLUADE@SHELL.COM"/>
    <x v="0"/>
    <s v="OPEX"/>
    <s v="NON SAL"/>
    <s v="N/A"/>
    <s v="N/A"/>
    <s v="C_OPSE_OIL_Z11"/>
    <s v="P231 Production Operations"/>
    <s v="S7200 Services"/>
    <s v="A2110 Production Operations"/>
    <n v="102918.83"/>
    <n v="94470.2"/>
    <n v="60864387.881379314"/>
    <n v="0"/>
    <n v="199555.370102883"/>
    <n v="60864387.881379314"/>
    <n v="0"/>
    <n v="199555.370102883"/>
    <n v="0"/>
    <n v="0"/>
    <n v="60864387.881379314"/>
    <n v="0"/>
    <n v="199555.370102883"/>
    <n v="60864387.881379314"/>
    <n v="0"/>
    <n v="199555.370102883"/>
    <s v="Ops &amp; Mtce of SPDC Owned 6 barges (quarterly)  (East &amp; Wes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629.614175240247"/>
    <n v="16629.614175240247"/>
    <n v="16629.614175240247"/>
    <n v="16629.614175240247"/>
    <n v="16629.614175240247"/>
    <n v="16629.614175240247"/>
    <n v="16629.614175240247"/>
    <n v="16629.614175240247"/>
    <n v="16629.614175240247"/>
    <n v="16629.614175240247"/>
    <n v="16629.614175240247"/>
    <n v="16629.614175240247"/>
    <n v="199555.37010288297"/>
    <n v="59866.611030864893"/>
  </r>
  <r>
    <n v="106227"/>
    <s v="HEAVY MARINE VESSEL WEST CHARGE BACK"/>
    <n v="102213"/>
    <s v="SSC MARINE HEAVY VESSELS WEST"/>
    <s v="IRETI OMOTOSO"/>
    <s v="PRODUCTION"/>
    <n v="415003"/>
    <n v="4150"/>
    <s v="PMM"/>
    <s v="BASE JV"/>
    <s v="PRODUCTION"/>
    <s v="PRODUCTION"/>
    <s v="Production Services Manager"/>
    <s v="Logistics Manager"/>
    <x v="5"/>
    <s v="MICHAEL.SOLUADE@SHELL.COM"/>
    <x v="0"/>
    <s v="OPEX"/>
    <s v="NON SAL"/>
    <s v="N/A"/>
    <s v="N/A"/>
    <s v="N/A"/>
    <s v="P231 Production Operations"/>
    <s v="S7200 Services"/>
    <s v="A2110 Production Operations"/>
    <n v="2.9154763152294816E-10"/>
    <n v="-68796.380000000179"/>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368"/>
    <s v="GSE KIDNEY ISLAND"/>
    <n v="102325"/>
    <s v="CAD KIDNEY ISLAND"/>
    <s v="IRETI OMOTOSO"/>
    <s v="PRODUCTION"/>
    <n v="415003"/>
    <n v="4150"/>
    <s v="PMM"/>
    <s v="BASE JV"/>
    <s v="PRODUCTION"/>
    <s v="PRODUCTION"/>
    <s v="Production Services Manager"/>
    <s v="Logistics Manager"/>
    <x v="5"/>
    <s v="MICHAEL.SOLUADE@SHELL.COM"/>
    <x v="0"/>
    <s v="OPEX"/>
    <s v="NON SAL"/>
    <s v="N/A"/>
    <s v="N/A"/>
    <s v="N/A"/>
    <s v="P236.07 Procurement Management"/>
    <s v="S7200 Services"/>
    <s v="A2110 Production Operations"/>
    <n v="0"/>
    <n v="4.0999999999999996"/>
    <n v="0"/>
    <n v="0"/>
    <n v="0"/>
    <n v="0"/>
    <n v="0"/>
    <n v="0"/>
    <n v="0"/>
    <n v="0"/>
    <n v="22900097.496551722"/>
    <n v="10560"/>
    <n v="85642.286873940073"/>
    <n v="22900097.496551722"/>
    <n v="10560"/>
    <n v="85642.286873940073"/>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2325"/>
    <s v="CAD KIDNEY ISLAND"/>
    <n v="102325"/>
    <s v="CAD KIDNEY ISLAND"/>
    <s v="IRETI OMOTOSO"/>
    <s v="PRODUCTION"/>
    <n v="415003"/>
    <n v="4150"/>
    <s v="PMM"/>
    <s v="BASE JV"/>
    <s v="PRODUCTION"/>
    <s v="PRODUCTION"/>
    <s v="Production Services Manager"/>
    <s v="Logistics Manager"/>
    <x v="5"/>
    <s v="MICHAEL.SOLUADE@SHELL.COM"/>
    <x v="0"/>
    <s v="OPEX"/>
    <s v="NON SAL"/>
    <s v="N/A"/>
    <s v="N/A"/>
    <s v="C_OPSE_OIL_Z11"/>
    <s v="P231 Production Operations"/>
    <s v="S7200 Services"/>
    <s v="A2110 Production Operations"/>
    <n v="226026.97999999981"/>
    <n v="70203.160000000091"/>
    <n v="22900097.496551722"/>
    <n v="10560"/>
    <n v="85642.286873940073"/>
    <n v="22900097.496551722"/>
    <n v="10560"/>
    <n v="85642.286873940073"/>
    <n v="0"/>
    <n v="0"/>
    <n v="0"/>
    <n v="0"/>
    <n v="0"/>
    <n v="0"/>
    <n v="0"/>
    <n v="0"/>
    <s v="Statutory fees for Vessel Registry for SPDC owned vessels (5year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136.8572394950061"/>
    <n v="7136.8572394950061"/>
    <n v="7136.8572394950061"/>
    <n v="7136.8572394950061"/>
    <n v="7136.8572394950061"/>
    <n v="7136.8572394950061"/>
    <n v="7136.8572394950061"/>
    <n v="7136.8572394950061"/>
    <n v="7136.8572394950061"/>
    <n v="7136.8572394950061"/>
    <n v="7136.8572394950061"/>
    <n v="7136.8572394950061"/>
    <n v="85642.286873940044"/>
    <n v="25692.68606218202"/>
  </r>
  <r>
    <n v="102966"/>
    <s v="SALS&amp;WAGESMAINTENANCE&amp;INTEGRITY"/>
    <n v="102966"/>
    <s v="SALS&amp;WAGESMAINTENANCE&amp;INTEGRITY"/>
    <s v="IRETI OMOTOSO"/>
    <s v="PRODUCTION"/>
    <n v="414001"/>
    <n v="4140"/>
    <s v="G&amp;A"/>
    <s v="BASE JV"/>
    <s v="PRODUCTION"/>
    <s v="PRODUCTION"/>
    <s v="Production Services Manager"/>
    <s v="Manager, Turnaround &amp; Maintenance Execution"/>
    <x v="2"/>
    <s v="OLAKUNLE.AJAYI@SHELL.COM"/>
    <x v="0"/>
    <s v="OPEX"/>
    <s v="NON SAL"/>
    <s v="N/A"/>
    <s v="N/A"/>
    <s v="N/A"/>
    <s v="P233 Facilities Maintenance"/>
    <s v="S7200 Services"/>
    <s v="A2140 Facilities Maintenance"/>
    <n v="0"/>
    <n v="-0.15"/>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3519"/>
    <s v="WASTE MANAGEMENT TECH SUPT"/>
    <n v="103519"/>
    <s v="WASTE MANAGEMENT TECH SUPT"/>
    <s v="IRETI OMOTOSO"/>
    <s v="PRODUCTION"/>
    <n v="415006"/>
    <n v="4150"/>
    <s v="HSE"/>
    <s v="BASE JV"/>
    <s v="PRODUCTION"/>
    <s v="PRODUCTION"/>
    <s v="Production Services Manager"/>
    <s v="Logistics Manager"/>
    <x v="5"/>
    <s v="GBOLAHAN.AWOTOREBO@SHELL.COM"/>
    <x v="0"/>
    <s v="OPEX"/>
    <s v="NON SAL"/>
    <s v="N/A"/>
    <s v="N/A"/>
    <s v="C_OPSE_OIL_Z11"/>
    <s v="P236.02 HSE"/>
    <s v="S7200 Services"/>
    <s v="A2170 Direct Mngt and Overheads"/>
    <n v="333747.06"/>
    <n v="280745.17"/>
    <n v="72902353.329310387"/>
    <n v="50000"/>
    <n v="289024.10927642754"/>
    <n v="72902353.329310402"/>
    <n v="50000"/>
    <n v="289024.10927642754"/>
    <n v="0"/>
    <n v="0"/>
    <n v="72902353.329310402"/>
    <n v="50000"/>
    <n v="289024.10927642754"/>
    <n v="72902353.329310402"/>
    <n v="50000"/>
    <n v="289024.10927642754"/>
    <s v="Operational Integrity Action Close-out - NEW. OI of the PHC MWI and STP to ensure process safety and operating integrity assur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4085.342439702294"/>
    <n v="24085.342439702294"/>
    <n v="24085.342439702294"/>
    <n v="24085.342439702294"/>
    <n v="24085.342439702294"/>
    <n v="24085.342439702294"/>
    <n v="24085.342439702294"/>
    <n v="24085.342439702294"/>
    <n v="24085.342439702294"/>
    <n v="24085.342439702294"/>
    <n v="24085.342439702294"/>
    <n v="24085.342439702294"/>
    <n v="289024.1092764276"/>
    <n v="86707.232782928259"/>
  </r>
  <r>
    <n v="103521"/>
    <s v="PREMOB INSPECTIONS EAST"/>
    <n v="103521"/>
    <s v="PREMOB INSPECTIONS EAST"/>
    <s v="IRETI OMOTOSO"/>
    <s v="PRODUCTION"/>
    <n v="415003"/>
    <n v="4150"/>
    <s v="PMM"/>
    <s v="BASE JV"/>
    <s v="PRODUCTION"/>
    <s v="PRODUCTION"/>
    <s v="Production Services Manager"/>
    <s v="Logistics Manager"/>
    <x v="5"/>
    <s v="LUKMAN.OMOTOSO@SHELL.COM"/>
    <x v="0"/>
    <s v="OPEX"/>
    <s v="NON SAL"/>
    <s v="N/A"/>
    <s v="N/A"/>
    <s v="C_OPSE_OIL_Z11"/>
    <s v="P231 Production Operations"/>
    <s v="S7200 Services"/>
    <s v="A2110 Production Operations"/>
    <n v="406225.79999999993"/>
    <n v="325755.71000000002"/>
    <n v="132726499.11310343"/>
    <n v="241668.95"/>
    <n v="676837.79955115879"/>
    <n v="117476499.113103"/>
    <n v="241668.95"/>
    <n v="626837.7995511574"/>
    <n v="-50000.000000001397"/>
    <s v="Savings arising from proposed SPDC Fleet rationalization"/>
    <n v="132726499.11310343"/>
    <n v="241668.94999999998"/>
    <n v="676837.79955115879"/>
    <n v="136041844.1131041"/>
    <n v="241949.89999999997"/>
    <n v="687988.73315771832"/>
    <s v="Provision of equipment premob Inspection and certification Light Vehicles - Primar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6403.149962596566"/>
    <n v="56403.149962596566"/>
    <n v="56403.149962596566"/>
    <n v="56403.149962596566"/>
    <n v="56403.149962596566"/>
    <n v="56403.149962596566"/>
    <n v="56403.149962596566"/>
    <n v="56403.149962596566"/>
    <n v="56403.149962596566"/>
    <n v="56403.149962596566"/>
    <n v="56403.149962596566"/>
    <n v="56403.149962596566"/>
    <n v="676837.79955115903"/>
    <n v="203051.33986534763"/>
  </r>
  <r>
    <n v="103523"/>
    <s v="PILOTAGE CHARGES WEST"/>
    <n v="103523"/>
    <s v="PILOTAGE CHARGES WEST"/>
    <s v="IRETI OMOTOSO"/>
    <s v="PRODUCTION"/>
    <n v="415003"/>
    <n v="4150"/>
    <s v="PMM"/>
    <s v="BASE JV"/>
    <s v="PRODUCTION"/>
    <s v="PRODUCTION"/>
    <s v="Production Services Manager"/>
    <s v="Logistics Manager"/>
    <x v="5"/>
    <s v="MICHAEL.SOLUADE@SHELL.COM"/>
    <x v="0"/>
    <s v="OPEX"/>
    <s v="NON SAL"/>
    <s v="N/A"/>
    <s v="N/A"/>
    <s v="C_OPSE_OIL_Z11"/>
    <s v="P231 Production Operations"/>
    <s v="S7200 Services"/>
    <s v="A2110 Production Operations"/>
    <n v="2069636.3499999992"/>
    <n v="1172729.8500000001"/>
    <n v="0"/>
    <n v="1438391.41875"/>
    <n v="1438391.41875"/>
    <n v="0"/>
    <n v="1041042.41875"/>
    <n v="1041042.41875"/>
    <n v="-397349"/>
    <s v="Cost optimization with a view to maintaining 2017 spend level"/>
    <n v="0"/>
    <n v="1438391.41875"/>
    <n v="1438391.41875"/>
    <n v="0"/>
    <n v="1438391.41875"/>
    <n v="1438391.41875"/>
    <s v="NPA -  Pilotage -Conservancy du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9865.95156249999"/>
    <n v="119865.95156249999"/>
    <n v="119865.95156249999"/>
    <n v="119865.95156249999"/>
    <n v="119865.95156249999"/>
    <n v="119865.95156249999"/>
    <n v="119865.95156249999"/>
    <n v="119865.95156249999"/>
    <n v="119865.95156249999"/>
    <n v="119865.95156249999"/>
    <n v="119865.95156249999"/>
    <n v="119865.95156249999"/>
    <n v="1438391.4187500002"/>
    <n v="431517.42562499997"/>
  </r>
  <r>
    <n v="103524"/>
    <s v="MARINE TECHNICAL"/>
    <n v="103524"/>
    <s v="MARINE PRE MOB INSPECTION WEST"/>
    <s v="IRETI OMOTOSO"/>
    <s v="PRODUCTION"/>
    <n v="415003"/>
    <n v="4150"/>
    <s v="PMM"/>
    <s v="BASE JV"/>
    <s v="PRODUCTION"/>
    <s v="PRODUCTION"/>
    <s v="Production Services Manager"/>
    <s v="Logistics Manager"/>
    <x v="5"/>
    <s v="HARCOURT.EZEKIEL@SHELL.COM"/>
    <x v="0"/>
    <s v="OPEX"/>
    <s v="NON SAL"/>
    <s v="N/A"/>
    <s v="N/A"/>
    <s v="C_OPSE_OIL_Z11"/>
    <s v="P231 Production Operations"/>
    <s v="S7200 Services"/>
    <s v="A2110 Production Operations"/>
    <n v="332660.79000000004"/>
    <n v="396945.55"/>
    <n v="65711094.827586204"/>
    <n v="173900"/>
    <n v="389346.21254946297"/>
    <n v="65711094.827586204"/>
    <n v="173900"/>
    <n v="389346.21254946297"/>
    <n v="0"/>
    <n v="0"/>
    <n v="65711094.827586204"/>
    <n v="173900"/>
    <n v="389346.21254946297"/>
    <n v="65748291.839502648"/>
    <n v="173900"/>
    <n v="389468.16996558243"/>
    <s v="MARINE COMPLIANCE INSPECTION (OFFSHORE): OVID &amp; OVMSA REPORT PURCHAS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2445.517712455247"/>
    <n v="32445.517712455247"/>
    <n v="32445.517712455247"/>
    <n v="32445.517712455247"/>
    <n v="32445.517712455247"/>
    <n v="32445.517712455247"/>
    <n v="32445.517712455247"/>
    <n v="32445.517712455247"/>
    <n v="32445.517712455247"/>
    <n v="32445.517712455247"/>
    <n v="32445.517712455247"/>
    <n v="32445.517712455247"/>
    <n v="389346.21254946297"/>
    <n v="116803.86376483888"/>
  </r>
  <r>
    <n v="102748"/>
    <s v="COMMUNITY RELATIONS LAND 1"/>
    <n v="102748"/>
    <s v="COMMUNITY RELATIONS LAND  EAST"/>
    <s v="IRETI OMOTOSO"/>
    <s v="PRODUCTION"/>
    <n v="415008"/>
    <n v="4150"/>
    <s v="CDPA"/>
    <s v="BASE JV"/>
    <s v="PRODUCTION"/>
    <s v="PRODUCTION"/>
    <s v="Asset Manager, Land East Hub"/>
    <s v="Asset Management Integration Lead"/>
    <x v="1"/>
    <s v="VICTOR.OLLEY@SHELL.COM"/>
    <x v="0"/>
    <s v="OPEX"/>
    <s v="NON SAL"/>
    <s v="N/A"/>
    <s v="N/A"/>
    <s v="N/A"/>
    <s v="P231 Production Operations"/>
    <s v="S7200 Services"/>
    <s v="A2110 Production Operations"/>
    <n v="120569.55"/>
    <n v="295607.19"/>
    <n v="0"/>
    <n v="0"/>
    <n v="0"/>
    <m/>
    <m/>
    <n v="0"/>
    <n v="0"/>
    <m/>
    <n v="334083500"/>
    <n v="0"/>
    <n v="1095355.7377049183"/>
    <n v="298469000"/>
    <n v="0"/>
    <n v="978586.88524590165"/>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4908"/>
    <s v="COMMUNITY RELATIONS LAND 2 EAST"/>
    <n v="102748"/>
    <s v="COMMUNITY RELATIONS LAND  EAST"/>
    <s v="IRETI OMOTOSO"/>
    <s v="PRODUCTION"/>
    <n v="415008"/>
    <n v="4150"/>
    <s v="CDPA"/>
    <s v="BASE JV"/>
    <s v="PRODUCTION"/>
    <s v="PRODUCTION"/>
    <s v="Asset Manager, Central Hub"/>
    <s v="Asset Management Integration Lead"/>
    <x v="1"/>
    <s v="VICTOR.OLLEY@SHELL.COM"/>
    <x v="0"/>
    <s v="OPEX"/>
    <s v="NON SAL"/>
    <s v="N/A"/>
    <s v="N/A"/>
    <s v="C_OPSE_OIL_Z11"/>
    <s v="P231 Production Operations"/>
    <s v="S7200 Services"/>
    <s v="A2110 Production Operations"/>
    <n v="191297.91999999998"/>
    <n v="250580.92"/>
    <n v="116500000"/>
    <n v="0"/>
    <n v="381967.21311475412"/>
    <n v="116500000"/>
    <n v="0"/>
    <n v="381967.21311475412"/>
    <n v="0"/>
    <m/>
    <n v="0"/>
    <n v="0"/>
    <n v="0"/>
    <n v="0"/>
    <n v="0"/>
    <n v="0"/>
    <s v="End Year Gift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1830.601092896177"/>
    <n v="31830.601092896177"/>
    <n v="31830.601092896177"/>
    <n v="31830.601092896177"/>
    <n v="31830.601092896177"/>
    <n v="31830.601092896177"/>
    <n v="31830.601092896177"/>
    <n v="31830.601092896177"/>
    <n v="31830.601092896177"/>
    <n v="31830.601092896177"/>
    <n v="31830.601092896177"/>
    <n v="31830.601092896177"/>
    <n v="381967.21311475424"/>
    <n v="114590.16393442624"/>
  </r>
  <r>
    <s v="O.NG.PAE.A1F.FCL.71300"/>
    <s v="COMMUNITY RELATIONS  AGBADA "/>
    <n v="102748"/>
    <s v="COMMUNITY RELATIONS LAND  EAST"/>
    <s v="IRETI OMOTOSO"/>
    <s v="PRODUCTION"/>
    <n v="415008"/>
    <n v="4150"/>
    <s v="CDPA"/>
    <s v="BASE JV"/>
    <s v="PRODUCTION"/>
    <s v="PRODUCTION"/>
    <s v="Asset Manager, Land East Hub"/>
    <s v="Asset Management Integration Lead"/>
    <x v="1"/>
    <s v="VICTOR.OLLEY@SHELL.COM"/>
    <x v="0"/>
    <s v="OPEX"/>
    <s v="NON SAL"/>
    <s v="N/A"/>
    <s v="N/A"/>
    <s v="N_AGBD_EL1_N01"/>
    <s v="P231 Production Operations"/>
    <s v="S7200 Services"/>
    <s v="A2110 Production Operations"/>
    <n v="12145.179999999998"/>
    <n v="16.98"/>
    <n v="33853400"/>
    <n v="0"/>
    <n v="110994.75409836066"/>
    <n v="33853400"/>
    <n v="0"/>
    <n v="110994.75409836066"/>
    <n v="0"/>
    <m/>
    <n v="0"/>
    <n v="0"/>
    <n v="0"/>
    <n v="0"/>
    <n v="0"/>
    <n v="0"/>
    <s v="End of year gift items for Agbada/Rumuahi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249.5628415300544"/>
    <n v="9249.5628415300544"/>
    <n v="9249.5628415300544"/>
    <n v="9249.5628415300544"/>
    <n v="9249.5628415300544"/>
    <n v="9249.5628415300544"/>
    <n v="9249.5628415300544"/>
    <n v="9249.5628415300544"/>
    <n v="9249.5628415300544"/>
    <n v="9249.5628415300544"/>
    <n v="9249.5628415300544"/>
    <n v="9249.5628415300544"/>
    <n v="110994.75409836067"/>
    <n v="33298.426229508194"/>
  </r>
  <r>
    <s v="O.NG.PAE.A2G.FCL.71300"/>
    <s v="COMMUNITY RELATIONS  OKOLOMA "/>
    <n v="102748"/>
    <s v="COMMUNITY RELATIONS LAND  EAST"/>
    <s v="IRETI OMOTOSO"/>
    <s v="PRODUCTION"/>
    <n v="415008"/>
    <n v="4150"/>
    <s v="CDPA"/>
    <s v="BASE JV"/>
    <s v="PRODUCTION"/>
    <s v="PRODUCTION"/>
    <s v="Asset Manager, Land East Hub"/>
    <s v="Asset Management Integration Lead"/>
    <x v="1"/>
    <s v="VICTOR.OLLEY@SHELL.COM"/>
    <x v="0"/>
    <s v="OPEX"/>
    <s v="NON SAL"/>
    <s v="N/A"/>
    <s v="N/A"/>
    <s v="N_KOCR_EL2_G01"/>
    <s v="P231 Production Operations"/>
    <s v="S7200 Services"/>
    <s v="A2110 Production Operations"/>
    <n v="-3494.58"/>
    <n v="225.39000000000001"/>
    <n v="15726700"/>
    <n v="0"/>
    <n v="51562.950819672129"/>
    <n v="15726700"/>
    <n v="0"/>
    <n v="51562.950819672129"/>
    <n v="0"/>
    <m/>
    <n v="0"/>
    <n v="0"/>
    <n v="0"/>
    <n v="0"/>
    <n v="0"/>
    <n v="0"/>
    <s v="Courtesy Call to Traditional Rulers for Okolom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296.9125683060101"/>
    <n v="4296.9125683060101"/>
    <n v="4296.9125683060101"/>
    <n v="4296.9125683060101"/>
    <n v="4296.9125683060101"/>
    <n v="4296.9125683060101"/>
    <n v="4296.9125683060101"/>
    <n v="4296.9125683060101"/>
    <n v="4296.9125683060101"/>
    <n v="4296.9125683060101"/>
    <n v="4296.9125683060101"/>
    <n v="4296.9125683060101"/>
    <n v="51562.950819672136"/>
    <n v="15468.885245901638"/>
  </r>
  <r>
    <s v="O.NG.PAE.GBG.FLB.71300"/>
    <s v="COMMUNITY RELATIONS GBARAN GP"/>
    <n v="102748"/>
    <s v="COMMUNITY RELATIONS LAND  EAST"/>
    <s v="IRETI OMOTOSO"/>
    <s v="PRODUCTION"/>
    <n v="415008"/>
    <n v="4150"/>
    <s v="CDPA"/>
    <s v="BASE JV"/>
    <s v="PRODUCTION"/>
    <s v="PRODUCTION"/>
    <s v="Asset Manager, Central Hub"/>
    <s v="Asset Management Integration Lead"/>
    <x v="1"/>
    <s v="VICTOR.OLLEY@SHELL.COM"/>
    <x v="0"/>
    <s v="OPEX"/>
    <s v="NON SAL"/>
    <s v="N/A"/>
    <s v="N/A"/>
    <s v="N_GBAR_EL2_G01"/>
    <s v="P231 Production Operations - Gas"/>
    <s v="S7200 Services"/>
    <s v="A2110 Production Operations"/>
    <n v="0"/>
    <n v="0"/>
    <n v="136150000"/>
    <n v="0"/>
    <n v="446393.44262295082"/>
    <n v="136150000"/>
    <n v="0"/>
    <n v="446393.44262295082"/>
    <n v="0"/>
    <m/>
    <n v="0"/>
    <n v="0"/>
    <n v="0"/>
    <n v="0"/>
    <n v="0"/>
    <n v="0"/>
    <s v="Gbaran GP Facilities Lunch served 46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7199.453551912564"/>
    <n v="37199.453551912564"/>
    <n v="37199.453551912564"/>
    <n v="37199.453551912564"/>
    <n v="37199.453551912564"/>
    <n v="37199.453551912564"/>
    <n v="37199.453551912564"/>
    <n v="37199.453551912564"/>
    <n v="37199.453551912564"/>
    <n v="37199.453551912564"/>
    <n v="37199.453551912564"/>
    <n v="37199.453551912564"/>
    <n v="446393.44262295077"/>
    <n v="133918.03278688525"/>
  </r>
  <r>
    <s v="O.NG.PAE.I1F.FCL.71300"/>
    <s v="COMMUNITY RELATIONS  IMO RIVER "/>
    <n v="102748"/>
    <s v="COMMUNITY RELATIONS LAND  EAST"/>
    <s v="IRETI OMOTOSO"/>
    <s v="PRODUCTION"/>
    <n v="415008"/>
    <n v="4150"/>
    <s v="CDPA"/>
    <s v="BASE JV"/>
    <s v="PRODUCTION"/>
    <s v="PRODUCTION"/>
    <s v="Asset Manager, Land East Hub"/>
    <s v="Asset Management Integration Lead"/>
    <x v="1"/>
    <s v="VICTOR.OLLEY@SHELL.COM"/>
    <x v="0"/>
    <s v="OPEX"/>
    <s v="NON SAL"/>
    <s v="N/A"/>
    <s v="N/A"/>
    <s v="N_IMOR_EL1_N01"/>
    <s v="P231 Production Operations"/>
    <s v="S7200 Services"/>
    <s v="A2110 Production Operations"/>
    <n v="6253.77"/>
    <n v="41.68"/>
    <n v="18576700"/>
    <n v="0"/>
    <n v="60907.2131147541"/>
    <n v="18576700"/>
    <n v="0"/>
    <n v="60907.2131147541"/>
    <n v="0"/>
    <m/>
    <n v="0"/>
    <n v="0"/>
    <n v="0"/>
    <n v="0"/>
    <n v="0"/>
    <n v="0"/>
    <s v="Courtesy Call to Traditional Rulers for Imo Riv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075.601092896175"/>
    <n v="5075.601092896175"/>
    <n v="5075.601092896175"/>
    <n v="5075.601092896175"/>
    <n v="5075.601092896175"/>
    <n v="5075.601092896175"/>
    <n v="5075.601092896175"/>
    <n v="5075.601092896175"/>
    <n v="5075.601092896175"/>
    <n v="5075.601092896175"/>
    <n v="5075.601092896175"/>
    <n v="5075.601092896175"/>
    <n v="60907.213114754115"/>
    <n v="18272.163934426229"/>
  </r>
  <r>
    <n v="104556"/>
    <s v="HELIPADS AND TERMINAL OPS"/>
    <n v="104556"/>
    <s v="HELIPADS AND TERMINAL OPS"/>
    <s v="IRETI OMOTOSO"/>
    <s v="PRODUCTION"/>
    <n v="415003"/>
    <n v="4150"/>
    <s v="PMM"/>
    <s v="BASE JV"/>
    <s v="PRODUCTION"/>
    <s v="PRODUCTION"/>
    <s v="Production Services Manager"/>
    <s v="Logistics Manager"/>
    <x v="5"/>
    <s v="SAMUEL.BAJAH@SHELL.COM"/>
    <x v="0"/>
    <s v="OPEX"/>
    <s v="NON SAL"/>
    <s v="N/A"/>
    <s v="N/A"/>
    <s v="C_OPSE_OIL_Z11"/>
    <s v="P231 Production Operations"/>
    <s v="S7200 Services"/>
    <s v="A2110 Production Operations"/>
    <n v="1724928.17"/>
    <n v="961308.63000000012"/>
    <n v="401154778"/>
    <n v="471180"/>
    <n v="1786441.5672131148"/>
    <n v="401154778"/>
    <n v="471179.99999999994"/>
    <n v="1786441.5672131148"/>
    <n v="0"/>
    <n v="0"/>
    <n v="401154778"/>
    <n v="471179.99999999994"/>
    <n v="1786441.5672131146"/>
    <n v="401154778"/>
    <n v="471179.99999999994"/>
    <n v="1786441.5672131148"/>
    <s v="AIRFIELD/HELIPORT VISUAL AIDS LIGHTING: Operation and Maintenance of Forcados Terminal , Ogunu Heliport, PHIA Heliport,ATG runway lights and Windsock ($11000 for FOT $4000 for Ogunu/PHRA/I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8870.13060109288"/>
    <n v="148870.13060109288"/>
    <n v="148870.13060109288"/>
    <n v="148870.13060109288"/>
    <n v="148870.13060109288"/>
    <n v="148870.13060109288"/>
    <n v="148870.13060109288"/>
    <n v="148870.13060109288"/>
    <n v="148870.13060109288"/>
    <n v="148870.13060109288"/>
    <n v="148870.13060109288"/>
    <n v="148870.13060109288"/>
    <n v="1786441.567213115"/>
    <n v="535932.4701639344"/>
  </r>
  <r>
    <s v="O.NG.PAE.OGF.FCL.71300"/>
    <s v="COMMUNITY RELATIONS  OBIGBO "/>
    <n v="102748"/>
    <s v="COMMUNITY RELATIONS LAND  EAST"/>
    <s v="IRETI OMOTOSO"/>
    <s v="PRODUCTION"/>
    <n v="415008"/>
    <n v="4150"/>
    <s v="CDPA"/>
    <s v="BASE JV"/>
    <s v="PRODUCTION"/>
    <s v="PRODUCTION"/>
    <s v="Asset Manager, Land East Hub"/>
    <s v="Asset Management Integration Lead"/>
    <x v="1"/>
    <s v="VICTOR.OLLEY@SHELL.COM"/>
    <x v="0"/>
    <s v="OPEX"/>
    <s v="NON SAL"/>
    <s v="N/A"/>
    <s v="N/A"/>
    <s v="N_OBGN_EL1_G01"/>
    <s v="P231 Production Operations"/>
    <s v="S7200 Services"/>
    <s v="A2110 Production Operations"/>
    <n v="308.87"/>
    <n v="25.64"/>
    <n v="15926700"/>
    <n v="0"/>
    <n v="52218.688524590165"/>
    <n v="15926700"/>
    <n v="0"/>
    <n v="52218.688524590165"/>
    <n v="0"/>
    <m/>
    <n v="0"/>
    <n v="0"/>
    <n v="0"/>
    <n v="0"/>
    <n v="0"/>
    <n v="0"/>
    <s v="End of year gift items for Obigbo"/>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351.5573770491801"/>
    <n v="4351.5573770491801"/>
    <n v="4351.5573770491801"/>
    <n v="4351.5573770491801"/>
    <n v="4351.5573770491801"/>
    <n v="4351.5573770491801"/>
    <n v="4351.5573770491801"/>
    <n v="4351.5573770491801"/>
    <n v="4351.5573770491801"/>
    <n v="4351.5573770491801"/>
    <n v="4351.5573770491801"/>
    <n v="4351.5573770491801"/>
    <n v="52218.688524590172"/>
    <n v="15665.606557377048"/>
  </r>
  <r>
    <n v="104607"/>
    <s v="REFUSE AND SEWAGE MANAGEMENT - WEST"/>
    <n v="104607"/>
    <s v="REFUSE AND SEWAGE MANAGEMENT - WEST"/>
    <s v="IRETI OMOTOSO"/>
    <s v="PRODUCTION"/>
    <n v="415006"/>
    <n v="4150"/>
    <s v="HSE"/>
    <s v="BASE JV"/>
    <s v="PRODUCTION"/>
    <s v="PRODUCTION"/>
    <s v="Production Services Manager"/>
    <s v="Logistics Manager"/>
    <x v="5"/>
    <s v="GBOLAHAN.AWOTOREBO@SHELL.COM"/>
    <x v="0"/>
    <s v="OPEX"/>
    <s v="NON SAL"/>
    <s v="N/A"/>
    <s v="N/A"/>
    <s v="C_OPSE_OIL_Z11"/>
    <s v="P236.02 HSE"/>
    <s v="S7200 Services"/>
    <s v="A2340 Overhead"/>
    <n v="262031.58000000005"/>
    <n v="188451.81"/>
    <n v="69506087.73235862"/>
    <n v="0"/>
    <n v="227888.81223724136"/>
    <n v="69506087.73235862"/>
    <n v="0"/>
    <n v="227888.81223724136"/>
    <n v="0"/>
    <n v="0"/>
    <n v="69506087.73235862"/>
    <n v="0"/>
    <n v="227888.81223724139"/>
    <n v="69506087.73235862"/>
    <n v="0"/>
    <n v="227888.81223724136"/>
    <s v="Refuse Collection Services in I.A. Ogunu"/>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990.734353103446"/>
    <n v="18990.734353103446"/>
    <n v="18990.734353103446"/>
    <n v="18990.734353103446"/>
    <n v="18990.734353103446"/>
    <n v="18990.734353103446"/>
    <n v="18990.734353103446"/>
    <n v="18990.734353103446"/>
    <n v="18990.734353103446"/>
    <n v="18990.734353103446"/>
    <n v="18990.734353103446"/>
    <n v="18990.734353103446"/>
    <n v="227888.81223724133"/>
    <n v="68366.643671172409"/>
  </r>
  <r>
    <n v="104887"/>
    <s v="OVERHEAD FACILITIES &amp; LOGISTICS - LEAN TEAM"/>
    <n v="104887"/>
    <s v="PLANNING OUTSOURCING AND BUSINESS IMPROVEMENT"/>
    <s v="IRETI OMOTOSO"/>
    <s v="PRODUCTION"/>
    <n v="415002"/>
    <n v="4150"/>
    <s v="G&amp;A"/>
    <s v="BASE JV"/>
    <s v="PRODUCTION"/>
    <s v="PRODUCTION"/>
    <s v="Head CI/LEAN Implementation, Continuous Improvement/LEAN"/>
    <s v="_x0009_CI/LEAN Implementation Lead                                                        "/>
    <x v="3"/>
    <s v="LASBERY.OGOFIA@SHELL.COM"/>
    <x v="0"/>
    <s v="OPEX"/>
    <s v="NON SAL"/>
    <s v="N/A"/>
    <s v="N/A"/>
    <s v="C_OPSE_OIL_Z11"/>
    <s v="P236.05 Planning and Economics"/>
    <s v="S7200 Services"/>
    <s v="A2340 Overhead"/>
    <n v="34113.25"/>
    <n v="85785.56"/>
    <n v="13633975"/>
    <n v="95450"/>
    <n v="140151.55737704918"/>
    <n v="12793975"/>
    <n v="95450"/>
    <n v="137397.45901639343"/>
    <n v="-2754.098360655742"/>
    <n v="0"/>
    <n v="13633975"/>
    <n v="95450"/>
    <n v="140151.55737704918"/>
    <n v="13285493.660116572"/>
    <n v="98639.159595472433"/>
    <n v="142198.15520241202"/>
    <s v="Office Items:  Printer cartridges for CI / Lean team printe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679.296448087431"/>
    <n v="11679.296448087431"/>
    <n v="11679.296448087431"/>
    <n v="11679.296448087431"/>
    <n v="11679.296448087431"/>
    <n v="11679.296448087431"/>
    <n v="11679.296448087431"/>
    <n v="11679.296448087431"/>
    <n v="11679.296448087431"/>
    <n v="11679.296448087431"/>
    <n v="11679.296448087431"/>
    <n v="11679.296448087431"/>
    <n v="140151.5573770492"/>
    <n v="42045.467213114753"/>
  </r>
  <r>
    <n v="104891"/>
    <s v="PILOTAGE CHARGES EAST"/>
    <n v="104891"/>
    <s v="PILOTAGE CHARGES EAST"/>
    <s v="IRETI OMOTOSO"/>
    <s v="PRODUCTION"/>
    <n v="415003"/>
    <n v="4150"/>
    <s v="PMM"/>
    <s v="BASE JV"/>
    <s v="PRODUCTION"/>
    <s v="PRODUCTION"/>
    <s v="Production Services Manager"/>
    <s v="Logistics Manager"/>
    <x v="5"/>
    <s v="MICHAEL.SOLUADE@SHELL.COM"/>
    <x v="0"/>
    <s v="OPEX"/>
    <s v="NON SAL"/>
    <s v="N/A"/>
    <s v="N/A"/>
    <s v="C_OPSE_OIL_Z11"/>
    <s v="P231 Production Operations"/>
    <s v="S7200 Services"/>
    <s v="A2110 Production Operations"/>
    <n v="399579.06000000006"/>
    <n v="276520.06999999995"/>
    <n v="0"/>
    <n v="408207.5172"/>
    <n v="408207.5172"/>
    <n v="0"/>
    <n v="408207.5172"/>
    <n v="408207.5172"/>
    <n v="0"/>
    <n v="0"/>
    <n v="0"/>
    <n v="408207.5172"/>
    <n v="408207.5172"/>
    <n v="0"/>
    <n v="408207.5172"/>
    <n v="408207.5172"/>
    <s v="NPA -  Pilotage -Conservancy dues (CPT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4017.293099999995"/>
    <n v="34017.293099999995"/>
    <n v="34017.293099999995"/>
    <n v="34017.293099999995"/>
    <n v="34017.293099999995"/>
    <n v="34017.293099999995"/>
    <n v="34017.293099999995"/>
    <n v="34017.293099999995"/>
    <n v="34017.293099999995"/>
    <n v="34017.293099999995"/>
    <n v="34017.293099999995"/>
    <n v="34017.293099999995"/>
    <n v="408207.51720000006"/>
    <n v="122462.25516"/>
  </r>
  <r>
    <n v="104896"/>
    <s v="FUEL SUPPORT - WEST"/>
    <n v="104896"/>
    <s v="FUEL SUPPORT - WEST"/>
    <s v="IRETI OMOTOSO"/>
    <s v="PRODUCTION"/>
    <n v="415003"/>
    <n v="4150"/>
    <s v="PMM"/>
    <s v="BASE JV"/>
    <s v="PRODUCTION"/>
    <s v="PRODUCTION"/>
    <s v="Production Services Manager"/>
    <s v="Logistics Manager"/>
    <x v="5"/>
    <s v="EDOGHOGHO.ENAIBRE@SHELL.COM"/>
    <x v="0"/>
    <s v="OPEX"/>
    <s v="NON SAL"/>
    <s v="N/A"/>
    <s v="N/A"/>
    <s v="C_OPSE_OIL_Z11"/>
    <s v="P231 Production Operations"/>
    <s v="S7200 Services"/>
    <s v="A2110 Production Operations"/>
    <n v="49499.85"/>
    <n v="30084.17"/>
    <n v="4750000"/>
    <n v="0"/>
    <n v="15573.77049180328"/>
    <n v="4750000"/>
    <n v="0"/>
    <n v="15573.77049180328"/>
    <n v="0"/>
    <n v="0"/>
    <n v="4750000"/>
    <n v="0"/>
    <n v="15573.770491803278"/>
    <n v="4750000"/>
    <n v="0"/>
    <n v="15573.77049180328"/>
    <s v="Provision of Fuel Accounting services WES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97.8142076502731"/>
    <n v="1297.8142076502731"/>
    <n v="1297.8142076502731"/>
    <n v="1297.8142076502731"/>
    <n v="1297.8142076502731"/>
    <n v="1297.8142076502731"/>
    <n v="1297.8142076502731"/>
    <n v="1297.8142076502731"/>
    <n v="1297.8142076502731"/>
    <n v="1297.8142076502731"/>
    <n v="1297.8142076502731"/>
    <n v="1297.8142076502731"/>
    <n v="15573.770491803281"/>
    <n v="4672.1311475409839"/>
  </r>
  <r>
    <n v="103377"/>
    <s v="CAST-SURVIELLANCE/STABLE OPER. ENVIRONMT"/>
    <n v="103377"/>
    <s v="ROW ENCROACHMENT MONITORING"/>
    <s v="IRETI OMOTOSO"/>
    <s v="PRODUCTION"/>
    <n v="412002"/>
    <n v="4120"/>
    <s v="OF-CIVIL"/>
    <s v="BASE JV"/>
    <s v="PRODUCTION"/>
    <s v="PRODUCTION"/>
    <s v="Pipeline Asset Manager"/>
    <s v="_x0009_Head, Right of Way Management "/>
    <x v="0"/>
    <s v="CYPRIANA.WILKEY@SHELL.COM"/>
    <x v="0"/>
    <s v="OPEX"/>
    <s v="NON SAL"/>
    <s v="N/A"/>
    <s v="N/A"/>
    <s v="N/A"/>
    <s v="P231 Production Operations"/>
    <s v="S7200 Services"/>
    <s v="A2110 Production Operations"/>
    <n v="124123.82000000002"/>
    <n v="24132.019999999997"/>
    <n v="0"/>
    <n v="0"/>
    <n v="0"/>
    <n v="0"/>
    <n v="0"/>
    <n v="0"/>
    <n v="0"/>
    <n v="0"/>
    <n v="1202381903.9275448"/>
    <n v="1855725.399047619"/>
    <n v="5797961.1496297335"/>
    <n v="1595727536.1451104"/>
    <n v="10042459.654310538"/>
    <n v="15274353.21544204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ROW.EG1.71300"/>
    <s v="ROW ENCROACHMENT MONITORING EGG1"/>
    <n v="103377"/>
    <s v="ROW ENCROACHMENT MONITORING"/>
    <s v="IRETI OMOTOSO"/>
    <s v="PRODUCTION"/>
    <n v="412002"/>
    <n v="4120"/>
    <s v="OF-CIVIL"/>
    <s v="BASE JV"/>
    <s v="PRODUCTION"/>
    <s v="PRODUCTION"/>
    <s v="Pipeline Asset Manager"/>
    <s v="Head, Right of Way Management "/>
    <x v="0"/>
    <s v="CYPRIANA.WILKEY@SHELL.COM"/>
    <x v="0"/>
    <s v="OPEX"/>
    <s v="NON SAL"/>
    <s v="MA"/>
    <s v="MA"/>
    <s v="M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ROW.EG2.71300"/>
    <s v="ROW ENCROACHMENT MONITORING EGG2"/>
    <n v="103377"/>
    <s v="ROW ENCROACHMENT MONITORING"/>
    <s v="IRETI OMOTOSO"/>
    <s v="PRODUCTION"/>
    <n v="412002"/>
    <n v="4120"/>
    <s v="OF-CIVIL"/>
    <s v="BASE JV"/>
    <s v="PRODUCTION"/>
    <s v="PRODUCTION"/>
    <s v="Pipeline Asset Manager"/>
    <s v="Head, Right of Way Management "/>
    <x v="0"/>
    <s v="CYPRIANA.WILKEY@SHELL.COM"/>
    <x v="0"/>
    <s v="OPEX"/>
    <s v="NON SAL"/>
    <s v="N/A"/>
    <s v="N/A"/>
    <s v="N/A"/>
    <s v="P231 Production Operations"/>
    <s v="S7200 Services"/>
    <s v="A2110 Production Operations"/>
    <n v="0"/>
    <n v="0"/>
    <n v="124513144.90000001"/>
    <n v="320336.30619047617"/>
    <n v="728576.12553473841"/>
    <n v="59994739.950000003"/>
    <n v="160474.15"/>
    <n v="357178.21540983603"/>
    <n v="-371397.91012490238"/>
    <s v="REDUCTION IN SCOPE FOR ROW ENCROACHMENT ACTIVITIES - BOUNDARY REOPENING, AS-BUILT SURVEY,  FABRICATION AND INSTALLATION OF MARKERS, CITADEL FENCES."/>
    <n v="0"/>
    <n v="0"/>
    <n v="0"/>
    <n v="0"/>
    <n v="0"/>
    <n v="0"/>
    <s v="Detailed boundary reopening @ various geomatics rates (land &amp; Swamp) @ $178,571.43 each X 1  at identified  for locations TBD"/>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0714.677127894865"/>
    <n v="60714.677127894865"/>
    <n v="60714.677127894865"/>
    <n v="60714.677127894865"/>
    <n v="60714.677127894865"/>
    <n v="60714.677127894865"/>
    <n v="60714.677127894865"/>
    <n v="60714.677127894865"/>
    <n v="60714.677127894865"/>
    <n v="60714.677127894865"/>
    <n v="60714.677127894865"/>
    <n v="60714.677127894865"/>
    <n v="728576.1255347383"/>
    <n v="218572.83766042153"/>
  </r>
  <r>
    <s v="O.NG.PPE.ROW.GPS.71300"/>
    <s v="ROW ENCROACHMENT MONITORING GPHSL"/>
    <n v="103377"/>
    <s v="ROW ENCROACHMENT MONITORING"/>
    <s v="IRETI OMOTOSO"/>
    <s v="PRODUCTION"/>
    <n v="412002"/>
    <n v="4120"/>
    <s v="OF-CIVIL"/>
    <s v="BASE JV"/>
    <s v="PRODUCTION"/>
    <s v="PRODUCTION"/>
    <s v="Pipeline Asset Manager"/>
    <s v="_x0009_Head, Right of Way Management "/>
    <x v="0"/>
    <s v="CYPRIANA.WILKEY@SHELL.COM"/>
    <x v="0"/>
    <s v="OPEX"/>
    <s v="NON SAL"/>
    <s v="N/A"/>
    <s v="N/A"/>
    <s v="C_OPSE_OIL_Z11"/>
    <s v="P231 Production Operations"/>
    <s v="S7200 Services"/>
    <s v="A2110 Production Operations"/>
    <n v="8331.4500000000007"/>
    <n v="0"/>
    <n v="0"/>
    <n v="0"/>
    <n v="0"/>
    <n v="0"/>
    <n v="0"/>
    <n v="0"/>
    <n v="0"/>
    <n v="0"/>
    <n v="0"/>
    <n v="0"/>
    <n v="0"/>
    <n v="0"/>
    <n v="0"/>
    <n v="0"/>
    <s v="DETAILED BOUNDARY REOPENING @ VARIOUS GEOMATICS RATES (LAND &amp; SWAMP) @ $178,571.43 EACH X 2..DETAILED ASBUILT SURVEY OF @ VARIOUS GEOMATICS RATES (LAND &amp; SWAMP)@ NGN 6,199,348.95 &amp; $74,105.26 X 2"/>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ROW.NCT.71300"/>
    <s v="ROW ENCROACHMENT MONITORING NCTL"/>
    <n v="103377"/>
    <s v="ROW ENCROACHMENT MONITORING"/>
    <s v="IRETI OMOTOSO"/>
    <s v="PRODUCTION"/>
    <n v="412002"/>
    <n v="4120"/>
    <s v="OF-CIVIL"/>
    <s v="BASE JV"/>
    <s v="PRODUCTION"/>
    <s v="PRODUCTION"/>
    <s v="Pipeline Asset Manager"/>
    <s v="_x0009_Head, Right of Way Management "/>
    <x v="0"/>
    <s v="CYPRIANA.WILKEY@SHELL.COM"/>
    <x v="0"/>
    <s v="OPEX"/>
    <s v="NON SAL"/>
    <s v="N/A"/>
    <s v="N/A"/>
    <s v="C_OPSE_OIL_Z11"/>
    <s v="P231 Production Operations"/>
    <s v="S7200 Services"/>
    <s v="A2110 Production Operations"/>
    <n v="0"/>
    <n v="0"/>
    <n v="0"/>
    <n v="0"/>
    <n v="0"/>
    <n v="0"/>
    <n v="0"/>
    <n v="0"/>
    <n v="0"/>
    <n v="0"/>
    <n v="0"/>
    <n v="0"/>
    <n v="0"/>
    <n v="0"/>
    <n v="0"/>
    <n v="0"/>
    <s v="DETAILED BOUNDARY REOPENING @ VARIOUS GEOMATICS RATES (LAND &amp; SWAMP) @ $178,571.43 EACH X 2..DETAILED ASBUILT SURVEY OF @ VARIOUS GEOMATICS RATES (LAND &amp; SWAMP)@ NGN 6,199,348.95 &amp; $74,105.26 X 2"/>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ROW.SOK.71300"/>
    <s v="ROW ENCROACHMENT MONITORING SOKU"/>
    <n v="103377"/>
    <s v="ROW ENCROACHMENT MONITORING"/>
    <s v="IRETI OMOTOSO"/>
    <s v="PRODUCTION"/>
    <n v="412002"/>
    <n v="4120"/>
    <s v="OF-CIVIL"/>
    <s v="BASE JV"/>
    <s v="PRODUCTION"/>
    <s v="PRODUCTION"/>
    <s v="Pipeline Asset Manager"/>
    <s v="Head, Right of Way Management "/>
    <x v="0"/>
    <s v="CYPRIANA.WILKEY@SHELL.COM"/>
    <x v="0"/>
    <s v="OPEX"/>
    <s v="NON SAL"/>
    <s v="N/A"/>
    <s v="N/A"/>
    <s v="N/A"/>
    <s v="P231 Production Operations"/>
    <s v="S7200 Services"/>
    <s v="A2110 Production Operations"/>
    <n v="0"/>
    <n v="0"/>
    <n v="45557574.899999999"/>
    <n v="320336.30619047617"/>
    <n v="469705.40422326303"/>
    <n v="20190955.949999999"/>
    <n v="160474.15"/>
    <n v="226674.0055737705"/>
    <n v="-243031.39864949253"/>
    <s v="REDUCTION IN SCOPE FOR ROW ENCROACHMENT ACTIVITIES - BOUNDARY REOPENING, AS-BUILT SURVEY,  FABRICATION AND INSTALLATION OF MARKERS, CITADEL FENCES."/>
    <n v="0"/>
    <n v="0"/>
    <n v="0"/>
    <n v="0"/>
    <n v="0"/>
    <n v="0"/>
    <s v="Detailed boundary reopening @ various geomatics rates (land &amp; Swamp) @ $178,571.43 each X 1. for locations TBD"/>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9142.117018605248"/>
    <n v="39142.117018605248"/>
    <n v="39142.117018605248"/>
    <n v="39142.117018605248"/>
    <n v="39142.117018605248"/>
    <n v="39142.117018605248"/>
    <n v="39142.117018605248"/>
    <n v="39142.117018605248"/>
    <n v="39142.117018605248"/>
    <n v="39142.117018605248"/>
    <n v="39142.117018605248"/>
    <n v="39142.117018605248"/>
    <n v="469705.40422326286"/>
    <n v="140911.62126697891"/>
  </r>
  <r>
    <s v="O.NG.PPE.ROW.TNP.71300"/>
    <s v="ROW ENCROACHMENT MONITORING TNP"/>
    <n v="103377"/>
    <s v="ROW ENCROACHMENT MONITORING"/>
    <s v="IRETI OMOTOSO"/>
    <s v="PRODUCTION"/>
    <n v="412002"/>
    <n v="4120"/>
    <s v="OF-CIVIL"/>
    <s v="BASE JV"/>
    <s v="PRODUCTION"/>
    <s v="PRODUCTION"/>
    <s v="Pipeline Asset Manager"/>
    <s v="_x0009_Head, Right of Way Management "/>
    <x v="0"/>
    <s v="CYPRIANA.WILKEY@SHELL.COM"/>
    <x v="0"/>
    <s v="OPEX"/>
    <s v="NON SAL"/>
    <s v="N/A"/>
    <s v="N/A"/>
    <s v="C_OPSE_OIL_Z11"/>
    <s v="P231 Production Operations"/>
    <s v="S7200 Services"/>
    <s v="A2110 Production Operations"/>
    <n v="886992.08000000007"/>
    <n v="1480522.7100000002"/>
    <n v="860067910.32754493"/>
    <n v="569484.17428571428"/>
    <n v="3389378.9622448776"/>
    <n v="436607788.77999997"/>
    <n v="320336.31"/>
    <n v="1751837.2568196722"/>
    <n v="-1637541.7054252054"/>
    <s v="REDUCTION IN SCOPE FOR ROW ENCROACHMENT ACTIVITIES - BOUNDARY REOPENING, AS-BUILT SURVEY,  FABRICATION AND INSTALLATION OF MARKERS, CITADEL FENCES."/>
    <n v="0"/>
    <n v="0"/>
    <n v="0"/>
    <n v="0"/>
    <n v="0"/>
    <n v="0"/>
    <s v="Detailed boundary reopening @ various geomatics rates (land &amp; Swamp) @ $178,571.43 each X 2.  at identified locationsTBD;"/>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2448.24685373978"/>
    <n v="282448.24685373978"/>
    <n v="282448.24685373978"/>
    <n v="282448.24685373978"/>
    <n v="282448.24685373978"/>
    <n v="282448.24685373978"/>
    <n v="282448.24685373978"/>
    <n v="282448.24685373978"/>
    <n v="282448.24685373978"/>
    <n v="282448.24685373978"/>
    <n v="282448.24685373978"/>
    <n v="282448.24685373978"/>
    <n v="3389378.9622448781"/>
    <n v="1016813.6886734632"/>
  </r>
  <r>
    <s v="O.NG.PPW.ROW.TEP.71300"/>
    <s v="NEW_ENC TEP"/>
    <n v="103377"/>
    <s v="ROW ENCROACHMENT MONITORING TEP &amp; TRP"/>
    <s v="IRETI OMOTOSO"/>
    <s v="PRODUCTION"/>
    <n v="412002"/>
    <n v="4120"/>
    <s v="OF-CIVIL"/>
    <s v="BASE JV"/>
    <s v="PRODUCTION"/>
    <s v="PRODUCTION"/>
    <s v="Pipeline Asset Manager"/>
    <s v="_x0009_Head, Right of Way Management "/>
    <x v="0"/>
    <s v="CYPRIANA.WILKEY@SHELL.COM"/>
    <x v="0"/>
    <s v="OPEX"/>
    <s v="NON SAL"/>
    <s v="N/A"/>
    <s v="N/A"/>
    <s v="C_OPSE_OIL_Z11"/>
    <s v="P231 Production Operations"/>
    <s v="S7200 Services"/>
    <s v="A2110 Production Operations"/>
    <n v="0"/>
    <n v="229243"/>
    <n v="86121636.900000006"/>
    <n v="322784.30619047617"/>
    <n v="605150.32881342701"/>
    <n v="40770501.950000003"/>
    <n v="162922.15"/>
    <n v="296595.92688524589"/>
    <n v="-308554.40192818112"/>
    <s v="REDUCTION IN SCOPE FOR ROW ENCROACHMENT ACTIVITIES - BOUNDARY REOPENING, AS-BUILT SURVEY,  FABRICATION AND INSTALLATION OF MARKERS, CITADEL FENCES."/>
    <n v="0"/>
    <n v="0"/>
    <n v="0"/>
    <n v="0"/>
    <n v="0"/>
    <n v="0"/>
    <s v="Detailed boundary reopening @ various geomatics rates (land &amp; Swamp) @ $178,571.43 each X 1."/>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0429.194067785582"/>
    <n v="50429.194067785582"/>
    <n v="50429.194067785582"/>
    <n v="50429.194067785582"/>
    <n v="50429.194067785582"/>
    <n v="50429.194067785582"/>
    <n v="50429.194067785582"/>
    <n v="50429.194067785582"/>
    <n v="50429.194067785582"/>
    <n v="50429.194067785582"/>
    <n v="50429.194067785582"/>
    <n v="50429.194067785582"/>
    <n v="605150.32881342701"/>
    <n v="181545.0986440281"/>
  </r>
  <r>
    <n v="105264"/>
    <s v="GENERAL OVERHEADS OKOLOMA"/>
    <n v="105264"/>
    <s v="GENERAL OVERHEADS OKOLOMA - LAND TRANSPORT"/>
    <s v="IRETI OMOTOSO"/>
    <s v="PRODUCTION"/>
    <n v="414003"/>
    <n v="4140"/>
    <s v="GAS"/>
    <s v="DOMGAS/IPP"/>
    <s v="PRODUCTION"/>
    <s v="PRODUCTION"/>
    <s v="Asset Manager, Land East Hub"/>
    <s v="Asset Management Integration Lead"/>
    <x v="1"/>
    <s v="DENNIS.ONYEBUCHIE@SHELL.COM"/>
    <x v="0"/>
    <s v="OPEX"/>
    <s v="NON SAL"/>
    <s v="N/A"/>
    <s v="N/A"/>
    <s v="C_OPSE_OIL_Z11"/>
    <s v="P234 Power Operations"/>
    <s v="S7200 Services"/>
    <s v="A2170 Direct Mngt and Overheads"/>
    <n v="52109.17"/>
    <n v="20539.480000000003"/>
    <n v="48056554"/>
    <n v="14976"/>
    <n v="172538.47213114754"/>
    <n v="48056554"/>
    <n v="14976"/>
    <n v="172538.47213114754"/>
    <n v="0"/>
    <m/>
    <n v="48056554"/>
    <n v="14976"/>
    <n v="172538.47213114752"/>
    <n v="48056554"/>
    <n v="14976"/>
    <n v="172538.47213114754"/>
    <s v="3 4WD Vehicles for operational use, movement to wellheads and GRF"/>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378.206010928961"/>
    <n v="14378.206010928961"/>
    <n v="14378.206010928961"/>
    <n v="14378.206010928961"/>
    <n v="14378.206010928961"/>
    <n v="14378.206010928961"/>
    <n v="14378.206010928961"/>
    <n v="14378.206010928961"/>
    <n v="14378.206010928961"/>
    <n v="14378.206010928961"/>
    <n v="14378.206010928961"/>
    <n v="14378.206010928961"/>
    <n v="172538.47213114754"/>
    <n v="51761.541639344265"/>
  </r>
  <r>
    <n v="105265"/>
    <s v="FORC 121T INCIDENCE"/>
    <n v="105265"/>
    <s v="FORC 121T INCIDENCE"/>
    <s v="IRETI OMOTOSO"/>
    <s v="PRODUCTION"/>
    <n v="413001"/>
    <n v="4130"/>
    <s v="PE"/>
    <s v="BASE JV"/>
    <s v="PRODUCTION"/>
    <s v="PRODUCTION"/>
    <s v="Asset Manager, Swamp West Hub"/>
    <s v="Asset Management Integration Lead"/>
    <x v="7"/>
    <s v="OLATUNJI.WILLIAMS@SHELL.COM"/>
    <x v="0"/>
    <s v="OPEX"/>
    <s v="NON SAL"/>
    <s v="N/A"/>
    <s v="N/A"/>
    <s v="N/A"/>
    <s v="P232 Well Mtce, Testing &amp; Stimulation"/>
    <s v="S7200 Services"/>
    <s v="A2130 Well/Mine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W.ROW.TRP.71300"/>
    <s v="NEW_ENC TRP"/>
    <n v="103377"/>
    <s v="ROW ENCROACHMENT MONITORING TEP &amp; TRP"/>
    <s v="IRETI OMOTOSO"/>
    <s v="PRODUCTION"/>
    <n v="412002"/>
    <n v="4120"/>
    <s v="OF-CIVIL"/>
    <s v="BASE JV"/>
    <s v="PRODUCTION"/>
    <s v="PRODUCTION"/>
    <s v="Pipeline Asset Manager"/>
    <s v="_x0009_Head, Right of Way Management "/>
    <x v="0"/>
    <s v="CYPRIANA.WILKEY@SHELL.COM"/>
    <x v="0"/>
    <s v="OPEX"/>
    <s v="NON SAL"/>
    <s v="N/A"/>
    <s v="N/A"/>
    <s v="C_OPSE_OIL_Z11"/>
    <s v="P231 Production Operations"/>
    <s v="S7200 Services"/>
    <s v="A2110 Production Operations"/>
    <n v="0"/>
    <n v="147476.06"/>
    <n v="86121636.900000006"/>
    <n v="322784.30619047617"/>
    <n v="605150.32881342701"/>
    <n v="40770501.950000003"/>
    <n v="162922.15"/>
    <n v="296595.92688524589"/>
    <n v="-308554.40192818112"/>
    <s v="REDUCTION IN SCOPE FOR ROW ENCROACHMENT ACTIVITIES - BOUNDARY REOPENING, AS-BUILT SURVEY,  FABRICATION AND INSTALLATION OF MARKERS, CITADEL FENCES."/>
    <n v="0"/>
    <n v="0"/>
    <n v="0"/>
    <n v="0"/>
    <n v="0"/>
    <n v="0"/>
    <s v="Detailed boundary reopening @ various geomatics rates (land &amp; Swamp) @ $178,571.43 each X 1.at Various locations TBD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0429.194067785582"/>
    <n v="50429.194067785582"/>
    <n v="50429.194067785582"/>
    <n v="50429.194067785582"/>
    <n v="50429.194067785582"/>
    <n v="50429.194067785582"/>
    <n v="50429.194067785582"/>
    <n v="50429.194067785582"/>
    <n v="50429.194067785582"/>
    <n v="50429.194067785582"/>
    <n v="50429.194067785582"/>
    <n v="50429.194067785582"/>
    <n v="605150.32881342701"/>
    <n v="181545.0986440281"/>
  </r>
  <r>
    <n v="103522"/>
    <s v="ROAD SAFETY IMPROVEMENT PROJECT"/>
    <n v="104888"/>
    <s v="LAND PREMOB INSPECTIONS &amp; VERIFIERS EAST"/>
    <s v="IRETI OMOTOSO"/>
    <s v="PRODUCTION"/>
    <n v="415003"/>
    <n v="4150"/>
    <s v="PMM"/>
    <s v="BASE JV"/>
    <s v="PRODUCTION"/>
    <s v="PRODUCTION"/>
    <s v="Production Services Manager"/>
    <s v="Logistics Manager"/>
    <x v="5"/>
    <s v="HUSEYIN.OZEN@SHELL.COM"/>
    <x v="0"/>
    <s v="OPEX"/>
    <s v="NON SAL"/>
    <s v="N/A"/>
    <s v="N/A"/>
    <s v="N/A"/>
    <s v="P231 Production Operations"/>
    <s v="S7200 Services"/>
    <s v="A2110 Production Operations"/>
    <n v="186719.81"/>
    <n v="0"/>
    <n v="0"/>
    <n v="0"/>
    <n v="0"/>
    <n v="0"/>
    <n v="0"/>
    <n v="0"/>
    <n v="0"/>
    <n v="0"/>
    <n v="15131578.782682911"/>
    <n v="0"/>
    <n v="49611.733713714464"/>
    <n v="15131578.782682911"/>
    <n v="0"/>
    <n v="49611.733713714464"/>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4888"/>
    <s v="LIFTING AND HOISTING"/>
    <n v="104888"/>
    <s v="LAND PREMOB INSPECTIONS &amp; VERIFIERS EAST"/>
    <s v="IRETI OMOTOSO"/>
    <s v="PRODUCTION"/>
    <n v="415003"/>
    <n v="4150"/>
    <s v="PMM"/>
    <s v="BASE JV"/>
    <s v="PRODUCTION"/>
    <s v="PRODUCTION"/>
    <s v="Production Services Manager"/>
    <s v="Logistics Manager"/>
    <x v="5"/>
    <s v="HUSEYIN.OZEN@SHELL.COM"/>
    <x v="0"/>
    <s v="OPEX"/>
    <s v="NON SAL"/>
    <s v="N/A"/>
    <s v="N/A"/>
    <s v="C_OPSE_OIL_Z11"/>
    <s v="P236.10 Office/Property Management"/>
    <s v="S7200 Services"/>
    <s v="A2110 Production Operations"/>
    <n v="22930.120000000003"/>
    <n v="28048.719999999998"/>
    <n v="15131578.782682911"/>
    <n v="0"/>
    <n v="49611.733713714464"/>
    <n v="15131578.782682911"/>
    <n v="0"/>
    <n v="49611.733713714464"/>
    <n v="0"/>
    <n v="0"/>
    <n v="0"/>
    <n v="0"/>
    <n v="0"/>
    <n v="0"/>
    <n v="0"/>
    <n v="0"/>
    <s v="Provision of  Competency Training Serv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134.3111428095381"/>
    <n v="4134.3111428095381"/>
    <n v="4134.3111428095381"/>
    <n v="4134.3111428095381"/>
    <n v="4134.3111428095381"/>
    <n v="4134.3111428095381"/>
    <n v="4134.3111428095381"/>
    <n v="4134.3111428095381"/>
    <n v="4134.3111428095381"/>
    <n v="4134.3111428095381"/>
    <n v="4134.3111428095381"/>
    <n v="4134.3111428095381"/>
    <n v="49611.733713714442"/>
    <n v="14883.520114114339"/>
  </r>
  <r>
    <n v="104906"/>
    <s v="ENVIRON AFFAIRS LAND 2 EAST"/>
    <n v="104906"/>
    <s v="LAND AREA EAST WASTE MANAGEMENT"/>
    <s v="IRETI OMOTOSO"/>
    <s v="PRODUCTION"/>
    <n v="415006"/>
    <n v="4150"/>
    <s v="HSE"/>
    <s v="BASE JV"/>
    <s v="PRODUCTION"/>
    <s v="PRODUCTION"/>
    <s v="Asset Manager, Central Hub"/>
    <s v="Asset Management Integration Lead"/>
    <x v="1"/>
    <s v="OLADELE.LADAPO@SHELL.COM"/>
    <x v="0"/>
    <s v="OPEX"/>
    <s v="NON SAL"/>
    <s v="N/A"/>
    <s v="N/A"/>
    <s v="C_OPSE_OIL_Z11"/>
    <s v="P231 Production Operations"/>
    <s v="S7200 Services"/>
    <s v="A2110 Production Operations"/>
    <n v="736633.95000000007"/>
    <n v="88810.979999999981"/>
    <n v="135293725"/>
    <n v="0"/>
    <n v="443585.98360655736"/>
    <n v="135293725"/>
    <n v="0"/>
    <n v="443585.98360655736"/>
    <n v="0"/>
    <m/>
    <n v="135293725"/>
    <n v="0"/>
    <n v="443585.98360655742"/>
    <n v="131768136.98551673"/>
    <n v="0"/>
    <n v="432026.67864103842"/>
    <s v="Environmental compliace monitoring of Aqueous Effluent, Rainwater, Noise, Air Quality, Meteorology,  Recipient water, Groundwater, Logistics/Report Production. - Diebu Creek  F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6965.498633879775"/>
    <n v="36965.498633879775"/>
    <n v="36965.498633879775"/>
    <n v="36965.498633879775"/>
    <n v="36965.498633879775"/>
    <n v="36965.498633879775"/>
    <n v="36965.498633879775"/>
    <n v="36965.498633879775"/>
    <n v="36965.498633879775"/>
    <n v="36965.498633879775"/>
    <n v="36965.498633879775"/>
    <n v="36965.498633879775"/>
    <n v="443585.98360655719"/>
    <n v="133075.7950819672"/>
  </r>
  <r>
    <n v="105761"/>
    <s v="OTUMARA GASLIFT BARGE LEASE PAYMENT"/>
    <n v="105761"/>
    <s v="OTUMARA GAS LIFT BARGE LEASE PAYMENT"/>
    <s v="IRETI OMOTOSO"/>
    <s v="PRODUCTION"/>
    <n v="412005"/>
    <n v="4120"/>
    <s v="OF-E&amp;M"/>
    <s v="BASE JV"/>
    <s v="PRODUCTION"/>
    <s v="PRODUCTION"/>
    <s v="Asset Manager, Swamp West Hub"/>
    <s v="Asset Management Integration Lead"/>
    <x v="7"/>
    <s v="RICHARD.ITENE@SHELL.COM"/>
    <x v="0"/>
    <s v="OPEX"/>
    <s v="NON SAL"/>
    <s v="N/A"/>
    <s v="N/A"/>
    <s v="N/A"/>
    <s v="P231 Production Operations"/>
    <s v="S7200 Services"/>
    <s v="A2110 Production Operations"/>
    <n v="1951365.3900000001"/>
    <n v="415906.26"/>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32"/>
    <s v="ENVIRON AFFAIRS LAND 2 EAST"/>
    <n v="104906"/>
    <s v="LAND AREA EAST WASTE MANAGEMENT"/>
    <s v="IRETI OMOTOSO"/>
    <s v="PRODUCTION"/>
    <n v="415006"/>
    <n v="4150"/>
    <s v="HSE"/>
    <s v="BASE JV"/>
    <s v="PRODUCTION"/>
    <s v="PRODUCTION"/>
    <s v="Asset Manager, Central Hub"/>
    <s v="Asset Management Integration Lead"/>
    <x v="1"/>
    <s v="OLADELE.LADAPO@SHELL.COM"/>
    <x v="0"/>
    <s v="OPEX"/>
    <s v="NON SAL"/>
    <s v="N/A"/>
    <s v="N/A"/>
    <s v="N/A"/>
    <s v="P231 Production Operations"/>
    <s v="S7200 Services"/>
    <s v="A2110 Production Operations"/>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51"/>
    <s v="ENVIRON AFFAIRS LAND 2 EAST - FIRE      "/>
    <n v="104906"/>
    <s v="LAND AREA EAST WASTE MANAGEMENT"/>
    <s v="IRETI OMOTOSO"/>
    <s v="PRODUCTION"/>
    <n v="415006"/>
    <n v="4150"/>
    <s v="HSE"/>
    <s v="BASE JV"/>
    <s v="PRODUCTION"/>
    <s v="PRODUCTION"/>
    <s v="Asset Manager, Central Hub"/>
    <s v="Asset Management Integration Lead"/>
    <x v="1"/>
    <s v="OLADELE.LADAPO@SHELL.COM"/>
    <x v="0"/>
    <s v="OPEX"/>
    <s v="NON SAL"/>
    <s v="N/A"/>
    <s v="N/A"/>
    <s v="N/A"/>
    <s v="P231 Production Operations"/>
    <s v="S7200 Services"/>
    <s v="A2110 Production Operations"/>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0826"/>
    <s v="ENVIRONMENTALAFFARISLANDAREA2EAST"/>
    <n v="105278"/>
    <s v="LAND AREA EAST HSE COMPLIANCE"/>
    <s v="IRETI OMOTOSO"/>
    <s v="PRODUCTION"/>
    <n v="415006"/>
    <n v="4150"/>
    <s v="HSE"/>
    <s v="BASE JV"/>
    <s v="PRODUCTION"/>
    <s v="PRODUCTION"/>
    <s v="Asset Manager, Central Hub"/>
    <s v="Asset Management Integration Lead"/>
    <x v="1"/>
    <s v="OLADELE.LADAPO@SHELL.COM"/>
    <x v="0"/>
    <s v="OPEX"/>
    <s v="NON SAL"/>
    <s v="N/A"/>
    <s v="N/A"/>
    <s v="N/A"/>
    <s v="P236.02 HSE"/>
    <s v="S7200 Services"/>
    <s v="A2340 Overhead"/>
    <n v="0"/>
    <n v="0"/>
    <n v="0"/>
    <n v="0"/>
    <n v="0"/>
    <m/>
    <m/>
    <n v="0"/>
    <n v="0"/>
    <m/>
    <n v="65346048.800000004"/>
    <n v="6715"/>
    <n v="220964.34032786888"/>
    <n v="63643211.166967727"/>
    <n v="6820.1074981451775"/>
    <n v="215486.37361935084"/>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5278"/>
    <s v="PEL2 HSE COMPLIANCE"/>
    <n v="105278"/>
    <s v="LAND AREA EAST HSE COMPLIANCE"/>
    <s v="IRETI OMOTOSO"/>
    <s v="PRODUCTION"/>
    <n v="415006"/>
    <n v="4150"/>
    <s v="HSE"/>
    <s v="BASE JV"/>
    <s v="PRODUCTION"/>
    <s v="PRODUCTION"/>
    <s v="Asset Manager, Central Hub"/>
    <s v="Asset Management Integration Lead"/>
    <x v="1"/>
    <s v="OLADELE.LADAPO@SHELL.COM"/>
    <x v="0"/>
    <s v="OPEX"/>
    <s v="NON SAL"/>
    <s v="N/A"/>
    <s v="N/A"/>
    <s v="C_OPSE_OIL_Z11"/>
    <s v="P236.02 HSE"/>
    <s v="S7200 Services"/>
    <s v="A2110 Production Operations"/>
    <n v="171681.62"/>
    <n v="29066.91"/>
    <n v="65346048.799999997"/>
    <n v="6715"/>
    <n v="220964.34032786885"/>
    <n v="65346048.799999997"/>
    <n v="6715"/>
    <n v="220964.34032786885"/>
    <n v="0"/>
    <m/>
    <n v="0"/>
    <n v="0"/>
    <n v="0"/>
    <n v="0"/>
    <n v="0"/>
    <n v="0"/>
    <s v="Provision of gas masks for Central Hub"/>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413.695027322403"/>
    <n v="18413.695027322403"/>
    <n v="18413.695027322403"/>
    <n v="18413.695027322403"/>
    <n v="18413.695027322403"/>
    <n v="18413.695027322403"/>
    <n v="18413.695027322403"/>
    <n v="18413.695027322403"/>
    <n v="18413.695027322403"/>
    <n v="18413.695027322403"/>
    <n v="18413.695027322403"/>
    <n v="18413.695027322403"/>
    <n v="220964.34032786879"/>
    <n v="66289.302098360655"/>
  </r>
  <r>
    <n v="105924"/>
    <s v="ASSET MGR O/H EAST BIZ ENTERTAINMENT"/>
    <n v="105924"/>
    <s v="ASSET MGR O/H EAST BIZ ENTERTAINMENT"/>
    <s v="IRETI OMOTOSO"/>
    <s v="PRODUCTION"/>
    <n v="415002"/>
    <n v="4150"/>
    <s v="PMM"/>
    <s v="BASE JV"/>
    <s v="PRODUCTION"/>
    <s v="PRODUCTION"/>
    <s v="Asset Manager, Land East Hub"/>
    <s v="Asset Management Integration Lead"/>
    <x v="1"/>
    <s v="RUTH.OLUWOLE@SHELL.COM"/>
    <x v="0"/>
    <s v="OPEX"/>
    <s v="NON SAL"/>
    <s v="N/A"/>
    <s v="N/A"/>
    <s v="C_OPSE_OIL_Z11"/>
    <s v="P231 Production Operations"/>
    <s v="S7200 Services"/>
    <s v="A2110 Production Operations"/>
    <n v="1203.56"/>
    <n v="4072.95"/>
    <n v="5647700"/>
    <n v="0"/>
    <n v="18517.049180327867"/>
    <n v="5647700"/>
    <n v="0"/>
    <n v="18517.049180327867"/>
    <n v="0"/>
    <m/>
    <n v="9997700"/>
    <n v="0"/>
    <n v="32779.344262295082"/>
    <n v="6987980.3289000075"/>
    <n v="0"/>
    <n v="22911.410914426255"/>
    <s v="End of year party for Central Hub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43.0874316939889"/>
    <n v="1543.0874316939889"/>
    <n v="1543.0874316939889"/>
    <n v="1543.0874316939889"/>
    <n v="1543.0874316939889"/>
    <n v="1543.0874316939889"/>
    <n v="1543.0874316939889"/>
    <n v="1543.0874316939889"/>
    <n v="1543.0874316939889"/>
    <n v="1543.0874316939889"/>
    <n v="1543.0874316939889"/>
    <n v="1543.0874316939889"/>
    <n v="18517.049180327864"/>
    <n v="5555.1147540983602"/>
  </r>
  <r>
    <n v="105279"/>
    <s v="PEL1 HSE COMPLIANCE                     "/>
    <n v="105278"/>
    <s v="LAND AREA EAST HSE COMPLIANCE"/>
    <s v="IRETI OMOTOSO"/>
    <s v="PRODUCTION"/>
    <n v="415006"/>
    <n v="4150"/>
    <s v="HSE"/>
    <s v="BASE JV"/>
    <s v="PRODUCTION"/>
    <s v="PRODUCTION"/>
    <s v="Asset Manager, Central Hub"/>
    <s v="Asset Management Integration Lead"/>
    <x v="1"/>
    <s v="OLADELE.LADAPO@SHELL.COM"/>
    <x v="0"/>
    <s v="OPEX"/>
    <s v="NON SAL"/>
    <s v="N/A"/>
    <s v="N/A"/>
    <s v="C_OPSE_OIL_Z11"/>
    <s v="P236.02 HSE"/>
    <s v="S7200 Services"/>
    <s v="A2110 Production Operations"/>
    <n v="0"/>
    <n v="649.53"/>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5923"/>
    <s v="ASSET MGR O/H EAST ADMIN SERVICES"/>
    <n v="105923"/>
    <s v="ASSET MGR O/H EAST ADMIN SERVICES"/>
    <s v="IRETI OMOTOSO"/>
    <s v="PRODUCTION"/>
    <n v="415002"/>
    <n v="4150"/>
    <s v="G&amp;A"/>
    <s v="BASE JV"/>
    <s v="PRODUCTION"/>
    <s v="PRODUCTION"/>
    <s v="Asset Manager, Land East Hub"/>
    <s v="Asset Management Integration Lead"/>
    <x v="1"/>
    <s v="RUTH.OLUWOLE@SHELL.COM"/>
    <x v="0"/>
    <s v="OPEX"/>
    <s v="NON SAL"/>
    <s v="N/A"/>
    <s v="N/A"/>
    <s v="C_OPSE_OIL_Z11"/>
    <s v="P231 Production Operations"/>
    <s v="S7200 Services"/>
    <s v="A2110 Production Operations"/>
    <n v="13947.470000000001"/>
    <n v="16347.2"/>
    <n v="2533000"/>
    <n v="5860"/>
    <n v="14164.918032786885"/>
    <n v="2533000"/>
    <n v="5860"/>
    <n v="14164.918032786885"/>
    <n v="0"/>
    <m/>
    <n v="5866000"/>
    <n v="7696.84"/>
    <n v="26929.626885245903"/>
    <n v="4574756.9791130619"/>
    <n v="7817.3158892068095"/>
    <n v="22816.51909941357"/>
    <s v="Admin services including cost of printing, photocopying, scanning, binding, stationery, courier services,frieght for Asset mgr at average cost of N2M lumpsum/yr. Cost includes Geomatic service, topography etc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80.4098360655737"/>
    <n v="1180.4098360655737"/>
    <n v="1180.4098360655737"/>
    <n v="1180.4098360655737"/>
    <n v="1180.4098360655737"/>
    <n v="1180.4098360655737"/>
    <n v="1180.4098360655737"/>
    <n v="1180.4098360655737"/>
    <n v="1180.4098360655737"/>
    <n v="1180.4098360655737"/>
    <n v="1180.4098360655737"/>
    <n v="1180.4098360655737"/>
    <n v="14164.918032786883"/>
    <n v="4249.4754098360654"/>
  </r>
  <r>
    <n v="105958"/>
    <s v="ASSET MGR LAND WEST O/H ADMIN HOTL &amp; TRA"/>
    <n v="105923"/>
    <s v="ASSET MGR O/H EAST ADMIN SERVICES"/>
    <s v="IRETI OMOTOSO"/>
    <s v="PRODUCTION"/>
    <n v="415002"/>
    <n v="4150"/>
    <s v="G&amp;A"/>
    <s v="BASE JV"/>
    <s v="PRODUCTION"/>
    <s v="PRODUCTION"/>
    <s v="Asset Manager, Land East Hub"/>
    <s v="Asset Management Integration Lead"/>
    <x v="1"/>
    <s v="RUTH.OLUWOLE@SHELL.COM"/>
    <x v="0"/>
    <s v="OPEX"/>
    <s v="NON SAL"/>
    <s v="N/A"/>
    <s v="N/A"/>
    <s v="C_OPSE_OIL_Z11"/>
    <s v="P231 Production Operations"/>
    <s v="S7200 Services"/>
    <s v="A2110 Production Operations"/>
    <n v="0"/>
    <n v="6.92"/>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5925"/>
    <s v="ASSET MGR O/H EAST LAND&amp;TRANSPORT"/>
    <n v="105925"/>
    <s v="LAND AREA EAST OVERHEADS (LAND TRANSPORT)"/>
    <s v="IRETI OMOTOSO"/>
    <s v="PRODUCTION"/>
    <n v="415003"/>
    <n v="4150"/>
    <s v="PMM"/>
    <s v="BASE JV"/>
    <s v="PRODUCTION"/>
    <s v="PRODUCTION"/>
    <s v="Asset Manager, Land East Hub"/>
    <s v="Asset Management Integration Lead"/>
    <x v="1"/>
    <s v="DENNIS.ONYEBUCHIE@SHELL.COM"/>
    <x v="0"/>
    <s v="OPEX"/>
    <s v="NON SAL"/>
    <s v="N/A"/>
    <s v="N/A"/>
    <s v="C_OPSE_OIL_Z11"/>
    <s v="P231 Production Operations"/>
    <s v="S7200 Services"/>
    <s v="A2110 Production Operations"/>
    <n v="23649.370000000003"/>
    <n v="27117.589999999997"/>
    <n v="19862734"/>
    <n v="14601.599999999999"/>
    <n v="79725.31803278689"/>
    <n v="19862734"/>
    <n v="14601.599999999999"/>
    <n v="79725.31803278689"/>
    <n v="0"/>
    <m/>
    <n v="420735142.53301549"/>
    <n v="370077.31"/>
    <n v="1749536.7937148048"/>
    <n v="420735142.53301549"/>
    <n v="370077.31"/>
    <n v="1749536.793714805"/>
    <s v="Provision of Mtce support vehicles (1nos) 4WD that supports Central operation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643.7765027322403"/>
    <n v="6643.7765027322403"/>
    <n v="6643.7765027322403"/>
    <n v="6643.7765027322403"/>
    <n v="6643.7765027322403"/>
    <n v="6643.7765027322403"/>
    <n v="6643.7765027322403"/>
    <n v="6643.7765027322403"/>
    <n v="6643.7765027322403"/>
    <n v="6643.7765027322403"/>
    <n v="6643.7765027322403"/>
    <n v="6643.7765027322403"/>
    <n v="79725.31803278689"/>
    <n v="23917.595409836067"/>
  </r>
  <r>
    <n v="112964"/>
    <s v="PAE GEN OVERHEADS "/>
    <n v="105925"/>
    <s v="LAND AREA EAST OVERHEADS (LAND TRANSPORT)"/>
    <s v="IRETI OMOTOSO"/>
    <s v="PRODUCTION"/>
    <n v="415003"/>
    <n v="4150"/>
    <s v="PMM"/>
    <s v="BASE JV"/>
    <s v="PRODUCTION"/>
    <s v="PRODUCTION"/>
    <s v="Asset Manager, Land East Hub"/>
    <s v="Asset Management Integration Lead"/>
    <x v="1"/>
    <s v="DENNIS.ONYEBUCHIE@SHELL.COM"/>
    <x v="0"/>
    <s v="OPEX"/>
    <s v="NON SAL"/>
    <s v="N/A"/>
    <s v="N/A"/>
    <s v="C_OPSE_OIL_Z11"/>
    <s v="P231 Production Operations"/>
    <s v="S7200 Services"/>
    <s v="A2110 Production Operations"/>
    <n v="1476687.1400000001"/>
    <n v="1431607.77"/>
    <n v="226004634"/>
    <n v="71280"/>
    <n v="812278.8"/>
    <n v="226004634"/>
    <n v="71280"/>
    <n v="812278.8"/>
    <n v="0"/>
    <m/>
    <n v="0"/>
    <n v="0"/>
    <n v="0"/>
    <n v="0"/>
    <n v="0"/>
    <n v="0"/>
    <s v="Cost of fueling 4nos 4WD Vehicles for operational use, movement to Agbada  at the consumption rate of 15litres/day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7689.899999999994"/>
    <n v="67689.899999999994"/>
    <n v="67689.899999999994"/>
    <n v="67689.899999999994"/>
    <n v="67689.899999999994"/>
    <n v="67689.899999999994"/>
    <n v="67689.899999999994"/>
    <n v="67689.899999999994"/>
    <n v="67689.899999999994"/>
    <n v="67689.899999999994"/>
    <n v="67689.899999999994"/>
    <n v="67689.899999999994"/>
    <n v="812278.80000000016"/>
    <n v="243683.64"/>
  </r>
  <r>
    <n v="113010"/>
    <s v="OVERHEADS LAND AREA2"/>
    <n v="105925"/>
    <s v="LAND AREA EAST OVERHEADS (LAND TRANSPORT)"/>
    <s v="IRETI OMOTOSO"/>
    <s v="PRODUCTION"/>
    <n v="415003"/>
    <n v="4150"/>
    <s v="PMM"/>
    <s v="BASE JV"/>
    <s v="PRODUCTION"/>
    <s v="PRODUCTION"/>
    <s v="Asset Manager, Central Hub"/>
    <s v="Asset Management Integration Lead"/>
    <x v="1"/>
    <s v="DENNIS.ONYEBUCHIE@SHELL.COM"/>
    <x v="0"/>
    <s v="OPEX"/>
    <s v="NON SAL"/>
    <s v="N/A"/>
    <s v="N/A"/>
    <s v="C_OPSE_OIL_Z11"/>
    <s v="P231 Production Operations"/>
    <s v="S7200 Services"/>
    <s v="A2110 Production Operations"/>
    <n v="1216539.51"/>
    <n v="405521.88999999996"/>
    <n v="67169564.987997368"/>
    <n v="201419.21"/>
    <n v="421647.29192786023"/>
    <n v="67169564.987997368"/>
    <n v="201419.21"/>
    <n v="421647.29192786023"/>
    <n v="0"/>
    <m/>
    <n v="0"/>
    <n v="0"/>
    <n v="0"/>
    <n v="0"/>
    <n v="0"/>
    <n v="0"/>
    <s v="Provision of 6 Hilux 4X4 Pick-up D/c vehicles for field operations and maintenance activities within Kolo Creek District which includes Adibawa FS, Kolo Creek FS, Ubie FS and Etelebou FS  and about 20 wellhead loc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5137.274327321684"/>
    <n v="35137.274327321684"/>
    <n v="35137.274327321684"/>
    <n v="35137.274327321684"/>
    <n v="35137.274327321684"/>
    <n v="35137.274327321684"/>
    <n v="35137.274327321684"/>
    <n v="35137.274327321684"/>
    <n v="35137.274327321684"/>
    <n v="35137.274327321684"/>
    <n v="35137.274327321684"/>
    <n v="35137.274327321684"/>
    <n v="421647.29192786018"/>
    <n v="126494.18757835806"/>
  </r>
  <r>
    <n v="113078"/>
    <s v="GENERAL OVERHEAD GBARAN"/>
    <n v="105925"/>
    <s v="LAND AREA EAST OVERHEADS (LAND TRANSPORT)"/>
    <s v="IRETI OMOTOSO"/>
    <s v="PRODUCTION"/>
    <n v="415003"/>
    <n v="4150"/>
    <s v="PMM"/>
    <s v="BASE JV"/>
    <s v="PRODUCTION"/>
    <s v="PRODUCTION"/>
    <s v="Asset Manager, Central Hub"/>
    <s v="Asset Management Integration Lead"/>
    <x v="1"/>
    <s v="DENNIS.ONYEBUCHIE@SHELL.COM"/>
    <x v="0"/>
    <s v="OPEX"/>
    <s v="NON SAL"/>
    <s v="N/A"/>
    <s v="N/A"/>
    <s v="C_OPSE_OIL_Z11"/>
    <s v="P231 Production Operations"/>
    <s v="S7200 Services"/>
    <s v="A2110 Production Operations"/>
    <n v="210725.18"/>
    <n v="305482.11"/>
    <n v="101240146.0835482"/>
    <n v="79032.5"/>
    <n v="410967.40519196133"/>
    <n v="101240146.0835482"/>
    <n v="79032.5"/>
    <n v="410967.40519196133"/>
    <n v="0"/>
    <m/>
    <n v="0"/>
    <n v="0"/>
    <n v="0"/>
    <n v="0"/>
    <n v="0"/>
    <n v="0"/>
    <s v="Provision of 9 Hilux 4X4 Pick-up D/c vehicles for operational use, movement to Gbaran CPF, EPF, manifolds etc  and about 60 wellhead loc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4247.283765996777"/>
    <n v="34247.283765996777"/>
    <n v="34247.283765996777"/>
    <n v="34247.283765996777"/>
    <n v="34247.283765996777"/>
    <n v="34247.283765996777"/>
    <n v="34247.283765996777"/>
    <n v="34247.283765996777"/>
    <n v="34247.283765996777"/>
    <n v="34247.283765996777"/>
    <n v="34247.283765996777"/>
    <n v="34247.283765996777"/>
    <n v="410967.40519196144"/>
    <n v="123290.22155758839"/>
  </r>
  <r>
    <n v="105926"/>
    <s v="ASSET MGR O/H EAST TRAINING"/>
    <n v="105926"/>
    <s v="LAND AREA EAST OVERHEADS (TRAINING)"/>
    <s v="IRETI OMOTOSO"/>
    <s v="PRODUCTION"/>
    <n v="415004"/>
    <n v="4150"/>
    <s v="G&amp;A"/>
    <s v="BASE JV"/>
    <s v="PRODUCTION"/>
    <s v="PRODUCTION"/>
    <s v="Asset Manager, Land East Hub"/>
    <s v="Asset Management Integration Lead"/>
    <x v="1"/>
    <s v="RUTH.OLUWOLE@SHELL.COM"/>
    <x v="0"/>
    <s v="OPEX"/>
    <s v="NON SAL"/>
    <s v="N/A"/>
    <s v="N/A"/>
    <s v="C_OPSE_OIL_Z11"/>
    <s v="P231 Production Operations"/>
    <s v="S7200 Services"/>
    <s v="A2110 Production Operations"/>
    <n v="15904.43"/>
    <n v="300"/>
    <n v="6297000"/>
    <n v="0"/>
    <n v="20645.901639344262"/>
    <n v="6297000"/>
    <n v="0"/>
    <n v="20645.901639344262"/>
    <n v="0"/>
    <m/>
    <n v="22594000"/>
    <n v="0"/>
    <n v="74078.688524590165"/>
    <n v="14280100.019051483"/>
    <n v="0"/>
    <n v="46820.000062463878"/>
    <s v="Local in-house Training and development of staff including related allowances not captured in L&amp;D Training plan for Central Hub Asse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20.4918032786884"/>
    <n v="1720.4918032786884"/>
    <n v="1720.4918032786884"/>
    <n v="1720.4918032786884"/>
    <n v="1720.4918032786884"/>
    <n v="1720.4918032786884"/>
    <n v="1720.4918032786884"/>
    <n v="1720.4918032786884"/>
    <n v="1720.4918032786884"/>
    <n v="1720.4918032786884"/>
    <n v="1720.4918032786884"/>
    <n v="1720.4918032786884"/>
    <n v="20645.901639344262"/>
    <n v="6193.7704918032787"/>
  </r>
  <r>
    <n v="112994"/>
    <s v="OVERHEADS LAND AREA2"/>
    <n v="105926"/>
    <s v="LAND AREA EAST OVERHEADS (TRAINING)"/>
    <s v="IRETI OMOTOSO"/>
    <s v="PRODUCTION"/>
    <n v="415004"/>
    <n v="4150"/>
    <s v="G&amp;A"/>
    <s v="BASE JV"/>
    <s v="PRODUCTION"/>
    <s v="PRODUCTION"/>
    <s v="Asset Manager, Central Hub"/>
    <s v="Asset Management Integration Lead"/>
    <x v="1"/>
    <s v="RUTH.OLUWOLE@SHELL.COM"/>
    <x v="0"/>
    <s v="OPEX"/>
    <s v="NON SAL"/>
    <s v="N/A"/>
    <s v="N/A"/>
    <s v="C_OPSE_OIL_Z11"/>
    <s v="P231 Production Operations"/>
    <s v="S7200 Services"/>
    <s v="A2110 Production Operations"/>
    <n v="1550.29"/>
    <n v="0"/>
    <n v="10000000"/>
    <n v="0"/>
    <n v="32786.885245901642"/>
    <n v="10000000"/>
    <n v="0"/>
    <n v="32786.885245901642"/>
    <n v="0"/>
    <m/>
    <n v="0"/>
    <n v="0"/>
    <n v="0"/>
    <n v="0"/>
    <n v="0"/>
    <n v="0"/>
    <s v="Local in-house  personnel development workshops/conferences for including related allowances not captured in L&amp;D Training plan for Central Hub. Average lumpsum of N10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32.2404371584698"/>
    <n v="2732.2404371584698"/>
    <n v="2732.2404371584698"/>
    <n v="2732.2404371584698"/>
    <n v="2732.2404371584698"/>
    <n v="2732.2404371584698"/>
    <n v="2732.2404371584698"/>
    <n v="2732.2404371584698"/>
    <n v="2732.2404371584698"/>
    <n v="2732.2404371584698"/>
    <n v="2732.2404371584698"/>
    <n v="2732.2404371584698"/>
    <n v="32786.885245901642"/>
    <n v="9836.0655737704928"/>
  </r>
  <r>
    <n v="105927"/>
    <s v="ASSET MGR O/H EAST LABOUR CONTRACTOR"/>
    <n v="105927"/>
    <s v="LAND AREA EAST OVERHEADS (LABOUR CONTRACTOR)"/>
    <s v="IRETI OMOTOSO"/>
    <s v="PRODUCTION"/>
    <n v="415004"/>
    <n v="4150"/>
    <s v="G&amp;A"/>
    <s v="BASE JV"/>
    <s v="PRODUCTION"/>
    <s v="PRODUCTION"/>
    <s v="Asset Manager, Land East Hub"/>
    <s v="Asset Management Integration Lead"/>
    <x v="1"/>
    <s v="RUTH.OLUWOLE@SHELL.COM"/>
    <x v="0"/>
    <s v="OPEX"/>
    <s v="NON SAL"/>
    <s v="N/A"/>
    <s v="N/A"/>
    <s v="C_OPSE_OIL_Z11"/>
    <s v="P231 Production Operations"/>
    <s v="S7200 Services"/>
    <s v="A2110 Production Operations"/>
    <n v="157636.94"/>
    <n v="0"/>
    <n v="37888000"/>
    <n v="0"/>
    <n v="124222.95081967213"/>
    <n v="37888000"/>
    <n v="0"/>
    <n v="124222.95081967213"/>
    <n v="0"/>
    <m/>
    <n v="0"/>
    <n v="0"/>
    <n v="0"/>
    <n v="0"/>
    <n v="0"/>
    <n v="0"/>
    <s v="Provision of asset management and operations support services for Central Hub"/>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351.91256830601"/>
    <n v="10351.91256830601"/>
    <n v="10351.91256830601"/>
    <n v="10351.91256830601"/>
    <n v="10351.91256830601"/>
    <n v="10351.91256830601"/>
    <n v="10351.91256830601"/>
    <n v="10351.91256830601"/>
    <n v="10351.91256830601"/>
    <n v="10351.91256830601"/>
    <n v="10351.91256830601"/>
    <n v="10351.91256830601"/>
    <n v="124222.95081967213"/>
    <n v="37266.885245901634"/>
  </r>
  <r>
    <n v="112936"/>
    <s v="PAE GEN OVERHEADS "/>
    <n v="105927"/>
    <s v="LAND AREA EAST OVERHEADS (LABOUR CONTRACTOR)"/>
    <s v="IRETI OMOTOSO"/>
    <s v="PRODUCTION"/>
    <n v="415004"/>
    <n v="4150"/>
    <s v="G&amp;A"/>
    <s v="BASE JV"/>
    <s v="PRODUCTION"/>
    <s v="PRODUCTION"/>
    <s v="Asset Manager, Land East Hub"/>
    <s v="Asset Management Integration Lead"/>
    <x v="1"/>
    <s v="RUTH.OLUWOLE@SHELL.COM"/>
    <x v="0"/>
    <s v="OPEX"/>
    <s v="NON SAL"/>
    <s v="N/A"/>
    <s v="N/A"/>
    <s v="C_OPSE_OIL_Z11"/>
    <s v="P231 Production Operations"/>
    <s v="S7200 Services"/>
    <s v="A2110 Production Operations"/>
    <n v="358838.37"/>
    <n v="2.2799999999999998"/>
    <n v="116095872"/>
    <n v="0"/>
    <n v="380642.20327868854"/>
    <n v="116095872"/>
    <n v="0"/>
    <n v="380642.20327868854"/>
    <n v="0"/>
    <m/>
    <n v="0"/>
    <n v="0"/>
    <n v="0"/>
    <n v="0"/>
    <n v="0"/>
    <n v="0"/>
    <s v="Provision of IT personnel supporting Land East Op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1720.183606557377"/>
    <n v="31720.183606557377"/>
    <n v="31720.183606557377"/>
    <n v="31720.183606557377"/>
    <n v="31720.183606557377"/>
    <n v="31720.183606557377"/>
    <n v="31720.183606557377"/>
    <n v="31720.183606557377"/>
    <n v="31720.183606557377"/>
    <n v="31720.183606557377"/>
    <n v="31720.183606557377"/>
    <n v="31720.183606557377"/>
    <n v="380642.20327868854"/>
    <n v="114192.66098360656"/>
  </r>
  <r>
    <n v="112962"/>
    <s v="OVERHEADS LAND AREA2"/>
    <n v="105927"/>
    <s v="LAND AREA EAST OVERHEADS (LABOUR CONTRACTOR)"/>
    <s v="IRETI OMOTOSO"/>
    <s v="PRODUCTION"/>
    <n v="415004"/>
    <n v="4150"/>
    <s v="G&amp;A"/>
    <s v="BASE JV"/>
    <s v="PRODUCTION"/>
    <s v="PRODUCTION"/>
    <s v="Asset Manager, Central Hub"/>
    <s v="Asset Management Integration Lead"/>
    <x v="1"/>
    <s v="RUTH.OLUWOLE@SHELL.COM"/>
    <x v="0"/>
    <s v="OPEX"/>
    <s v="NON SAL"/>
    <s v="N/A"/>
    <s v="N/A"/>
    <s v="C_OPSE_OIL_Z11"/>
    <s v="P231 Production Operations"/>
    <s v="S7200 Services"/>
    <s v="A2110 Production Operations"/>
    <n v="721888.3"/>
    <n v="0"/>
    <n v="113101488"/>
    <n v="0"/>
    <n v="370824.55081967212"/>
    <n v="113101488"/>
    <n v="0"/>
    <n v="370824.55081967212"/>
    <n v="0"/>
    <m/>
    <n v="0"/>
    <n v="0"/>
    <n v="0"/>
    <n v="0"/>
    <n v="0"/>
    <n v="0"/>
    <s v="Provision of manpower services for 17 persons for Operations &amp; Maintenance services for Central Hub @ a lumpsum of rate of NGN113,101,488 annual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902.045901639343"/>
    <n v="30902.045901639343"/>
    <n v="30902.045901639343"/>
    <n v="30902.045901639343"/>
    <n v="30902.045901639343"/>
    <n v="30902.045901639343"/>
    <n v="30902.045901639343"/>
    <n v="30902.045901639343"/>
    <n v="30902.045901639343"/>
    <n v="30902.045901639343"/>
    <n v="30902.045901639343"/>
    <n v="30902.045901639343"/>
    <n v="370824.550819672"/>
    <n v="111247.36524590163"/>
  </r>
  <r>
    <n v="105928"/>
    <s v="ASSET MGR O/H EAST PROF. SUBSCRIPTION"/>
    <n v="105928"/>
    <s v="LAND AREA EAST OVERHEADS_SERVICES MGT (PROFESSIONAL SUBSCRIPTION)"/>
    <s v="IRETI OMOTOSO"/>
    <s v="PRODUCTION"/>
    <n v="415004"/>
    <n v="4150"/>
    <s v="G&amp;A"/>
    <s v="BASE JV"/>
    <s v="PRODUCTION"/>
    <s v="PRODUCTION"/>
    <s v="Asset Manager, Land East Hub"/>
    <s v="Asset Management Integration Lead"/>
    <x v="1"/>
    <s v="RUTH.OLUWOLE@SHELL.COM"/>
    <x v="0"/>
    <s v="OPEX"/>
    <s v="NON SAL"/>
    <s v="N/A"/>
    <s v="N/A"/>
    <s v="C_OPSE_OIL_Z11"/>
    <s v="P231 Production Operations"/>
    <s v="S7200 Services"/>
    <s v="A2110 Production Operations"/>
    <n v="0"/>
    <n v="-3370.8"/>
    <n v="1350000"/>
    <n v="0"/>
    <n v="4426.2295081967213"/>
    <n v="1350000"/>
    <n v="0"/>
    <n v="4426.2295081967213"/>
    <n v="0"/>
    <m/>
    <n v="5500000"/>
    <n v="0"/>
    <n v="18032.7868852459"/>
    <n v="5500000"/>
    <n v="0"/>
    <n v="18032.786885245903"/>
    <s v="Provision of professional dues and subscriptions to associations,societies.Provision of journals,newspaper etc inclusive. Lumpsum average of N1.35M/y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68.85245901639342"/>
    <n v="368.85245901639342"/>
    <n v="368.85245901639342"/>
    <n v="368.85245901639342"/>
    <n v="368.85245901639342"/>
    <n v="368.85245901639342"/>
    <n v="368.85245901639342"/>
    <n v="368.85245901639342"/>
    <n v="368.85245901639342"/>
    <n v="368.85245901639342"/>
    <n v="368.85245901639342"/>
    <n v="368.85245901639342"/>
    <n v="4426.2295081967213"/>
    <n v="1327.8688524590164"/>
  </r>
  <r>
    <n v="113012"/>
    <s v="PAE GEN OVERHEADS "/>
    <n v="105928"/>
    <s v="LAND AREA EAST OVERHEADS_SERVICES MGT (PROFESSIONAL SUBSCRIPTION)"/>
    <s v="IRETI OMOTOSO"/>
    <s v="PRODUCTION"/>
    <n v="415004"/>
    <n v="4150"/>
    <s v="G&amp;A"/>
    <s v="BASE JV"/>
    <s v="PRODUCTION"/>
    <s v="PRODUCTION"/>
    <s v="Asset Manager, Land East Hub"/>
    <s v="Asset Management Integration Lead"/>
    <x v="1"/>
    <s v="RUTH.OLUWOLE@SHELL.COM"/>
    <x v="0"/>
    <s v="OPEX"/>
    <s v="NON SAL"/>
    <s v="N/A"/>
    <s v="N/A"/>
    <s v="C_OPSE_OIL_Z11"/>
    <s v="P231 Production Operations"/>
    <s v="S7200 Services"/>
    <s v="A2110 Production Operations"/>
    <n v="1549.98"/>
    <n v="3714.61"/>
    <n v="2800000"/>
    <n v="0"/>
    <n v="9180.3278688524588"/>
    <n v="2800000"/>
    <n v="0"/>
    <n v="9180.3278688524588"/>
    <n v="0"/>
    <m/>
    <n v="0"/>
    <n v="0"/>
    <n v="0"/>
    <n v="0"/>
    <n v="0"/>
    <n v="0"/>
    <s v="Subscription fees for 90 technicians &amp; engineers as membership fees to NSE for national and branch including sundry costs for receipt deposit at society off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65.02732240437149"/>
    <n v="765.02732240437149"/>
    <n v="765.02732240437149"/>
    <n v="765.02732240437149"/>
    <n v="765.02732240437149"/>
    <n v="765.02732240437149"/>
    <n v="765.02732240437149"/>
    <n v="765.02732240437149"/>
    <n v="765.02732240437149"/>
    <n v="765.02732240437149"/>
    <n v="765.02732240437149"/>
    <n v="765.02732240437149"/>
    <n v="9180.327868852457"/>
    <n v="2754.0983606557375"/>
  </r>
  <r>
    <n v="105929"/>
    <s v="ASSET MGR O/H EAST ICT INFRASTRUCTURE"/>
    <n v="105929"/>
    <s v="LAND AREA EAST OVERHEADS (ICT - INFRASTRUCTURE)"/>
    <s v="IRETI OMOTOSO"/>
    <s v="PRODUCTION"/>
    <n v="415005"/>
    <n v="4150"/>
    <s v="OF-E&amp;M"/>
    <s v="BASE JV"/>
    <s v="PRODUCTION"/>
    <s v="PRODUCTION"/>
    <s v="Asset Manager, Land East Hub"/>
    <s v="Asset Management Integration Lead"/>
    <x v="1"/>
    <s v="SUNMBO.OMOTOSHO@SHELL.COM"/>
    <x v="0"/>
    <s v="OPEX"/>
    <s v="NON SAL"/>
    <s v="N/A"/>
    <s v="N/A"/>
    <s v="C_OPSE_OIL_Z11"/>
    <s v="P231 Production Operations"/>
    <s v="S7200 Services"/>
    <s v="A2110 Production Operations"/>
    <n v="111364.14999999998"/>
    <n v="263899.14999999997"/>
    <n v="9600000"/>
    <n v="0"/>
    <n v="31475.409836065573"/>
    <n v="9600000"/>
    <n v="0"/>
    <n v="31475.409836065573"/>
    <n v="0"/>
    <m/>
    <n v="113339377.44"/>
    <n v="122141.2"/>
    <n v="493745.7161967213"/>
    <n v="113339377.44"/>
    <n v="22141.199999999997"/>
    <n v="393745.7161967213"/>
    <s v="Migrate Kolo Creek and Nun River asset data into EDW including Physical Asset Verification, data loading and change management including. Cost estimate from IT  tea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22.9508196721308"/>
    <n v="2622.9508196721308"/>
    <n v="2622.9508196721308"/>
    <n v="2622.9508196721308"/>
    <n v="2622.9508196721308"/>
    <n v="2622.9508196721308"/>
    <n v="2622.9508196721308"/>
    <n v="2622.9508196721308"/>
    <n v="2622.9508196721308"/>
    <n v="2622.9508196721308"/>
    <n v="2622.9508196721308"/>
    <n v="2622.9508196721308"/>
    <n v="31475.409836065563"/>
    <n v="9442.622950819672"/>
  </r>
  <r>
    <n v="105969"/>
    <s v="PROD SPECIAL PROJECT - WORKSHOPS &amp; TRAINING"/>
    <n v="105969"/>
    <s v="PROD SPECIAL PROJECT - WORKSHOPS &amp; TRAINING"/>
    <s v="IRETI OMOTOSO"/>
    <s v="PRODUCTION"/>
    <n v="415002"/>
    <n v="4150"/>
    <s v="G&amp;A"/>
    <s v="BASE JV"/>
    <s v="PRODUCTION"/>
    <s v="PRODUCTION"/>
    <s v="Production Services Manager"/>
    <s v="_x0009_Business Improvement &amp; Production Excellence Mgr                       "/>
    <x v="3"/>
    <s v="OLATUNBOSUN.FALAYE@SHELL.COM"/>
    <x v="0"/>
    <s v="OPEX"/>
    <s v="NON SAL"/>
    <s v="N/A"/>
    <s v="N/A"/>
    <s v="C_OPSE_OIL_Z11"/>
    <s v="P235 Direct Management"/>
    <s v="S7200 Services"/>
    <s v="A2170 Direct Mngt and Overheads"/>
    <n v="103551.56"/>
    <n v="109184.65"/>
    <n v="29736602.219999999"/>
    <n v="797661.58324590325"/>
    <n v="895158.63970491965"/>
    <n v="27336602.219999999"/>
    <n v="797661.58324590325"/>
    <n v="887289.78724590328"/>
    <n v="-7868.8524590163724"/>
    <n v="0"/>
    <n v="29736602.219999999"/>
    <n v="797661.58324590325"/>
    <n v="895158.63970491965"/>
    <n v="30541322.864863213"/>
    <n v="737788.84922929737"/>
    <n v="837924.33403212763"/>
    <s v="Provision of specialised equipment maintenance and calibration services as per Contract NG01021276 covering all labs in SPDC (PHC, FOT, GB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4596.5533087433"/>
    <n v="74596.5533087433"/>
    <n v="74596.5533087433"/>
    <n v="74596.5533087433"/>
    <n v="74596.5533087433"/>
    <n v="74596.5533087433"/>
    <n v="74596.5533087433"/>
    <n v="74596.5533087433"/>
    <n v="74596.5533087433"/>
    <n v="74596.5533087433"/>
    <n v="74596.5533087433"/>
    <n v="74596.5533087433"/>
    <n v="895158.63970491954"/>
    <n v="268547.59191147587"/>
  </r>
  <r>
    <n v="112911"/>
    <s v="PAE GEN OVERHEADS "/>
    <n v="105929"/>
    <s v="LAND AREA EAST OVERHEADS (ICT - INFRASTRUCTURE)"/>
    <s v="IRETI OMOTOSO"/>
    <s v="PRODUCTION"/>
    <n v="415005"/>
    <n v="4150"/>
    <s v="OF-E&amp;M"/>
    <s v="BASE JV"/>
    <s v="PRODUCTION"/>
    <s v="PRODUCTION"/>
    <s v="Asset Manager, Land East Hub"/>
    <s v="Asset Management Integration Lead"/>
    <x v="1"/>
    <s v="SUNMBO.OMOTOSHO@SHELL.COM"/>
    <x v="0"/>
    <s v="OPEX"/>
    <s v="NON SAL"/>
    <s v="N/A"/>
    <s v="N/A"/>
    <s v="C_OPSE_OIL_Z11"/>
    <s v="P231 Production Operations"/>
    <s v="S7200 Services"/>
    <s v="A2110 Production Operations"/>
    <n v="38394.58"/>
    <n v="26669.42"/>
    <n v="16589404.439999999"/>
    <n v="59654"/>
    <n v="114045.48996721311"/>
    <n v="16589404.439999999"/>
    <n v="59654"/>
    <n v="114045.48996721311"/>
    <n v="0"/>
    <m/>
    <n v="0"/>
    <n v="0"/>
    <n v="0"/>
    <n v="0"/>
    <n v="0"/>
    <n v="0"/>
    <s v="Purchase of Tetra Radios for Agbad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503.7908306010922"/>
    <n v="9503.7908306010922"/>
    <n v="9503.7908306010922"/>
    <n v="9503.7908306010922"/>
    <n v="9503.7908306010922"/>
    <n v="9503.7908306010922"/>
    <n v="9503.7908306010922"/>
    <n v="9503.7908306010922"/>
    <n v="9503.7908306010922"/>
    <n v="9503.7908306010922"/>
    <n v="9503.7908306010922"/>
    <n v="9503.7908306010922"/>
    <n v="114045.48996721311"/>
    <n v="34213.646990163936"/>
  </r>
  <r>
    <n v="106228"/>
    <s v="EA COMMUNITY SURVEILLANCE"/>
    <n v="106228"/>
    <s v="EA COMMUNITY SURVEILLANCE"/>
    <s v="IRETI OMOTOSO"/>
    <s v="PRODUCTION"/>
    <n v="415008"/>
    <n v="4150"/>
    <s v="HSE"/>
    <s v="BASE JV"/>
    <s v="PRODUCTION"/>
    <s v="PRODUCTION"/>
    <s v="Asset Manager, EA Hub"/>
    <s v="Asset Management Integration Lead"/>
    <x v="4"/>
    <s v="OGBONNA.NWACHI@SHELL.COM"/>
    <x v="0"/>
    <s v="OPEX"/>
    <s v="NON SAL"/>
    <s v="N/A"/>
    <s v="N/A"/>
    <s v="N_EAZZ_OFS_N01"/>
    <s v="P231 Production Operations"/>
    <s v="S7200 Services"/>
    <s v="A2110 Production Operations"/>
    <n v="612449.54"/>
    <n v="577674.38"/>
    <n v="169939200"/>
    <n v="0"/>
    <n v="557177.70491803274"/>
    <n v="169939200"/>
    <n v="0"/>
    <n v="557177.70491803274"/>
    <n v="0"/>
    <n v="0"/>
    <n v="169939200"/>
    <n v="0"/>
    <n v="557177.70491803286"/>
    <n v="169939200"/>
    <n v="0"/>
    <n v="557177.70491803274"/>
    <s v="Intelligence Information gathering, for all 12 communities to protect EA facilities. Part of commitments made to community. Performance montioring done via monthly (or daily) reports and rate of incident prevention. 12 No Surveillance Contracts @NGN666k per month plus NGN850k end of contract bonus per contrac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6431.475409836057"/>
    <n v="46431.475409836057"/>
    <n v="46431.475409836057"/>
    <n v="46431.475409836057"/>
    <n v="46431.475409836057"/>
    <n v="46431.475409836057"/>
    <n v="46431.475409836057"/>
    <n v="46431.475409836057"/>
    <n v="46431.475409836057"/>
    <n v="46431.475409836057"/>
    <n v="46431.475409836057"/>
    <n v="46431.475409836057"/>
    <n v="557177.70491803263"/>
    <n v="167153.31147540981"/>
  </r>
  <r>
    <n v="106229"/>
    <s v="EA COMMUNITY RELATIONS"/>
    <n v="106229"/>
    <s v="EA COMMUNITY RELATIONS"/>
    <s v="IRETI OMOTOSO"/>
    <s v="PRODUCTION"/>
    <n v="415008"/>
    <n v="4150"/>
    <s v="CDPA"/>
    <s v="BASE JV"/>
    <s v="PRODUCTION"/>
    <s v="PRODUCTION"/>
    <s v="Asset Manager, EA Hub"/>
    <s v="Asset Management Integration Lead"/>
    <x v="4"/>
    <s v="OGBONNA.NWACHI@SHELL.COM"/>
    <x v="0"/>
    <s v="OPEX"/>
    <s v="NON SAL"/>
    <s v="N/A"/>
    <s v="N/A"/>
    <s v="N_EAZZ_OFS_N01"/>
    <s v="P236.08 Overhead (SCD)"/>
    <s v="S7200 Services"/>
    <s v="A2110 Production Operations"/>
    <n v="176587.38"/>
    <n v="96354.75"/>
    <n v="59020000"/>
    <n v="0"/>
    <n v="193508.19672131148"/>
    <n v="59020000"/>
    <n v="0"/>
    <n v="193508.19672131148"/>
    <n v="0"/>
    <n v="0"/>
    <n v="59020000"/>
    <n v="0"/>
    <n v="193508.19672131145"/>
    <n v="59293674.886536784"/>
    <n v="0"/>
    <n v="194405.49143126814"/>
    <s v="Open Forum engagements planned for community relations interface. 1 OPEN FORA FOR 12 EA FIELD NEIGHBOURING COMMUNITIES  to be held twice a yea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125.68306010929"/>
    <n v="16125.68306010929"/>
    <n v="16125.68306010929"/>
    <n v="16125.68306010929"/>
    <n v="16125.68306010929"/>
    <n v="16125.68306010929"/>
    <n v="16125.68306010929"/>
    <n v="16125.68306010929"/>
    <n v="16125.68306010929"/>
    <n v="16125.68306010929"/>
    <n v="16125.68306010929"/>
    <n v="16125.68306010929"/>
    <n v="193508.19672131151"/>
    <n v="58052.459016393441"/>
  </r>
  <r>
    <n v="106230"/>
    <s v="OVERHEADS (GENERAL ADMIN.) AM, SWAMP EAST"/>
    <n v="106230"/>
    <s v="OVERHEADS (GENERAL ADMIN.) AM, SWAMP EAST"/>
    <s v="IRETI OMOTOSO"/>
    <s v="PRODUCTION"/>
    <n v="415002"/>
    <n v="4150"/>
    <s v="G&amp;A"/>
    <s v="BASE JV"/>
    <s v="PRODUCTION"/>
    <s v="PRODUCTION"/>
    <s v="Asset Manager, Swamp East Hub"/>
    <s v="Asset Management Integration Lead"/>
    <x v="6"/>
    <s v="CHIKEZIE.ODINAKA@SHELL.COM"/>
    <x v="0"/>
    <s v="OPEX"/>
    <s v="NON SAL"/>
    <s v="N/A"/>
    <s v="N/A"/>
    <s v="C_OPSE_OIL_Z11"/>
    <s v="P231 Production Operations"/>
    <s v="S7200 Services"/>
    <s v="A2110 Production Operations"/>
    <n v="80109.03"/>
    <n v="116365.24"/>
    <n v="5078000"/>
    <n v="18000"/>
    <n v="34649.180327868853"/>
    <n v="5078000"/>
    <n v="18000"/>
    <n v="34649.180327868853"/>
    <n v="0"/>
    <m/>
    <n v="5078000"/>
    <n v="18000"/>
    <n v="34649.180327868846"/>
    <n v="3012039.4325471758"/>
    <n v="0"/>
    <n v="9875.5391231054946"/>
    <s v="STATIONERIES (A4/A3 Papers, Toners, Biros, markers, Long Note books, Files, Folders, masking tapes, etc.) AND Office materials ( Photocopiers, Printers, Scanners, Faxing Machine,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87.4316939890709"/>
    <n v="2887.4316939890709"/>
    <n v="2887.4316939890709"/>
    <n v="2887.4316939890709"/>
    <n v="2887.4316939890709"/>
    <n v="2887.4316939890709"/>
    <n v="2887.4316939890709"/>
    <n v="2887.4316939890709"/>
    <n v="2887.4316939890709"/>
    <n v="2887.4316939890709"/>
    <n v="2887.4316939890709"/>
    <n v="2887.4316939890709"/>
    <n v="34649.180327868853"/>
    <n v="10394.754098360656"/>
  </r>
  <r>
    <n v="106231"/>
    <s v="OVERHEADS (HOTELS &amp; TRAVELS) AM, SWAMP EAST"/>
    <n v="106231"/>
    <s v="OVERHEADS (HOTELS &amp; TRAVELS) AM, SWAMP EAST"/>
    <s v="IRETI OMOTOSO"/>
    <s v="PRODUCTION"/>
    <n v="415002"/>
    <n v="4150"/>
    <s v="G&amp;A"/>
    <s v="BASE JV"/>
    <s v="PRODUCTION"/>
    <s v="PRODUCTION"/>
    <s v="Asset Manager, Swamp East Hub"/>
    <s v="Asset Management Integration Lead"/>
    <x v="6"/>
    <s v="CHIKEZIE.ODINAKA@SHELL.COM"/>
    <x v="0"/>
    <s v="OPEX"/>
    <s v="NON SAL"/>
    <s v="N/A"/>
    <s v="N/A"/>
    <s v="C_OPSE_OIL_Z11"/>
    <s v="P231 Production Operations"/>
    <s v="S7200 Services"/>
    <s v="A2110 Production Operations"/>
    <n v="37275.14"/>
    <n v="78302.360000000015"/>
    <n v="7650000"/>
    <n v="0"/>
    <n v="25081.967213114753"/>
    <n v="7650000"/>
    <n v="0"/>
    <n v="25081.967213114753"/>
    <n v="0"/>
    <m/>
    <n v="7650000"/>
    <n v="0"/>
    <n v="25081.967213114756"/>
    <n v="7804168.842563061"/>
    <n v="0"/>
    <n v="25587.43882807561"/>
    <s v="PAYMENT FOR LOCAL TRAVEL &amp; HOTEL ACCOMODATION for BUSINESS TRAVELS FOR COURSES, SEMINARS, WORKSHOPS AND ENGAGEMENT SESSIONS. (15 pax, three times a yea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90.1639344262294"/>
    <n v="2090.1639344262294"/>
    <n v="2090.1639344262294"/>
    <n v="2090.1639344262294"/>
    <n v="2090.1639344262294"/>
    <n v="2090.1639344262294"/>
    <n v="2090.1639344262294"/>
    <n v="2090.1639344262294"/>
    <n v="2090.1639344262294"/>
    <n v="2090.1639344262294"/>
    <n v="2090.1639344262294"/>
    <n v="2090.1639344262294"/>
    <n v="25081.967213114753"/>
    <n v="7524.5901639344256"/>
  </r>
  <r>
    <n v="106232"/>
    <s v="OVERHEADS (AVIATION) AM, SWAMP EAST"/>
    <n v="106232"/>
    <s v="OVERHEADS (AVIATION) AM, SWAMP EAST"/>
    <s v="IRETI OMOTOSO"/>
    <s v="PRODUCTION"/>
    <n v="415003"/>
    <n v="4150"/>
    <s v="PMM"/>
    <s v="BASE JV"/>
    <s v="PRODUCTION"/>
    <s v="PRODUCTION"/>
    <s v="Asset Manager, Swamp East Hub"/>
    <s v="Asset Management Integration Lead"/>
    <x v="6"/>
    <s v="CHIKEZIE.ODINAKA@SHELL.COM"/>
    <x v="0"/>
    <s v="OPEX"/>
    <s v="NON SAL"/>
    <s v="N/A"/>
    <s v="N/A"/>
    <s v="C_OPSE_OIL_Z11"/>
    <s v="P231 Production Operations"/>
    <s v="S7200 Services"/>
    <s v="A2110 Production Operations"/>
    <n v="233623.75999999998"/>
    <n v="154829.38"/>
    <n v="7350000"/>
    <n v="50750"/>
    <n v="74848.360655737706"/>
    <n v="7350000"/>
    <n v="50750"/>
    <n v="74848.360655737706"/>
    <n v="0"/>
    <m/>
    <n v="7350000"/>
    <n v="50750"/>
    <n v="74848.360655737706"/>
    <n v="7350000"/>
    <n v="50750"/>
    <n v="74848.360655737706"/>
    <s v="PROVISION FOR FIXED WING FLIGHTS DURING, MFIs, Management Audits, Overflies and  BUSINESS TRAVELS FOR COURSES, SEMINARS, WORKSHOPS AND ENGAGEMENT SESS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237.3633879781419"/>
    <n v="6237.3633879781419"/>
    <n v="6237.3633879781419"/>
    <n v="6237.3633879781419"/>
    <n v="6237.3633879781419"/>
    <n v="6237.3633879781419"/>
    <n v="6237.3633879781419"/>
    <n v="6237.3633879781419"/>
    <n v="6237.3633879781419"/>
    <n v="6237.3633879781419"/>
    <n v="6237.3633879781419"/>
    <n v="6237.3633879781419"/>
    <n v="74848.360655737706"/>
    <n v="22454.508196721312"/>
  </r>
  <r>
    <n v="112934"/>
    <s v="OVERHEADS LAND AREA2"/>
    <n v="105929"/>
    <s v="LAND AREA EAST OVERHEADS (ICT - INFRASTRUCTURE)"/>
    <s v="IRETI OMOTOSO"/>
    <s v="PRODUCTION"/>
    <n v="415005"/>
    <n v="4150"/>
    <s v="OF-E&amp;M"/>
    <s v="BASE JV"/>
    <s v="PRODUCTION"/>
    <s v="PRODUCTION"/>
    <s v="Asset Manager, Central Hub"/>
    <s v="Asset Management Integration Lead"/>
    <x v="1"/>
    <s v="SUNMBO.OMOTOSHO@SHELL.COM"/>
    <x v="0"/>
    <s v="OPEX"/>
    <s v="NON SAL"/>
    <s v="N/A"/>
    <s v="N/A"/>
    <s v="C_OPSE_OIL_Z11"/>
    <s v="P231 Production Operations"/>
    <s v="S7200 Services"/>
    <s v="A2110 Production Operations"/>
    <n v="94276.819999999992"/>
    <n v="102663.75"/>
    <n v="14707000"/>
    <n v="62487.199999999997"/>
    <n v="110706.87213114754"/>
    <n v="14707000"/>
    <n v="62487.199999999997"/>
    <n v="110706.87213114754"/>
    <n v="0"/>
    <m/>
    <n v="0"/>
    <n v="0"/>
    <n v="0"/>
    <n v="0"/>
    <n v="0"/>
    <n v="0"/>
    <s v="Payment for Contractor GID Account for 5 personnel on critical posit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225.5726775956282"/>
    <n v="9225.5726775956282"/>
    <n v="9225.5726775956282"/>
    <n v="9225.5726775956282"/>
    <n v="9225.5726775956282"/>
    <n v="9225.5726775956282"/>
    <n v="9225.5726775956282"/>
    <n v="9225.5726775956282"/>
    <n v="9225.5726775956282"/>
    <n v="9225.5726775956282"/>
    <n v="9225.5726775956282"/>
    <n v="9225.5726775956282"/>
    <n v="110706.87213114754"/>
    <n v="33212.061639344261"/>
  </r>
  <r>
    <n v="112987"/>
    <s v="PNPT GENERAL OVERHEAD"/>
    <n v="105929"/>
    <s v="LAND AREA EAST OVERHEADS (ICT - INFRASTRUCTURE)"/>
    <s v="IRETI OMOTOSO"/>
    <s v="PRODUCTION"/>
    <n v="415005"/>
    <n v="4150"/>
    <s v="OF-E&amp;M"/>
    <s v="BASE JV"/>
    <s v="PRODUCTION"/>
    <s v="PRODUCTION"/>
    <s v="Asset Manager, Land East Hub"/>
    <s v="Asset Management Integration Lead"/>
    <x v="1"/>
    <s v="SUNMBO.OMOTOSHO@SHELL.COM"/>
    <x v="0"/>
    <s v="OPEX"/>
    <s v="NON SAL"/>
    <s v="N/A"/>
    <s v="N/A"/>
    <s v="N/A"/>
    <s v="P231 Production Operations"/>
    <s v="S7200 Services"/>
    <s v="A2110 Production Operations"/>
    <n v="-2377.0100000000002"/>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5959"/>
    <s v="ASSET MANAGER SWAMP WEST OVERHEAD"/>
    <n v="105959"/>
    <s v="ASSET MANAGER SWAMP WEST OVERHEAD"/>
    <s v="IRETI OMOTOSO"/>
    <s v="PRODUCTION"/>
    <n v="415002"/>
    <n v="4150"/>
    <s v="G&amp;A"/>
    <s v="BASE JV"/>
    <s v="PRODUCTION"/>
    <s v="PRODUCTION"/>
    <s v="Asset Manager, Swamp West Hub"/>
    <s v="Asset Management Integration Lead"/>
    <x v="7"/>
    <s v="RICHARD.ITENE@SHELL.COM"/>
    <x v="0"/>
    <s v="OPEX"/>
    <s v="NON SAL"/>
    <s v="N/A"/>
    <s v="N/A"/>
    <s v="C_OPSE_OIL_Z11"/>
    <s v="P231 Production Operations"/>
    <s v="S7200 Services"/>
    <s v="A2110 Production Operations"/>
    <n v="44851.219999999994"/>
    <n v="64624.859999999993"/>
    <n v="19136400"/>
    <n v="0"/>
    <n v="62742.295081967211"/>
    <n v="19136400"/>
    <n v="0"/>
    <n v="62742.295081967211"/>
    <n v="0"/>
    <m/>
    <n v="19136400"/>
    <n v="0"/>
    <n v="62742.295081967219"/>
    <n v="18199905.562799957"/>
    <n v="0"/>
    <n v="59671.821517376906"/>
    <s v="Provision for Toyota Land Crusier 4X4WD for Asset Manager/Operations Manager logistic support in Warri on Visit to Field location @ N17,650 for 50day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228.5245901639337"/>
    <n v="5228.5245901639337"/>
    <n v="5228.5245901639337"/>
    <n v="5228.5245901639337"/>
    <n v="5228.5245901639337"/>
    <n v="5228.5245901639337"/>
    <n v="5228.5245901639337"/>
    <n v="5228.5245901639337"/>
    <n v="5228.5245901639337"/>
    <n v="5228.5245901639337"/>
    <n v="5228.5245901639337"/>
    <n v="5228.5245901639337"/>
    <n v="62742.295081967219"/>
    <n v="18822.688524590161"/>
  </r>
  <r>
    <n v="113320"/>
    <s v="GMW GENERAL OH - GM SERVICES WARRI"/>
    <n v="105959"/>
    <s v="ASSET MANAGER SWAMP WEST OVERHEAD"/>
    <s v="IRETI OMOTOSO"/>
    <s v="PRODUCTION"/>
    <n v="415002"/>
    <n v="4150"/>
    <s v="G&amp;A"/>
    <s v="BASE JV"/>
    <s v="PRODUCTION"/>
    <s v="PRODUCTION"/>
    <s v="Asset Manager, Swamp West Hub"/>
    <s v="Asset Management Integration Lead"/>
    <x v="7"/>
    <s v="RICHARD.ITEN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8967"/>
    <s v="CRUDE OIL THEFT MONITORING              "/>
    <n v="108967"/>
    <s v="CRUDE OIL THEFT MONITORING              "/>
    <s v="IRETI OMOTOSO"/>
    <s v="PRODUCTION"/>
    <n v="412002"/>
    <n v="4120"/>
    <s v="OF-MTCE"/>
    <s v="BASE JV"/>
    <s v="PRODUCTION"/>
    <s v="PRODUCTION"/>
    <s v="Pipeline Asset Manager"/>
    <s v="_x0009_Head, Right of Way Management "/>
    <x v="0"/>
    <s v="CYPRIANA.WILKEY@SHELL.COM"/>
    <x v="0"/>
    <s v="OPEX"/>
    <s v="NON SAL"/>
    <s v="N/A"/>
    <s v="N/A"/>
    <s v="N/A"/>
    <s v="P231 Production Operations"/>
    <s v="S7200 Services"/>
    <s v="A2340 Overhead"/>
    <n v="43.31"/>
    <n v="0"/>
    <n v="0"/>
    <n v="0"/>
    <n v="0"/>
    <n v="0"/>
    <n v="0"/>
    <n v="0"/>
    <n v="0"/>
    <n v="0"/>
    <n v="562824020.79017925"/>
    <n v="5549321.1600000001"/>
    <n v="7394645.818328457"/>
    <n v="562904288.64691389"/>
    <n v="5549321.1600000001"/>
    <n v="7394908.9916292261"/>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9416"/>
    <s v="CRUDE OIL THEFT MONITORING OVERHEAD     "/>
    <n v="108967"/>
    <s v="CRUDE OIL THEFT MONITORING              "/>
    <s v="IRETI OMOTOSO"/>
    <s v="PRODUCTION"/>
    <n v="412002"/>
    <n v="4120"/>
    <s v="OF-MTCE"/>
    <s v="BASE JV"/>
    <s v="PRODUCTION"/>
    <s v="PRODUCTION"/>
    <s v="Pipeline Asset Manager"/>
    <s v="_x0009_Head, Right of Way Management "/>
    <x v="0"/>
    <s v="CYPRIANA.WILKEY@SHELL.COM"/>
    <x v="0"/>
    <s v="OPEX"/>
    <s v="NON SAL"/>
    <s v="N/A"/>
    <s v="N/A"/>
    <s v="N/A"/>
    <s v="P231 Production Operations"/>
    <s v="S7200 Services"/>
    <s v="A2110 Production Operations"/>
    <n v="976.9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COT.GPS.71300"/>
    <s v="CRUDE OIL THEFT MONITORING (GPHSL)          "/>
    <n v="108967"/>
    <s v="CRUDE OIL THEFT MONITORING              "/>
    <s v="IRETI OMOTOSO"/>
    <s v="PRODUCTION"/>
    <n v="412002"/>
    <n v="4120"/>
    <s v="OF-MTCE"/>
    <s v="BASE JV"/>
    <s v="PRODUCTION"/>
    <s v="PRODUCTION"/>
    <s v="Pipeline Asset Manager"/>
    <s v="_x0009_Head, Right of Way Management "/>
    <x v="0"/>
    <s v="CYPRIANA.WILKEY@SHELL.COM"/>
    <x v="0"/>
    <s v="OPEX"/>
    <s v="NON SAL"/>
    <s v="N/A"/>
    <s v="N/A"/>
    <s v="N/A"/>
    <s v="P231 Production Operations"/>
    <s v="S7200 Services"/>
    <s v="A2340 Overhead"/>
    <n v="2556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COT.NCT.71300"/>
    <s v="CRUDE OIL THEFT MONITORING (NCTL)"/>
    <n v="108967"/>
    <s v="CRUDE OIL THEFT MONITORING              "/>
    <s v="IRETI OMOTOSO"/>
    <s v="PRODUCTION"/>
    <n v="412002"/>
    <n v="4120"/>
    <s v="OF-MTCE"/>
    <s v="BASE JV"/>
    <s v="PRODUCTION"/>
    <s v="PRODUCTION"/>
    <s v="Pipeline Asset Manager"/>
    <s v="_x0009_Head, Right of Way Management "/>
    <x v="0"/>
    <s v="CYPRIANA.WILKEY@SHELL.COM"/>
    <x v="0"/>
    <s v="OPEX"/>
    <s v="NON SAL"/>
    <s v="N/A"/>
    <s v="N/A"/>
    <s v="C_OPSE_OIL_Z11"/>
    <s v="P231 Production Operations"/>
    <s v="S7200 Services"/>
    <s v="A2110 Production Operations"/>
    <n v="209017.53"/>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COT.TNP.71300"/>
    <s v="CRUDE OIL THEFT MONITORING (TNP)"/>
    <n v="108967"/>
    <s v="CRUDE OIL THEFT MONITORING              "/>
    <s v="IRETI OMOTOSO"/>
    <s v="PRODUCTION"/>
    <n v="412002"/>
    <n v="4120"/>
    <s v="OF-MTCE"/>
    <s v="BASE JV"/>
    <s v="PRODUCTION"/>
    <s v="PRODUCTION"/>
    <s v="Pipeline Asset Manager"/>
    <s v="_x0009_Head, Right of Way Management "/>
    <x v="0"/>
    <s v="CYPRIANA.WILKEY@SHELL.COM"/>
    <x v="0"/>
    <s v="OPEX"/>
    <s v="NON SAL"/>
    <s v="N/A"/>
    <s v="N/A"/>
    <s v="C_OPSE_OIL_Z11"/>
    <s v="P231 Production Operations"/>
    <s v="S7200 Services"/>
    <s v="A2110 Production Operations"/>
    <n v="7097768.1500000013"/>
    <n v="5664036.7200000007"/>
    <n v="177542085.22508964"/>
    <n v="1660930.2899999998"/>
    <n v="2243035.4874593103"/>
    <n v="131692485.23"/>
    <n v="1315330.29"/>
    <n v="1747108.9300983606"/>
    <n v="-495926.55736094969"/>
    <s v="REDUCED SCOPE: DROP IN NUMBER OF OVERFLIGHTS"/>
    <n v="0"/>
    <n v="0"/>
    <n v="0"/>
    <n v="0"/>
    <n v="0"/>
    <n v="0"/>
    <s v=" Crude Theft Manpower For Helicopter Overfly Analysis-Rate Per Head @ N472,178.00 Ea x 2 Pp x 3 mths;  - TOTAL NGN 2,833,068.00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6919.62395494251"/>
    <n v="186919.62395494251"/>
    <n v="186919.62395494251"/>
    <n v="186919.62395494251"/>
    <n v="186919.62395494251"/>
    <n v="186919.62395494251"/>
    <n v="186919.62395494251"/>
    <n v="186919.62395494251"/>
    <n v="186919.62395494251"/>
    <n v="186919.62395494251"/>
    <n v="186919.62395494251"/>
    <n v="186919.62395494251"/>
    <n v="2243035.4874593099"/>
    <n v="672910.64623779303"/>
  </r>
  <r>
    <s v="O.NG.PPW.COT.TEP.71300"/>
    <s v="CRUDE OIL THEFT MONITORING (TEP)"/>
    <n v="108967"/>
    <s v="CRUDE OIL THEFT MONITORING              "/>
    <s v="IRETI OMOTOSO"/>
    <s v="PRODUCTION"/>
    <n v="412002"/>
    <n v="4120"/>
    <s v="OF-MTCE"/>
    <s v="BASE JV"/>
    <s v="PRODUCTION"/>
    <s v="PRODUCTION"/>
    <s v="Pipeline Asset Manager"/>
    <s v="_x0009_Head, Right of Way Management "/>
    <x v="0"/>
    <s v="CYPRIANA.WILKEY@SHELL.COM"/>
    <x v="0"/>
    <s v="OPEX"/>
    <s v="NON SAL"/>
    <s v="N/A"/>
    <s v="N/A"/>
    <s v="C_OPSE_OIL_Z11"/>
    <s v="P231 Production Operations"/>
    <s v="S7200 Services"/>
    <s v="A2110 Production Operations"/>
    <n v="2011750.94"/>
    <n v="1975427.9600000002"/>
    <n v="103581737.67000002"/>
    <n v="1113730.2899999998"/>
    <n v="1453342.5446557375"/>
    <n v="103581737.67000002"/>
    <n v="1113730.2899999998"/>
    <n v="1453342.5446557375"/>
    <n v="0"/>
    <n v="0"/>
    <n v="0"/>
    <n v="0"/>
    <n v="0"/>
    <n v="0"/>
    <n v="0"/>
    <n v="0"/>
    <s v=" Crude Theft Manpower For Helicopter Overfly Analysis-Rate Per Head @ N472,178.00 Ea x 2 Pp x 3 mth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1111.87872131146"/>
    <n v="121111.87872131146"/>
    <n v="121111.87872131146"/>
    <n v="121111.87872131146"/>
    <n v="121111.87872131146"/>
    <n v="121111.87872131146"/>
    <n v="121111.87872131146"/>
    <n v="121111.87872131146"/>
    <n v="121111.87872131146"/>
    <n v="121111.87872131146"/>
    <n v="121111.87872131146"/>
    <n v="121111.87872131146"/>
    <n v="1453342.5446557375"/>
    <n v="436002.76339672122"/>
  </r>
  <r>
    <s v="O.NG.PPW.COT.TRP.71300"/>
    <s v="CRUDE OIL THEFT MONITORING (TRP)"/>
    <n v="108967"/>
    <s v="CRUDE OIL THEFT MONITORING              "/>
    <s v="IRETI OMOTOSO"/>
    <s v="PRODUCTION"/>
    <n v="412002"/>
    <n v="4120"/>
    <s v="OF-MTCE"/>
    <s v="BASE JV"/>
    <s v="PRODUCTION"/>
    <s v="PRODUCTION"/>
    <s v="Pipeline Asset Manager"/>
    <s v="_x0009_Head, Right of Way Management "/>
    <x v="0"/>
    <s v="CYPRIANA.WILKEY@SHELL.COM"/>
    <x v="0"/>
    <s v="OPEX"/>
    <s v="NON SAL"/>
    <s v="N/A"/>
    <s v="N/A"/>
    <s v="C_OPSE_OIL_Z11"/>
    <s v="P231 Production Operations"/>
    <s v="S7200 Services"/>
    <s v="A2110 Production Operations"/>
    <n v="160454.34"/>
    <n v="5167.3100000000004"/>
    <n v="103581737.67000002"/>
    <n v="1113730.2899999998"/>
    <n v="1453342.5446557375"/>
    <n v="103581737.67000002"/>
    <n v="1113730.2899999998"/>
    <n v="1453342.5446557375"/>
    <n v="0"/>
    <n v="0"/>
    <n v="0"/>
    <n v="0"/>
    <n v="0"/>
    <n v="0"/>
    <n v="0"/>
    <n v="0"/>
    <s v=" Crude Theft Manpower For Helicopter Overfly Analysis-Rate Per Head @ N472,178.00 Ea x 2 Pp x 3 mth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1111.87872131146"/>
    <n v="121111.87872131146"/>
    <n v="121111.87872131146"/>
    <n v="121111.87872131146"/>
    <n v="121111.87872131146"/>
    <n v="121111.87872131146"/>
    <n v="121111.87872131146"/>
    <n v="121111.87872131146"/>
    <n v="121111.87872131146"/>
    <n v="121111.87872131146"/>
    <n v="121111.87872131146"/>
    <n v="121111.87872131146"/>
    <n v="1453342.5446557375"/>
    <n v="436002.76339672122"/>
  </r>
  <r>
    <n v="112869"/>
    <s v="PEB DREDGING"/>
    <n v="112869"/>
    <s v="ASSET INTERGRITY DREDGING-PEB (DREDGING)"/>
    <s v="IRETI OMOTOSO"/>
    <s v="PRODUCTION"/>
    <n v="412005"/>
    <n v="4120"/>
    <s v="OF-CIVIL"/>
    <s v="BASE JV"/>
    <s v="PRODUCTION"/>
    <s v="PRODUCTION"/>
    <s v="Asset Manager, Swamp East Hub"/>
    <s v="Asset Management Integration Lead"/>
    <x v="6"/>
    <s v="PREYE.ORUBIDE@SHELL.COM"/>
    <x v="0"/>
    <s v="OPEX"/>
    <s v="NON SAL"/>
    <s v="N/A"/>
    <s v="N/A"/>
    <s v="N/A"/>
    <s v="P231 Production Operations"/>
    <s v="S7200 Services"/>
    <s v="A2110 Production Operations"/>
    <n v="-1747.21"/>
    <n v="85.14"/>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1F.FAC.71300D"/>
    <s v="NEMBE 1 FLOW STATION + AGG DREDGING"/>
    <n v="112869"/>
    <s v="ASSET INTERGRITY DREDGING-PEB (DREDGING)"/>
    <s v="IRETI OMOTOSO"/>
    <s v="PRODUCTION"/>
    <n v="412005"/>
    <n v="4120"/>
    <s v="OF-CIVIL"/>
    <s v="BASE JV"/>
    <s v="PRODUCTION"/>
    <s v="PRODUCTION"/>
    <s v="Asset Manager, Swamp East Hub"/>
    <s v="Asset Management Integration Lead"/>
    <x v="6"/>
    <s v="PREYE.ORUBID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870"/>
    <s v="PEC DREDGING"/>
    <n v="112870"/>
    <s v="ASSET INTEGRITY DREDGING PEC (DREDGING)"/>
    <s v="IRETI OMOTOSO"/>
    <s v="PRODUCTION"/>
    <n v="412005"/>
    <n v="4120"/>
    <s v="OF-CIVIL"/>
    <s v="BASE JV"/>
    <s v="PRODUCTION"/>
    <s v="PRODUCTION"/>
    <s v="Asset Manager, Swamp East Hub"/>
    <s v="Asset Management Integration Lead"/>
    <x v="6"/>
    <s v="PREYE.ORUBIDE@SHELL.COM"/>
    <x v="0"/>
    <s v="OPEX"/>
    <s v="NON SAL"/>
    <s v="N/A"/>
    <s v="N/A"/>
    <s v="C_OPSE_OIL_Z11"/>
    <s v="P231 Production Operations"/>
    <s v="S7200 Services"/>
    <s v="A2110 Production Operations"/>
    <n v="0"/>
    <n v="547832.75"/>
    <n v="0"/>
    <n v="0"/>
    <n v="0"/>
    <n v="0"/>
    <n v="0"/>
    <n v="0"/>
    <n v="0"/>
    <m/>
    <n v="0"/>
    <n v="0"/>
    <n v="0"/>
    <n v="0"/>
    <n v="0"/>
    <n v="0"/>
    <s v="ENTRANCE TO THE FS, SOKU F/S ENTR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G.FAC.71300D"/>
    <s v="SOKU GAS PLANT DREDGING"/>
    <n v="112870"/>
    <s v="ASSET INTEGRITY DREDGING PEC (DREDGING)"/>
    <s v="IRETI OMOTOSO"/>
    <s v="PRODUCTION"/>
    <n v="412005"/>
    <n v="4120"/>
    <s v="OF-CIVIL"/>
    <s v="BASE JV"/>
    <s v="PRODUCTION"/>
    <s v="PRODUCTION"/>
    <s v="Asset Manager, Swamp East Hub"/>
    <s v="Asset Management Integration Lead"/>
    <x v="6"/>
    <s v="PREYE.ORUBID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894"/>
    <s v="CAST SURVEILANCE WEST"/>
    <n v="112894"/>
    <s v="CAST SURVEILANCE WEST (SECURITY RUNNING COST)"/>
    <s v="IRETI OMOTOSO"/>
    <s v="PRODUCTION"/>
    <n v="412002"/>
    <n v="4120"/>
    <s v="HSE"/>
    <s v="BASE JV"/>
    <s v="PRODUCTION"/>
    <s v="PRODUCTION"/>
    <s v="Pipeline Asset Manager"/>
    <s v="_x0009_Production Support Manager                                                          "/>
    <x v="0"/>
    <s v="CYPRIANA.WILKEY@SHELL.COM"/>
    <x v="0"/>
    <s v="OPEX"/>
    <s v="NON SAL"/>
    <s v="N/A"/>
    <s v="N/A"/>
    <s v="N/A"/>
    <s v="P231 Production Operations"/>
    <s v="S7200 Services"/>
    <s v="A2340 Overhead"/>
    <n v="3669.9599999999996"/>
    <n v="-1267.4000000000001"/>
    <n v="0"/>
    <n v="0"/>
    <n v="0"/>
    <n v="0"/>
    <n v="0"/>
    <n v="0"/>
    <n v="0"/>
    <n v="0"/>
    <n v="1028633529.6600001"/>
    <n v="294480"/>
    <n v="3667048.9497049185"/>
    <n v="1018802505.759661"/>
    <n v="299089.39032818942"/>
    <n v="3639425.4747860939"/>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W.CSW.TEP.71300"/>
    <s v="CAST SURVEILANCE WEST (TEP)             "/>
    <n v="112894"/>
    <s v="PIPELINE  OPERATIONS WEST (MAINTENANCE OF PIPELINES, FLOWLINES AND RISERS - CRUDE)"/>
    <s v="IRETI OMOTOSO"/>
    <s v="PRODUCTION"/>
    <n v="412002"/>
    <n v="4120"/>
    <s v="OF-MTCE"/>
    <s v="BASE JV"/>
    <s v="PRODUCTION"/>
    <s v="PRODUCTION"/>
    <s v="Pipeline Asset Manager"/>
    <s v="_x0009_Head, Right of Way Management "/>
    <x v="0"/>
    <s v="ADEBOYE.SOBAYO@SHELL.COM"/>
    <x v="0"/>
    <s v="OPEX"/>
    <s v="NON SAL"/>
    <s v="N/A"/>
    <s v="N/A"/>
    <s v="C_OPSE_OIL_Z11"/>
    <s v="P231 Production Operations"/>
    <s v="S7200 Services"/>
    <s v="A2110 Production Operations"/>
    <n v="1362492.31"/>
    <n v="1233419.8200000003"/>
    <n v="385496836.07999998"/>
    <n v="135360"/>
    <n v="1399284.0527213113"/>
    <n v="385496836.07999998"/>
    <n v="135360"/>
    <n v="1399284.0527213113"/>
    <n v="0"/>
    <n v="0"/>
    <n v="0"/>
    <n v="0"/>
    <n v="0"/>
    <n v="0"/>
    <n v="0"/>
    <n v="0"/>
    <s v="Total Grass cut areas 2,740,200sqm x N1.50k x 12 mths - NGN49,323,600.00.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6607.00439344261"/>
    <n v="116607.00439344261"/>
    <n v="116607.00439344261"/>
    <n v="116607.00439344261"/>
    <n v="116607.00439344261"/>
    <n v="116607.00439344261"/>
    <n v="116607.00439344261"/>
    <n v="116607.00439344261"/>
    <n v="116607.00439344261"/>
    <n v="116607.00439344261"/>
    <n v="116607.00439344261"/>
    <n v="116607.00439344261"/>
    <n v="1399284.0527213111"/>
    <n v="419785.21581639338"/>
  </r>
  <r>
    <s v="O.NG.PPW.CSW.TRP.71300"/>
    <s v="CAST SURVEILANCE WEST (TRP)"/>
    <n v="112894"/>
    <s v="CAST SURVEILANCE WEST (SECURITY RUNNING COST)"/>
    <s v="IRETI OMOTOSO"/>
    <s v="PRODUCTION"/>
    <n v="412002"/>
    <n v="4120"/>
    <s v="HSE"/>
    <s v="BASE JV"/>
    <s v="PRODUCTION"/>
    <s v="PRODUCTION"/>
    <s v="Pipeline Asset Manager"/>
    <s v="_x0009_Head, Right of Way Management "/>
    <x v="0"/>
    <s v="CYPRIANA.WILKEY@SHELL.COM"/>
    <x v="0"/>
    <s v="OPEX"/>
    <s v="NON SAL"/>
    <s v="N/A"/>
    <s v="N/A"/>
    <s v="C_OPSE_OIL_Z11"/>
    <s v="P231 Production Operations"/>
    <s v="S7200 Services"/>
    <s v="A2110 Production Operations"/>
    <n v="1788930.24"/>
    <n v="1494900.46"/>
    <n v="643136693.58000004"/>
    <n v="159120"/>
    <n v="2267764.8969836067"/>
    <n v="643136693.58000004"/>
    <n v="159120"/>
    <n v="2267764.8969836067"/>
    <n v="0"/>
    <n v="0"/>
    <n v="0"/>
    <n v="0"/>
    <n v="0"/>
    <n v="0"/>
    <n v="0"/>
    <n v="0"/>
    <s v=" 2 Boat Hire @ N35,000.00 p/day x 360 days - TOTAL NGN 25,200,000.00.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8980.40808196721"/>
    <n v="188980.40808196721"/>
    <n v="188980.40808196721"/>
    <n v="188980.40808196721"/>
    <n v="188980.40808196721"/>
    <n v="188980.40808196721"/>
    <n v="188980.40808196721"/>
    <n v="188980.40808196721"/>
    <n v="188980.40808196721"/>
    <n v="188980.40808196721"/>
    <n v="188980.40808196721"/>
    <n v="188980.40808196721"/>
    <n v="2267764.8969836063"/>
    <n v="680329.46909508202"/>
  </r>
  <r>
    <n v="100829"/>
    <s v="POLLUTION CLEAN UP S2"/>
    <n v="112897"/>
    <s v="PCE POLLUTION CLEANUP - LOGISTICS (SPILLAGE CLEAN-UP ACTIVITIES; REHABILITATION OF POLLUTED AREAS; POLLUTION COMPENSATION)"/>
    <s v="IRETI OMOTOSO"/>
    <s v="PRODUCTION"/>
    <n v="415006"/>
    <n v="4150"/>
    <s v="HSE"/>
    <s v="BASE JV"/>
    <s v="PRODUCTION"/>
    <s v="PRODUCTION"/>
    <s v="Asset Manager, Swamp East Hub"/>
    <s v="Asset Management Integration Lead"/>
    <x v="6"/>
    <s v="JACOB.OGOGO@SHELL.COM"/>
    <x v="0"/>
    <s v="OPEX"/>
    <s v="NON SAL"/>
    <s v="N/A"/>
    <s v="N/A"/>
    <s v="N/A"/>
    <s v="P244.01 Other Production Expenses"/>
    <s v="S7200 Services"/>
    <s v="A2110 Production Operations"/>
    <n v="0"/>
    <n v="0"/>
    <n v="0"/>
    <n v="0"/>
    <n v="0"/>
    <n v="0"/>
    <n v="0"/>
    <n v="0"/>
    <n v="0"/>
    <m/>
    <n v="7919999.9999999991"/>
    <n v="0"/>
    <n v="25967.213114754097"/>
    <n v="7713614.5443943711"/>
    <n v="0"/>
    <n v="25290.539489817609"/>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897"/>
    <s v="PEC POLLUTION CLEAN UP"/>
    <n v="112897"/>
    <s v="PCE POLLUTION CLEANUP - LOGISTICS (SPILLAGE CLEAN-UP ACTIVITIES; REHABILITATION OF POLLUTED AREAS; POLLUTION COMPENSATION)"/>
    <s v="IRETI OMOTOSO"/>
    <s v="PRODUCTION"/>
    <n v="415006"/>
    <n v="4150"/>
    <s v="HSE"/>
    <s v="BASE JV"/>
    <s v="PRODUCTION"/>
    <s v="PRODUCTION"/>
    <s v="Asset Manager, Swamp East Hub"/>
    <s v="Asset Management Integration Lead"/>
    <x v="6"/>
    <s v="JACOB.OGOGO@SHELL.COM"/>
    <x v="0"/>
    <s v="OPEX"/>
    <s v="NON SAL"/>
    <s v="N/A"/>
    <s v="N/A"/>
    <s v="C_OPSE_OIL_Z11"/>
    <s v="P244.01 Other Production Expenses"/>
    <s v="S7200 Services"/>
    <s v="A2340 Overhead"/>
    <n v="20005.16"/>
    <n v="4855.16"/>
    <n v="7919999.9999999991"/>
    <n v="0"/>
    <n v="25967.213114754097"/>
    <n v="7919999.9999999991"/>
    <n v="0"/>
    <n v="25967.213114754097"/>
    <n v="0"/>
    <m/>
    <n v="0"/>
    <n v="0"/>
    <n v="0"/>
    <n v="0"/>
    <n v="0"/>
    <n v="0"/>
    <s v="3 Emergency response inspectors for Swamp 1 to manage the coordination of spill issues with the government regulato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63.9344262295081"/>
    <n v="2163.9344262295081"/>
    <n v="2163.9344262295081"/>
    <n v="2163.9344262295081"/>
    <n v="2163.9344262295081"/>
    <n v="2163.9344262295081"/>
    <n v="2163.9344262295081"/>
    <n v="2163.9344262295081"/>
    <n v="2163.9344262295081"/>
    <n v="2163.9344262295081"/>
    <n v="2163.9344262295081"/>
    <n v="2163.9344262295081"/>
    <n v="25967.213114754104"/>
    <n v="7790.1639344262285"/>
  </r>
  <r>
    <n v="102321"/>
    <s v="EPG OVERHEAD COST                       "/>
    <n v="112901"/>
    <s v="OVERHEADS EPG-PE (ICT - INFRASTRUCTURE)"/>
    <s v="IRETI OMOTOSO"/>
    <s v="PRODUCTION"/>
    <n v="415005"/>
    <n v="4150"/>
    <s v="G&amp;A"/>
    <s v="BASE JV"/>
    <s v="PRODUCTION"/>
    <s v="PRODUCTION"/>
    <s v="Asset Manager, Land East Hub"/>
    <s v="Asset Management Integration Lead"/>
    <x v="1"/>
    <s v="RUTH.OLUWOLE@SHELL.COM"/>
    <x v="0"/>
    <s v="OPEX"/>
    <s v="NON SAL"/>
    <s v=" "/>
    <s v=" "/>
    <m/>
    <s v="P236.06 Finance and Taxation"/>
    <m/>
    <m/>
    <n v="0"/>
    <n v="0"/>
    <n v="0"/>
    <n v="0"/>
    <n v="0"/>
    <m/>
    <m/>
    <n v="0"/>
    <n v="0"/>
    <m/>
    <n v="2950000"/>
    <n v="0"/>
    <n v="9672.1311475409839"/>
    <n v="2950000"/>
    <n v="0"/>
    <n v="9672.1311475409839"/>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01"/>
    <s v="OVERHEADS EPG-PE"/>
    <n v="112901"/>
    <s v="OVERHEADS EPG-PE (ICT - INFRASTRUCTURE)"/>
    <s v="IRETI OMOTOSO"/>
    <s v="PRODUCTION"/>
    <n v="415005"/>
    <n v="4150"/>
    <s v="G&amp;A"/>
    <s v="BASE JV"/>
    <s v="PRODUCTION"/>
    <s v="PRODUCTION"/>
    <s v="Asset Manager, Land East Hub"/>
    <s v="Asset Management Integration Lead"/>
    <x v="1"/>
    <s v="RUTH.OLUWOLE@SHELL.COM"/>
    <x v="0"/>
    <s v="OPEX"/>
    <s v="NON SAL"/>
    <s v="N/A"/>
    <s v="N/A"/>
    <s v="C_OPSE_OIL_Z11"/>
    <s v="P231 Production Operations"/>
    <s v="S7200 Services"/>
    <s v="A2110 Production Operations"/>
    <n v="575.97"/>
    <n v="3792.28"/>
    <n v="2950000"/>
    <n v="0"/>
    <n v="9672.1311475409839"/>
    <n v="2950000"/>
    <n v="0"/>
    <n v="9672.1311475409839"/>
    <n v="0"/>
    <m/>
    <n v="0"/>
    <n v="0"/>
    <n v="0"/>
    <n v="0"/>
    <n v="0"/>
    <n v="0"/>
    <s v="  Call charges , roaming charges per month for GM Onshore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06.01092896174862"/>
    <n v="806.01092896174862"/>
    <n v="806.01092896174862"/>
    <n v="806.01092896174862"/>
    <n v="806.01092896174862"/>
    <n v="806.01092896174862"/>
    <n v="806.01092896174862"/>
    <n v="806.01092896174862"/>
    <n v="806.01092896174862"/>
    <n v="806.01092896174862"/>
    <n v="806.01092896174862"/>
    <n v="806.01092896174862"/>
    <n v="9672.1311475409839"/>
    <n v="2901.6393442622953"/>
  </r>
  <r>
    <n v="110043"/>
    <s v="WELL INTEGRITY GAP CLOSURE"/>
    <n v="110043"/>
    <s v="WELL INTEGRITY GAP CLOSURE"/>
    <s v="IRETI OMOTOSO"/>
    <s v="PRODUCTION"/>
    <n v="413001"/>
    <n v="4130"/>
    <s v="OF-MTCE"/>
    <s v="BASE JV"/>
    <s v="PRODUCTION"/>
    <s v="PRODUCTION"/>
    <s v="Asset Manager, Land East Hub"/>
    <s v="Well, Reservoir &amp; Facilities Mgt Lead"/>
    <x v="1"/>
    <s v="LINUS.NWOKE@SHELL.COM"/>
    <x v="0"/>
    <s v="OPEX"/>
    <s v="NON SAL"/>
    <s v="N/A"/>
    <s v="N/A"/>
    <s v="C_OPSE_OIL_Z11"/>
    <s v="P232 Well Mtce, Testing &amp; Stimulation"/>
    <s v="S7200 Services"/>
    <s v="A2340 Overhead"/>
    <n v="7289749.2899999991"/>
    <n v="11398577.550000003"/>
    <n v="0"/>
    <n v="11851473"/>
    <n v="11851473"/>
    <n v="0"/>
    <n v="10851473"/>
    <n v="10851473"/>
    <n v="-1000000"/>
    <m/>
    <n v="0"/>
    <n v="11851473"/>
    <n v="11851473"/>
    <n v="0"/>
    <n v="10954807.464562126"/>
    <n v="10954807.464562126"/>
    <s v="Well Integrit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87622.75"/>
    <n v="987622.75"/>
    <n v="987622.75"/>
    <n v="987622.75"/>
    <n v="987622.75"/>
    <n v="987622.75"/>
    <n v="987622.75"/>
    <n v="987622.75"/>
    <n v="987622.75"/>
    <n v="987622.75"/>
    <n v="987622.75"/>
    <n v="987622.75"/>
    <n v="11851473"/>
    <n v="3555441.9"/>
  </r>
  <r>
    <n v="110087"/>
    <s v="NEW_CRUDE HANDLING COMPLIANCE"/>
    <n v="110087"/>
    <s v="CRUDE HANDLING COMPLIANCE"/>
    <s v="IRETI OMOTOSO"/>
    <s v="PRODUCTION"/>
    <n v="413001"/>
    <n v="4130"/>
    <s v="OF-MTCE"/>
    <s v="BASE JV"/>
    <s v="PRODUCTION"/>
    <s v="PRODUCTION"/>
    <s v="Production Services Manager"/>
    <s v="_x0009_Production Support Manager                                                          "/>
    <x v="3"/>
    <s v="HARRY.ARIYO@SHELL.COM"/>
    <x v="0"/>
    <s v="OPEX"/>
    <s v="NON SAL"/>
    <s v="N/A"/>
    <s v="N/A"/>
    <s v="C_OPSE_OIL_Z11"/>
    <s v="P244.01 Other Production Expenses"/>
    <s v="S7200 Services"/>
    <s v="A2170 Direct Mngt and Overheads"/>
    <n v="76215.62"/>
    <n v="38376.080000000002"/>
    <n v="43815000"/>
    <n v="50000"/>
    <n v="193655.73770491802"/>
    <n v="43815000"/>
    <n v="50000"/>
    <n v="193655.73770491802"/>
    <n v="0"/>
    <n v="0"/>
    <n v="43815000"/>
    <n v="50000"/>
    <n v="193655.73770491805"/>
    <n v="45422181.438734144"/>
    <n v="46217.071348692793"/>
    <n v="195142.25639372275"/>
    <s v="HPIM system improvement (Stream configuration, report maintenance charged for CT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137.978142076501"/>
    <n v="16137.978142076501"/>
    <n v="16137.978142076501"/>
    <n v="16137.978142076501"/>
    <n v="16137.978142076501"/>
    <n v="16137.978142076501"/>
    <n v="16137.978142076501"/>
    <n v="16137.978142076501"/>
    <n v="16137.978142076501"/>
    <n v="16137.978142076501"/>
    <n v="16137.978142076501"/>
    <n v="16137.978142076501"/>
    <n v="193655.73770491799"/>
    <n v="58096.721311475405"/>
  </r>
  <r>
    <n v="112918"/>
    <s v="PEC HSE COMPLIANCE"/>
    <n v="112918"/>
    <s v="PEC HSE COMPLIANCE (ENVIRONMENTAL STUDIES &amp; ESI (ENVIRONMENTAL SENSITIVITY INDEX) MAPPING )"/>
    <s v="IRETI OMOTOSO"/>
    <s v="PRODUCTION"/>
    <n v="415006"/>
    <n v="4150"/>
    <s v="HSE"/>
    <s v="BASE JV"/>
    <s v="PRODUCTION"/>
    <s v="PRODUCTION"/>
    <s v="Asset Manager, Swamp East Hub"/>
    <s v="Asset Management Integration Lead"/>
    <x v="6"/>
    <s v="JACOB.OGOGO@SHELL.COM"/>
    <x v="0"/>
    <s v="OPEX"/>
    <s v="NON SAL"/>
    <s v="N/A"/>
    <s v="N/A"/>
    <s v="C_OPSE_OIL_Z11"/>
    <s v="P236.02 HSE"/>
    <s v="S7200 Services"/>
    <s v="A2110 Production Operations"/>
    <n v="67261.990000000005"/>
    <n v="32959.32"/>
    <n v="18000000"/>
    <n v="200000"/>
    <n v="259016.39344262297"/>
    <n v="18000000"/>
    <n v="200000"/>
    <n v="259016.39344262297"/>
    <n v="0"/>
    <m/>
    <n v="18000000"/>
    <n v="200000"/>
    <n v="259016.39344262294"/>
    <n v="17530942.146350846"/>
    <n v="203130.52861191891"/>
    <n v="260609.02745241349"/>
    <s v="EEST Implementation in Soku PU"/>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584.699453551912"/>
    <n v="21584.699453551912"/>
    <n v="21584.699453551912"/>
    <n v="21584.699453551912"/>
    <n v="21584.699453551912"/>
    <n v="21584.699453551912"/>
    <n v="21584.699453551912"/>
    <n v="21584.699453551912"/>
    <n v="21584.699453551912"/>
    <n v="21584.699453551912"/>
    <n v="21584.699453551912"/>
    <n v="21584.699453551912"/>
    <n v="259016.39344262288"/>
    <n v="77704.918032786882"/>
  </r>
  <r>
    <n v="112968"/>
    <s v="PEC HSE COMPLIANCE"/>
    <n v="112918"/>
    <s v="PEC HSE COMPLIANCE (ENVIRONMENTAL STUDIES &amp; ESI (ENVIRONMENTAL SENSITIVITY INDEX) MAPPING )"/>
    <s v="IRETI OMOTOSO"/>
    <s v="PRODUCTION"/>
    <n v="415006"/>
    <n v="4150"/>
    <s v="HSE"/>
    <s v="BASE JV"/>
    <s v="PRODUCTION"/>
    <s v="PRODUCTION"/>
    <s v="Asset Manager, Swamp East Hub"/>
    <s v="Asset Management Integration Lead"/>
    <x v="6"/>
    <s v="JACOB.OGOGO@SHELL.COM"/>
    <x v="0"/>
    <s v="OPEX"/>
    <s v="NON SAL"/>
    <s v="N/A"/>
    <s v="N/A"/>
    <s v="N/A"/>
    <s v="P236.02 HSE"/>
    <s v="S7200 Services"/>
    <s v="A2340 Overhead"/>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871"/>
    <s v="PWC DREDGING"/>
    <n v="112871"/>
    <s v="PWC DREDGING (DREDGING)"/>
    <s v="IRETI OMOTOSO"/>
    <s v="PRODUCTION"/>
    <n v="412005"/>
    <n v="4120"/>
    <s v="OF-CIVIL"/>
    <s v="BASE JV"/>
    <s v="PRODUCTION"/>
    <s v="PRODUCTION"/>
    <s v="Asset Manager, Swamp West Hub"/>
    <s v="Asset Management Integration Lead"/>
    <x v="7"/>
    <s v="OBIORA.OKORO@SHELL.COM"/>
    <x v="0"/>
    <s v="OPEX"/>
    <s v="NON SAL"/>
    <s v="N/A"/>
    <s v="N/A"/>
    <s v="C_OPSE_OIL_Z11"/>
    <s v="P231 Production Operations"/>
    <s v="S7200 Services"/>
    <s v="A2110 Production Operations"/>
    <n v="17675.11"/>
    <n v="264941.43"/>
    <n v="100000000"/>
    <n v="375000"/>
    <n v="702868.85245901637"/>
    <n v="100000000"/>
    <n v="375000"/>
    <n v="702868.85245901637"/>
    <n v="0"/>
    <m/>
    <n v="100000000"/>
    <n v="375000"/>
    <n v="702868.85245901637"/>
    <n v="100000000"/>
    <n v="375000"/>
    <n v="702868.85245901637"/>
    <s v="Dredging of 5 Benisede Well head access slote, provide access for well interventions @ contract rate advised by Coporate civil N40,000,000 &amp; $150,000 per slot incuding Mob/Demob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8572.404371584693"/>
    <n v="58572.404371584693"/>
    <n v="58572.404371584693"/>
    <n v="58572.404371584693"/>
    <n v="58572.404371584693"/>
    <n v="58572.404371584693"/>
    <n v="58572.404371584693"/>
    <n v="58572.404371584693"/>
    <n v="58572.404371584693"/>
    <n v="58572.404371584693"/>
    <n v="58572.404371584693"/>
    <n v="58572.404371584693"/>
    <n v="702868.85245901626"/>
    <n v="210860.65573770492"/>
  </r>
  <r>
    <n v="112873"/>
    <s v="GEN.IT SERVICES EA"/>
    <n v="112873"/>
    <s v="GPO.GEN.IT SERVICES (ICT - INFRASTRUCTURE)"/>
    <s v="IRETI OMOTOSO"/>
    <s v="PRODUCTION"/>
    <n v="415005"/>
    <n v="4150"/>
    <s v="OF-E&amp;M"/>
    <s v="BASE JV"/>
    <s v="PRODUCTION"/>
    <s v="PRODUCTION"/>
    <s v="Asset Manager, EA Hub"/>
    <s v="Asset Management Integration Lead"/>
    <x v="4"/>
    <s v="OGBONNA.NWACHI@SHELL.COM"/>
    <x v="0"/>
    <s v="OPEX"/>
    <s v="NON SAL"/>
    <s v="N/A"/>
    <s v="N/A"/>
    <s v="N_EAZZ_OFS_N01"/>
    <s v="P231 Production Operations"/>
    <s v="S7200 Services"/>
    <s v="A2110 Production Operations"/>
    <n v="212358.70999999996"/>
    <n v="296532.44"/>
    <n v="32291320"/>
    <n v="230200"/>
    <n v="336073.18032786885"/>
    <n v="32291320"/>
    <n v="230200"/>
    <n v="336073.18032786885"/>
    <n v="0"/>
    <n v="0"/>
    <n v="32291320"/>
    <n v="230200"/>
    <n v="336073.18032786885"/>
    <n v="32291320"/>
    <n v="180200"/>
    <n v="286073.18032786885"/>
    <s v="PAGA PAGA - Maintenance &amp; spares. Vendor Call out for Maintenance- Expatriat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006.098360655735"/>
    <n v="28006.098360655735"/>
    <n v="28006.098360655735"/>
    <n v="28006.098360655735"/>
    <n v="28006.098360655735"/>
    <n v="28006.098360655735"/>
    <n v="28006.098360655735"/>
    <n v="28006.098360655735"/>
    <n v="28006.098360655735"/>
    <n v="28006.098360655735"/>
    <n v="28006.098360655735"/>
    <n v="28006.098360655735"/>
    <n v="336073.18032786879"/>
    <n v="100821.95409836066"/>
  </r>
  <r>
    <n v="112874"/>
    <s v="GENERAL O/H EA"/>
    <n v="112874"/>
    <s v="TRAINING EA"/>
    <s v="IRETI OMOTOSO"/>
    <s v="PRODUCTION"/>
    <n v="415004"/>
    <n v="4150"/>
    <s v="G&amp;A"/>
    <s v="BASE JV"/>
    <s v="PRODUCTION"/>
    <s v="PRODUCTION"/>
    <s v="Asset Manager, EA Hub"/>
    <s v="Asset Management Integration Lead"/>
    <x v="4"/>
    <s v="OGBONNA.NWACHI@SHELL.COM"/>
    <x v="0"/>
    <s v="OPEX"/>
    <s v="NON SAL"/>
    <s v="N/A"/>
    <s v="N/A"/>
    <s v="N_EAZZ_OFS_N01"/>
    <s v="P231 Production Operations"/>
    <s v="S7200 Services"/>
    <s v="A2110 Production Operations"/>
    <n v="253386.08"/>
    <n v="141626.59000000003"/>
    <n v="0"/>
    <n v="400000"/>
    <n v="400000"/>
    <n v="0"/>
    <n v="400000"/>
    <n v="400000"/>
    <n v="0"/>
    <n v="0"/>
    <n v="0"/>
    <n v="400000"/>
    <n v="400000"/>
    <n v="0"/>
    <n v="470736.18440627237"/>
    <n v="470736.18440627237"/>
    <s v="Offshore Competence Development/Train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3333.333333333328"/>
    <n v="33333.333333333328"/>
    <n v="33333.333333333328"/>
    <n v="33333.333333333328"/>
    <n v="33333.333333333328"/>
    <n v="33333.333333333328"/>
    <n v="33333.333333333328"/>
    <n v="33333.333333333328"/>
    <n v="33333.333333333328"/>
    <n v="33333.333333333328"/>
    <n v="33333.333333333328"/>
    <n v="33333.333333333328"/>
    <n v="399999.99999999983"/>
    <n v="120000"/>
  </r>
  <r>
    <n v="112875"/>
    <s v="GPO.GEN.TRANSPORT"/>
    <n v="112875"/>
    <s v="FUEL - OFFSHORE VESSEL"/>
    <s v="IRETI OMOTOSO"/>
    <s v="PRODUCTION"/>
    <n v="415003"/>
    <n v="4150"/>
    <s v="PMM"/>
    <s v="BASE JV"/>
    <s v="PRODUCTION"/>
    <s v="PRODUCTION"/>
    <s v="Asset Manager, EA Hub"/>
    <s v="Asset Management Integration Lead"/>
    <x v="4"/>
    <s v="OGBONNA.NWACHI@SHELL.COM"/>
    <x v="0"/>
    <s v="OPEX"/>
    <s v="NON SAL"/>
    <s v="N/A"/>
    <s v="N/A"/>
    <s v="N_EAZZ_OFS_N01"/>
    <s v="P231 Production Operations"/>
    <s v="S7200 Services"/>
    <s v="A2110 Production Operations"/>
    <n v="2681202.6400000006"/>
    <n v="3728781.5700000003"/>
    <n v="136222124.99999997"/>
    <n v="2069550"/>
    <n v="2516179.9180327868"/>
    <n v="136222124.99999997"/>
    <n v="2069550"/>
    <n v="2516179.9180327868"/>
    <n v="0"/>
    <n v="0"/>
    <n v="136222124.99999997"/>
    <n v="2069550.0000000002"/>
    <n v="2516179.9180327873"/>
    <n v="136222124.99999997"/>
    <n v="2069550.0000000002"/>
    <n v="2516179.9180327868"/>
    <s v="PERSONNEL TRANSFER BOAT OFFSHORE - FUE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9681.65983606555"/>
    <n v="209681.65983606555"/>
    <n v="209681.65983606555"/>
    <n v="209681.65983606555"/>
    <n v="209681.65983606555"/>
    <n v="209681.65983606555"/>
    <n v="209681.65983606555"/>
    <n v="209681.65983606555"/>
    <n v="209681.65983606555"/>
    <n v="209681.65983606555"/>
    <n v="209681.65983606555"/>
    <n v="209681.65983606555"/>
    <n v="2516179.9180327863"/>
    <n v="754853.97540983604"/>
  </r>
  <r>
    <n v="112876"/>
    <s v="GPO.GEN.TRANSPORT"/>
    <n v="112876"/>
    <s v="CARGO HANDLING &amp; CCU - EA"/>
    <s v="IRETI OMOTOSO"/>
    <s v="PRODUCTION"/>
    <n v="415002"/>
    <n v="4150"/>
    <s v="PMM"/>
    <s v="BASE JV"/>
    <s v="PRODUCTION"/>
    <s v="PRODUCTION"/>
    <s v="Asset Manager, EA Hub"/>
    <s v="Asset Management Integration Lead"/>
    <x v="4"/>
    <s v="OGBONNA.NWACHI@SHELL.COM"/>
    <x v="0"/>
    <s v="OPEX"/>
    <s v="NON SAL"/>
    <s v="N/A"/>
    <s v="N/A"/>
    <s v="N_EAZZ_OFS_N01"/>
    <s v="P231 Production Operations"/>
    <s v="S7200 Services"/>
    <s v="A2110 Production Operations"/>
    <n v="3162368.7600000002"/>
    <n v="3045008.0799999996"/>
    <n v="100555769.40266667"/>
    <n v="3448625.3283582097"/>
    <n v="3778316.3755800677"/>
    <n v="100555769.402667"/>
    <n v="2776184.3283582102"/>
    <n v="3105875.3755800691"/>
    <n v="-672440.9999999986"/>
    <n v="0"/>
    <n v="100555769.40266667"/>
    <n v="3448625.3283582097"/>
    <n v="3778316.3755800673"/>
    <n v="100555770.46324797"/>
    <n v="3449482.7695865636"/>
    <n v="3779173.820285737"/>
    <s v="QA/QC of Lifting and Hoisting Services + Carosel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14859.69796500565"/>
    <n v="314859.69796500565"/>
    <n v="314859.69796500565"/>
    <n v="314859.69796500565"/>
    <n v="314859.69796500565"/>
    <n v="314859.69796500565"/>
    <n v="314859.69796500565"/>
    <n v="314859.69796500565"/>
    <n v="314859.69796500565"/>
    <n v="314859.69796500565"/>
    <n v="314859.69796500565"/>
    <n v="314859.69796500565"/>
    <n v="3778316.3755800668"/>
    <n v="1133494.9126740203"/>
  </r>
  <r>
    <n v="112877"/>
    <s v="DATA ACQUISITION"/>
    <n v="112877"/>
    <s v="ASSET INTERGRITY DREDGING - PEL (DREDGING)"/>
    <s v="IRETI OMOTOSO"/>
    <s v="PRODUCTION"/>
    <n v="412005"/>
    <n v="4120"/>
    <s v="OF-CIVIL"/>
    <s v="BASE JV"/>
    <s v="PRODUCTION"/>
    <s v="PRODUCTION"/>
    <s v="Asset Manager, Central Hub"/>
    <s v="Asset Management Integration Lead"/>
    <x v="1"/>
    <s v="EZIOKWU.ABIAGOM@SHELL.COM"/>
    <x v="0"/>
    <s v="OPEX"/>
    <s v="NON SAL"/>
    <s v="N/A"/>
    <s v="N/A"/>
    <s v="N/A"/>
    <s v="P232 Well Mtce, Testing &amp; Stimulation"/>
    <s v="S7200 Services"/>
    <s v="A2110 Production Operations"/>
    <n v="2230628.33"/>
    <n v="1077077.69"/>
    <n v="0"/>
    <n v="536586"/>
    <n v="536586"/>
    <n v="0"/>
    <n v="536586"/>
    <n v="536586"/>
    <n v="0"/>
    <m/>
    <n v="0"/>
    <n v="536586"/>
    <n v="536586"/>
    <n v="0"/>
    <n v="536586"/>
    <n v="536586"/>
    <s v="Dredging of silted slots around Dbuc Wells 1 ,13 &amp; 9 +Central MA of $463,414"/>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4715.5"/>
    <n v="44715.5"/>
    <n v="44715.5"/>
    <n v="44715.5"/>
    <n v="44715.5"/>
    <n v="44715.5"/>
    <n v="44715.5"/>
    <n v="44715.5"/>
    <n v="44715.5"/>
    <n v="44715.5"/>
    <n v="44715.5"/>
    <n v="44715.5"/>
    <n v="536586"/>
    <n v="160975.79999999999"/>
  </r>
  <r>
    <n v="112878"/>
    <s v="GPO.GEN.CATERING"/>
    <n v="112878"/>
    <s v="OFFSHORE CATERING EA"/>
    <s v="IRETI OMOTOSO"/>
    <s v="PRODUCTION"/>
    <n v="415003"/>
    <n v="4150"/>
    <s v="PMM"/>
    <s v="BASE JV"/>
    <s v="PRODUCTION"/>
    <s v="PRODUCTION"/>
    <s v="Asset Manager, EA Hub"/>
    <s v="Asset Management Integration Lead"/>
    <x v="4"/>
    <s v="OGBONNA.NWACHI@SHELL.COM"/>
    <x v="0"/>
    <s v="OPEX"/>
    <s v="NON SAL"/>
    <s v="N/A"/>
    <s v="N/A"/>
    <s v="N_EAZZ_OFS_N01"/>
    <s v="P231 Production Operations"/>
    <s v="S7200 Services"/>
    <s v="A2110 Production Operations"/>
    <n v="708082.19"/>
    <n v="815461.49"/>
    <n v="332276247.07499999"/>
    <n v="0"/>
    <n v="1089430.3182786885"/>
    <n v="282866130.8688342"/>
    <n v="0"/>
    <n v="927429.93727486627"/>
    <n v="-162000.3810038222"/>
    <n v="0"/>
    <n v="332276247.07499999"/>
    <n v="0"/>
    <n v="1089430.3182786885"/>
    <n v="332276247.07499999"/>
    <n v="0"/>
    <n v="1089430.3182786885"/>
    <s v="EA FPSO OFFSHORE CATERING AND HOUSEKEE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0785.859856557363"/>
    <n v="90785.859856557363"/>
    <n v="90785.859856557363"/>
    <n v="90785.859856557363"/>
    <n v="90785.859856557363"/>
    <n v="90785.859856557363"/>
    <n v="90785.859856557363"/>
    <n v="90785.859856557363"/>
    <n v="90785.859856557363"/>
    <n v="90785.859856557363"/>
    <n v="90785.859856557363"/>
    <n v="90785.859856557363"/>
    <n v="1089430.3182786882"/>
    <n v="326829.09548360651"/>
  </r>
  <r>
    <n v="112879"/>
    <s v="GPO.GEN.SECURITY"/>
    <n v="112879"/>
    <s v="SECURITY SERVICES EA"/>
    <s v="IRETI OMOTOSO"/>
    <s v="PRODUCTION"/>
    <n v="415007"/>
    <n v="4150"/>
    <s v="HSE"/>
    <s v="BASE JV"/>
    <s v="PRODUCTION"/>
    <s v="PRODUCTION"/>
    <s v="Asset Manager, EA Hub"/>
    <s v="Asset Management Integration Lead"/>
    <x v="4"/>
    <s v="OGBONNA.NWACHI@SHELL.COM"/>
    <x v="0"/>
    <s v="OPEX"/>
    <s v="NON SAL"/>
    <s v="N/A"/>
    <s v="N/A"/>
    <s v="N_EAZZ_OFS_N01"/>
    <s v="P231 Production Operations"/>
    <s v="S7200 Services"/>
    <s v="A2110 Production Operations"/>
    <n v="10308529.99"/>
    <n v="11889628.819999998"/>
    <n v="997640086"/>
    <n v="7154846.7999999998"/>
    <n v="10425797.901639344"/>
    <n v="997640086"/>
    <n v="7154846.7999999998"/>
    <n v="10425797.901639344"/>
    <n v="0"/>
    <n v="0"/>
    <n v="997640086.00000012"/>
    <n v="7154846.7999999998"/>
    <n v="10425797.901639346"/>
    <n v="997640086.00000012"/>
    <n v="7154846.7999999998"/>
    <n v="10425797.901639344"/>
    <s v="Diesel for DEDICATED  SECURITY Vessels for the Sea Eagl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68816.49180327868"/>
    <n v="868816.49180327868"/>
    <n v="868816.49180327868"/>
    <n v="868816.49180327868"/>
    <n v="868816.49180327868"/>
    <n v="868816.49180327868"/>
    <n v="868816.49180327868"/>
    <n v="868816.49180327868"/>
    <n v="868816.49180327868"/>
    <n v="868816.49180327868"/>
    <n v="868816.49180327868"/>
    <n v="868816.49180327868"/>
    <n v="10425797.901639348"/>
    <n v="3127739.3704918032"/>
  </r>
  <r>
    <n v="112880"/>
    <s v="GPO.GEN.TRANSPORT"/>
    <n v="112880"/>
    <s v="ROTARY WING SERVICES- EA"/>
    <s v="IRETI OMOTOSO"/>
    <s v="PRODUCTION"/>
    <n v="415003"/>
    <n v="4150"/>
    <s v="PMM"/>
    <s v="BASE JV"/>
    <s v="PRODUCTION"/>
    <s v="PRODUCTION"/>
    <s v="Asset Manager, EA Hub"/>
    <s v="Asset Management Integration Lead"/>
    <x v="4"/>
    <s v="OGBONNA.NWACHI@SHELL.COM"/>
    <x v="0"/>
    <s v="OPEX"/>
    <s v="NON SAL"/>
    <s v="N/A"/>
    <s v="N/A"/>
    <s v="N_EAZZ_OFS_N01"/>
    <s v="P231 Production Operations"/>
    <s v="S7200 Services"/>
    <s v="A2110 Production Operations"/>
    <n v="5337204.3100000005"/>
    <n v="5571214.9199999999"/>
    <n v="694432000"/>
    <n v="3393600"/>
    <n v="5670426.2295081969"/>
    <n v="694432000"/>
    <n v="3393600"/>
    <n v="5670426.2295081969"/>
    <n v="0"/>
    <n v="0"/>
    <n v="694432000"/>
    <n v="3393600"/>
    <n v="5670426.2295081969"/>
    <n v="694432000"/>
    <n v="3393600"/>
    <n v="5670426.2295081969"/>
    <s v="HELICOPTER FLIGHTS TO SEA EAGLE - FLYING HOUR COST 1 X AW139 (2 flights per week - 1.5 hrs per flight- $12,000 for 52 weeks)-P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72535.51912568306"/>
    <n v="472535.51912568306"/>
    <n v="472535.51912568306"/>
    <n v="472535.51912568306"/>
    <n v="472535.51912568306"/>
    <n v="472535.51912568306"/>
    <n v="472535.51912568306"/>
    <n v="472535.51912568306"/>
    <n v="472535.51912568306"/>
    <n v="472535.51912568306"/>
    <n v="472535.51912568306"/>
    <n v="472535.51912568306"/>
    <n v="5670426.2295081979"/>
    <n v="1701127.8688524591"/>
  </r>
  <r>
    <n v="112881"/>
    <s v="GPO.GEN.TRANSPORT"/>
    <n v="112881"/>
    <s v="WASTE MGT - EA"/>
    <s v="IRETI OMOTOSO"/>
    <s v="PRODUCTION"/>
    <n v="415006"/>
    <n v="4150"/>
    <s v="HSE"/>
    <s v="BASE JV"/>
    <s v="PRODUCTION"/>
    <s v="PRODUCTION"/>
    <s v="Asset Manager, EA Hub"/>
    <s v="Asset Management Integration Lead"/>
    <x v="4"/>
    <s v="OGBONNA.NWACHI@SHELL.COM"/>
    <x v="0"/>
    <s v="OPEX"/>
    <s v="NON SAL"/>
    <s v="N/A"/>
    <s v="N/A"/>
    <s v="N_EAZZ_OFS_N01"/>
    <s v="P231 Production Operations"/>
    <s v="S7200 Services"/>
    <s v="A2110 Production Operations"/>
    <n v="178828.87999999998"/>
    <n v="88756.499999999985"/>
    <n v="98786000"/>
    <n v="0"/>
    <n v="323888.52459016396"/>
    <n v="84464165.441359803"/>
    <n v="0"/>
    <n v="276931.6899716715"/>
    <n v="-46956.834618492459"/>
    <n v="0"/>
    <n v="98786000"/>
    <n v="0"/>
    <n v="323888.5245901639"/>
    <n v="98786000"/>
    <n v="0"/>
    <n v="323888.52459016396"/>
    <s v="Provision of waste management serv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990.710382513662"/>
    <n v="26990.710382513662"/>
    <n v="26990.710382513662"/>
    <n v="26990.710382513662"/>
    <n v="26990.710382513662"/>
    <n v="26990.710382513662"/>
    <n v="26990.710382513662"/>
    <n v="26990.710382513662"/>
    <n v="26990.710382513662"/>
    <n v="26990.710382513662"/>
    <n v="26990.710382513662"/>
    <n v="26990.710382513662"/>
    <n v="323888.52459016396"/>
    <n v="97166.55737704919"/>
  </r>
  <r>
    <n v="112884"/>
    <s v="IMPROVE COMPETENCE"/>
    <n v="112884"/>
    <s v="IMPROVE COMPETENCE (TRAINING)"/>
    <s v="IRETI OMOTOSO"/>
    <s v="PRODUCTION"/>
    <n v="415004"/>
    <n v="4150"/>
    <s v="G&amp;A"/>
    <s v="BASE JV"/>
    <s v="PRODUCTION"/>
    <s v="PRODUCTION"/>
    <s v="Production Services Manager"/>
    <s v="Manager, Turnaround &amp; Maintenance Execution"/>
    <x v="2"/>
    <s v="OLAKUNLE.AJAYI@SHELL.COM"/>
    <x v="0"/>
    <s v="OPEX"/>
    <s v="NON SAL"/>
    <s v="N/A"/>
    <s v="N/A"/>
    <s v="C_OPSE_OIL_Z11"/>
    <s v="P233 Facilities Maintenance"/>
    <s v="S7200 Services"/>
    <s v="A2340 Overhead"/>
    <n v="34133.57"/>
    <n v="88246.560000000027"/>
    <n v="18641200"/>
    <n v="41232"/>
    <n v="102350.68852459016"/>
    <n v="18641200"/>
    <n v="41232"/>
    <n v="102350.68852459016"/>
    <n v="0"/>
    <n v="0"/>
    <n v="18641200"/>
    <n v="41232"/>
    <n v="102350.68852459016"/>
    <n v="18856762.46917282"/>
    <n v="48523.485888598552"/>
    <n v="110348.93660719796"/>
    <s v=" 3 days TÜV Functional Safety Program IEC 61508 SIL - Event fees / accomodation/ feeding/Warmclothing/daily and transit allowances @ $10057 per person  for 1 pers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529.2240437158471"/>
    <n v="8529.2240437158471"/>
    <n v="8529.2240437158471"/>
    <n v="8529.2240437158471"/>
    <n v="8529.2240437158471"/>
    <n v="8529.2240437158471"/>
    <n v="8529.2240437158471"/>
    <n v="8529.2240437158471"/>
    <n v="8529.2240437158471"/>
    <n v="8529.2240437158471"/>
    <n v="8529.2240437158471"/>
    <n v="8529.2240437158471"/>
    <n v="102350.68852459016"/>
    <n v="30705.206557377049"/>
  </r>
  <r>
    <n v="112885"/>
    <s v="GPO.GEN.TRANSPORT"/>
    <n v="112885"/>
    <s v="LOADING OPS &amp; PORT CHARGES - EA"/>
    <s v="IRETI OMOTOSO"/>
    <s v="PRODUCTION"/>
    <n v="412007"/>
    <n v="4120"/>
    <s v="PMM"/>
    <s v="BASE JV"/>
    <s v="PRODUCTION"/>
    <s v="PRODUCTION"/>
    <s v="Asset Manager, EA Hub"/>
    <s v="Asset Management Integration Lead"/>
    <x v="4"/>
    <s v="OGBONNA.NWACHI@SHELL.COM"/>
    <x v="0"/>
    <s v="OPEX"/>
    <s v="NON SAL"/>
    <s v="N/A"/>
    <s v="N/A"/>
    <s v="N_EAZZ_OFS_N01"/>
    <s v="P231 Production Operations"/>
    <s v="S7200 Services"/>
    <s v="A2110 Production Operations"/>
    <n v="2345083.3500000006"/>
    <n v="1504747.12"/>
    <n v="77660656.799999997"/>
    <n v="2870374.62"/>
    <n v="3124999.7242622953"/>
    <n v="77660656.799999997"/>
    <n v="2870374.62"/>
    <n v="3124999.7242622953"/>
    <n v="0"/>
    <n v="0"/>
    <n v="77660656.799999997"/>
    <n v="2870374.62"/>
    <n v="3124999.7242622953"/>
    <n v="77660656.799999997"/>
    <n v="2870374.62"/>
    <n v="3124999.7242622953"/>
    <s v="NPA (HABOUR/CONSERVANCIES &amp; PILOTAGE) CHARGES_x000a_Supply Vesse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0416.64368852461"/>
    <n v="260416.64368852461"/>
    <n v="260416.64368852461"/>
    <n v="260416.64368852461"/>
    <n v="260416.64368852461"/>
    <n v="260416.64368852461"/>
    <n v="260416.64368852461"/>
    <n v="260416.64368852461"/>
    <n v="260416.64368852461"/>
    <n v="260416.64368852461"/>
    <n v="260416.64368852461"/>
    <n v="260416.64368852461"/>
    <n v="3124999.7242622953"/>
    <n v="937499.91727868852"/>
  </r>
  <r>
    <n v="112889"/>
    <s v="GPO.GEN.TRANSPORT"/>
    <n v="112889"/>
    <s v="WAREHOUSE FACILITIES - EA"/>
    <s v="IRETI OMOTOSO"/>
    <s v="PRODUCTION"/>
    <n v="415001"/>
    <n v="4150"/>
    <s v="PMM"/>
    <s v="BASE JV"/>
    <s v="PRODUCTION"/>
    <s v="PRODUCTION"/>
    <s v="Asset Manager, EA Hub"/>
    <s v="Asset Management Integration Lead"/>
    <x v="4"/>
    <s v="OGBONNA.NWACHI@SHELL.COM"/>
    <x v="0"/>
    <s v="OPEX"/>
    <s v="NON SAL"/>
    <s v="N/A"/>
    <s v="N/A"/>
    <s v="N_EAZZ_OFS_N01"/>
    <s v="P231 Production Operations"/>
    <s v="S7200 Services"/>
    <s v="A2110 Production Operations"/>
    <n v="2010302.54"/>
    <n v="1213082.73"/>
    <n v="0"/>
    <n v="1012036.2"/>
    <n v="1012036.2"/>
    <n v="0"/>
    <n v="1012036.2"/>
    <n v="1012036.2"/>
    <m/>
    <n v="0"/>
    <n v="0"/>
    <n v="1012036.2"/>
    <n v="1012036.2"/>
    <n v="0"/>
    <n v="1012040"/>
    <n v="1012040"/>
    <s v="Provision of office space for Onne base &amp; Intels staff"/>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4336.349999999991"/>
    <n v="84336.349999999991"/>
    <n v="84336.349999999991"/>
    <n v="84336.349999999991"/>
    <n v="84336.349999999991"/>
    <n v="84336.349999999991"/>
    <n v="84336.349999999991"/>
    <n v="84336.349999999991"/>
    <n v="84336.349999999991"/>
    <n v="84336.349999999991"/>
    <n v="84336.349999999991"/>
    <n v="84336.349999999991"/>
    <n v="1012036.1999999998"/>
    <n v="303610.86"/>
  </r>
  <r>
    <n v="101639"/>
    <s v="SALS&amp;WAGESBONNYTERMINAL"/>
    <n v="112928"/>
    <s v="PTE CATACCOMHOUSE (CATERING)"/>
    <s v="IRETI OMOTOSO"/>
    <s v="PRODUCTION"/>
    <n v="415003"/>
    <n v="4150"/>
    <s v="PMM"/>
    <s v="BASE JV"/>
    <s v="PRODUCTION"/>
    <s v="PRODUCTION"/>
    <s v="Asset Manager, Swamp East Hub"/>
    <s v="Bonny Terminal Installation Manager "/>
    <x v="8"/>
    <s v="ANTHONY.I.OBI@SHELL.COM"/>
    <x v="0"/>
    <s v="OPEX"/>
    <s v="NON SAL"/>
    <s v="N/A"/>
    <s v="N/A"/>
    <s v="N/A"/>
    <s v="P231 Production Operations"/>
    <s v="S7200 Services"/>
    <s v="A2110 Production Operations"/>
    <n v="-391.85"/>
    <n v="683.25"/>
    <n v="0"/>
    <n v="0"/>
    <n v="0"/>
    <n v="0"/>
    <n v="0"/>
    <n v="0"/>
    <n v="0"/>
    <n v="0"/>
    <n v="474647904"/>
    <n v="0"/>
    <n v="1556222.6360655737"/>
    <n v="474647904"/>
    <n v="0"/>
    <n v="1556222.636065573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28"/>
    <s v="PT CATERING/HOUSE KEEPING"/>
    <n v="112928"/>
    <s v="PTE CATACCOMHOUSE (CATERING)"/>
    <s v="IRETI OMOTOSO"/>
    <s v="PRODUCTION"/>
    <n v="415003"/>
    <n v="4150"/>
    <s v="PMM"/>
    <s v="BASE JV"/>
    <s v="PRODUCTION"/>
    <s v="PRODUCTION"/>
    <s v="Asset Manager, Swamp East Hub"/>
    <s v="Bonny Terminal Installation Manager "/>
    <x v="8"/>
    <s v="ANTHONY.I.OBI@SHELL.COM"/>
    <x v="0"/>
    <s v="OPEX"/>
    <s v="NON SAL"/>
    <s v="N/A"/>
    <s v="N/A"/>
    <s v="C_OPSE_OIL_Z11"/>
    <s v="P231 Production Operations"/>
    <s v="S7200 Services"/>
    <s v="A2110 Production Operations"/>
    <n v="1108658.6100000001"/>
    <n v="1397313.95"/>
    <n v="474647904"/>
    <n v="0"/>
    <n v="1556222.6360655737"/>
    <n v="384346140.264"/>
    <n v="0"/>
    <n v="1260151.2795540984"/>
    <n v="-296071.35651147529"/>
    <n v="0"/>
    <n v="0"/>
    <n v="0"/>
    <n v="0"/>
    <n v="0"/>
    <n v="0"/>
    <n v="0"/>
    <s v="Housekeeping - General Houses (including 5 @ Oloma)_x000a_Total number of accomodation: 260_x000a_These accomodations consist of 1 bedroom &amp; 1 bathroom._x000a_Occupancy rate: 80% for BOGT personnel with other 20% charged bac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9685.21967213113"/>
    <n v="129685.21967213113"/>
    <n v="129685.21967213113"/>
    <n v="129685.21967213113"/>
    <n v="129685.21967213113"/>
    <n v="129685.21967213113"/>
    <n v="129685.21967213113"/>
    <n v="129685.21967213113"/>
    <n v="129685.21967213113"/>
    <n v="129685.21967213113"/>
    <n v="129685.21967213113"/>
    <n v="129685.21967213113"/>
    <n v="1556222.6360655737"/>
    <n v="466866.79081967211"/>
  </r>
  <r>
    <n v="112893"/>
    <s v="RTO SURVEILLANCE SUPPORT"/>
    <n v="112893"/>
    <s v="RTO SURVEILLANCE SUPPORT"/>
    <s v="IRETI OMOTOSO"/>
    <s v="PRODUCTION"/>
    <n v="415005"/>
    <n v="4150"/>
    <s v="OF-E&amp;M"/>
    <s v="BASE JV"/>
    <s v="PRODUCTION"/>
    <s v="PRODUCTION"/>
    <s v="Production Services Manager"/>
    <s v="_x0009_Production Support Manager                                                          "/>
    <x v="3"/>
    <s v="KEVWE.OKPUBULUKU@SHELL.COM"/>
    <x v="0"/>
    <s v="OPEX"/>
    <s v="NON SAL"/>
    <s v="N/A"/>
    <s v="N/A"/>
    <s v="C_OPSE_OIL_Z11"/>
    <s v="P236.03 IT"/>
    <s v="S7200 Services"/>
    <s v="A2170 Direct Mngt and Overheads"/>
    <n v="131378.56"/>
    <n v="96488.61"/>
    <n v="37524938.400000006"/>
    <n v="35000"/>
    <n v="158032.58491803281"/>
    <n v="36511250.900000006"/>
    <n v="28000"/>
    <n v="147709.01934426231"/>
    <n v="-10323.565573770495"/>
    <s v="Reduced scope of Spares to be purchased for PMC building"/>
    <n v="37524938.400000006"/>
    <n v="35000"/>
    <n v="158032.58491803281"/>
    <n v="38420889.986539893"/>
    <n v="35000"/>
    <n v="160970.13110340948"/>
    <s v="Spares for CWE Equipment Maintenance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169.382076502734"/>
    <n v="13169.382076502734"/>
    <n v="13169.382076502734"/>
    <n v="13169.382076502734"/>
    <n v="13169.382076502734"/>
    <n v="13169.382076502734"/>
    <n v="13169.382076502734"/>
    <n v="13169.382076502734"/>
    <n v="13169.382076502734"/>
    <n v="13169.382076502734"/>
    <n v="13169.382076502734"/>
    <n v="13169.382076502734"/>
    <n v="158032.58491803281"/>
    <n v="47409.775475409842"/>
  </r>
  <r>
    <n v="112952"/>
    <s v="PWA - GENERAL OVERHEAD - ICT            "/>
    <n v="112952"/>
    <s v="PWA - GENERAL OVERHEAD - ICT            "/>
    <s v="IRETI OMOTOSO"/>
    <s v="PRODUCTION"/>
    <n v="415005"/>
    <n v="4150"/>
    <s v="OF-E&amp;M"/>
    <s v="BASE JV"/>
    <s v="PRODUCTION"/>
    <s v="PRODUCTION"/>
    <s v="Asset Manager, Swamp West Hub"/>
    <s v="Asset Management Integration Lead"/>
    <x v="2"/>
    <s v="NPDC"/>
    <x v="0"/>
    <s v="OPEX"/>
    <s v="NON SAL"/>
    <s v="N/A"/>
    <s v="N/A"/>
    <s v="N/A"/>
    <s v="P231 Production Operations"/>
    <s v="S7200 Services"/>
    <s v="A2110 Production Operations"/>
    <n v="-32.28"/>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898"/>
    <s v="PT POLLUTION CLEAN-UP"/>
    <n v="112898"/>
    <s v="PTE POLLUTION CLEAN-UP (SPILLAGE CLEAN-UP ACTIVITIES; REHABILITATION OF POLLUTED AREAS; POLLUTION COMPENSATION)"/>
    <s v="IRETI OMOTOSO"/>
    <s v="PRODUCTION"/>
    <n v="415006"/>
    <n v="4150"/>
    <s v="HSE"/>
    <s v="BASE JV"/>
    <s v="PRODUCTION"/>
    <s v="PRODUCTION"/>
    <s v="Asset Manager, Swamp East Hub"/>
    <s v="Bonny Terminal Installation Manager "/>
    <x v="8"/>
    <s v="LEONARD.GAIUS@SHELL.COM"/>
    <x v="0"/>
    <s v="OPEX"/>
    <s v="NON SAL"/>
    <s v="N/A"/>
    <s v="N/A"/>
    <s v="C_OPSE_OIL_Z11"/>
    <s v="P244.01 Other Production Expenses"/>
    <s v="S7200 Services"/>
    <s v="A2340 Overhead"/>
    <n v="14489.97"/>
    <n v="0"/>
    <n v="2659718.6594999996"/>
    <n v="18157.691999999999"/>
    <n v="26878.081047540982"/>
    <n v="2153707.1845301245"/>
    <n v="14703.191096999999"/>
    <n v="21764.526128246311"/>
    <n v="-5113.554919294671"/>
    <n v="0"/>
    <n v="2659718.6594999996"/>
    <n v="18157.691999999999"/>
    <n v="26878.081047540982"/>
    <n v="2590409.6636257954"/>
    <n v="18441.907871662057"/>
    <n v="26935.054309779422"/>
    <s v="OIL SPILL CONSUMMABLES(BOOMS, ABSOBENTS AND PADS); 5 River Booms @ N191560.21; 20 Full face respirator Medium @ N9919.89 &amp;$101.33; 20 Full face respirator Large @ N9919.89 &amp;$101.33; 100 Catridge/Filter, organic vapour/Acid Gas/P100 @ N753.22,$7.69_x000a_20 3M Petroleum sorbent Pillow@N9477.18;$96.81; 16 3M Petroleum sorbent Boom@ N11,847.51; $121.02; 30 3M Petroleum Sorbent Roll@N11,847.51; $121.02; 50 3M Petroleum sorbent Pads@ N5855.62;$83.86 Plus 5% VA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239.8400872950815"/>
    <n v="2239.8400872950815"/>
    <n v="2239.8400872950815"/>
    <n v="2239.8400872950815"/>
    <n v="2239.8400872950815"/>
    <n v="2239.8400872950815"/>
    <n v="2239.8400872950815"/>
    <n v="2239.8400872950815"/>
    <n v="2239.8400872950815"/>
    <n v="2239.8400872950815"/>
    <n v="2239.8400872950815"/>
    <n v="2239.8400872950815"/>
    <n v="26878.081047540971"/>
    <n v="8063.4243142622945"/>
  </r>
  <r>
    <n v="113062"/>
    <s v="PNP PRODTN DIRECTOR OVERHEAD - ICT"/>
    <n v="112952"/>
    <s v="PWA - GENERAL OVERHEAD - ICT            "/>
    <s v="IRETI OMOTOSO"/>
    <s v="PRODUCTION"/>
    <n v="415005"/>
    <n v="4150"/>
    <s v="OF-E&amp;M"/>
    <s v="BASE JV"/>
    <s v="PRODUCTION"/>
    <s v="PRODUCTION"/>
    <s v="Asset Manager, Swamp West Hub"/>
    <s v="Asset Management Integration Lead"/>
    <x v="2"/>
    <s v="NPDC"/>
    <x v="0"/>
    <s v="OPEX"/>
    <s v="NON SAL"/>
    <s v="N/A"/>
    <s v="N/A"/>
    <m/>
    <m/>
    <m/>
    <m/>
    <n v="0"/>
    <n v="9.9400000000000048"/>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0398"/>
    <s v="GENERAL OVERHEAD SWAMP 2                "/>
    <n v="112963"/>
    <s v="OVERHEADS, PN PEB ALLOWANCES AND GENERAL OVERHEADS (LAND TRANSPORT)"/>
    <s v="IRETI OMOTOSO"/>
    <s v="PRODUCTION"/>
    <n v="415003"/>
    <n v="4150"/>
    <s v="PMM"/>
    <s v="BASE JV"/>
    <s v="PRODUCTION"/>
    <s v="PRODUCTION"/>
    <s v="Asset Manager, Swamp East Hub"/>
    <s v="Asset Management Integration Lead"/>
    <x v="6"/>
    <s v="JULIUS.OHALLEM@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02"/>
    <s v="PEB POLLUTION CLEAN UP"/>
    <n v="112902"/>
    <s v="PBE POLLUTION CLEANUP - CLAMPS (SPILLAGE CLEAN-UP ACTIVITIES; REHABILITATION OF POLLUTED AREAS; POLLUTION COMPENSATION)"/>
    <s v="IRETI OMOTOSO"/>
    <s v="PRODUCTION"/>
    <n v="415006"/>
    <n v="4150"/>
    <s v="HSE"/>
    <s v="BASE JV"/>
    <s v="PRODUCTION"/>
    <s v="PRODUCTION"/>
    <s v="Asset Manager, Swamp East Hub"/>
    <s v="Asset Management Integration Lead"/>
    <x v="6"/>
    <s v="SUNDAY.OTUU@SHELL.COM"/>
    <x v="0"/>
    <s v="OPEX"/>
    <s v="NON SAL"/>
    <s v="N/A"/>
    <s v="N/A"/>
    <s v="N/A"/>
    <s v="P244.01 Other Production Expenses"/>
    <s v="S7200 Services"/>
    <s v="A2340 Overhead"/>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03"/>
    <s v="PEC POLLUTION CLEAN UP"/>
    <n v="112903"/>
    <s v="PCE POLLUTION CLEANUP - LOGISTICS (MARINE)"/>
    <s v="IRETI OMOTOSO"/>
    <s v="PRODUCTION"/>
    <n v="415003"/>
    <n v="4150"/>
    <s v="HSE"/>
    <s v="BASE JV"/>
    <s v="PRODUCTION"/>
    <s v="PRODUCTION"/>
    <s v="Asset Manager, Swamp East Hub"/>
    <s v="Asset Management Integration Lead"/>
    <x v="6"/>
    <s v="JACOB.OGOGO@SHELL.COM"/>
    <x v="0"/>
    <s v="OPEX"/>
    <s v="NON SAL"/>
    <s v="N/A"/>
    <s v="N/A"/>
    <s v="C_OPSE_OIL_Z11"/>
    <s v="P244.01 Other Production Expenses"/>
    <s v="S7200 Services"/>
    <s v="A2340 Overhead"/>
    <n v="8142.4499999999989"/>
    <n v="0"/>
    <n v="359999.99999999994"/>
    <n v="4020"/>
    <n v="5200.3278688524588"/>
    <n v="359999.99999999994"/>
    <n v="4020"/>
    <n v="5200.3278688524588"/>
    <n v="0"/>
    <m/>
    <n v="359999.99999999994"/>
    <n v="4019.9999999999995"/>
    <n v="5200.3278688524579"/>
    <n v="359999.99999999994"/>
    <n v="4019.9999999999995"/>
    <n v="5200.3278688524588"/>
    <s v="HSE Logistics support for JIV; EIA; EER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33.36065573770486"/>
    <n v="433.36065573770486"/>
    <n v="433.36065573770486"/>
    <n v="433.36065573770486"/>
    <n v="433.36065573770486"/>
    <n v="433.36065573770486"/>
    <n v="433.36065573770486"/>
    <n v="433.36065573770486"/>
    <n v="433.36065573770486"/>
    <n v="433.36065573770486"/>
    <n v="433.36065573770486"/>
    <n v="433.36065573770486"/>
    <n v="5200.3278688524588"/>
    <n v="1560.0983606557377"/>
  </r>
  <r>
    <n v="112963"/>
    <s v="OVERHEADS, PN PEB"/>
    <n v="112963"/>
    <s v="OVERHEADS, PN PEB ALLOWANCES AND GENERAL OVERHEADS (LAND TRANSPORT)"/>
    <s v="IRETI OMOTOSO"/>
    <s v="PRODUCTION"/>
    <n v="415003"/>
    <n v="4150"/>
    <s v="PMM"/>
    <s v="BASE JV"/>
    <s v="PRODUCTION"/>
    <s v="PRODUCTION"/>
    <s v="Asset Manager, Swamp East Hub"/>
    <s v="Asset Management Integration Lead"/>
    <x v="6"/>
    <s v="JULIUS.OHALLEM@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4206"/>
    <s v="FIRE EMERGENCY RESPONSE OPS - LAND AREA"/>
    <n v="112965"/>
    <s v="LAND AREA EAST ENVIRONMENTAL AFFAIRS (FIRE DRILLS/FIRE FIGHTING OPERATIONS)"/>
    <s v="IRETI OMOTOSO"/>
    <s v="PRODUCTION"/>
    <n v="415006"/>
    <n v="4150"/>
    <s v="HSE"/>
    <s v="BASE JV"/>
    <s v="PRODUCTION"/>
    <s v="PRODUCTION"/>
    <s v="Asset Manager, Land East Hub"/>
    <s v="Asset Management Integration Lead"/>
    <x v="1"/>
    <s v="OLADELE.LADAPO@SHELL.COM"/>
    <x v="0"/>
    <s v="OPEX"/>
    <s v="NON SAL"/>
    <s v="N/A"/>
    <s v="N/A"/>
    <s v="N/A"/>
    <s v="P231 Production Operations"/>
    <s v="S7200 Services"/>
    <s v="A2110 Production Operations"/>
    <n v="15440320.799999999"/>
    <n v="719289.2300000001"/>
    <n v="0"/>
    <n v="0"/>
    <n v="0"/>
    <m/>
    <m/>
    <n v="0"/>
    <n v="0"/>
    <m/>
    <n v="206255851.99999997"/>
    <n v="0"/>
    <n v="676248.69508196716"/>
    <n v="205098576.20280454"/>
    <n v="0"/>
    <n v="672454.3482059164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10"/>
    <s v="OVERHEADS, PN PEB"/>
    <n v="112910"/>
    <s v="OVERHEADS, PN PEB ALLOWANCES AND GENERAL OVERHEADS (ICT - INFRASTRUCTURE)"/>
    <s v="IRETI OMOTOSO"/>
    <s v="PRODUCTION"/>
    <n v="415005"/>
    <n v="4150"/>
    <s v="OF-E&amp;M"/>
    <s v="BASE JV"/>
    <s v="PRODUCTION"/>
    <s v="PRODUCTION"/>
    <s v="Asset Manager, Swamp East Hub"/>
    <s v="Asset Management Integration Lead"/>
    <x v="6"/>
    <s v="JULIUS.OHALLEM@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4554"/>
    <s v="Ops and Mtce of ER Activities EAST"/>
    <n v="112965"/>
    <s v="LAND AREA EAST ENVIRONMENTAL AFFAIRS (FIRE DRILLS/FIRE FIGHTING OPERATIONS)"/>
    <s v="IRETI OMOTOSO"/>
    <s v="PRODUCTION"/>
    <n v="415006"/>
    <n v="4150"/>
    <s v="HSE"/>
    <s v="BASE JV"/>
    <s v="PRODUCTION"/>
    <s v="PRODUCTION"/>
    <s v="Asset Manager, Land East Hub"/>
    <s v="Asset Management Integration Lead"/>
    <x v="1"/>
    <s v="OLADELE.LADAPO@SHELL.COM"/>
    <x v="0"/>
    <s v="OPEX"/>
    <s v="NON SAL"/>
    <s v="N/A"/>
    <s v="N/A"/>
    <s v="N/A"/>
    <s v="P231 Production Operations"/>
    <s v="S7200 Services"/>
    <s v="A2110 Production Operations"/>
    <n v="0"/>
    <n v="18723.52"/>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13"/>
    <s v="CLEAN NIGERIA ASSOCIATES"/>
    <n v="112913"/>
    <s v="CLEAN NIGERIA ASSOCIATES (CLEAN NIGERIA ASSOCIATES)"/>
    <s v="IRETI OMOTOSO"/>
    <s v="PRODUCTION"/>
    <n v="415006"/>
    <n v="4150"/>
    <s v="HSE"/>
    <s v="BASE JV"/>
    <s v="PRODUCTION"/>
    <s v="PRODUCTION"/>
    <s v="Pipeline Asset Manager"/>
    <s v="_x0009_Production Support Manager                                                          "/>
    <x v="0"/>
    <s v="DAMIAN-PAUL.AGUIYI@SHELL.COM"/>
    <x v="0"/>
    <s v="OPEX"/>
    <s v="NON SAL"/>
    <s v="N/A"/>
    <s v="N/A"/>
    <s v="C_OPSE_OIL_Z11"/>
    <s v="P236.02 HSE"/>
    <s v="S7200 Services"/>
    <s v="A2340 Overhead"/>
    <n v="0"/>
    <n v="270261.06"/>
    <n v="55906500"/>
    <n v="122200"/>
    <n v="305500"/>
    <n v="55906500"/>
    <n v="122200"/>
    <n v="305500"/>
    <n v="0"/>
    <n v="0"/>
    <n v="55906500"/>
    <n v="122200"/>
    <n v="305500"/>
    <n v="55906500"/>
    <n v="122200"/>
    <n v="305500"/>
    <s v=" Quarterly Cash Call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5458.333333333332"/>
    <n v="25458.333333333332"/>
    <n v="25458.333333333332"/>
    <n v="25458.333333333332"/>
    <n v="25458.333333333332"/>
    <n v="25458.333333333332"/>
    <n v="25458.333333333332"/>
    <n v="25458.333333333332"/>
    <n v="25458.333333333332"/>
    <n v="25458.333333333332"/>
    <n v="25458.333333333332"/>
    <n v="25458.333333333332"/>
    <n v="305500"/>
    <n v="91650"/>
  </r>
  <r>
    <n v="112914"/>
    <s v="CO2 REDUCTION  INTEGRITY"/>
    <n v="112914"/>
    <s v="CO2 REDUCTION &amp; OPERATIONAL INTEGRITY (ENVIRONMENTAL SUSTAINABILITY)"/>
    <s v="IRETI OMOTOSO"/>
    <s v="PRODUCTION"/>
    <n v="415002"/>
    <n v="4150"/>
    <s v="HSE"/>
    <s v="BASE JV"/>
    <s v="PRODUCTION"/>
    <s v="PRODUCTION"/>
    <s v="Production Services Manager"/>
    <s v="Head, Ops Integrity/Excellence Assurance"/>
    <x v="3"/>
    <s v="SOTONYE.EDOHORE@SHELL.COM"/>
    <x v="0"/>
    <s v="OPEX"/>
    <s v="NON SAL"/>
    <s v="N/A"/>
    <s v="N/A"/>
    <s v="C_OPSE_OIL_Z11"/>
    <s v="P236.02 HSE"/>
    <s v="S7200 Services"/>
    <s v="A2170 Direct Mngt and Overheads"/>
    <n v="1192387.74"/>
    <n v="986352.22"/>
    <n v="296684979"/>
    <n v="144000"/>
    <n v="1116737.6360655739"/>
    <n v="296684979"/>
    <n v="144000"/>
    <n v="1116737.6360655739"/>
    <n v="0"/>
    <n v="0"/>
    <n v="296684979.00000006"/>
    <n v="144000"/>
    <n v="1116737.6360655739"/>
    <n v="307567703.89786679"/>
    <n v="133105.16548423527"/>
    <n v="1141523.8667887165"/>
    <s v="Provision of Office consumables &amp; Stationaries (Printer paper, Printer cartridge,  PTW Booklet, Sample Tags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3061.469672131148"/>
    <n v="93061.469672131148"/>
    <n v="93061.469672131148"/>
    <n v="93061.469672131148"/>
    <n v="93061.469672131148"/>
    <n v="93061.469672131148"/>
    <n v="93061.469672131148"/>
    <n v="93061.469672131148"/>
    <n v="93061.469672131148"/>
    <n v="93061.469672131148"/>
    <n v="93061.469672131148"/>
    <n v="93061.469672131148"/>
    <n v="1116737.6360655737"/>
    <n v="335021.29081967217"/>
  </r>
  <r>
    <n v="112965"/>
    <s v="PAE POLLUTION CLEAN UP"/>
    <n v="112965"/>
    <s v="LAND AREA EAST ENVIRONMENTAL AFFAIRS (FIRE DRILLS/FIRE FIGHTING OPERATIONS)"/>
    <s v="IRETI OMOTOSO"/>
    <s v="PRODUCTION"/>
    <n v="415006"/>
    <n v="4150"/>
    <s v="HSE"/>
    <s v="BASE JV"/>
    <s v="PRODUCTION"/>
    <s v="PRODUCTION"/>
    <s v="Asset Manager, Land East Hub"/>
    <s v="Asset Management Integration Lead"/>
    <x v="1"/>
    <s v="OLADELE.LADAPO@SHELL.COM"/>
    <x v="0"/>
    <s v="OPEX"/>
    <s v="NON SAL"/>
    <s v="N/A"/>
    <s v="N/A"/>
    <s v="C_OPSE_OIL_Z11"/>
    <s v="P244.01 Other Production Expenses"/>
    <s v="S7200 Services"/>
    <s v="A2110 Production Operations"/>
    <n v="676365.46000000008"/>
    <n v="20295.25"/>
    <n v="206255852"/>
    <n v="0"/>
    <n v="676248.69508196716"/>
    <n v="206255852"/>
    <n v="0"/>
    <n v="676248.69508196716"/>
    <n v="0"/>
    <m/>
    <n v="0"/>
    <n v="0"/>
    <n v="0"/>
    <n v="0"/>
    <n v="0"/>
    <n v="0"/>
    <s v="Environmental compliace monitoring of Aqueous Effluent, Rainwater, Noise, Air Quality, Meteorology, Sewage Effluent,  Ground Water, Storm Water, Logistics/Report Production for Agbada AG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6354.057923497261"/>
    <n v="56354.057923497261"/>
    <n v="56354.057923497261"/>
    <n v="56354.057923497261"/>
    <n v="56354.057923497261"/>
    <n v="56354.057923497261"/>
    <n v="56354.057923497261"/>
    <n v="56354.057923497261"/>
    <n v="56354.057923497261"/>
    <n v="56354.057923497261"/>
    <n v="56354.057923497261"/>
    <n v="56354.057923497261"/>
    <n v="676248.69508196728"/>
    <n v="202874.60852459015"/>
  </r>
  <r>
    <n v="101137"/>
    <s v="PCE District General O/H                "/>
    <n v="112967"/>
    <s v="PEC GENERAL OVERHEAD - (LABOUR CONTRACTOR)"/>
    <s v="IRETI OMOTOSO"/>
    <s v="PRODUCTION"/>
    <n v="415004"/>
    <n v="4150"/>
    <s v="G&amp;A"/>
    <s v="BASE JV"/>
    <s v="PRODUCTION"/>
    <s v="PRODUCTION"/>
    <s v="Asset Manager, Swamp East Hub"/>
    <s v="Asset Management Integration Lead"/>
    <x v="6"/>
    <s v="CHIKEZIE.ODINAKA@SHELL.COM"/>
    <x v="0"/>
    <s v="OPEX"/>
    <s v="NON SAL"/>
    <s v="N/A"/>
    <s v="N/A"/>
    <s v="C_OPSE_OIL_Z11"/>
    <s v="P231 Production Operations"/>
    <s v="S7200 Services"/>
    <m/>
    <n v="0"/>
    <n v="127.08"/>
    <n v="0"/>
    <n v="0"/>
    <n v="0"/>
    <n v="0"/>
    <n v="0"/>
    <n v="0"/>
    <n v="0"/>
    <m/>
    <n v="57600000"/>
    <n v="0"/>
    <n v="188852.45901639346"/>
    <n v="34165709.199432313"/>
    <n v="0"/>
    <n v="112018.71868666333"/>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17"/>
    <s v="PEB HSE COMPLIANCE"/>
    <n v="112917"/>
    <s v="PEB HSE COMPLIANCE (ENVIRONMENTAL STUDIES &amp; ESI (ENVIRONMENTAL SENSITIVITY INDEX) MAPPING )"/>
    <s v="IRETI OMOTOSO"/>
    <s v="PRODUCTION"/>
    <n v="415006"/>
    <n v="4150"/>
    <s v="HSE"/>
    <s v="BASE JV"/>
    <s v="PRODUCTION"/>
    <s v="PRODUCTION"/>
    <s v="Asset Manager, Swamp East Hub"/>
    <s v="Asset Management Integration Lead"/>
    <x v="6"/>
    <s v="SUNDAY.OTUU@SHELL.COM"/>
    <x v="0"/>
    <s v="OPEX"/>
    <s v="NON SAL"/>
    <s v="N/A"/>
    <s v="N/A"/>
    <s v="N/A"/>
    <s v="P236.02 HSE"/>
    <s v="S7200 Services"/>
    <s v="A2110 Production Operations"/>
    <n v="-17.670000000000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67"/>
    <s v="PEC GENERAL OVERHEAD"/>
    <n v="112967"/>
    <s v="PEC GENERAL OVERHEAD - (LABOUR CONTRACTOR)"/>
    <s v="IRETI OMOTOSO"/>
    <s v="PRODUCTION"/>
    <n v="415004"/>
    <n v="4150"/>
    <s v="G&amp;A"/>
    <s v="BASE JV"/>
    <s v="PRODUCTION"/>
    <s v="PRODUCTION"/>
    <s v="Asset Manager, Swamp East Hub"/>
    <s v="Asset Management Integration Lead"/>
    <x v="6"/>
    <s v="CHIKEZIE.ODINAKA@SHELL.COM"/>
    <x v="0"/>
    <s v="OPEX"/>
    <s v="NON SAL"/>
    <s v="N/A"/>
    <s v="N/A"/>
    <s v="C_OPSE_OIL_Z11"/>
    <s v="P231 Production Operations"/>
    <s v="S7200 Services"/>
    <s v="A2110 Production Operations"/>
    <n v="38772.65"/>
    <n v="1335.17"/>
    <n v="57600000"/>
    <n v="0"/>
    <n v="188852.45901639343"/>
    <n v="57600000"/>
    <n v="0"/>
    <n v="188852.45901639343"/>
    <n v="0"/>
    <m/>
    <n v="0"/>
    <n v="0"/>
    <n v="0"/>
    <n v="0"/>
    <n v="0"/>
    <n v="0"/>
    <s v="Payment for 8 MAPO services @ N600K per month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737.704918032785"/>
    <n v="15737.704918032785"/>
    <n v="15737.704918032785"/>
    <n v="15737.704918032785"/>
    <n v="15737.704918032785"/>
    <n v="15737.704918032785"/>
    <n v="15737.704918032785"/>
    <n v="15737.704918032785"/>
    <n v="15737.704918032785"/>
    <n v="15737.704918032785"/>
    <n v="15737.704918032785"/>
    <n v="15737.704918032785"/>
    <n v="188852.4590163934"/>
    <n v="56655.737704918029"/>
  </r>
  <r>
    <n v="112920"/>
    <s v="TECHNOLOGY/ SMART FIELDS"/>
    <n v="112920"/>
    <s v="TECHNOLOGY/ SMART FIELDS (PRODUCTION MAINTENANCE – OIL (ONSHORE))"/>
    <s v="IRETI OMOTOSO"/>
    <s v="PRODUCTION"/>
    <n v="413001"/>
    <n v="4130"/>
    <s v="OF-MTCE"/>
    <s v="BASE JV"/>
    <s v="PRODUCTION"/>
    <s v="PRODUCTION"/>
    <s v="Production Services Manager"/>
    <s v="Head, Ops Integrity/Excellence Assurance"/>
    <x v="3"/>
    <s v="MUKAILA.OJIKUTU@SHELL.COM"/>
    <x v="0"/>
    <s v="OPEX"/>
    <s v="NON SAL"/>
    <s v="N/A"/>
    <s v="N/A"/>
    <s v="N/A"/>
    <s v="P235 Direct Management"/>
    <s v="S7200 Services"/>
    <s v="A2170 Direct Mngt and Overhead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26"/>
    <s v="PEB HSE COMPLIANCE"/>
    <n v="112926"/>
    <s v="PEB HSE COMPLIANCE (FIRE DRILLS/FIRE FIGHTING OPERATIONS)"/>
    <s v="IRETI OMOTOSO"/>
    <s v="PRODUCTION"/>
    <n v="415006"/>
    <n v="4150"/>
    <s v="HSE"/>
    <s v="BASE JV"/>
    <s v="PRODUCTION"/>
    <s v="PRODUCTION"/>
    <s v="Asset Manager, Swamp East Hub"/>
    <s v="Asset Management Integration Lead"/>
    <x v="6"/>
    <s v="SUNDAY.OTUU@SHELL.COM"/>
    <x v="0"/>
    <s v="OPEX"/>
    <s v="NON SAL"/>
    <s v="N/A"/>
    <s v="N/A"/>
    <s v="N/A"/>
    <s v="P236.02 HSE"/>
    <s v="S7200 Services"/>
    <s v="A2110 Production Operations"/>
    <n v="-0.03"/>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27"/>
    <s v="PIPELINES REFERENCE GUIDE"/>
    <n v="112927"/>
    <s v="PIPELINES REFERENCE GUIDE (ADMIN SERVICES COST)"/>
    <s v="IRETI OMOTOSO"/>
    <s v="PRODUCTION"/>
    <n v="414001"/>
    <n v="4140"/>
    <s v="OF-MTCE"/>
    <s v="BASE JV"/>
    <s v="PRODUCTION"/>
    <s v="PRODUCTION"/>
    <s v="Pipeline Asset Manager"/>
    <s v="_x0009_Production Support Manager                                                          "/>
    <x v="0"/>
    <s v="IKECHUKWU.ODINACHI@SHELL.COM"/>
    <x v="0"/>
    <s v="OPEX"/>
    <s v="NON SAL"/>
    <s v="N/A"/>
    <s v="N/A"/>
    <s v="C_OPSE_OIL_Z11"/>
    <s v="P231 Production Operations"/>
    <s v="S7200 Services"/>
    <s v="A2110 Production Operations"/>
    <n v="39840.280000000006"/>
    <n v="1997.92"/>
    <n v="0"/>
    <n v="119500"/>
    <n v="119500"/>
    <n v="0"/>
    <n v="119500"/>
    <n v="119500"/>
    <n v="0"/>
    <n v="0"/>
    <n v="0"/>
    <n v="119500"/>
    <n v="119500"/>
    <n v="0"/>
    <n v="119500"/>
    <n v="119500"/>
    <s v="DEVELOPMENT/UPDATE OF  50 NOS PIPELINES &amp; MANIFOLD DRAWINGS  (CTR from FEED covering,site visit &amp; measurement, 1PDMS/CAD Engr and Snr Eng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958.3333333333321"/>
    <n v="9958.3333333333321"/>
    <n v="9958.3333333333321"/>
    <n v="9958.3333333333321"/>
    <n v="9958.3333333333321"/>
    <n v="9958.3333333333321"/>
    <n v="9958.3333333333321"/>
    <n v="9958.3333333333321"/>
    <n v="9958.3333333333321"/>
    <n v="9958.3333333333321"/>
    <n v="9958.3333333333321"/>
    <n v="9958.3333333333321"/>
    <n v="119499.99999999996"/>
    <n v="35850"/>
  </r>
  <r>
    <n v="112937"/>
    <s v="PEC GENERAL OVERHEAD"/>
    <n v="112937"/>
    <s v="PEC GENERAL OVERHEAD -  (ICT - INFRASTRUCTURE)"/>
    <s v="IRETI OMOTOSO"/>
    <s v="PRODUCTION"/>
    <n v="415005"/>
    <n v="4150"/>
    <s v="OF-E&amp;M"/>
    <s v="BASE JV"/>
    <s v="PRODUCTION"/>
    <s v="PRODUCTION"/>
    <s v="Asset Manager, Swamp East Hub"/>
    <s v="Asset Management Integration Lead"/>
    <x v="6"/>
    <s v="CHIKEZIE.ODINAKA@SHELL.COM"/>
    <x v="0"/>
    <s v="OPEX"/>
    <s v="NON SAL"/>
    <s v="N/A"/>
    <s v="N/A"/>
    <s v="C_OPSE_OIL_Z11"/>
    <s v="P231 Production Operations"/>
    <s v="S7200 Services"/>
    <s v="A2110 Production Operations"/>
    <n v="0"/>
    <n v="13960.74"/>
    <n v="3396000"/>
    <n v="29150"/>
    <n v="40284.426229508201"/>
    <n v="3396000"/>
    <n v="29150"/>
    <n v="40284.426229508201"/>
    <n v="0"/>
    <m/>
    <n v="3396000"/>
    <n v="29150"/>
    <n v="40284.426229508201"/>
    <n v="3396000"/>
    <n v="29150"/>
    <n v="40284.426229508201"/>
    <s v="Payment for Telephone charges for FLB at the cost of N5K per person per mont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357.0355191256831"/>
    <n v="3357.0355191256831"/>
    <n v="3357.0355191256831"/>
    <n v="3357.0355191256831"/>
    <n v="3357.0355191256831"/>
    <n v="3357.0355191256831"/>
    <n v="3357.0355191256831"/>
    <n v="3357.0355191256831"/>
    <n v="3357.0355191256831"/>
    <n v="3357.0355191256831"/>
    <n v="3357.0355191256831"/>
    <n v="3357.0355191256831"/>
    <n v="40284.426229508194"/>
    <n v="12085.327868852461"/>
  </r>
  <r>
    <n v="112938"/>
    <s v="PTW CATERING/HOUSE KEEPING"/>
    <n v="112938"/>
    <s v="PTW CATERING/HOUSE KEEPING (CATERING)"/>
    <s v="IRETI OMOTOSO"/>
    <s v="PRODUCTION"/>
    <n v="415003"/>
    <n v="4150"/>
    <s v="PMM"/>
    <s v="BASE JV"/>
    <s v="PRODUCTION"/>
    <s v="PRODUCTION"/>
    <s v="Asset Manager, Swamp West Hub"/>
    <s v="Forcados Terminal Installation Manager"/>
    <x v="8"/>
    <s v="CHIBUIKE.ATU@SHELL.COM"/>
    <x v="0"/>
    <s v="OPEX"/>
    <s v="NON SAL"/>
    <s v="N/A"/>
    <s v="N/A"/>
    <s v="C_OPSE_OIL_Z11"/>
    <s v="P231 Production Operations"/>
    <s v="S7200 Services"/>
    <s v="A2110 Production Operations"/>
    <n v="1394804.75"/>
    <n v="1437458.6400000001"/>
    <n v="453561150"/>
    <n v="0"/>
    <n v="1487085.737704918"/>
    <n v="453561150"/>
    <n v="0"/>
    <n v="1487085.737704918"/>
    <n v="0"/>
    <n v="0"/>
    <n v="453561150"/>
    <n v="0"/>
    <n v="1487085.737704918"/>
    <n v="453561150"/>
    <n v="0"/>
    <n v="1487085.737704918"/>
    <s v="BREAKFAST 257 PERSONS FOR 365 DAYS @ UNIT COST NGN782 / Mea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3923.81147540984"/>
    <n v="123923.81147540984"/>
    <n v="123923.81147540984"/>
    <n v="123923.81147540984"/>
    <n v="123923.81147540984"/>
    <n v="123923.81147540984"/>
    <n v="123923.81147540984"/>
    <n v="123923.81147540984"/>
    <n v="123923.81147540984"/>
    <n v="123923.81147540984"/>
    <n v="123923.81147540984"/>
    <n v="123923.81147540984"/>
    <n v="1487085.7377049185"/>
    <n v="446125.72131147538"/>
  </r>
  <r>
    <n v="112939"/>
    <s v="PWB GENERAL OVERHEAD"/>
    <n v="112939"/>
    <s v="PWB GENERAL OVERHEAD (ICT-INFRA)"/>
    <s v="IRETI OMOTOSO"/>
    <s v="PRODUCTION"/>
    <n v="415005"/>
    <n v="4150"/>
    <s v="OF-E&amp;M"/>
    <s v="BASE JV"/>
    <s v="PRODUCTION"/>
    <s v="PRODUCTION"/>
    <s v="Asset Manager, Swamp West Hub"/>
    <s v="Asset Management Integration Lead"/>
    <x v="7"/>
    <s v="RICHARD.ITENE@SHELL.COM"/>
    <x v="0"/>
    <s v="OPEX"/>
    <s v="NON SAL"/>
    <s v="N/A"/>
    <s v="N/A"/>
    <s v="C_OPSE_OIL_Z11"/>
    <s v="P231 Production Operations"/>
    <s v="S7200 Services"/>
    <s v="A2110 Production Operations"/>
    <n v="-0.02"/>
    <n v="2257.92"/>
    <n v="201000"/>
    <n v="26460"/>
    <n v="27119.016393442624"/>
    <n v="201000"/>
    <n v="26460"/>
    <n v="27119.016393442624"/>
    <n v="0"/>
    <m/>
    <n v="201000"/>
    <n v="26460"/>
    <n v="27119.016393442624"/>
    <n v="201000"/>
    <n v="26460"/>
    <n v="27119.016393442624"/>
    <s v="Provision for Replacement of 5 GSM Handset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259.9180327868853"/>
    <n v="2259.9180327868853"/>
    <n v="2259.9180327868853"/>
    <n v="2259.9180327868853"/>
    <n v="2259.9180327868853"/>
    <n v="2259.9180327868853"/>
    <n v="2259.9180327868853"/>
    <n v="2259.9180327868853"/>
    <n v="2259.9180327868853"/>
    <n v="2259.9180327868853"/>
    <n v="2259.9180327868853"/>
    <n v="2259.9180327868853"/>
    <n v="27119.016393442624"/>
    <n v="8135.7049180327867"/>
  </r>
  <r>
    <n v="112940"/>
    <s v="OVERHEAD HR SERVICES- LEAN TEAM"/>
    <n v="112940"/>
    <s v="PROFESSIONAL  SUBSCRIPTION/-DEV DIRECTORATE"/>
    <s v="IRETI OMOTOSO"/>
    <s v="PRODUCTION"/>
    <n v="415004"/>
    <n v="4150"/>
    <s v="G&amp;A"/>
    <s v="BASE JV"/>
    <s v="PRODUCTION"/>
    <s v="PRODUCTION"/>
    <s v="Head CI/LEAN Implementation, Continuous Improvement/LEAN"/>
    <s v="_x0009_CI/LEAN Implementation Lead                                                        "/>
    <x v="3"/>
    <s v="LASBERY.OGOFIA@SHELL.COM"/>
    <x v="0"/>
    <s v="OPEX"/>
    <s v="NON SAL"/>
    <s v="N/A"/>
    <s v="N/A"/>
    <s v="N/A"/>
    <s v="P236.01 Technical Support"/>
    <s v="S7200 Services"/>
    <s v="A2340 Overhead"/>
    <n v="8052.47"/>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42"/>
    <s v="OVERHEADS EPG-PE"/>
    <n v="112942"/>
    <s v="OVERHEADS EPG-PE(AVIATION)"/>
    <s v="IRETI OMOTOSO"/>
    <s v="PRODUCTION"/>
    <n v="415003"/>
    <n v="4150"/>
    <s v="PMM"/>
    <s v="BASE JV"/>
    <s v="PRODUCTION"/>
    <s v="PRODUCTION"/>
    <s v="Management Adjustment"/>
    <s v="Management Adjustment"/>
    <x v="1"/>
    <s v="RUTH.OLUWOLE@SHELL.COM"/>
    <x v="0"/>
    <s v="OPEX"/>
    <s v="NON SAL"/>
    <s v="N/A"/>
    <s v="N/A"/>
    <s v="C_OPSE_OIL_Z11"/>
    <s v="P231 Production Operations"/>
    <s v="S7200 Services"/>
    <s v="A2110 Production Operations"/>
    <n v="-5171.32"/>
    <n v="0"/>
    <n v="0"/>
    <n v="25500000"/>
    <n v="25500000"/>
    <n v="0"/>
    <n v="25500000"/>
    <n v="2550000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25000"/>
    <n v="2125000"/>
    <n v="2125000"/>
    <n v="2125000"/>
    <n v="2125000"/>
    <n v="2125000"/>
    <n v="2125000"/>
    <n v="2125000"/>
    <n v="2125000"/>
    <n v="2125000"/>
    <n v="2125000"/>
    <n v="2125000"/>
    <n v="25500000"/>
    <n v="7650000"/>
  </r>
  <r>
    <n v="112943"/>
    <s v="PEC HSE COMPLIANCE"/>
    <n v="112943"/>
    <s v="PEC HSE COMPLIANCE (SAFETY INSPECTION / YEARLY AUDIT)"/>
    <s v="IRETI OMOTOSO"/>
    <s v="PRODUCTION"/>
    <n v="415006"/>
    <n v="4150"/>
    <s v="HSE"/>
    <s v="BASE JV"/>
    <s v="PRODUCTION"/>
    <s v="PRODUCTION"/>
    <s v="Asset Manager, Swamp East Hub"/>
    <s v="Asset Management Integration Lead"/>
    <x v="6"/>
    <s v="JACOB.OGOGO@SHELL.COM"/>
    <x v="0"/>
    <s v="OPEX"/>
    <s v="NON SAL"/>
    <s v="N/A"/>
    <s v="N/A"/>
    <s v="C_OPSE_OIL_Z11"/>
    <s v="P236.02 HSE"/>
    <s v="S7200 Services"/>
    <s v="A2110 Production Operations"/>
    <n v="51885.75"/>
    <n v="455.3"/>
    <n v="24000000"/>
    <n v="0"/>
    <n v="78688.524590163928"/>
    <n v="24000000"/>
    <n v="0"/>
    <n v="78688.524590163928"/>
    <n v="0"/>
    <m/>
    <n v="24000000"/>
    <n v="0"/>
    <n v="78688.524590163943"/>
    <n v="23374589.528467793"/>
    <n v="0"/>
    <n v="76637.998453992768"/>
    <s v="3 HSE Inspectors and Support Staff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57.377049180327"/>
    <n v="6557.377049180327"/>
    <n v="6557.377049180327"/>
    <n v="6557.377049180327"/>
    <n v="6557.377049180327"/>
    <n v="6557.377049180327"/>
    <n v="6557.377049180327"/>
    <n v="6557.377049180327"/>
    <n v="6557.377049180327"/>
    <n v="6557.377049180327"/>
    <n v="6557.377049180327"/>
    <n v="6557.377049180327"/>
    <n v="78688.524590163943"/>
    <n v="23606.557377049179"/>
  </r>
  <r>
    <n v="112944"/>
    <s v="PNP RELIABILITY IMPROVEMENT"/>
    <n v="112944"/>
    <s v="RELIABILITY IMPROVEMENT (PRODUCTION MAINTENANCE – OIL (ONSHORE))"/>
    <s v="IRETI OMOTOSO"/>
    <s v="PRODUCTION"/>
    <n v="413001"/>
    <n v="4130"/>
    <s v="OF-MTCE"/>
    <s v="BASE JV"/>
    <s v="PRODUCTION"/>
    <s v="PRODUCTION"/>
    <s v="Production Services Manager"/>
    <s v="Manager, Turnaround &amp; Maintenance Execution"/>
    <x v="2"/>
    <s v="FELIX.OWUNNE@SHELL.COM"/>
    <x v="0"/>
    <s v="OPEX"/>
    <s v="NON SAL"/>
    <s v="N/A"/>
    <s v="N/A"/>
    <s v="C_OPSE_OIL_Z11"/>
    <s v="P233 Facilities Maintenance"/>
    <s v="S7200 Services"/>
    <s v="A2170 Direct Mngt and Overheads"/>
    <n v="272662.63"/>
    <n v="212851.71000000002"/>
    <n v="39858000"/>
    <n v="133695"/>
    <n v="264376.96721311472"/>
    <n v="39858000"/>
    <n v="133695"/>
    <n v="264376.96721311472"/>
    <n v="0"/>
    <n v="0"/>
    <n v="39858000"/>
    <n v="133695"/>
    <n v="264376.96721311478"/>
    <n v="40978734.401813358"/>
    <n v="123579.82707926967"/>
    <n v="257936.33331472328"/>
    <s v="Reliability Improvement Support Services: PMO/PM Strategy Review. (6-monthly in 12 Districts: N136K/review x 24 =N3,264K). ref. contract no. NG01022382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2031.413934426226"/>
    <n v="22031.413934426226"/>
    <n v="22031.413934426226"/>
    <n v="22031.413934426226"/>
    <n v="22031.413934426226"/>
    <n v="22031.413934426226"/>
    <n v="22031.413934426226"/>
    <n v="22031.413934426226"/>
    <n v="22031.413934426226"/>
    <n v="22031.413934426226"/>
    <n v="22031.413934426226"/>
    <n v="22031.413934426226"/>
    <n v="264376.96721311478"/>
    <n v="79313.090163934408"/>
  </r>
  <r>
    <n v="112947"/>
    <s v="GMW GENERAL OH - GM SERVICES WARRI"/>
    <n v="112947"/>
    <s v="GMW GENERAL OH - GM SERVICES WARRI"/>
    <s v="IRETI OMOTOSO"/>
    <s v="PRODUCTION"/>
    <n v="415006"/>
    <n v="4150"/>
    <s v="G&amp;A"/>
    <s v="BASE JV"/>
    <s v="PRODUCTION"/>
    <s v="PRODUCTION"/>
    <s v="Asset Manager, Swamp West Hub"/>
    <s v="Asset Management Integration Lead"/>
    <x v="7"/>
    <s v="SONNY.OKOH@SHELL.COM"/>
    <x v="0"/>
    <s v="OPEX"/>
    <s v="NON SAL"/>
    <s v="N/A"/>
    <s v="N/A"/>
    <s v="N/A"/>
    <s v="P235 Direct Management"/>
    <s v="S7200 Services"/>
    <s v="A2170 Direct Mngt and Overheads"/>
    <n v="-3967.04"/>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48"/>
    <s v="OVERHEADS EPG-PE"/>
    <n v="112948"/>
    <s v="OVERHEADS EPG-PE (LAND TRANSPORT)"/>
    <s v="IRETI OMOTOSO"/>
    <s v="PRODUCTION"/>
    <n v="415003"/>
    <n v="4150"/>
    <s v="PMM"/>
    <s v="BASE JV"/>
    <s v="PRODUCTION"/>
    <s v="PRODUCTION"/>
    <s v="Asset Manager, Land East Hub"/>
    <s v="Asset Management Integration Lead"/>
    <x v="1"/>
    <s v="RUTH.OLUWOLE@SHELL.COM"/>
    <x v="0"/>
    <s v="OPEX"/>
    <s v="NON SAL"/>
    <s v="N/A"/>
    <s v="N/A"/>
    <s v="C_OPSE_OIL_Z11"/>
    <s v="P231 Production Operations"/>
    <s v="S7200 Services"/>
    <s v="A2110 Production Operations"/>
    <n v="26118.62"/>
    <n v="0"/>
    <n v="1878900"/>
    <n v="1800"/>
    <n v="7960.3278688524588"/>
    <n v="1878900"/>
    <n v="1800"/>
    <n v="7960.3278688524588"/>
    <n v="0"/>
    <m/>
    <n v="1878900"/>
    <n v="1800"/>
    <n v="7960.3278688524588"/>
    <n v="1878900"/>
    <n v="1800"/>
    <n v="7960.3278688524588"/>
    <s v="  Provision of Jeep @ N17,650/day for operational use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63.36065573770486"/>
    <n v="663.36065573770486"/>
    <n v="663.36065573770486"/>
    <n v="663.36065573770486"/>
    <n v="663.36065573770486"/>
    <n v="663.36065573770486"/>
    <n v="663.36065573770486"/>
    <n v="663.36065573770486"/>
    <n v="663.36065573770486"/>
    <n v="663.36065573770486"/>
    <n v="663.36065573770486"/>
    <n v="663.36065573770486"/>
    <n v="7960.3278688524597"/>
    <n v="2388.0983606557375"/>
  </r>
  <r>
    <n v="112950"/>
    <s v="PEB HSE COMPLIANCE"/>
    <n v="112950"/>
    <s v="PEB HSE COMPLIANCE (ENVIRONMENTAL LEGISLATION  &amp; SUBSCRIPTION )"/>
    <s v="IRETI OMOTOSO"/>
    <s v="PRODUCTION"/>
    <n v="415006"/>
    <n v="4150"/>
    <s v="HSE"/>
    <s v="BASE JV"/>
    <s v="PRODUCTION"/>
    <s v="PRODUCTION"/>
    <s v="Asset Manager, Swamp East Hub"/>
    <s v="Asset Management Integration Lead"/>
    <x v="6"/>
    <s v="SUNDAY.OTUU@SHELL.COM"/>
    <x v="0"/>
    <s v="OPEX"/>
    <s v="NON SAL"/>
    <s v="N/A"/>
    <s v="N/A"/>
    <s v="N/A"/>
    <s v="P236.02 HSE"/>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51"/>
    <s v="PEC HSE COMPLIANCE"/>
    <n v="112951"/>
    <s v="PEC HSE COMPLIANCE (ENVIRONMENTAL LEGISLATION  &amp; SUBSCRIPTION )"/>
    <s v="IRETI OMOTOSO"/>
    <s v="PRODUCTION"/>
    <n v="415006"/>
    <n v="4150"/>
    <s v="HSE"/>
    <s v="BASE JV"/>
    <s v="PRODUCTION"/>
    <s v="PRODUCTION"/>
    <s v="Asset Manager, Swamp East Hub"/>
    <s v="Asset Management Integration Lead"/>
    <x v="6"/>
    <s v="JACOB.OGOGO@SHELL.COM"/>
    <x v="0"/>
    <s v="OPEX"/>
    <s v="NON SAL"/>
    <s v="N/A"/>
    <s v="N/A"/>
    <s v="C_OPSE_OIL_Z11"/>
    <s v="P236.02 HSE"/>
    <s v="S7200 Services"/>
    <s v="A2110 Production Operations"/>
    <n v="13750.099999999999"/>
    <n v="5.35"/>
    <n v="6930000"/>
    <n v="0"/>
    <n v="22721.311475409835"/>
    <n v="6930000"/>
    <n v="0"/>
    <n v="22721.311475409835"/>
    <n v="0"/>
    <m/>
    <n v="6930000"/>
    <n v="0"/>
    <n v="22721.311475409839"/>
    <n v="6749412.7263450753"/>
    <n v="0"/>
    <n v="22129.222053590413"/>
    <s v=" Certification in ISO/OHSAS/SIEP audits, HSE-MS audits and other internal audit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93.4426229508194"/>
    <n v="1893.4426229508194"/>
    <n v="1893.4426229508194"/>
    <n v="1893.4426229508194"/>
    <n v="1893.4426229508194"/>
    <n v="1893.4426229508194"/>
    <n v="1893.4426229508194"/>
    <n v="1893.4426229508194"/>
    <n v="1893.4426229508194"/>
    <n v="1893.4426229508194"/>
    <n v="1893.4426229508194"/>
    <n v="1893.4426229508194"/>
    <n v="22721.311475409835"/>
    <n v="6816.3934426229507"/>
  </r>
  <r>
    <n v="112954"/>
    <s v="PWB POLLUTION CLEAN UP"/>
    <n v="112954"/>
    <s v="PBW ENVIRONMENTAL AFFAIRS (ESI &amp; STUDIES MAPPING)"/>
    <s v="IRETI OMOTOSO"/>
    <s v="PRODUCTION"/>
    <n v="415006"/>
    <n v="4150"/>
    <s v="HSE"/>
    <s v="BASE JV"/>
    <s v="PRODUCTION"/>
    <s v="PRODUCTION"/>
    <s v="Asset Manager, Swamp West Hub"/>
    <s v="Asset Management Integration Lead"/>
    <x v="7"/>
    <s v="MEZIE.ANABA@SHELL.COM"/>
    <x v="0"/>
    <s v="OPEX"/>
    <s v="NON SAL"/>
    <s v="N/A"/>
    <s v="N/A"/>
    <s v="C_OPSE_OIL_Z11"/>
    <s v="P244.01 Other Production Expenses"/>
    <s v="S7200 Services"/>
    <s v="A2110 Production Operations"/>
    <n v="39672.899999999987"/>
    <n v="427763.82"/>
    <n v="178913165.20538399"/>
    <n v="0"/>
    <n v="586600.54165699671"/>
    <n v="178913165.20538399"/>
    <n v="0"/>
    <n v="586600.54165699671"/>
    <n v="0"/>
    <m/>
    <n v="178913165.20538399"/>
    <n v="0"/>
    <n v="586600.54165699671"/>
    <n v="174250908.24644986"/>
    <n v="0"/>
    <n v="571314.4532670487"/>
    <s v="Provision of HSSE inspection services using MAPO Contract rate @ N7,247,282 per person for 13 pers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8883.378471416392"/>
    <n v="48883.378471416392"/>
    <n v="48883.378471416392"/>
    <n v="48883.378471416392"/>
    <n v="48883.378471416392"/>
    <n v="48883.378471416392"/>
    <n v="48883.378471416392"/>
    <n v="48883.378471416392"/>
    <n v="48883.378471416392"/>
    <n v="48883.378471416392"/>
    <n v="48883.378471416392"/>
    <n v="48883.378471416392"/>
    <n v="586600.54165699682"/>
    <n v="175980.16249709899"/>
  </r>
  <r>
    <n v="112957"/>
    <s v="FLOWLINE INTEGRITY MANAGEMENT"/>
    <n v="112957"/>
    <s v="FLOWLINE INTEGRITY MANAGEMENT (MAINTENANCE OF PIPELINES, FLOWLINES AND RISERS - GAS )"/>
    <s v="IRETI OMOTOSO"/>
    <s v="PRODUCTION"/>
    <n v="412003"/>
    <n v="4120"/>
    <s v="GAS"/>
    <s v="BASE JV"/>
    <s v="PRODUCTION"/>
    <s v="PRODUCTION"/>
    <s v="Pipeline Asset Manager"/>
    <s v="_x0009_Production Support Manager                                                          "/>
    <x v="0"/>
    <s v="IKECHUKWU.ODINACHI@SHELL.COM"/>
    <x v="0"/>
    <s v="OPEX"/>
    <s v="NON SAL"/>
    <s v="N/A"/>
    <s v="N/A"/>
    <s v="C_OPSE_OIL_Z11"/>
    <s v="P231 Production Operations"/>
    <s v="S7200 Services"/>
    <s v="A2110 Production Operations"/>
    <n v="282388.71999999997"/>
    <n v="227051.42000000007"/>
    <n v="82631600"/>
    <n v="346160"/>
    <n v="617083.27868852462"/>
    <n v="60635000"/>
    <n v="218080"/>
    <n v="416883.27868852462"/>
    <n v="-200200"/>
    <s v="REDUCTION IN SCOPE - DROP IN NUMBER OF BULK/FLOW LINES TO UNDERGO INTEGRITY  VERIFICATION AND CUT IN BUDGETED COST OF PROCURING AN LRUT MEASUREMENT TOOL."/>
    <n v="82631600"/>
    <n v="346159.99999999994"/>
    <n v="617083.27868852462"/>
    <n v="0"/>
    <n v="0"/>
    <n v="0"/>
    <s v="CARRY OUT INTEGRITY  VERIFICATION OF  ca 40,000m  BULK/FLOW LINES -   @F$6.01/m each ( Rates from 2016 contrac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1423.606557377047"/>
    <n v="51423.606557377047"/>
    <n v="51423.606557377047"/>
    <n v="51423.606557377047"/>
    <n v="51423.606557377047"/>
    <n v="51423.606557377047"/>
    <n v="51423.606557377047"/>
    <n v="51423.606557377047"/>
    <n v="51423.606557377047"/>
    <n v="51423.606557377047"/>
    <n v="51423.606557377047"/>
    <n v="51423.606557377047"/>
    <n v="617083.2786885245"/>
    <n v="185124.98360655739"/>
  </r>
  <r>
    <n v="112958"/>
    <s v="FOURTH PARTY PROJECTS-TRAVELS"/>
    <n v="112958"/>
    <s v="FOURTH PARTY PROJECTS-TRAVELS"/>
    <s v="IRETI OMOTOSO"/>
    <s v="PRODUCTION"/>
    <n v="415002"/>
    <n v="4150"/>
    <s v="G&amp;A"/>
    <s v="BASE JV"/>
    <s v="PRODUCTION"/>
    <s v="PRODUCTION"/>
    <s v="Production Services Manager"/>
    <s v="Logistics Manager"/>
    <x v="5"/>
    <s v="PETER.AKPOKODJE@SHELL.COM"/>
    <x v="0"/>
    <s v="OPEX"/>
    <s v="NON SAL"/>
    <s v="N/A"/>
    <s v="N/A"/>
    <s v="C_OPSE_OIL_Z11"/>
    <s v="P236.07 Procurement Management"/>
    <s v="S7200 Services"/>
    <s v="A2340 Overhead"/>
    <n v="1976.73"/>
    <n v="0"/>
    <n v="2230000"/>
    <n v="2020"/>
    <n v="9331.4754098360645"/>
    <n v="2230000"/>
    <n v="2020"/>
    <n v="9331.4754098360645"/>
    <n v="0"/>
    <n v="0"/>
    <n v="2230000"/>
    <n v="2020"/>
    <n v="9331.4754098360645"/>
    <n v="2274940.7214268791"/>
    <n v="2296.7964752043495"/>
    <n v="9755.6185126695273"/>
    <s v="Hotel Accomodation (Loca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77.62295081967204"/>
    <n v="777.62295081967204"/>
    <n v="777.62295081967204"/>
    <n v="777.62295081967204"/>
    <n v="777.62295081967204"/>
    <n v="777.62295081967204"/>
    <n v="777.62295081967204"/>
    <n v="777.62295081967204"/>
    <n v="777.62295081967204"/>
    <n v="777.62295081967204"/>
    <n v="777.62295081967204"/>
    <n v="777.62295081967204"/>
    <n v="9331.4754098360645"/>
    <n v="2799.4426229508194"/>
  </r>
  <r>
    <n v="112960"/>
    <s v="GPO.GEN.CATERING"/>
    <n v="112960"/>
    <s v="STAFF WELFARE &amp; RECOGNITION"/>
    <s v="IRETI OMOTOSO"/>
    <s v="PRODUCTION"/>
    <n v="415006"/>
    <n v="4150"/>
    <s v="HSE"/>
    <s v="BASE JV"/>
    <s v="PRODUCTION"/>
    <s v="PRODUCTION"/>
    <s v="Asset Manager, EA Hub"/>
    <s v="Asset Management Integration Lead"/>
    <x v="4"/>
    <s v="OGBONNA.NWACHI@SHELL.COM"/>
    <x v="0"/>
    <s v="OPEX"/>
    <s v="NON SAL"/>
    <s v="N/A"/>
    <s v="N/A"/>
    <s v="N_EAZZ_OFS_N01"/>
    <s v="P231 Production Operations"/>
    <s v="S7200 Services"/>
    <s v="A2110 Production Operations"/>
    <n v="262352.03999999998"/>
    <n v="76514.91"/>
    <n v="29422750"/>
    <n v="0"/>
    <n v="96468.032786885247"/>
    <n v="29422750"/>
    <n v="0"/>
    <n v="96468.032786885247"/>
    <n v="0"/>
    <n v="0"/>
    <n v="29422750"/>
    <n v="0"/>
    <n v="96468.032786885247"/>
    <n v="19649166.941109065"/>
    <n v="0"/>
    <n v="64423.498167570702"/>
    <s v="Provision for Safety Award and Recognition, Team Building activities for offshore crew, Non-Traditional rewards, Key events celebrations offshore and Perfect days pay-ou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039.0027322404367"/>
    <n v="8039.0027322404367"/>
    <n v="8039.0027322404367"/>
    <n v="8039.0027322404367"/>
    <n v="8039.0027322404367"/>
    <n v="8039.0027322404367"/>
    <n v="8039.0027322404367"/>
    <n v="8039.0027322404367"/>
    <n v="8039.0027322404367"/>
    <n v="8039.0027322404367"/>
    <n v="8039.0027322404367"/>
    <n v="8039.0027322404367"/>
    <n v="96468.032786885233"/>
    <n v="28940.409836065573"/>
  </r>
  <r>
    <n v="112961"/>
    <s v="OVERHEADS EPG-PE"/>
    <n v="112961"/>
    <s v="OVERHEADS EPG-PE (ADMIN SERVICES COST)"/>
    <s v="IRETI OMOTOSO"/>
    <s v="PRODUCTION"/>
    <n v="415002"/>
    <n v="4150"/>
    <s v="G&amp;A"/>
    <s v="BASE JV"/>
    <s v="PRODUCTION"/>
    <s v="PRODUCTION"/>
    <s v="Asset Manager, Land East Hub"/>
    <s v="Asset Management Integration Lead"/>
    <x v="1"/>
    <s v="RUTH.OLUWOLE@SHELL.COM"/>
    <x v="0"/>
    <s v="OPEX"/>
    <s v="NON SAL"/>
    <s v="N/A"/>
    <s v="N/A"/>
    <s v="C_OPSE_OIL_Z11"/>
    <s v="P231 Production Operations"/>
    <s v="S7200 Services"/>
    <s v="A2110 Production Operations"/>
    <n v="13383.9"/>
    <n v="277.52999999999997"/>
    <n v="2820000"/>
    <n v="2344"/>
    <n v="11589.901639344262"/>
    <n v="2820000"/>
    <n v="2344"/>
    <n v="11589.901639344262"/>
    <n v="0"/>
    <m/>
    <n v="2820000"/>
    <n v="2344"/>
    <n v="11589.901639344262"/>
    <n v="1672696.1795555404"/>
    <n v="2380.6897953316898"/>
    <n v="7864.9395643662483"/>
    <s v="  Hardhat for GM Onshore Asset visitors average 8/y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65.82513661202177"/>
    <n v="965.82513661202177"/>
    <n v="965.82513661202177"/>
    <n v="965.82513661202177"/>
    <n v="965.82513661202177"/>
    <n v="965.82513661202177"/>
    <n v="965.82513661202177"/>
    <n v="965.82513661202177"/>
    <n v="965.82513661202177"/>
    <n v="965.82513661202177"/>
    <n v="965.82513661202177"/>
    <n v="965.82513661202177"/>
    <n v="11589.901639344263"/>
    <n v="3476.9704918032785"/>
  </r>
  <r>
    <n v="113014"/>
    <s v="PEC COMMUNITY RELATIONS"/>
    <n v="113014"/>
    <s v="COMMUNITY RELATIONS SWAMP 1 - CR STAFF (CAPACITY BUILDING )"/>
    <s v="IRETI OMOTOSO"/>
    <s v="PRODUCTION"/>
    <n v="415008"/>
    <n v="4150"/>
    <s v="CDPA"/>
    <s v="BASE JV"/>
    <s v="PRODUCTION"/>
    <s v="PRODUCTION"/>
    <s v="Asset Manager, Swamp East Hub"/>
    <s v="Asset Management Integration Lead"/>
    <x v="6"/>
    <s v="APOLLOS.NAL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NF.CRC.71300T"/>
    <s v="BONNY COMMUNITY RELATIONS TRAINING/DEV"/>
    <n v="113014"/>
    <s v="COMMUNITY RELATIONS SWAMP 1 - CR STAFF (CAPACITY BUILDING )"/>
    <s v="IRETI OMOTOSO"/>
    <s v="PRODUCTION"/>
    <n v="415008"/>
    <n v="4150"/>
    <s v="CDPA"/>
    <s v="BASE JV"/>
    <s v="PRODUCTION"/>
    <s v="PRODUCTION"/>
    <s v="Asset Manager, Swamp East Hub"/>
    <s v="Asset Management Integration Lead"/>
    <x v="6"/>
    <s v="APOLLOS.NAL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22"/>
    <s v="PWB COMMUNITY GENERATOR OPERATE "/>
    <n v="113022"/>
    <s v="PWB COMMUNITY GENERATOR OPERATE  (CD - ELECTRIFICATION)"/>
    <s v="IRETI OMOTOSO"/>
    <s v="PRODUCTION"/>
    <n v="415008"/>
    <n v="4150"/>
    <s v="CDPA"/>
    <s v="BASE JV"/>
    <s v="PRODUCTION"/>
    <s v="PRODUCTION"/>
    <s v="Asset Manager, Swamp West Hub"/>
    <s v="Asset Management Integration Lead"/>
    <x v="7"/>
    <s v="OLALEKAN.L.DANIEL@SHELL.COM"/>
    <x v="0"/>
    <s v="OPEX"/>
    <s v="NON SAL"/>
    <s v="N/A"/>
    <s v="N/A"/>
    <s v="C_OPSE_OIL_Z11"/>
    <s v="P231 Production Operations"/>
    <s v="S7200 Services"/>
    <s v="A2110 Production Operations"/>
    <n v="109336.31"/>
    <n v="4433.2999999999984"/>
    <n v="328111699.92000002"/>
    <n v="0"/>
    <n v="1075776.0653114754"/>
    <n v="328111699.92000002"/>
    <n v="0"/>
    <n v="1075776.0653114754"/>
    <n v="0"/>
    <m/>
    <n v="328111699.92000002"/>
    <n v="0"/>
    <n v="1075776.0653114757"/>
    <n v="310673148.00000006"/>
    <n v="0"/>
    <n v="1018600.4852459019"/>
    <s v="Supply of Diesel to power Degele community Gen(365KVA CAT) for 12hrs per day at a daily consumption 367 liters per da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9648.005442622947"/>
    <n v="89648.005442622947"/>
    <n v="89648.005442622947"/>
    <n v="89648.005442622947"/>
    <n v="89648.005442622947"/>
    <n v="89648.005442622947"/>
    <n v="89648.005442622947"/>
    <n v="89648.005442622947"/>
    <n v="89648.005442622947"/>
    <n v="89648.005442622947"/>
    <n v="89648.005442622947"/>
    <n v="89648.005442622947"/>
    <n v="1075776.0653114754"/>
    <n v="322732.8195934426"/>
  </r>
  <r>
    <n v="112969"/>
    <s v="PNP PRODUCTION OPS EXCELLENCE"/>
    <n v="112969"/>
    <s v="P&amp;T PRODUCTION OPS EXCELLENCE"/>
    <s v="IRETI OMOTOSO"/>
    <s v="PRODUCTION"/>
    <n v="413001"/>
    <n v="4130"/>
    <s v="OF-MTCE"/>
    <s v="BASE JV"/>
    <s v="PRODUCTION"/>
    <s v="PRODUCTION"/>
    <s v="Production Services Manager"/>
    <s v="WRFM &amp; Smartfield Manager"/>
    <x v="3"/>
    <s v="MARTINS.AMOS@SHELL.COM"/>
    <x v="0"/>
    <s v="OPEX"/>
    <s v="NON SAL"/>
    <s v="N/A"/>
    <s v="N/A"/>
    <s v="C_OPSE_OIL_Z11"/>
    <s v="P231 Production Operations"/>
    <s v="S7200 Services"/>
    <s v="A2170 Direct Mngt and Overheads"/>
    <n v="330867.20000000001"/>
    <n v="248332.71000000002"/>
    <n v="57000000"/>
    <n v="25000"/>
    <n v="211885.24590163934"/>
    <n v="57000000"/>
    <n v="25000"/>
    <n v="211885.24590163934"/>
    <n v="0"/>
    <n v="0"/>
    <n v="57000000"/>
    <n v="25000"/>
    <n v="211885.24590163934"/>
    <n v="59090821.454019085"/>
    <n v="23108.535674346396"/>
    <n v="216848.93388424505"/>
    <s v="NLNG Fix the Basic: (Well Optimisation Using PU; BNAG Manifold data to PI)_x000a_Complete PU and integrate Gas Chromatographs to PI for 2 facilities (SOKU and BNAG)_x000a_Utilisation of 1 JG5 MAPO resource to execute workscope (=N=9.5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657.103825136612"/>
    <n v="17657.103825136612"/>
    <n v="17657.103825136612"/>
    <n v="17657.103825136612"/>
    <n v="17657.103825136612"/>
    <n v="17657.103825136612"/>
    <n v="17657.103825136612"/>
    <n v="17657.103825136612"/>
    <n v="17657.103825136612"/>
    <n v="17657.103825136612"/>
    <n v="17657.103825136612"/>
    <n v="17657.103825136612"/>
    <n v="211885.24590163934"/>
    <n v="63565.573770491799"/>
  </r>
  <r>
    <n v="112971"/>
    <s v="PWB COMMUNITY RELATIONS -FUEL           "/>
    <n v="112971"/>
    <s v="PWB COMMUNITY RELATIONS -FUEL           "/>
    <s v="IRETI OMOTOSO"/>
    <s v="PRODUCTION"/>
    <n v="415008"/>
    <n v="4150"/>
    <s v="CDPA"/>
    <s v="BASE JV"/>
    <s v="PRODUCTION"/>
    <s v="PRODUCTION"/>
    <s v="Asset Manager, Swamp West Hub"/>
    <s v="Asset Management Integration Lead"/>
    <x v="7"/>
    <s v="OGBONNA.ONUGHA@SHELL.COM"/>
    <x v="0"/>
    <s v="OPEX"/>
    <s v="NON SAL"/>
    <s v="N/A"/>
    <s v="N/A"/>
    <s v="N/A"/>
    <s v="P236.08 Overhead (SCD)"/>
    <s v="S7200 Services"/>
    <s v="A2340 Overhead"/>
    <n v="246515.95"/>
    <n v="279739.32"/>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72"/>
    <s v="PWB GENERAL OVERHEAD"/>
    <n v="112972"/>
    <s v="PWB GENERAL OVERHEAD (LABOUR CONTRACT)"/>
    <s v="IRETI OMOTOSO"/>
    <s v="PRODUCTION"/>
    <n v="415004"/>
    <n v="4150"/>
    <s v="G&amp;A"/>
    <s v="BASE JV"/>
    <s v="PRODUCTION"/>
    <s v="PRODUCTION"/>
    <s v="Asset Manager, Swamp West Hub"/>
    <s v="Asset Management Integration Lead"/>
    <x v="7"/>
    <s v="RICHARD.ITENE@SHELL.COM"/>
    <x v="0"/>
    <s v="OPEX"/>
    <s v="NON SAL"/>
    <s v="N/A"/>
    <s v="N/A"/>
    <s v="C_OPSE_OIL_Z11"/>
    <s v="P231 Production Operations"/>
    <s v="S7200 Services"/>
    <s v="A2110 Production Operations"/>
    <n v="104436.67"/>
    <n v="168042.32"/>
    <n v="24110708.414694004"/>
    <n v="0"/>
    <n v="79051.50299899673"/>
    <n v="24110708.414694004"/>
    <n v="0"/>
    <n v="79051.50299899673"/>
    <n v="0"/>
    <m/>
    <n v="24110708.414694"/>
    <n v="0"/>
    <n v="79051.50299899673"/>
    <n v="24110708.414694"/>
    <n v="0"/>
    <n v="79051.502998996715"/>
    <s v="Provision for Production IT support services @N9411,690 anually, 2 Persons Required."/>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87.6252499163938"/>
    <n v="6587.6252499163938"/>
    <n v="6587.6252499163938"/>
    <n v="6587.6252499163938"/>
    <n v="6587.6252499163938"/>
    <n v="6587.6252499163938"/>
    <n v="6587.6252499163938"/>
    <n v="6587.6252499163938"/>
    <n v="6587.6252499163938"/>
    <n v="6587.6252499163938"/>
    <n v="6587.6252499163938"/>
    <n v="6587.6252499163938"/>
    <n v="79051.502998996744"/>
    <n v="23715.450899699019"/>
  </r>
  <r>
    <n v="112973"/>
    <s v="PWB POLLUTION CLEAN UP"/>
    <n v="112973"/>
    <s v="PBW ENVIRONMENTAL AFFAIRS (FIRE DRILLS &amp; OPERATIONS)"/>
    <s v="IRETI OMOTOSO"/>
    <s v="PRODUCTION"/>
    <n v="415006"/>
    <n v="4150"/>
    <s v="HSE"/>
    <s v="BASE JV"/>
    <s v="PRODUCTION"/>
    <s v="PRODUCTION"/>
    <s v="Asset Manager, Swamp West Hub"/>
    <s v="Asset Management Integration Lead"/>
    <x v="7"/>
    <s v="MEZIE.ANABA@SHELL.COM"/>
    <x v="0"/>
    <s v="OPEX"/>
    <s v="NON SAL"/>
    <s v="N/A"/>
    <s v="N/A"/>
    <s v="C_OPSE_OIL_Z11"/>
    <s v="P244.01 Other Production Expenses"/>
    <s v="S7200 Services"/>
    <s v="A2110 Production Operations"/>
    <n v="29695.97"/>
    <n v="28819.53"/>
    <n v="4000000"/>
    <n v="49375.649999999994"/>
    <n v="62490.404098360654"/>
    <n v="4000000"/>
    <n v="49375.649999999994"/>
    <n v="62490.404098360654"/>
    <n v="0"/>
    <m/>
    <n v="4000000"/>
    <n v="49375.65"/>
    <n v="62490.404098360654"/>
    <n v="4000000"/>
    <n v="49375.65"/>
    <n v="62490.404098360654"/>
    <s v="50kg DCP Extinguish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207.5336748633872"/>
    <n v="5207.5336748633872"/>
    <n v="5207.5336748633872"/>
    <n v="5207.5336748633872"/>
    <n v="5207.5336748633872"/>
    <n v="5207.5336748633872"/>
    <n v="5207.5336748633872"/>
    <n v="5207.5336748633872"/>
    <n v="5207.5336748633872"/>
    <n v="5207.5336748633872"/>
    <n v="5207.5336748633872"/>
    <n v="5207.5336748633872"/>
    <n v="62490.404098360632"/>
    <n v="18747.121229508197"/>
  </r>
  <r>
    <n v="112974"/>
    <s v="PWC GENERAL OVERHEAD"/>
    <n v="112974"/>
    <s v="PWC GENERAL OVERHEAD (LABOUR CONTRACT)"/>
    <s v="IRETI OMOTOSO"/>
    <s v="PRODUCTION"/>
    <n v="415002"/>
    <n v="4150"/>
    <s v="G&amp;A"/>
    <s v="BASE JV"/>
    <s v="PRODUCTION"/>
    <s v="PRODUCTION"/>
    <s v="Asset Manager, Swamp West Hub"/>
    <s v="Asset Management Integration Lead"/>
    <x v="7"/>
    <s v="RICHARD.ITENE@SHELL.COM"/>
    <x v="0"/>
    <s v="OPEX"/>
    <s v="NON SAL"/>
    <s v="N/A"/>
    <s v="N/A"/>
    <s v="C_OPSE_OIL_Z11"/>
    <s v="P231 Production Operations"/>
    <s v="S7200 Services"/>
    <s v="A2110 Production Operations"/>
    <n v="271893.46999999997"/>
    <n v="210833.15999999997"/>
    <n v="74993883.357152745"/>
    <n v="0"/>
    <n v="245881.58477754999"/>
    <n v="74993883.357152745"/>
    <n v="0"/>
    <n v="245881.58477754999"/>
    <n v="0"/>
    <m/>
    <n v="74993883.35715276"/>
    <n v="0"/>
    <n v="245881.58477755004"/>
    <n v="77744739.852649957"/>
    <n v="0"/>
    <n v="254900.78640213099"/>
    <s v="Provision for Production IT support services @N9,411,690 anually, 3 Persons Required."/>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490.132064795831"/>
    <n v="20490.132064795831"/>
    <n v="20490.132064795831"/>
    <n v="20490.132064795831"/>
    <n v="20490.132064795831"/>
    <n v="20490.132064795831"/>
    <n v="20490.132064795831"/>
    <n v="20490.132064795831"/>
    <n v="20490.132064795831"/>
    <n v="20490.132064795831"/>
    <n v="20490.132064795831"/>
    <n v="20490.132064795831"/>
    <n v="245881.58477754993"/>
    <n v="73764.47543326499"/>
  </r>
  <r>
    <s v="O.NG.PBW.ECF.CGC.71300"/>
    <s v="PBW ESCRAVOS BEACH F/S FACIL  COMMUNITY GENERATOR OPERATE"/>
    <n v="113022"/>
    <s v="PWB COMMUNITY GENERATOR OPERATE  (CD - ELECTRIFICATION)"/>
    <s v="IRETI OMOTOSO"/>
    <s v="PRODUCTION"/>
    <n v="415008"/>
    <n v="4150"/>
    <s v="CDPA"/>
    <s v="BASE JV"/>
    <s v="PRODUCTION"/>
    <s v="PRODUCTION"/>
    <s v="Asset Manager, Swamp West Hub"/>
    <s v="Asset Management Integration Lead"/>
    <x v="7"/>
    <s v="OLALEKAN.L.DANIEL@SHELL.COM"/>
    <x v="0"/>
    <s v="OPEX"/>
    <s v="NON SAL"/>
    <s v="N/A"/>
    <s v="N/A"/>
    <s v="N/A"/>
    <s v="P231 Production Operations"/>
    <s v="S7200 Services"/>
    <s v="A2110 Production Operations"/>
    <n v="32881.569999999992"/>
    <n v="325423.6600000000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TF.CGC.71300"/>
    <s v="PBW OTUMARA F/S FACIL COMMUNITY GENERATOR OPERATE"/>
    <n v="113022"/>
    <s v="PWB COMMUNITY GENERATOR OPERATE  (CD - ELECTRIFICATION)"/>
    <s v="IRETI OMOTOSO"/>
    <s v="PRODUCTION"/>
    <n v="415008"/>
    <n v="4150"/>
    <s v="CDPA"/>
    <s v="BASE JV"/>
    <s v="PRODUCTION"/>
    <s v="PRODUCTION"/>
    <s v="Asset Manager, Swamp West Hub"/>
    <s v="Asset Management Integration Lead"/>
    <x v="7"/>
    <s v="OLALEKAN.L.DANIEL@SHELL.COM"/>
    <x v="0"/>
    <s v="OPEX"/>
    <s v="NON SAL"/>
    <s v="N/A"/>
    <s v="N/A"/>
    <s v="N/A"/>
    <s v="P231 Production Operations"/>
    <s v="S7200 Services"/>
    <s v="A2110 Production Operations"/>
    <n v="49307.569999999992"/>
    <n v="519905.1000000000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SHF.CGC.71300"/>
    <s v="PBW SAGHARA F/S FACIL  COMMUNITY GENERATOR OPERATE"/>
    <n v="113022"/>
    <s v="PWB COMMUNITY GENERATOR OPERATE  (CD - ELECTRIFICATION)"/>
    <s v="IRETI OMOTOSO"/>
    <s v="PRODUCTION"/>
    <n v="415008"/>
    <n v="4150"/>
    <s v="CDPA"/>
    <s v="BASE JV"/>
    <s v="PRODUCTION"/>
    <s v="PRODUCTION"/>
    <s v="Asset Manager, Swamp West Hub"/>
    <s v="Asset Management Integration Lead"/>
    <x v="7"/>
    <s v="OLALEKAN.L.DANIEL@SHELL.COM"/>
    <x v="0"/>
    <s v="OPEX"/>
    <s v="NON SAL"/>
    <s v="N/A"/>
    <s v="N/A"/>
    <s v="N/A"/>
    <s v="P231 Production Operations"/>
    <s v="S7200 Services"/>
    <s v="A2110 Production Operations"/>
    <n v="-6054.44"/>
    <n v="88432.950000000012"/>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83"/>
    <s v="OVERHEADS, PN PEB"/>
    <n v="112983"/>
    <s v="OVERHEADS, PN PEB ALLOWANCES AND GENERAL OVERHEADS (ADMIN SERVICES COST)"/>
    <s v="IRETI OMOTOSO"/>
    <s v="PRODUCTION"/>
    <n v="415002"/>
    <n v="4150"/>
    <s v="G&amp;A"/>
    <s v="BASE JV"/>
    <s v="PRODUCTION"/>
    <s v="PRODUCTION"/>
    <s v="Asset Manager, Swamp East Hub"/>
    <s v="Asset Management Integration Lead"/>
    <x v="6"/>
    <s v="JULIUS.OHALLEM@SHELL.COM"/>
    <x v="0"/>
    <s v="OPEX"/>
    <s v="NON SAL"/>
    <s v="N/A"/>
    <s v="N/A"/>
    <s v="N/A"/>
    <s v="P231 Production Operations"/>
    <s v="S7200 Services"/>
    <s v="A2110 Production Operations"/>
    <n v="-2.5999999999999996"/>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0260"/>
    <s v="GENERALOVERHEADSWAMP1WEST"/>
    <n v="113025"/>
    <s v="PWB GENERAL OVERHEAD (ADMIN SERVICES)"/>
    <s v="IRETI OMOTOSO"/>
    <s v="PRODUCTION"/>
    <n v="415002"/>
    <n v="4150"/>
    <s v="G&amp;A"/>
    <s v="BASE JV"/>
    <s v="PRODUCTION"/>
    <s v="PRODUCTION"/>
    <s v="Asset Manager, Swamp West Hub"/>
    <s v="Asset Management Integration Lead"/>
    <x v="7"/>
    <s v="RICHARD.ITENE@SHELL.COM"/>
    <x v="0"/>
    <s v="OPEX"/>
    <s v="NON SAL"/>
    <s v="N/A"/>
    <s v="N/A"/>
    <s v="N/A"/>
    <s v="P231 Production Operations"/>
    <s v="S7200 Services"/>
    <s v="A2110 Production Operations"/>
    <n v="-0.02"/>
    <n v="586.22"/>
    <n v="0"/>
    <n v="0"/>
    <n v="0"/>
    <n v="0"/>
    <n v="0"/>
    <n v="0"/>
    <n v="0"/>
    <m/>
    <n v="9811640"/>
    <n v="0"/>
    <n v="32169.311475409835"/>
    <n v="5819820.1216930225"/>
    <n v="0"/>
    <n v="19081.377448173844"/>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85"/>
    <s v="PEB HSE COMPLIANCE"/>
    <n v="112985"/>
    <s v="PEB HSE COMPLIANCE (WASTE MANAGEMENT )"/>
    <s v="IRETI OMOTOSO"/>
    <s v="PRODUCTION"/>
    <n v="415006"/>
    <n v="4150"/>
    <s v="HSE"/>
    <s v="BASE JV"/>
    <s v="PRODUCTION"/>
    <s v="PRODUCTION"/>
    <s v="Asset Manager, Swamp East Hub"/>
    <s v="Asset Management Integration Lead"/>
    <x v="6"/>
    <s v="SUNDAY.OTUU@SHELL.COM"/>
    <x v="0"/>
    <s v="OPEX"/>
    <s v="NON SAL"/>
    <s v="N/A"/>
    <s v="N/A"/>
    <s v="N/A"/>
    <s v="P236.02 HSE"/>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86"/>
    <s v="PEC HSE COMPLIANCE"/>
    <n v="112986"/>
    <s v="PEC HSE COMPLIANCE (WASTE MANAGEMENT )"/>
    <s v="IRETI OMOTOSO"/>
    <s v="PRODUCTION"/>
    <n v="415006"/>
    <n v="4150"/>
    <s v="HSE"/>
    <s v="BASE JV"/>
    <s v="PRODUCTION"/>
    <s v="PRODUCTION"/>
    <s v="Asset Manager, Swamp East Hub"/>
    <s v="Asset Management Integration Lead"/>
    <x v="6"/>
    <s v="JACOB.OGOGO@SHELL.COM"/>
    <x v="0"/>
    <s v="OPEX"/>
    <s v="NON SAL"/>
    <s v="N/A"/>
    <s v="N/A"/>
    <s v="C_OPSE_OIL_Z11"/>
    <s v="P236.02 HSE"/>
    <s v="S7200 Services"/>
    <s v="A2110 Production Operations"/>
    <n v="76152.319999999992"/>
    <n v="203408.65000000002"/>
    <n v="12263999.999999998"/>
    <n v="18000"/>
    <n v="58209.836065573763"/>
    <n v="12263999.999999998"/>
    <n v="18000"/>
    <n v="58209.836065573763"/>
    <n v="0"/>
    <m/>
    <n v="12263999.999999998"/>
    <n v="18000"/>
    <n v="58209.836065573771"/>
    <n v="11951294.764233897"/>
    <n v="18000"/>
    <n v="57184.572997488183"/>
    <s v="Waste evacuated quarterly from 3 locations (Soku GP, Soku FS ans Oloma FS) in Swamp 1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850.8196721311469"/>
    <n v="4850.8196721311469"/>
    <n v="4850.8196721311469"/>
    <n v="4850.8196721311469"/>
    <n v="4850.8196721311469"/>
    <n v="4850.8196721311469"/>
    <n v="4850.8196721311469"/>
    <n v="4850.8196721311469"/>
    <n v="4850.8196721311469"/>
    <n v="4850.8196721311469"/>
    <n v="4850.8196721311469"/>
    <n v="4850.8196721311469"/>
    <n v="58209.836065573763"/>
    <n v="17462.950819672129"/>
  </r>
  <r>
    <n v="101623"/>
    <s v="PWB GENERAL SALARY &amp; WAGES              "/>
    <n v="113025"/>
    <s v="PWB GENERAL OVERHEAD (ADMIN SERVICES)"/>
    <s v="IRETI OMOTOSO"/>
    <s v="PRODUCTION"/>
    <n v="415002"/>
    <n v="4150"/>
    <s v="G&amp;A"/>
    <s v="BASE JV"/>
    <s v="PRODUCTION"/>
    <s v="PRODUCTION"/>
    <s v="Asset Manager, Swamp West Hub"/>
    <s v="Asset Management Integration Lead"/>
    <x v="7"/>
    <s v="RICHARD.ITENE@SHELL.COM"/>
    <x v="0"/>
    <s v="OPEX"/>
    <s v="NON SAL"/>
    <s v="N/A"/>
    <s v="N/A"/>
    <s v="N/A"/>
    <s v="P231 Production Operations"/>
    <s v="S7200 Services"/>
    <s v="A2110 Production Operations"/>
    <n v="850.3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91"/>
    <s v="GENERAL OVERHEADS OKOLOMA"/>
    <n v="112991"/>
    <s v="AFAM GRF OPERATION OVERHEADS (ICT - INFRASTRUCTURE)"/>
    <s v="IRETI OMOTOSO"/>
    <s v="PRODUCTION"/>
    <n v="414003"/>
    <n v="4140"/>
    <s v="GAS"/>
    <s v="DOMGAS/IPP"/>
    <s v="PRODUCTION"/>
    <s v="PRODUCTION"/>
    <s v="Asset Manager, Land East Hub"/>
    <s v="Asset Management Integration Lead"/>
    <x v="1"/>
    <s v="DENNIS.ONYEBUCHIE@SHELL.COM"/>
    <x v="0"/>
    <s v="OPEX"/>
    <s v="NON SAL"/>
    <s v="N/A"/>
    <s v="N/A"/>
    <s v="C_OPSE_OIL_Z11"/>
    <s v="P234 Power Operations"/>
    <s v="S7200 Services"/>
    <s v="A2110 Production Operations"/>
    <n v="7968.4500000000007"/>
    <n v="110"/>
    <n v="2832000"/>
    <n v="9000"/>
    <n v="18285.245901639344"/>
    <n v="2832000"/>
    <n v="9000"/>
    <n v="18285.245901639344"/>
    <n v="0"/>
    <m/>
    <n v="2832000"/>
    <n v="9000"/>
    <n v="18285.245901639344"/>
    <n v="2832000"/>
    <n v="9000"/>
    <n v="18285.245901639344"/>
    <s v="Service charge for tetra phones -payment for call charg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23.7704918032787"/>
    <n v="1523.7704918032787"/>
    <n v="1523.7704918032787"/>
    <n v="1523.7704918032787"/>
    <n v="1523.7704918032787"/>
    <n v="1523.7704918032787"/>
    <n v="1523.7704918032787"/>
    <n v="1523.7704918032787"/>
    <n v="1523.7704918032787"/>
    <n v="1523.7704918032787"/>
    <n v="1523.7704918032787"/>
    <n v="1523.7704918032787"/>
    <n v="18285.245901639348"/>
    <n v="5485.5737704918029"/>
  </r>
  <r>
    <n v="113025"/>
    <s v="PWB GENERAL OVERHEAD"/>
    <n v="113025"/>
    <s v="PWB GENERAL OVERHEAD (ADMIN SERVICES)"/>
    <s v="IRETI OMOTOSO"/>
    <s v="PRODUCTION"/>
    <n v="415002"/>
    <n v="4150"/>
    <s v="G&amp;A"/>
    <s v="BASE JV"/>
    <s v="PRODUCTION"/>
    <s v="PRODUCTION"/>
    <s v="Asset Manager, Swamp West Hub"/>
    <s v="Asset Management Integration Lead"/>
    <x v="7"/>
    <s v="RICHARD.ITENE@SHELL.COM"/>
    <x v="0"/>
    <s v="OPEX"/>
    <s v="NON SAL"/>
    <s v="N/A"/>
    <s v="N/A"/>
    <s v="C_OPSE_OIL_Z11"/>
    <s v="P231 Production Operations"/>
    <s v="S7200 Services"/>
    <s v="A2110 Production Operations"/>
    <n v="52572.49"/>
    <n v="38296.230000000003"/>
    <n v="9811640"/>
    <n v="0"/>
    <n v="32169.311475409835"/>
    <n v="9811640"/>
    <n v="0"/>
    <n v="32169.311475409835"/>
    <n v="0"/>
    <m/>
    <n v="0"/>
    <n v="0"/>
    <n v="0"/>
    <n v="0"/>
    <n v="0"/>
    <n v="0"/>
    <s v="A4 Printing pap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80.7759562841529"/>
    <n v="2680.7759562841529"/>
    <n v="2680.7759562841529"/>
    <n v="2680.7759562841529"/>
    <n v="2680.7759562841529"/>
    <n v="2680.7759562841529"/>
    <n v="2680.7759562841529"/>
    <n v="2680.7759562841529"/>
    <n v="2680.7759562841529"/>
    <n v="2680.7759562841529"/>
    <n v="2680.7759562841529"/>
    <n v="2680.7759562841529"/>
    <n v="32169.311475409835"/>
    <n v="9650.7934426229494"/>
  </r>
  <r>
    <n v="113026"/>
    <s v="PWC COMMUNITY GENERATOR OPERATE "/>
    <n v="113026"/>
    <s v="PWC COMMUNITY GENERATOR OPERATE  (CD - ELECTRIFICATION)"/>
    <s v="IRETI OMOTOSO"/>
    <s v="PRODUCTION"/>
    <n v="415008"/>
    <n v="4150"/>
    <s v="CDPA"/>
    <s v="BASE JV"/>
    <s v="PRODUCTION"/>
    <s v="PRODUCTION"/>
    <s v="Asset Manager, Swamp West Hub"/>
    <s v="Asset Management Integration Lead"/>
    <x v="7"/>
    <s v="GODWIN.IKPEFURAN@SHELL.COM"/>
    <x v="0"/>
    <s v="OPEX"/>
    <s v="NON SAL"/>
    <s v="N/A"/>
    <s v="N/A"/>
    <s v="C_OPSE_OIL_Z11"/>
    <s v="P231 Production Operations"/>
    <s v="S7200 Services"/>
    <s v="A2110 Production Operations"/>
    <n v="375146.3"/>
    <n v="-77552.679999999993"/>
    <n v="391330232.48400009"/>
    <n v="0"/>
    <n v="1283049.9425704922"/>
    <n v="391330232.48400009"/>
    <n v="0"/>
    <n v="1283049.9425704922"/>
    <n v="0"/>
    <m/>
    <n v="391330232.48399991"/>
    <n v="0"/>
    <n v="1283049.9425704915"/>
    <n v="376415808.56399995"/>
    <n v="0"/>
    <n v="1234150.1920131147"/>
    <s v="Payment for QA/QC inspector s for community Generator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6920.82854754101"/>
    <n v="106920.82854754101"/>
    <n v="106920.82854754101"/>
    <n v="106920.82854754101"/>
    <n v="106920.82854754101"/>
    <n v="106920.82854754101"/>
    <n v="106920.82854754101"/>
    <n v="106920.82854754101"/>
    <n v="106920.82854754101"/>
    <n v="106920.82854754101"/>
    <n v="106920.82854754101"/>
    <n v="106920.82854754101"/>
    <n v="1283049.9425704924"/>
    <n v="384914.98277114762"/>
  </r>
  <r>
    <n v="112998"/>
    <s v="PEC GENERAL OVERHEAD"/>
    <n v="112998"/>
    <s v="PEC GENERAL OVERHEAD -  (AVIATION)"/>
    <s v="IRETI OMOTOSO"/>
    <s v="PRODUCTION"/>
    <n v="415003"/>
    <n v="4150"/>
    <s v="G&amp;A"/>
    <s v="BASE JV"/>
    <s v="PRODUCTION"/>
    <s v="PRODUCTION"/>
    <s v="Asset Manager, Swamp East Hub"/>
    <s v="Asset Management Integration Lead"/>
    <x v="6"/>
    <s v="CHIKEZIE.ODINAKA@SHELL.COM"/>
    <x v="0"/>
    <s v="OPEX"/>
    <s v="NON SAL"/>
    <s v="N/A"/>
    <s v="N/A"/>
    <s v="C_OPSE_OIL_Z11"/>
    <s v="P231 Production Operations"/>
    <s v="S7200 Services"/>
    <s v="A2110 Production Operations"/>
    <n v="3725.31"/>
    <n v="11738.49"/>
    <n v="2880000"/>
    <n v="60000"/>
    <n v="69442.62295081967"/>
    <n v="2880000"/>
    <n v="60000"/>
    <n v="69442.62295081967"/>
    <n v="0"/>
    <m/>
    <n v="2880000"/>
    <n v="60000"/>
    <n v="69442.62295081967"/>
    <n v="2938040.0348472698"/>
    <n v="70646.018277090348"/>
    <n v="80278.936424130574"/>
    <s v="Provison of International flights( $3,500) for 10% of staff for Seminars outside PH, management Conferences &amp; Courses, Business Travel Allowance( $200), Winter Jackets, etc.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786.8852459016389"/>
    <n v="5786.8852459016389"/>
    <n v="5786.8852459016389"/>
    <n v="5786.8852459016389"/>
    <n v="5786.8852459016389"/>
    <n v="5786.8852459016389"/>
    <n v="5786.8852459016389"/>
    <n v="5786.8852459016389"/>
    <n v="5786.8852459016389"/>
    <n v="5786.8852459016389"/>
    <n v="5786.8852459016389"/>
    <n v="5786.8852459016389"/>
    <n v="69442.622950819685"/>
    <n v="20832.7868852459"/>
  </r>
  <r>
    <n v="113000"/>
    <s v="PWC GENERAL OVERHEAD"/>
    <n v="113000"/>
    <s v="PWC GENERAL OVERHEAD (AVIATION)"/>
    <s v="IRETI OMOTOSO"/>
    <s v="PRODUCTION"/>
    <n v="415002"/>
    <n v="4150"/>
    <s v="PMM"/>
    <s v="BASE JV"/>
    <s v="PRODUCTION"/>
    <s v="PRODUCTION"/>
    <s v="Asset Manager, Swamp West Hub"/>
    <s v="Asset Management Integration Lead"/>
    <x v="7"/>
    <s v="RICHARD.ITENE@SHELL.COM"/>
    <x v="0"/>
    <s v="OPEX"/>
    <s v="NON SAL"/>
    <s v="N/A"/>
    <s v="N/A"/>
    <s v="C_OPSE_OIL_Z11"/>
    <s v="P231 Production Operations"/>
    <s v="S7200 Services"/>
    <s v="A2110 Production Operations"/>
    <n v="2933.6"/>
    <n v="58005"/>
    <n v="4560000"/>
    <n v="0"/>
    <n v="14950.819672131147"/>
    <n v="4560000"/>
    <n v="0"/>
    <n v="14950.819672131147"/>
    <n v="0"/>
    <m/>
    <n v="4560000"/>
    <n v="0"/>
    <n v="14950.819672131149"/>
    <n v="4651896.7218415113"/>
    <n v="0"/>
    <n v="15252.120399480365"/>
    <s v="provsion for 3 persons flight from PHC to Lagos for NAPIMS Engagement (Cash Call rejection and Other related Engagement using Chater flight rate of N85,000 for return ticket 12 times a yea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45.9016393442621"/>
    <n v="1245.9016393442621"/>
    <n v="1245.9016393442621"/>
    <n v="1245.9016393442621"/>
    <n v="1245.9016393442621"/>
    <n v="1245.9016393442621"/>
    <n v="1245.9016393442621"/>
    <n v="1245.9016393442621"/>
    <n v="1245.9016393442621"/>
    <n v="1245.9016393442621"/>
    <n v="1245.9016393442621"/>
    <n v="1245.9016393442621"/>
    <n v="14950.819672131141"/>
    <n v="4485.2459016393441"/>
  </r>
  <r>
    <n v="113002"/>
    <s v="GENERAL OVERHEADS OKOLOMA"/>
    <n v="113002"/>
    <s v="AFAM GRF OPERATION OVERHEADS (ACCIDENT PREVENTION &amp; INVESTIGATION)"/>
    <s v="IRETI OMOTOSO"/>
    <s v="PRODUCTION"/>
    <n v="414003"/>
    <n v="4140"/>
    <s v="GAS"/>
    <s v="DOMGAS/IPP"/>
    <s v="PRODUCTION"/>
    <s v="PRODUCTION"/>
    <s v="Asset Manager, Land East Hub"/>
    <s v="Asset Management Integration Lead"/>
    <x v="1"/>
    <s v="DENNIS.ONYEBUCHIE@SHELL.COM"/>
    <x v="0"/>
    <s v="OPEX"/>
    <s v="NON SAL"/>
    <s v="N/A"/>
    <s v="N/A"/>
    <s v="C_OPSE_OIL_Z11"/>
    <s v="P234 Power Operations"/>
    <s v="S7200 Services"/>
    <s v="A2110 Production Operations"/>
    <n v="16255.970000000001"/>
    <n v="-3.0000000000001137E-2"/>
    <n v="126000"/>
    <n v="60660"/>
    <n v="61073.114754098358"/>
    <n v="126000"/>
    <n v="60660"/>
    <n v="61073.114754098358"/>
    <n v="0"/>
    <m/>
    <n v="126000"/>
    <n v="60660.000000000007"/>
    <n v="61073.114754098366"/>
    <n v="122716.59502445591"/>
    <n v="61609.489327995005"/>
    <n v="62011.838819878467"/>
    <s v="Provision of safety shoe for  90 nos OKGP staff personne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089.4262295081962"/>
    <n v="5089.4262295081962"/>
    <n v="5089.4262295081962"/>
    <n v="5089.4262295081962"/>
    <n v="5089.4262295081962"/>
    <n v="5089.4262295081962"/>
    <n v="5089.4262295081962"/>
    <n v="5089.4262295081962"/>
    <n v="5089.4262295081962"/>
    <n v="5089.4262295081962"/>
    <n v="5089.4262295081962"/>
    <n v="5089.4262295081962"/>
    <n v="61073.114754098344"/>
    <n v="18321.934426229505"/>
  </r>
  <r>
    <n v="113003"/>
    <s v="PNP CORPORATE MTCE SYSTEMS MANAGEMENT"/>
    <n v="113003"/>
    <s v="OVERHEADS, PNPM MAINTENANCE SYSTEMS (LABOUR CONTRACTOR)"/>
    <s v="IRETI OMOTOSO"/>
    <s v="PRODUCTION"/>
    <n v="415004"/>
    <n v="4150"/>
    <s v="G&amp;A"/>
    <s v="BASE JV"/>
    <s v="PRODUCTION"/>
    <s v="PRODUCTION"/>
    <s v="Production Services Manager"/>
    <s v="Manager, Turnaround &amp; Maintenance Execution"/>
    <x v="2"/>
    <s v="OLAKUNLE.AJAYI@SHELL.COM"/>
    <x v="0"/>
    <s v="OPEX"/>
    <s v="NON SAL"/>
    <s v="N/A"/>
    <s v="N/A"/>
    <s v="C_OPSE_OIL_Z11"/>
    <s v="P233 Facilities Maintenance"/>
    <s v="S7200 Services"/>
    <s v="A2170 Direct Mngt and Overheads"/>
    <n v="882370.07000000007"/>
    <n v="621564.29999999993"/>
    <n v="404640000"/>
    <n v="0"/>
    <n v="1326688.524590164"/>
    <n v="404640000"/>
    <n v="0"/>
    <n v="1326688.524590164"/>
    <n v="0"/>
    <n v="0"/>
    <n v="404640000"/>
    <n v="0"/>
    <n v="1326688.524590164"/>
    <n v="436997150.93782002"/>
    <n v="0"/>
    <n v="1432777.5440584263"/>
    <s v="Nigerian Contract Services  to support CMMS/TIV/Document Control, - 8persons @ average of N700K/mt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0557.37704918033"/>
    <n v="110557.37704918033"/>
    <n v="110557.37704918033"/>
    <n v="110557.37704918033"/>
    <n v="110557.37704918033"/>
    <n v="110557.37704918033"/>
    <n v="110557.37704918033"/>
    <n v="110557.37704918033"/>
    <n v="110557.37704918033"/>
    <n v="110557.37704918033"/>
    <n v="110557.37704918033"/>
    <n v="110557.37704918033"/>
    <n v="1326688.524590164"/>
    <n v="398006.55737704918"/>
  </r>
  <r>
    <s v="O.NG.PCW.TNF.CGC.71300"/>
    <s v="PCW TUNU F/S FACIL COMMUNITY GENERATOR OPERATE"/>
    <n v="113026"/>
    <s v="PWC COMMUNITY GENERATOR OPERATE  (CD - ELECTRIFICATION)"/>
    <s v="IRETI OMOTOSO"/>
    <s v="PRODUCTION"/>
    <n v="415008"/>
    <n v="4150"/>
    <s v="CDPA"/>
    <s v="BASE JV"/>
    <s v="PRODUCTION"/>
    <s v="PRODUCTION"/>
    <s v="Asset Manager, Swamp West Hub"/>
    <s v="Asset Management Integration Lead"/>
    <x v="7"/>
    <s v="GODWIN.IKPEFURAN@SHELL.COM"/>
    <x v="0"/>
    <s v="OPEX"/>
    <s v="NON SAL"/>
    <s v="N/A"/>
    <s v="N/A"/>
    <s v="N/A"/>
    <s v="P231 Production Operations"/>
    <s v="S7200 Services"/>
    <s v="A2110 Production Operations"/>
    <n v="-144670.96999999997"/>
    <n v="1544838.38"/>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07"/>
    <s v="OVERHEADS EPG-PE"/>
    <n v="113007"/>
    <s v="OVERHEADS EPG-PE (ACCIDENT PREV) (ACCIDENT PREVENTION &amp; INVESTIGATION)"/>
    <s v="IRETI OMOTOSO"/>
    <s v="PRODUCTION"/>
    <n v="415006"/>
    <n v="4150"/>
    <s v="HSE"/>
    <s v="BASE JV"/>
    <s v="PRODUCTION"/>
    <s v="PRODUCTION"/>
    <s v="Asset Manager, Land East Hub"/>
    <s v="Asset Management Integration Lead"/>
    <x v="1"/>
    <s v="OLADELE.LADAPO@SHELL.COM"/>
    <x v="0"/>
    <s v="OPEX"/>
    <s v="NON SAL"/>
    <s v="N/A"/>
    <s v="N/A"/>
    <s v="C_OPSE_OIL_Z11"/>
    <s v="P231 Production Operations"/>
    <s v="S7200 Services"/>
    <s v="A2110 Production Operations"/>
    <n v="0"/>
    <n v="20.52"/>
    <n v="179399.99999999997"/>
    <n v="0"/>
    <n v="588.19672131147536"/>
    <n v="179399.99999999997"/>
    <n v="0"/>
    <n v="588.19672131147536"/>
    <n v="0"/>
    <m/>
    <n v="179399.99999999997"/>
    <n v="0"/>
    <n v="588.19672131147536"/>
    <n v="174725.05672529672"/>
    <n v="0"/>
    <n v="572.86903844359574"/>
    <s v="  Accident prevention &amp; investigation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9.016393442622942"/>
    <n v="49.016393442622942"/>
    <n v="49.016393442622942"/>
    <n v="49.016393442622942"/>
    <n v="49.016393442622942"/>
    <n v="49.016393442622942"/>
    <n v="49.016393442622942"/>
    <n v="49.016393442622942"/>
    <n v="49.016393442622942"/>
    <n v="49.016393442622942"/>
    <n v="49.016393442622942"/>
    <n v="49.016393442622942"/>
    <n v="588.19672131147524"/>
    <n v="176.4590163934426"/>
  </r>
  <r>
    <n v="113029"/>
    <s v="PWC GENERAL OVERHEAD"/>
    <n v="113029"/>
    <s v="PWC GENERAL OVERHEAD (INDIRECT FIELD COSTS)"/>
    <s v="IRETI OMOTOSO"/>
    <s v="PRODUCTION"/>
    <n v="414001"/>
    <n v="4140"/>
    <s v="G&amp;A"/>
    <s v="BASE JV"/>
    <s v="PRODUCTION"/>
    <s v="PRODUCTION"/>
    <s v="Asset Manager, Swamp West Hub"/>
    <s v="Asset Management Integration Lead"/>
    <x v="7"/>
    <s v="RICHARD.ITENE@SHELL.COM"/>
    <x v="0"/>
    <s v="OPEX"/>
    <s v="NON SAL"/>
    <s v="N/A"/>
    <s v="N/A"/>
    <s v="C_OPSE_OIL_Z11"/>
    <s v="P231 Production Operations"/>
    <s v="S7200 Services"/>
    <s v="A2110 Production Operations"/>
    <n v="10030.58"/>
    <n v="6152.73"/>
    <n v="2740000"/>
    <n v="6780"/>
    <n v="15763.606557377048"/>
    <n v="2740000"/>
    <n v="6780"/>
    <n v="15763.606557377048"/>
    <n v="0"/>
    <m/>
    <n v="2740000"/>
    <n v="6779.9999999999991"/>
    <n v="15763.606557377048"/>
    <n v="1909555.6109735721"/>
    <n v="6779.9999999999991"/>
    <n v="13040.83806876581"/>
    <s v="Funding of Staff away day/Team building Event, (T-Shirt &amp; Face Cap for 200 Staff @ 4,500 =N900,000, all incusive Catering services for 200 staff @ N5,500=N1,100,000. Hiring of Hall/Decoration/Chair/ Video&amp;Camera Services =N500,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13.6338797814205"/>
    <n v="1313.6338797814205"/>
    <n v="1313.6338797814205"/>
    <n v="1313.6338797814205"/>
    <n v="1313.6338797814205"/>
    <n v="1313.6338797814205"/>
    <n v="1313.6338797814205"/>
    <n v="1313.6338797814205"/>
    <n v="1313.6338797814205"/>
    <n v="1313.6338797814205"/>
    <n v="1313.6338797814205"/>
    <n v="1313.6338797814205"/>
    <n v="15763.606557377047"/>
    <n v="4729.0819672131147"/>
  </r>
  <r>
    <n v="113064"/>
    <s v="PWA - GENERAL OVERHEAD - FIELD O/H"/>
    <n v="113029"/>
    <s v="PWC GENERAL OVERHEAD (INDIRECT FIELD COSTS)"/>
    <s v="IRETI OMOTOSO"/>
    <s v="PRODUCTION"/>
    <n v="414001"/>
    <n v="4140"/>
    <s v="G&amp;A"/>
    <s v="BASE JV"/>
    <s v="PRODUCTION"/>
    <s v="PRODUCTION"/>
    <s v="Asset Manager, Swamp West Hub"/>
    <s v="Asset Management Integration Lead"/>
    <x v="7"/>
    <s v="RICHARD.ITEN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0830"/>
    <s v="GENERAL OVERHEAD S2                     "/>
    <n v="113037"/>
    <s v="OVERHEADS, PN PEB ALLOWANCES AND GENERAL OVERHEADS (HOTELS AND TRAVEL)"/>
    <s v="IRETI OMOTOSO"/>
    <s v="PRODUCTION"/>
    <n v="415002"/>
    <n v="4150"/>
    <s v="G&amp;A"/>
    <s v="BASE JV"/>
    <s v="PRODUCTION"/>
    <s v="PRODUCTION"/>
    <s v="Asset Manager, Swamp East Hub"/>
    <s v="Asset Management Integration Lead"/>
    <x v="6"/>
    <s v="CHIKEZIE.ODINAKA@SHELL.COM"/>
    <x v="0"/>
    <s v="OPEX"/>
    <s v="NON SAL"/>
    <s v="N/A"/>
    <s v="N/A"/>
    <s v="N/A"/>
    <s v="P231 Production Operations"/>
    <s v="S7200 Services"/>
    <s v="A2110 Production Operations"/>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633"/>
    <s v="SWAMP2GENERALOVERHEADSEAST"/>
    <n v="113037"/>
    <s v="OVERHEADS, PN PEB ALLOWANCES AND GENERAL OVERHEADS (HOTELS AND TRAVEL)"/>
    <s v="IRETI OMOTOSO"/>
    <s v="PRODUCTION"/>
    <n v="415002"/>
    <n v="4150"/>
    <s v="G&amp;A"/>
    <s v="BASE JV"/>
    <s v="PRODUCTION"/>
    <s v="PRODUCTION"/>
    <s v="Asset Manager, Swamp East Hub"/>
    <s v="Asset Management Integration Lead"/>
    <x v="6"/>
    <s v="CHIKEZIE.ODINAKA@SHELL.COM"/>
    <x v="0"/>
    <s v="OPEX"/>
    <s v="NON SAL"/>
    <s v="N/A"/>
    <s v="N/A"/>
    <s v="N/A"/>
    <s v="P231 Production Operations"/>
    <s v="S7200 Services"/>
    <s v="A2110 Production Operations"/>
    <n v="-7811.93"/>
    <n v="3456.39"/>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15"/>
    <s v="PEC GENERAL OVERHEAD"/>
    <n v="113015"/>
    <s v="PEC GENERAL OVERHEAD -  (INDIRECT PRODUCTION &amp; FIELD OVERHEAD – OIL (ONSHORE))"/>
    <s v="IRETI OMOTOSO"/>
    <s v="PRODUCTION"/>
    <n v="414001"/>
    <n v="4140"/>
    <s v="G&amp;A"/>
    <s v="BASE JV"/>
    <s v="PRODUCTION"/>
    <s v="PRODUCTION"/>
    <s v="Asset Manager, Swamp East Hub"/>
    <s v="Asset Management Integration Lead"/>
    <x v="6"/>
    <s v="CHIKEZIE.ODINAKA@SHELL.COM"/>
    <x v="0"/>
    <s v="OPEX"/>
    <s v="NON SAL"/>
    <s v="N/A"/>
    <s v="N/A"/>
    <s v="C_OPSE_OIL_Z11"/>
    <s v="P231 Production Operations"/>
    <s v="S7200 Services"/>
    <s v="A2110 Production Operations"/>
    <n v="15.35"/>
    <n v="0"/>
    <n v="6919999.9999999991"/>
    <n v="5000"/>
    <n v="27688.524590163932"/>
    <n v="6919999.9999999991"/>
    <n v="5000"/>
    <n v="27688.524590163932"/>
    <n v="0"/>
    <m/>
    <n v="6919999.9999999991"/>
    <n v="5000"/>
    <n v="27688.524590163928"/>
    <n v="4478928.0416075327"/>
    <n v="5000"/>
    <n v="19685.009972483713"/>
    <s v="Payment for 3 Awaydays / Team building workshop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07.3770491803275"/>
    <n v="2307.3770491803275"/>
    <n v="2307.3770491803275"/>
    <n v="2307.3770491803275"/>
    <n v="2307.3770491803275"/>
    <n v="2307.3770491803275"/>
    <n v="2307.3770491803275"/>
    <n v="2307.3770491803275"/>
    <n v="2307.3770491803275"/>
    <n v="2307.3770491803275"/>
    <n v="2307.3770491803275"/>
    <n v="2307.3770491803275"/>
    <n v="27688.524590163925"/>
    <n v="8306.5573770491792"/>
  </r>
  <r>
    <n v="113016"/>
    <s v="PEC GENERAL OVERHEAD"/>
    <n v="113016"/>
    <s v="PEC GENERAL OVERHEAD - (LAND TRANSPORT)"/>
    <s v="IRETI OMOTOSO"/>
    <s v="PRODUCTION"/>
    <n v="415003"/>
    <n v="4150"/>
    <s v="PMM"/>
    <s v="BASE JV"/>
    <s v="PRODUCTION"/>
    <s v="PRODUCTION"/>
    <s v="Asset Manager, Swamp East Hub"/>
    <s v="Asset Management Integration Lead"/>
    <x v="6"/>
    <s v="CHIKEZIE.ODINAKA@SHELL.COM"/>
    <x v="0"/>
    <s v="OPEX"/>
    <s v="NON SAL"/>
    <s v="N/A"/>
    <s v="N/A"/>
    <s v="C_OPSE_OIL_Z11"/>
    <s v="P231 Production Operations"/>
    <s v="S7200 Services"/>
    <s v="A2110 Production Operations"/>
    <n v="58557.049999999996"/>
    <n v="43462.29"/>
    <n v="14966533"/>
    <n v="0"/>
    <n v="49070.6"/>
    <n v="14966533"/>
    <n v="0"/>
    <n v="49070.6"/>
    <n v="0"/>
    <m/>
    <n v="14966533.000000002"/>
    <n v="0"/>
    <n v="49070.600000000006"/>
    <n v="14966533.000000002"/>
    <n v="0"/>
    <n v="49070.600000000006"/>
    <s v="Logistics support for Soku (1-Hilux 4X4), I.A Office ( 1-Hilux 4X4) and BNAG ( 0-Hilux). 2 Hilux X 30 Days X 12 Month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089.2166666666662"/>
    <n v="4089.2166666666662"/>
    <n v="4089.2166666666662"/>
    <n v="4089.2166666666662"/>
    <n v="4089.2166666666662"/>
    <n v="4089.2166666666662"/>
    <n v="4089.2166666666662"/>
    <n v="4089.2166666666662"/>
    <n v="4089.2166666666662"/>
    <n v="4089.2166666666662"/>
    <n v="4089.2166666666662"/>
    <n v="4089.2166666666662"/>
    <n v="49070.6"/>
    <n v="14721.179999999998"/>
  </r>
  <r>
    <n v="113017"/>
    <s v="PNPP GENERAL OVERHEAD"/>
    <n v="113017"/>
    <s v="PNPP GENERAL OVERHEAD (AVIATION)"/>
    <s v="IRETI OMOTOSO"/>
    <s v="PRODUCTION"/>
    <n v="415003"/>
    <n v="4150"/>
    <s v="G&amp;A"/>
    <s v="BASE JV"/>
    <s v="PRODUCTION"/>
    <s v="PRODUCTION"/>
    <s v="Pipeline Asset Manager"/>
    <s v="_x0009_Production Support Manager                                                          "/>
    <x v="0"/>
    <s v="JOHN.OKOJIE@SHELL.COM"/>
    <x v="0"/>
    <s v="OPEX"/>
    <s v="NON SAL"/>
    <s v="N/A"/>
    <s v="N/A"/>
    <s v="N/A"/>
    <s v="P231 Production Operations"/>
    <s v="S7200 Services"/>
    <s v="A2110 Production Operations"/>
    <n v="84775.43"/>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18"/>
    <s v="PN PP PIPELINE SYSTEMS"/>
    <n v="113018"/>
    <s v="PN PP PIPELINE SYSTEMS (ADMIN SERVICES COST)"/>
    <s v="IRETI OMOTOSO"/>
    <s v="PRODUCTION"/>
    <n v="415002"/>
    <n v="4150"/>
    <s v="G&amp;A"/>
    <s v="BASE JV"/>
    <s v="PRODUCTION"/>
    <s v="PRODUCTION"/>
    <s v="Pipeline Asset Manager"/>
    <s v="_x0009_Production Support Manager                                                          "/>
    <x v="0"/>
    <s v="JOHN.OKOJIE@SHELL.COM"/>
    <x v="0"/>
    <s v="OPEX"/>
    <s v="NON SAL"/>
    <s v="N/A"/>
    <s v="N/A"/>
    <s v="N/A"/>
    <s v="P231 Production Operations"/>
    <s v="S7200 Services"/>
    <s v="A2110 Production Operations"/>
    <n v="35103.65"/>
    <n v="1106.6000000000001"/>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19"/>
    <s v="PNPT GENERAL OVERHEAD"/>
    <n v="113019"/>
    <s v="PNPT GENERAL OVERHEAD (AVIATION)"/>
    <s v="IRETI OMOTOSO"/>
    <s v="PRODUCTION"/>
    <n v="415003"/>
    <n v="4150"/>
    <s v="PMM"/>
    <s v="BASE JV"/>
    <s v="PRODUCTION"/>
    <s v="PRODUCTION"/>
    <s v="Asset Manager, Swamp East Hub"/>
    <s v="Bonny Terminal Installation Manager "/>
    <x v="8"/>
    <s v="ANTHONY.I.OBI@SHELL.COM"/>
    <x v="0"/>
    <s v="OPEX"/>
    <s v="NON SAL"/>
    <s v="N/A"/>
    <s v="N/A"/>
    <s v="C_OPSE_OIL_Z11"/>
    <s v="P231 Production Operations"/>
    <s v="S7200 Services"/>
    <s v="A2110 Production Operations"/>
    <n v="104441.95999999999"/>
    <n v="94844.72"/>
    <n v="19380000"/>
    <n v="109920"/>
    <n v="173460.98360655736"/>
    <n v="15692954.999999998"/>
    <n v="89007.72"/>
    <n v="140460.03147540984"/>
    <n v="-33000.952131147526"/>
    <n v="0"/>
    <n v="19380000"/>
    <n v="109920"/>
    <n v="173460.98360655736"/>
    <n v="19770561.06782642"/>
    <n v="109920"/>
    <n v="174741.51169779155"/>
    <s v="20 ad-hoc rotary wings flights (2 per month) required for intervention for the sudden unavailability of the caverton flights, special projects and MFI's. Baseload of 1 rotary wing flight to CLP per week for maintenance (aviation budge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455.081967213113"/>
    <n v="14455.081967213113"/>
    <n v="14455.081967213113"/>
    <n v="14455.081967213113"/>
    <n v="14455.081967213113"/>
    <n v="14455.081967213113"/>
    <n v="14455.081967213113"/>
    <n v="14455.081967213113"/>
    <n v="14455.081967213113"/>
    <n v="14455.081967213113"/>
    <n v="14455.081967213113"/>
    <n v="14455.081967213113"/>
    <n v="173460.98360655736"/>
    <n v="52038.295081967204"/>
  </r>
  <r>
    <n v="113020"/>
    <s v="PNPT GENERAL OVERHEAD"/>
    <n v="113020"/>
    <s v="PNPT GENERAL OVERHEAD (TRAINING)"/>
    <s v="IRETI OMOTOSO"/>
    <s v="PRODUCTION"/>
    <n v="415004"/>
    <n v="4150"/>
    <s v="G&amp;A"/>
    <s v="BASE JV"/>
    <s v="PRODUCTION"/>
    <s v="PRODUCTION"/>
    <s v="Asset Manager, Swamp East Hub"/>
    <s v="Bonny Terminal Installation Manager "/>
    <x v="8"/>
    <s v="ANTHONY.I.OBI@SHELL.COM"/>
    <x v="0"/>
    <s v="OPEX"/>
    <s v="NON SAL"/>
    <s v="N/A"/>
    <s v="N/A"/>
    <s v="C_OPSE_OIL_Z11"/>
    <s v="P231 Production Operations"/>
    <s v="S7200 Services"/>
    <s v="A2110 Production Operations"/>
    <n v="12553.360000000002"/>
    <n v="16458.97"/>
    <n v="7115000.0000000009"/>
    <n v="30000"/>
    <n v="53327.868852459018"/>
    <n v="5761371.25"/>
    <n v="24292.499999999996"/>
    <n v="43182.241803278681"/>
    <n v="-10145.627049180337"/>
    <n v="0"/>
    <n v="7115000.0000000009"/>
    <n v="30000"/>
    <n v="53327.868852459018"/>
    <n v="4496897.921375202"/>
    <n v="35305.21383047042"/>
    <n v="50049.14144153666"/>
    <s v="Facility Specific Training/ Workshop (Yokogawa, Hitachi and ISPS) at the vendors premises for 13 staff 10k per pers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443.9890710382515"/>
    <n v="4443.9890710382515"/>
    <n v="4443.9890710382515"/>
    <n v="4443.9890710382515"/>
    <n v="4443.9890710382515"/>
    <n v="4443.9890710382515"/>
    <n v="4443.9890710382515"/>
    <n v="4443.9890710382515"/>
    <n v="4443.9890710382515"/>
    <n v="4443.9890710382515"/>
    <n v="4443.9890710382515"/>
    <n v="4443.9890710382515"/>
    <n v="53327.868852459032"/>
    <n v="15998.360655737704"/>
  </r>
  <r>
    <n v="113021"/>
    <s v="PTE COMMUNITY RELATIONS"/>
    <n v="113021"/>
    <s v="PTE COMMUNITY RELATIONS (CD - SPORTS )"/>
    <s v="IRETI OMOTOSO"/>
    <s v="PRODUCTION"/>
    <n v="415008"/>
    <n v="4150"/>
    <s v="CDPA"/>
    <s v="BASE JV"/>
    <s v="PRODUCTION"/>
    <s v="PRODUCTION"/>
    <s v="Asset Manager, Swamp East Hub"/>
    <s v="Bonny Terminal Installation Manager "/>
    <x v="8"/>
    <s v="KESSINGTON.OKORIE@SHELL.COM"/>
    <x v="0"/>
    <s v="OPEX"/>
    <s v="NON SAL"/>
    <s v="N/A"/>
    <s v="N/A"/>
    <s v="C_OPSE_OIL_Z11"/>
    <s v="P231 Production Operations"/>
    <s v="S7200 Services"/>
    <s v="A2110 Production Operations"/>
    <n v="0"/>
    <n v="0"/>
    <n v="2330000"/>
    <n v="0"/>
    <n v="7639.3442622950815"/>
    <n v="1886717.4999999998"/>
    <n v="0"/>
    <n v="6185.9590163934417"/>
    <n v="-1453.3852459016398"/>
    <n v="0"/>
    <n v="2330000"/>
    <n v="0"/>
    <n v="7639.3442622950824"/>
    <n v="1000000"/>
    <n v="0"/>
    <n v="3278.688524590164"/>
    <s v="Purchase of materials for the physically challenged, (Deaf &amp; Dumb, Blind, Crippled etc) in the Bonny Kingdom such as 50 Braile books @5000, 10 Wheel Chairs @ N40,000 each, 10 Crutches @ N8000 each, hearing aids 10, workshops and trainings etc. Entertainment of guests during the handovers 4 X 150,000 as well as the Music talent competition events (in the Bonny Kingdom)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36.61202185792342"/>
    <n v="636.61202185792342"/>
    <n v="636.61202185792342"/>
    <n v="636.61202185792342"/>
    <n v="636.61202185792342"/>
    <n v="636.61202185792342"/>
    <n v="636.61202185792342"/>
    <n v="636.61202185792342"/>
    <n v="636.61202185792342"/>
    <n v="636.61202185792342"/>
    <n v="636.61202185792342"/>
    <n v="636.61202185792342"/>
    <n v="7639.3442622950815"/>
    <n v="2291.8032786885242"/>
  </r>
  <r>
    <n v="113037"/>
    <s v="OVERHEADS, PN PEB"/>
    <n v="113037"/>
    <s v="OVERHEADS, PN PEB ALLOWANCES AND GENERAL OVERHEADS (HOTELS AND TRAVEL)"/>
    <s v="IRETI OMOTOSO"/>
    <s v="PRODUCTION"/>
    <n v="415002"/>
    <n v="4150"/>
    <s v="G&amp;A"/>
    <s v="BASE JV"/>
    <s v="PRODUCTION"/>
    <s v="PRODUCTION"/>
    <s v="Asset Manager, Swamp East Hub"/>
    <s v="Asset Management Integration Lead"/>
    <x v="6"/>
    <s v="CHIKEZIE.ODINAKA@SHELL.COM"/>
    <x v="0"/>
    <s v="OPEX"/>
    <s v="NON SAL"/>
    <s v="N/A"/>
    <s v="N/A"/>
    <s v="N/A"/>
    <s v="P231 Production Operations"/>
    <s v="S7200 Services"/>
    <s v="A2110 Production Operations"/>
    <n v="0"/>
    <n v="159.1"/>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23"/>
    <s v="PWB GENERAL OVERHEAD"/>
    <n v="113023"/>
    <s v="PWB GENERAL OVERHEAD (INDIRECT FIELD COSTS)"/>
    <s v="IRETI OMOTOSO"/>
    <s v="PRODUCTION"/>
    <n v="414001"/>
    <n v="4140"/>
    <s v="G&amp;A"/>
    <s v="BASE JV"/>
    <s v="PRODUCTION"/>
    <s v="PRODUCTION"/>
    <s v="Asset Manager, Swamp West Hub"/>
    <s v="Asset Management Integration Lead"/>
    <x v="7"/>
    <s v="RICHARD.ITENE@SHELL.COM"/>
    <x v="0"/>
    <s v="OPEX"/>
    <s v="NON SAL"/>
    <s v="N/A"/>
    <s v="N/A"/>
    <s v="C_OPSE_OIL_Z11"/>
    <s v="P231 Production Operations"/>
    <s v="S7200 Services"/>
    <s v="A2110 Production Operations"/>
    <n v="19022.330000000002"/>
    <n v="-1878.45"/>
    <n v="7971200"/>
    <n v="8000"/>
    <n v="34135.081967213118"/>
    <n v="7971200"/>
    <n v="8000"/>
    <n v="34135.081967213118"/>
    <n v="0"/>
    <m/>
    <n v="7971200"/>
    <n v="8000"/>
    <n v="34135.081967213111"/>
    <n v="7107537.8354125153"/>
    <n v="0"/>
    <n v="23303.402739057427"/>
    <s v="50 DSTV Decoders subscriptions for the field Locations  in Swamp 1 Facilities at a cost of N10,800 per Mont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44.5901639344265"/>
    <n v="2844.5901639344265"/>
    <n v="2844.5901639344265"/>
    <n v="2844.5901639344265"/>
    <n v="2844.5901639344265"/>
    <n v="2844.5901639344265"/>
    <n v="2844.5901639344265"/>
    <n v="2844.5901639344265"/>
    <n v="2844.5901639344265"/>
    <n v="2844.5901639344265"/>
    <n v="2844.5901639344265"/>
    <n v="2844.5901639344265"/>
    <n v="34135.081967213118"/>
    <n v="10240.524590163935"/>
  </r>
  <r>
    <n v="113024"/>
    <s v="PWB GENERAL OVERHEAD"/>
    <n v="113024"/>
    <s v="PWB GENERAL OVERHEAD (LAND TRANSPORT)"/>
    <s v="IRETI OMOTOSO"/>
    <s v="PRODUCTION"/>
    <n v="415003"/>
    <n v="4150"/>
    <s v="PMM"/>
    <s v="BASE JV"/>
    <s v="PRODUCTION"/>
    <s v="PRODUCTION"/>
    <s v="Asset Manager, Swamp West Hub"/>
    <s v="Asset Management Integration Lead"/>
    <x v="7"/>
    <s v="RICHARD.ITENE@SHELL.COM"/>
    <x v="0"/>
    <s v="OPEX"/>
    <s v="NON SAL"/>
    <s v="N/A"/>
    <s v="N/A"/>
    <s v="C_OPSE_OIL_Z11"/>
    <s v="P231 Production Operations"/>
    <s v="S7200 Services"/>
    <s v="A2110 Production Operations"/>
    <n v="11238.52"/>
    <n v="6633.3"/>
    <n v="5506025.0000000009"/>
    <n v="0"/>
    <n v="18052.540983606559"/>
    <n v="5506025"/>
    <n v="0"/>
    <n v="18052.540983606559"/>
    <n v="0"/>
    <m/>
    <n v="5506025.0000000009"/>
    <n v="0"/>
    <n v="18052.540983606559"/>
    <n v="5506025.0000000009"/>
    <n v="0"/>
    <n v="18052.540983606559"/>
    <s v="1 Pick up truck, for 365 days a year for use in IA PHC o Support Swamp Operation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04.3784153005465"/>
    <n v="1504.3784153005465"/>
    <n v="1504.3784153005465"/>
    <n v="1504.3784153005465"/>
    <n v="1504.3784153005465"/>
    <n v="1504.3784153005465"/>
    <n v="1504.3784153005465"/>
    <n v="1504.3784153005465"/>
    <n v="1504.3784153005465"/>
    <n v="1504.3784153005465"/>
    <n v="1504.3784153005465"/>
    <n v="1504.3784153005465"/>
    <n v="18052.540983606563"/>
    <n v="5415.7622950819677"/>
  </r>
  <r>
    <n v="102170"/>
    <s v="SWAMP2HSECOMPLIANCEEAST"/>
    <n v="113059"/>
    <s v="PEB HSE COMPLIANCE (ACCIDENT PREVENTION &amp; INVESTIGATION)"/>
    <s v="IRETI OMOTOSO"/>
    <s v="PRODUCTION"/>
    <n v="415006"/>
    <n v="4150"/>
    <s v="HSE"/>
    <s v="BASE JV"/>
    <s v="PRODUCTION"/>
    <s v="PRODUCTION"/>
    <s v="Asset Manager, Swamp East Hub"/>
    <s v="Asset Management Integration Lead"/>
    <x v="6"/>
    <s v="SUNDAY.OTUU@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59"/>
    <s v="PEB HSE COMPLIANCE"/>
    <n v="113059"/>
    <s v="PEB HSE COMPLIANCE (ACCIDENT PREVENTION &amp; INVESTIGATION)"/>
    <s v="IRETI OMOTOSO"/>
    <s v="PRODUCTION"/>
    <n v="415006"/>
    <n v="4150"/>
    <s v="HSE"/>
    <s v="BASE JV"/>
    <s v="PRODUCTION"/>
    <s v="PRODUCTION"/>
    <s v="Asset Manager, Swamp East Hub"/>
    <s v="Asset Management Integration Lead"/>
    <x v="6"/>
    <s v="SUNDAY.OTUU@SHELL.COM"/>
    <x v="0"/>
    <s v="OPEX"/>
    <s v="NON SAL"/>
    <s v="N/A"/>
    <s v="N/A"/>
    <s v="N/A"/>
    <s v="P236.02 HSE"/>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27"/>
    <s v="PWC COMMUNITY RELATIONS"/>
    <n v="113027"/>
    <s v="PWB COMMUNITY RELATIONS - LOGISTICS (MARINE)"/>
    <s v="IRETI OMOTOSO"/>
    <s v="PRODUCTION"/>
    <n v="415008"/>
    <n v="4150"/>
    <s v="CDPA"/>
    <s v="BASE JV"/>
    <s v="PRODUCTION"/>
    <s v="PRODUCTION"/>
    <s v="Asset Manager, Swamp West Hub"/>
    <s v="Asset Management Integration Lead"/>
    <x v="7"/>
    <s v="SAMUEL.ETUK@SHELL.COM"/>
    <x v="0"/>
    <s v="OPEX"/>
    <s v="NON SAL"/>
    <s v="N/A"/>
    <s v="N/A"/>
    <s v="C_OPSE_OIL_Z11"/>
    <s v="P231 Production Operations"/>
    <s v="S7200 Services"/>
    <s v="A2110 Production Operations"/>
    <n v="3537.3499999999995"/>
    <n v="0"/>
    <n v="9066720"/>
    <n v="0"/>
    <n v="29726.950819672133"/>
    <n v="9066720"/>
    <n v="0"/>
    <n v="29726.950819672133"/>
    <n v="0"/>
    <m/>
    <n v="9066720.0000000019"/>
    <n v="0"/>
    <n v="29726.950819672133"/>
    <n v="9066720.0000000019"/>
    <n v="0"/>
    <n v="29726.950819672136"/>
    <s v="One Operational Vehicle for 180day @ N11,525"/>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477.2459016393441"/>
    <n v="2477.2459016393441"/>
    <n v="2477.2459016393441"/>
    <n v="2477.2459016393441"/>
    <n v="2477.2459016393441"/>
    <n v="2477.2459016393441"/>
    <n v="2477.2459016393441"/>
    <n v="2477.2459016393441"/>
    <n v="2477.2459016393441"/>
    <n v="2477.2459016393441"/>
    <n v="2477.2459016393441"/>
    <n v="2477.2459016393441"/>
    <n v="29726.950819672129"/>
    <n v="8918.0852459016387"/>
  </r>
  <r>
    <n v="113028"/>
    <s v="PWC ENVIRONMENTAL AFFAIRS"/>
    <n v="113028"/>
    <s v="PCW ENVIRONMENTAL AFFAIRS (FIRE DRILLS &amp; OPS)"/>
    <s v="IRETI OMOTOSO"/>
    <s v="PRODUCTION"/>
    <n v="415006"/>
    <n v="4150"/>
    <s v="HSE"/>
    <s v="BASE JV"/>
    <s v="PRODUCTION"/>
    <s v="PRODUCTION"/>
    <s v="Asset Manager, Swamp West Hub"/>
    <s v="Asset Management Integration Lead"/>
    <x v="7"/>
    <s v="MEZIE.ANABA@SHELL.COM"/>
    <x v="0"/>
    <s v="OPEX"/>
    <s v="NON SAL"/>
    <s v="N/A"/>
    <s v="N/A"/>
    <s v="C_OPSE_OIL_Z11"/>
    <s v="P231 Production Operations"/>
    <s v="S7200 Services"/>
    <s v="A2110 Production Operations"/>
    <n v="311.82"/>
    <n v="16682.740000000002"/>
    <n v="821550.00000000012"/>
    <n v="82415.709999999992"/>
    <n v="85109.316557377038"/>
    <n v="821550"/>
    <n v="82415.709999999992"/>
    <n v="85109.316557377038"/>
    <n v="0"/>
    <m/>
    <n v="821550.00000000012"/>
    <n v="82415.710000000006"/>
    <n v="85109.316557377053"/>
    <n v="821550.00000000012"/>
    <n v="82415.710000000006"/>
    <n v="85109.316557377053"/>
    <s v="50kg DCP Extinguish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092.4430464480865"/>
    <n v="7092.4430464480865"/>
    <n v="7092.4430464480865"/>
    <n v="7092.4430464480865"/>
    <n v="7092.4430464480865"/>
    <n v="7092.4430464480865"/>
    <n v="7092.4430464480865"/>
    <n v="7092.4430464480865"/>
    <n v="7092.4430464480865"/>
    <n v="7092.4430464480865"/>
    <n v="7092.4430464480865"/>
    <n v="7092.4430464480865"/>
    <n v="85109.316557377009"/>
    <n v="25532.794967213111"/>
  </r>
  <r>
    <n v="101147"/>
    <s v="GENERALO/HBONNYTERMINAL"/>
    <n v="113063"/>
    <s v="PNPT GENERAL OVERHEAD (ADMIN SERVICES)"/>
    <s v="IRETI OMOTOSO"/>
    <s v="PRODUCTION"/>
    <n v="415002"/>
    <n v="4150"/>
    <s v="G&amp;A"/>
    <s v="BASE JV"/>
    <s v="PRODUCTION"/>
    <s v="PRODUCTION"/>
    <s v="Asset Manager, Swamp East Hub"/>
    <s v="Bonny Terminal Installation Manager "/>
    <x v="8"/>
    <s v="ANTHONY.I.OBI@SHELL.COM"/>
    <x v="0"/>
    <s v="OPEX"/>
    <s v="NON SAL"/>
    <s v="N/A"/>
    <s v="N/A"/>
    <s v="N/A"/>
    <s v="P231 Production Operations"/>
    <s v="S7200 Services"/>
    <s v="A2110 Production Operations"/>
    <n v="0"/>
    <n v="0"/>
    <n v="0"/>
    <n v="0"/>
    <n v="0"/>
    <n v="0"/>
    <n v="0"/>
    <n v="0"/>
    <n v="0"/>
    <n v="0"/>
    <n v="12049280.999999998"/>
    <n v="0"/>
    <n v="39505.839344262291"/>
    <n v="7147087.3386848085"/>
    <n v="0"/>
    <n v="23433.073241589536"/>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30"/>
    <s v="PWC GENERAL OVERHEAD"/>
    <n v="113030"/>
    <s v="PWC GENERAL OVERHEAD (LAND TRANSPORT)"/>
    <s v="IRETI OMOTOSO"/>
    <s v="PRODUCTION"/>
    <n v="415003"/>
    <n v="4150"/>
    <s v="PMM"/>
    <s v="BASE JV"/>
    <s v="PRODUCTION"/>
    <s v="PRODUCTION"/>
    <s v="Asset Manager, Swamp West Hub"/>
    <s v="Asset Management Integration Lead"/>
    <x v="7"/>
    <s v="RICHARD.ITENE@SHELL.COM"/>
    <x v="0"/>
    <s v="OPEX"/>
    <s v="NON SAL"/>
    <s v="N/A"/>
    <s v="N/A"/>
    <s v="C_OPSE_OIL_Z11"/>
    <s v="P231 Production Operations"/>
    <s v="S7200 Services"/>
    <s v="A2110 Production Operations"/>
    <n v="5797.33"/>
    <n v="43486.82"/>
    <n v="7662785.0000000009"/>
    <n v="0"/>
    <n v="25123.885245901642"/>
    <n v="7662785"/>
    <n v="0"/>
    <n v="25123.885245901638"/>
    <n v="0"/>
    <m/>
    <n v="7662785.0000000009"/>
    <n v="0"/>
    <n v="25123.885245901645"/>
    <n v="7662785.0000000009"/>
    <n v="0"/>
    <n v="25123.885245901642"/>
    <s v="1 Pick up truck, for 365 days a year for use in IA Ogunu to Support Swamp Operation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93.6571038251368"/>
    <n v="2093.6571038251368"/>
    <n v="2093.6571038251368"/>
    <n v="2093.6571038251368"/>
    <n v="2093.6571038251368"/>
    <n v="2093.6571038251368"/>
    <n v="2093.6571038251368"/>
    <n v="2093.6571038251368"/>
    <n v="2093.6571038251368"/>
    <n v="2093.6571038251368"/>
    <n v="2093.6571038251368"/>
    <n v="2093.6571038251368"/>
    <n v="25123.885245901634"/>
    <n v="7537.1655737704923"/>
  </r>
  <r>
    <n v="113031"/>
    <s v="AFAM POWER GENERAL O/H - CATERING"/>
    <n v="113031"/>
    <s v="AFAM OVERHEAD - LOGISTICS (CATERING)"/>
    <s v="IRETI OMOTOSO"/>
    <s v="PRODUCTION"/>
    <n v="414003"/>
    <n v="4140"/>
    <s v="GAS"/>
    <s v="DOMGAS/IPP"/>
    <s v="PRODUCTION"/>
    <s v="PRODUCTION"/>
    <s v="Asset Manager, Land East Hub (AFAM)"/>
    <s v="Operations Manager Afam Power Plant"/>
    <x v="6"/>
    <s v="ALPHONS.ALAGALA@SHELL.COM"/>
    <x v="0"/>
    <s v="OPEX"/>
    <s v="NON SAL"/>
    <s v="N/A"/>
    <s v="N/A"/>
    <s v="N_AFAM_EL1_G01"/>
    <s v="P234 Power Operations"/>
    <s v="S7200 Services"/>
    <s v="A2170 Direct Mngt and Overheads"/>
    <n v="16910.100000000002"/>
    <n v="21231.91"/>
    <n v="3771600"/>
    <n v="0"/>
    <n v="12365.901639344262"/>
    <n v="3771600"/>
    <n v="0"/>
    <n v="12365.901639344262"/>
    <n v="0"/>
    <m/>
    <n v="3771600"/>
    <n v="0"/>
    <n v="12365.901639344262"/>
    <n v="3771600"/>
    <n v="0"/>
    <n v="12365.901639344262"/>
    <s v=" Afam Staff Field Catering for 157 field visit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30.4918032786884"/>
    <n v="1030.4918032786884"/>
    <n v="1030.4918032786884"/>
    <n v="1030.4918032786884"/>
    <n v="1030.4918032786884"/>
    <n v="1030.4918032786884"/>
    <n v="1030.4918032786884"/>
    <n v="1030.4918032786884"/>
    <n v="1030.4918032786884"/>
    <n v="1030.4918032786884"/>
    <n v="1030.4918032786884"/>
    <n v="1030.4918032786884"/>
    <n v="12365.90163934426"/>
    <n v="3709.7704918032782"/>
  </r>
  <r>
    <n v="109421"/>
    <s v="BONNY NAG ULTI-RATE TESTING             "/>
    <n v="113063"/>
    <s v="PNPT GENERAL OVERHEAD (ADMIN SERVICES)"/>
    <s v="IRETI OMOTOSO"/>
    <s v="PRODUCTION"/>
    <n v="415002"/>
    <n v="4150"/>
    <s v="G&amp;A"/>
    <s v="BASE JV"/>
    <s v="PRODUCTION"/>
    <s v="PRODUCTION"/>
    <s v="Asset Manager, Swamp East Hub"/>
    <s v="Bonny Terminal Installation Manager "/>
    <x v="8"/>
    <s v="ANTHONY.I.OBI@SHELL.COM"/>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33"/>
    <s v="FOURTH PARTY PROJECTS-CONSULTANCY"/>
    <n v="113033"/>
    <s v="FOURTH PARTY PROJECTS-CONSULTANCY"/>
    <s v="IRETI OMOTOSO"/>
    <s v="PRODUCTION"/>
    <n v="415002"/>
    <n v="4150"/>
    <s v="G&amp;A"/>
    <s v="BASE JV"/>
    <s v="PRODUCTION"/>
    <s v="PRODUCTION"/>
    <s v="Production Services Manager"/>
    <s v="Logistics Manager"/>
    <x v="5"/>
    <s v="PETER.AKPOKODJE@SHELL.COM"/>
    <x v="0"/>
    <s v="OPEX"/>
    <s v="NON SAL"/>
    <s v="N/A"/>
    <s v="N/A"/>
    <s v="C_OPSE_OIL_Z11"/>
    <s v="P236.07 Procurement Management"/>
    <s v="S7200 Services"/>
    <s v="A2340 Overhead"/>
    <n v="799.99"/>
    <n v="0"/>
    <n v="960000"/>
    <n v="20400"/>
    <n v="23547.540983606559"/>
    <n v="960000"/>
    <n v="20400"/>
    <n v="23547.540983606559"/>
    <n v="0"/>
    <n v="0"/>
    <n v="960000"/>
    <n v="20400"/>
    <n v="23547.540983606556"/>
    <n v="979346.67828242341"/>
    <n v="31258.938642632154"/>
    <n v="34469.911358312231"/>
    <s v="Consultant Fee/da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62.2950819672133"/>
    <n v="1962.2950819672133"/>
    <n v="1962.2950819672133"/>
    <n v="1962.2950819672133"/>
    <n v="1962.2950819672133"/>
    <n v="1962.2950819672133"/>
    <n v="1962.2950819672133"/>
    <n v="1962.2950819672133"/>
    <n v="1962.2950819672133"/>
    <n v="1962.2950819672133"/>
    <n v="1962.2950819672133"/>
    <n v="1962.2950819672133"/>
    <n v="23547.540983606552"/>
    <n v="7064.2622950819677"/>
  </r>
  <r>
    <n v="113063"/>
    <s v="PNPT GENERAL OVERHEAD"/>
    <n v="113063"/>
    <s v="PNPT GENERAL OVERHEAD (ADMIN SERVICES)"/>
    <s v="IRETI OMOTOSO"/>
    <s v="PRODUCTION"/>
    <n v="415002"/>
    <n v="4150"/>
    <s v="G&amp;A"/>
    <s v="BASE JV"/>
    <s v="PRODUCTION"/>
    <s v="PRODUCTION"/>
    <s v="Asset Manager, Swamp East Hub"/>
    <s v="Bonny Terminal Installation Manager "/>
    <x v="8"/>
    <s v="ANTHONY.I.OBI@SHELL.COM"/>
    <x v="0"/>
    <s v="OPEX"/>
    <s v="NON SAL"/>
    <s v="N/A"/>
    <s v="N/A"/>
    <s v="C_OPSE_OIL_Z11"/>
    <s v="P231 Production Operations"/>
    <s v="S7200 Services"/>
    <s v="A2110 Production Operations"/>
    <n v="47604.829999999994"/>
    <n v="-881.80000000000507"/>
    <n v="12049281"/>
    <n v="0"/>
    <n v="39505.839344262298"/>
    <n v="9756905.2897499986"/>
    <n v="0"/>
    <n v="31989.853409016388"/>
    <n v="-7515.9859352459098"/>
    <n v="0"/>
    <n v="0"/>
    <n v="0"/>
    <n v="0"/>
    <n v="0"/>
    <n v="0"/>
    <n v="0"/>
    <s v="300ctns A4 paper @ N1800 (formerly N1440) per reams (5 reams per carton) = N9000/ctn_x000a_110ctns A3 paper @ N4200 (From N3000 per ream) = N21000/ctn_x000a_General Stationary @ N1,650,000 per yea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292.1532786885246"/>
    <n v="3292.1532786885246"/>
    <n v="3292.1532786885246"/>
    <n v="3292.1532786885246"/>
    <n v="3292.1532786885246"/>
    <n v="3292.1532786885246"/>
    <n v="3292.1532786885246"/>
    <n v="3292.1532786885246"/>
    <n v="3292.1532786885246"/>
    <n v="3292.1532786885246"/>
    <n v="3292.1532786885246"/>
    <n v="3292.1532786885246"/>
    <n v="39505.839344262291"/>
    <n v="11851.751803278688"/>
  </r>
  <r>
    <n v="113036"/>
    <s v="OVERHEADS, PN PEB"/>
    <n v="113036"/>
    <s v="OVERHEADS, PN PEB ALLOWANCES AND GENERAL OVERHEADS (ACCIDENT PREVENTION &amp; INVESTIGATION)"/>
    <s v="IRETI OMOTOSO"/>
    <s v="PRODUCTION"/>
    <n v="415006"/>
    <n v="4150"/>
    <s v="HSE"/>
    <s v="BASE JV"/>
    <s v="PRODUCTION"/>
    <s v="PRODUCTION"/>
    <s v="Asset Manager, Swamp East Hub"/>
    <s v="Asset Management Integration Lead"/>
    <x v="6"/>
    <s v="JULIUS.OHALLEM@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38"/>
    <s v="PAE GEN OVERHEADS "/>
    <n v="113038"/>
    <s v="LAND AREA EAST OVERHEADS_SERVICES MGT (HOTELS AND TRAVEL)"/>
    <s v="IRETI OMOTOSO"/>
    <s v="PRODUCTION"/>
    <n v="415002"/>
    <n v="4150"/>
    <s v="G&amp;A"/>
    <s v="BASE JV"/>
    <s v="PRODUCTION"/>
    <s v="PRODUCTION"/>
    <s v="Asset Manager, Land East Hub"/>
    <s v="Asset Management Integration Lead"/>
    <x v="1"/>
    <s v="RUTH.OLUWOLE@SHELL.COM"/>
    <x v="0"/>
    <s v="OPEX"/>
    <s v="NON SAL"/>
    <s v="N/A"/>
    <s v="N/A"/>
    <s v="C_OPSE_OIL_Z11"/>
    <s v="P231 Production Operations"/>
    <s v="S7200 Services"/>
    <s v="A2110 Production Operations"/>
    <n v="228465.55"/>
    <n v="277961.17"/>
    <n v="38619000"/>
    <n v="0"/>
    <n v="126619.67213114754"/>
    <n v="38619000"/>
    <n v="0"/>
    <n v="126619.67213114754"/>
    <n v="0"/>
    <m/>
    <n v="38619000"/>
    <n v="0"/>
    <n v="126619.67213114754"/>
    <n v="39397280.592280112"/>
    <n v="0"/>
    <n v="129171.41177796759"/>
    <s v="Travel: International Travel allowance for staff on Workshops/Conf. Abroad / STA for at least 30 staff round the yea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551.639344262294"/>
    <n v="10551.639344262294"/>
    <n v="10551.639344262294"/>
    <n v="10551.639344262294"/>
    <n v="10551.639344262294"/>
    <n v="10551.639344262294"/>
    <n v="10551.639344262294"/>
    <n v="10551.639344262294"/>
    <n v="10551.639344262294"/>
    <n v="10551.639344262294"/>
    <n v="10551.639344262294"/>
    <n v="10551.639344262294"/>
    <n v="126619.67213114753"/>
    <n v="37985.901639344258"/>
  </r>
  <r>
    <n v="113039"/>
    <s v="PAE POLLUTION CLEAN UP"/>
    <n v="113039"/>
    <s v="LAND AREA EAST OVERHEADS_HSE (ENVIRONMENTAL SUSTAINABILITY; SAFETY INSPECTION / YEARLY AUDIT)"/>
    <s v="IRETI OMOTOSO"/>
    <s v="PRODUCTION"/>
    <n v="415006"/>
    <n v="4150"/>
    <s v="HSE"/>
    <s v="BASE JV"/>
    <s v="PRODUCTION"/>
    <s v="PRODUCTION"/>
    <s v="Asset Manager, Land East Hub"/>
    <s v="Asset Management Integration Lead"/>
    <x v="1"/>
    <s v="JAMES.ANYANWU@SHELL.COM"/>
    <x v="0"/>
    <s v="OPEX"/>
    <s v="NON SAL"/>
    <s v="N/A"/>
    <s v="N/A"/>
    <s v="C_OPSE_OIL_Z11"/>
    <s v="P244.01 Other Production Expenses"/>
    <s v="S7200 Services"/>
    <s v="A2110 Production Operations"/>
    <n v="421792.67"/>
    <n v="323053.47000000003"/>
    <n v="103604345.68000001"/>
    <n v="115619.51000000001"/>
    <n v="455305.88927868858"/>
    <n v="103604345.68000001"/>
    <n v="115619.51000000001"/>
    <n v="455305.88927868858"/>
    <n v="0"/>
    <m/>
    <n v="103604345.67999999"/>
    <n v="115619.51"/>
    <n v="455305.88927868847"/>
    <n v="103556658.13154568"/>
    <n v="115619.51"/>
    <n v="455149.53666080552"/>
    <s v="FIRE EQUIPMENT MAINTENANCE  [6 monthly Fire Equipment maintenance for Obigbo ; Replacement cost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7942.157439890711"/>
    <n v="37942.157439890711"/>
    <n v="37942.157439890711"/>
    <n v="37942.157439890711"/>
    <n v="37942.157439890711"/>
    <n v="37942.157439890711"/>
    <n v="37942.157439890711"/>
    <n v="37942.157439890711"/>
    <n v="37942.157439890711"/>
    <n v="37942.157439890711"/>
    <n v="37942.157439890711"/>
    <n v="37942.157439890711"/>
    <n v="455305.88927868864"/>
    <n v="136591.76678360658"/>
  </r>
  <r>
    <n v="113040"/>
    <s v="PEB POLLUTION CLEAN UP"/>
    <n v="113040"/>
    <s v="PBE POLLUTION CLEANUP - CLAMPS (AVIATION)"/>
    <s v="IRETI OMOTOSO"/>
    <s v="PRODUCTION"/>
    <n v="415003"/>
    <n v="4150"/>
    <s v="HSE"/>
    <s v="BASE JV"/>
    <s v="PRODUCTION"/>
    <s v="PRODUCTION"/>
    <s v="Asset Manager, Swamp East Hub"/>
    <s v="Asset Management Integration Lead"/>
    <x v="6"/>
    <s v="SUNDAY.OTUU@SHELL.COM"/>
    <x v="0"/>
    <s v="OPEX"/>
    <s v="NON SAL"/>
    <s v="N/A"/>
    <s v="N/A"/>
    <s v="N/A"/>
    <s v="P244.01 Other Production Expenses"/>
    <s v="S7200 Services"/>
    <s v="A2340 Overhead"/>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41"/>
    <s v="PEC GENERAL OVERHEAD"/>
    <n v="113041"/>
    <s v="PEC GENERAL OVERHEAD -  (ADMIN SERVICES COST)"/>
    <s v="IRETI OMOTOSO"/>
    <s v="PRODUCTION"/>
    <n v="415002"/>
    <n v="4150"/>
    <s v="G&amp;A"/>
    <s v="BASE JV"/>
    <s v="PRODUCTION"/>
    <s v="PRODUCTION"/>
    <s v="Asset Manager, Swamp East Hub"/>
    <s v="Asset Management Integration Lead"/>
    <x v="6"/>
    <s v="CHIKEZIE.ODINAKA@SHELL.COM"/>
    <x v="0"/>
    <s v="OPEX"/>
    <s v="NON SAL"/>
    <s v="N/A"/>
    <s v="N/A"/>
    <s v="C_OPSE_OIL_Z11"/>
    <s v="P231 Production Operations"/>
    <s v="S7200 Services"/>
    <s v="A2110 Production Operations"/>
    <n v="589.33000000000004"/>
    <n v="464.53999999999996"/>
    <n v="10236000"/>
    <n v="0"/>
    <n v="33560.655737704918"/>
    <n v="10236000"/>
    <n v="0"/>
    <n v="33560.655737704918"/>
    <n v="0"/>
    <m/>
    <n v="10236000"/>
    <n v="0"/>
    <n v="33560.655737704918"/>
    <n v="7536174.4140179316"/>
    <n v="0"/>
    <n v="24708.768570550594"/>
    <s v="Stationery for 2 FLBs and Swamp-1 Office 42 Cartons of  A4Papers( A rim is N800 X 5 X 42 = N168,000) and 8Cartons of A3 Papers (N1000 X 5 X 16 = N30,000)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96.7213114754095"/>
    <n v="2796.7213114754095"/>
    <n v="2796.7213114754095"/>
    <n v="2796.7213114754095"/>
    <n v="2796.7213114754095"/>
    <n v="2796.7213114754095"/>
    <n v="2796.7213114754095"/>
    <n v="2796.7213114754095"/>
    <n v="2796.7213114754095"/>
    <n v="2796.7213114754095"/>
    <n v="2796.7213114754095"/>
    <n v="2796.7213114754095"/>
    <n v="33560.65573770491"/>
    <n v="10068.196721311475"/>
  </r>
  <r>
    <n v="113042"/>
    <s v="PEC POLLUTION CLEAN UP"/>
    <n v="113042"/>
    <s v="PCE POLLUTION CLEANUP - LOGISTICS (AVIATION)"/>
    <s v="IRETI OMOTOSO"/>
    <s v="PRODUCTION"/>
    <n v="415003"/>
    <n v="4150"/>
    <s v="HSE"/>
    <s v="BASE JV"/>
    <s v="PRODUCTION"/>
    <s v="PRODUCTION"/>
    <s v="Asset Manager, Swamp East Hub"/>
    <s v="Asset Management Integration Lead"/>
    <x v="6"/>
    <s v="JACOB.OGOGO@SHELL.COM"/>
    <x v="0"/>
    <s v="OPEX"/>
    <s v="NON SAL"/>
    <s v="N/A"/>
    <s v="N/A"/>
    <s v="C_OPSE_OIL_Z11"/>
    <s v="P244.01 Other Production Expenses"/>
    <s v="S7200 Services"/>
    <s v="A2340 Overhead"/>
    <n v="72723.91"/>
    <n v="14.129999999999995"/>
    <n v="0"/>
    <n v="10000"/>
    <n v="10000"/>
    <n v="0"/>
    <n v="10000"/>
    <n v="10000"/>
    <n v="0"/>
    <m/>
    <n v="0"/>
    <n v="10000"/>
    <n v="10000"/>
    <n v="0"/>
    <n v="10000"/>
    <n v="10000"/>
    <s v="6 special flight planned, however efforts would be made to use operations flight were possible for the JIV team of nine pers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33.33333333333326"/>
    <n v="833.33333333333326"/>
    <n v="833.33333333333326"/>
    <n v="833.33333333333326"/>
    <n v="833.33333333333326"/>
    <n v="833.33333333333326"/>
    <n v="833.33333333333326"/>
    <n v="833.33333333333326"/>
    <n v="833.33333333333326"/>
    <n v="833.33333333333326"/>
    <n v="833.33333333333326"/>
    <n v="833.33333333333326"/>
    <n v="10000"/>
    <n v="3000"/>
  </r>
  <r>
    <n v="113043"/>
    <s v="PWC GENERAL OVERHEAD"/>
    <n v="113043"/>
    <s v="PWC GENERAL OVERHEAD (ADMIN SERVICES)"/>
    <s v="IRETI OMOTOSO"/>
    <s v="PRODUCTION"/>
    <n v="415002"/>
    <n v="4150"/>
    <s v="G&amp;A"/>
    <s v="BASE JV"/>
    <s v="PRODUCTION"/>
    <s v="PRODUCTION"/>
    <s v="Asset Manager, Swamp West Hub"/>
    <s v="Asset Management Integration Lead"/>
    <x v="7"/>
    <s v="RICHARD.ITENE@SHELL.COM"/>
    <x v="0"/>
    <s v="OPEX"/>
    <s v="NON SAL"/>
    <s v="N/A"/>
    <s v="N/A"/>
    <s v="C_OPSE_OIL_Z11"/>
    <s v="P231 Production Operations"/>
    <s v="S7200 Services"/>
    <s v="A2110 Production Operations"/>
    <n v="7076.91"/>
    <n v="38341.31"/>
    <n v="7825820"/>
    <n v="0"/>
    <n v="25658.426229508197"/>
    <n v="7825820"/>
    <n v="0"/>
    <n v="25658.426229508197"/>
    <n v="0"/>
    <m/>
    <n v="7825820"/>
    <n v="0"/>
    <n v="25658.426229508194"/>
    <n v="4641921.7077621771"/>
    <n v="0"/>
    <n v="15219.415435285826"/>
    <s v="A4 Printing pap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38.2021857923496"/>
    <n v="2138.2021857923496"/>
    <n v="2138.2021857923496"/>
    <n v="2138.2021857923496"/>
    <n v="2138.2021857923496"/>
    <n v="2138.2021857923496"/>
    <n v="2138.2021857923496"/>
    <n v="2138.2021857923496"/>
    <n v="2138.2021857923496"/>
    <n v="2138.2021857923496"/>
    <n v="2138.2021857923496"/>
    <n v="2138.2021857923496"/>
    <n v="25658.426229508197"/>
    <n v="7697.5278688524586"/>
  </r>
  <r>
    <n v="113045"/>
    <s v="GENERAL OVERHEADS OKOLOMA"/>
    <n v="113045"/>
    <s v="AFAM GRF OPERATION OVERHEADS (HOTELS AND TRAVEL)"/>
    <s v="IRETI OMOTOSO"/>
    <s v="PRODUCTION"/>
    <n v="414003"/>
    <n v="4140"/>
    <s v="GAS"/>
    <s v="DOMGAS/IPP"/>
    <s v="PRODUCTION"/>
    <s v="PRODUCTION"/>
    <s v="Asset Manager, Land East Hub"/>
    <s v="Asset Management Integration Lead"/>
    <x v="1"/>
    <s v="DENNIS.ONYEBUCHIE@SHELL.COM"/>
    <x v="0"/>
    <s v="OPEX"/>
    <s v="NON SAL"/>
    <s v="N/A"/>
    <s v="N/A"/>
    <s v="C_OPSE_OIL_Z11"/>
    <s v="P231 Production Operations"/>
    <s v="S7200 Services"/>
    <s v="A2110 Production Operations"/>
    <n v="8019.2100000000009"/>
    <n v="3168.08"/>
    <n v="7174000"/>
    <n v="0"/>
    <n v="23521.311475409835"/>
    <n v="7174000"/>
    <n v="0"/>
    <n v="23521.311475409835"/>
    <n v="0"/>
    <m/>
    <n v="7174000"/>
    <n v="0"/>
    <n v="23521.311475409835"/>
    <n v="7318576.1145813596"/>
    <n v="0"/>
    <n v="23995.331523217574"/>
    <s v="International Travel allowance for staff on Workshops/Conf. Abroad / STA  for at least 10 staff round the yea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60.1092896174862"/>
    <n v="1960.1092896174862"/>
    <n v="1960.1092896174862"/>
    <n v="1960.1092896174862"/>
    <n v="1960.1092896174862"/>
    <n v="1960.1092896174862"/>
    <n v="1960.1092896174862"/>
    <n v="1960.1092896174862"/>
    <n v="1960.1092896174862"/>
    <n v="1960.1092896174862"/>
    <n v="1960.1092896174862"/>
    <n v="1960.1092896174862"/>
    <n v="23521.311475409831"/>
    <n v="7056.3934426229507"/>
  </r>
  <r>
    <n v="113046"/>
    <s v="GPO GENERAL OH - MANAGE COMPANY BUSINESS"/>
    <n v="113046"/>
    <s v="TELEPHONE &amp; PRINTING - EA"/>
    <s v="IRETI OMOTOSO"/>
    <s v="PRODUCTION"/>
    <n v="415005"/>
    <n v="4150"/>
    <s v="OF-E&amp;M"/>
    <s v="BASE JV"/>
    <s v="PRODUCTION"/>
    <s v="PRODUCTION"/>
    <s v="Asset Manager, EA Hub"/>
    <s v="Asset Management Integration Lead"/>
    <x v="4"/>
    <s v="OGBONNA.NWACHI@SHELL.COM"/>
    <x v="0"/>
    <s v="OPEX"/>
    <s v="NON SAL"/>
    <s v="N/A"/>
    <s v="N/A"/>
    <s v="N_EAZZ_OFS_N01"/>
    <s v="P231 Production Operations"/>
    <s v="S7200 Services"/>
    <s v="A2110 Production Operations"/>
    <n v="41393.810000000005"/>
    <n v="38314.69"/>
    <n v="12417963.750000004"/>
    <n v="0"/>
    <n v="40714.635245901649"/>
    <n v="12417963.750000004"/>
    <n v="0"/>
    <n v="40714.635245901649"/>
    <n v="0"/>
    <n v="0"/>
    <n v="12417963.750000002"/>
    <n v="0"/>
    <n v="40714.635245901649"/>
    <n v="12417963.750000002"/>
    <n v="0"/>
    <n v="40714.635245901649"/>
    <s v="Telecom Equipment Services and Office Telephone charg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392.8862704918038"/>
    <n v="3392.8862704918038"/>
    <n v="3392.8862704918038"/>
    <n v="3392.8862704918038"/>
    <n v="3392.8862704918038"/>
    <n v="3392.8862704918038"/>
    <n v="3392.8862704918038"/>
    <n v="3392.8862704918038"/>
    <n v="3392.8862704918038"/>
    <n v="3392.8862704918038"/>
    <n v="3392.8862704918038"/>
    <n v="3392.8862704918038"/>
    <n v="40714.635245901649"/>
    <n v="12214.390573770494"/>
  </r>
  <r>
    <n v="113047"/>
    <s v="PNP CORPORATE MTCE SYSTEMS MANAGEMENT"/>
    <n v="113047"/>
    <s v="OVERHEADS, PNPM MAINTENANCE SYSTEMS (CATERING)"/>
    <s v="IRETI OMOTOSO"/>
    <s v="PRODUCTION"/>
    <n v="415003"/>
    <n v="4150"/>
    <s v="PMM"/>
    <s v="BASE JV"/>
    <s v="PRODUCTION"/>
    <s v="PRODUCTION"/>
    <s v="Production Services Manager"/>
    <s v="Manager, Turnaround &amp; Maintenance Execution"/>
    <x v="2"/>
    <s v="OLAKUNLE.AJAYI@SHELL.COM"/>
    <x v="0"/>
    <s v="OPEX"/>
    <s v="NON SAL"/>
    <s v="N/A"/>
    <s v="N/A"/>
    <s v="C_OPSE_OIL_Z11"/>
    <s v="P233 Facilities Maintenance"/>
    <s v="S7200 Services"/>
    <s v="A2170 Direct Mngt and Overheads"/>
    <n v="18313.88"/>
    <n v="11758.51"/>
    <n v="4508640"/>
    <n v="0"/>
    <n v="14782.426229508197"/>
    <n v="4508640"/>
    <n v="0"/>
    <n v="14782.426229508197"/>
    <n v="0"/>
    <n v="0"/>
    <n v="4508640"/>
    <n v="0"/>
    <n v="14782.426229508199"/>
    <n v="4508640"/>
    <n v="0"/>
    <n v="14782.426229508197"/>
    <s v="Provision of standard buffet and Tea/coffee with snacks during MRTA Business Planning,MID YEAR and end of year Review Session for 150 persons once in a year at the Shell residential Area full day= [(NGN3200+NGN272*3+ NGN150*3+ NGN550 +NGN280*3)*15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31.8688524590164"/>
    <n v="1231.8688524590164"/>
    <n v="1231.8688524590164"/>
    <n v="1231.8688524590164"/>
    <n v="1231.8688524590164"/>
    <n v="1231.8688524590164"/>
    <n v="1231.8688524590164"/>
    <n v="1231.8688524590164"/>
    <n v="1231.8688524590164"/>
    <n v="1231.8688524590164"/>
    <n v="1231.8688524590164"/>
    <n v="1231.8688524590164"/>
    <n v="14782.426229508195"/>
    <n v="4434.7278688524593"/>
  </r>
  <r>
    <n v="113048"/>
    <s v="PTW - GENERAL DEPARTMENTAL O/H"/>
    <n v="113048"/>
    <s v="PTW - GENERAL DEPARTMENTAL O/H - SERVICES MGT (PROFESSIONAL SUBSCRIPTION)"/>
    <s v="IRETI OMOTOSO"/>
    <s v="PRODUCTION"/>
    <n v="415004"/>
    <n v="4150"/>
    <s v="G&amp;A"/>
    <s v="BASE JV"/>
    <s v="PRODUCTION"/>
    <s v="PRODUCTION"/>
    <s v="Asset Manager, Swamp West Hub"/>
    <s v="Forcados Terminal Installation Manager"/>
    <x v="8"/>
    <s v="MAXWELL.OGHOLOH@SHELL.COM"/>
    <x v="0"/>
    <s v="OPEX"/>
    <s v="NON SAL"/>
    <s v="N/A"/>
    <s v="N/A"/>
    <s v="C_OPSE_OIL_Z11"/>
    <s v="P231 Production Operations"/>
    <s v="S7200 Services"/>
    <s v="A2110 Production Operations"/>
    <n v="2783.89"/>
    <n v="10452.83"/>
    <n v="800000"/>
    <n v="0"/>
    <n v="2622.9508196721313"/>
    <n v="800000"/>
    <n v="0"/>
    <n v="2622.9508196721313"/>
    <n v="0"/>
    <n v="0"/>
    <n v="800000"/>
    <n v="0"/>
    <n v="2622.9508196721308"/>
    <n v="474523.73888100439"/>
    <n v="0"/>
    <n v="1555.8155373147686"/>
    <s v=" Proffesional Fees (Coren, Nse, Nsce E.T.C) For 10 Staff At An Average Of Ngn80,000/Y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8.5792349726776"/>
    <n v="218.5792349726776"/>
    <n v="218.5792349726776"/>
    <n v="218.5792349726776"/>
    <n v="218.5792349726776"/>
    <n v="218.5792349726776"/>
    <n v="218.5792349726776"/>
    <n v="218.5792349726776"/>
    <n v="218.5792349726776"/>
    <n v="218.5792349726776"/>
    <n v="218.5792349726776"/>
    <n v="218.5792349726776"/>
    <n v="2622.9508196721313"/>
    <n v="786.88524590163934"/>
  </r>
  <r>
    <n v="113049"/>
    <s v="PTW - ENVIRONMENTAL AFFAIRS"/>
    <n v="113049"/>
    <s v="PTW - ENVIRONMENTAL AFFAIRS (ACCIDENT PREVENTION &amp; INVESTIGATION)"/>
    <s v="IRETI OMOTOSO"/>
    <s v="PRODUCTION"/>
    <n v="415006"/>
    <n v="4150"/>
    <s v="HSE"/>
    <s v="BASE JV"/>
    <s v="PRODUCTION"/>
    <s v="PRODUCTION"/>
    <s v="Asset Manager, Swamp West Hub"/>
    <s v="Forcados Terminal Installation Manager"/>
    <x v="8"/>
    <s v="CHARLES.AKHIDENO@SHELL.COM"/>
    <x v="0"/>
    <s v="OPEX"/>
    <s v="NON SAL"/>
    <s v="N/A"/>
    <s v="N/A"/>
    <s v="C_OPSE_OIL_Z11"/>
    <s v="P231 Production Operations"/>
    <s v="S7200 Services"/>
    <s v="A2110 Production Operations"/>
    <n v="5150.55"/>
    <n v="39736.86"/>
    <n v="6400000"/>
    <n v="10100"/>
    <n v="31083.60655737705"/>
    <n v="6400000"/>
    <n v="10100"/>
    <n v="31083.60655737705"/>
    <n v="0"/>
    <n v="0"/>
    <n v="6400000"/>
    <n v="10100"/>
    <n v="31083.606557377047"/>
    <n v="6400000"/>
    <n v="10100"/>
    <n v="31083.60655737705"/>
    <s v="PROV. OF SERVICES FOR BEHAVIOURAL SAFETY CONFERENCE, HSE AWARENESS TRAININGS PRODUCTION OF POSTERS AND REHABILITATION OF COMMUNICATION BOARD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590.3005464480875"/>
    <n v="2590.3005464480875"/>
    <n v="2590.3005464480875"/>
    <n v="2590.3005464480875"/>
    <n v="2590.3005464480875"/>
    <n v="2590.3005464480875"/>
    <n v="2590.3005464480875"/>
    <n v="2590.3005464480875"/>
    <n v="2590.3005464480875"/>
    <n v="2590.3005464480875"/>
    <n v="2590.3005464480875"/>
    <n v="2590.3005464480875"/>
    <n v="31083.606557377057"/>
    <n v="9325.0819672131147"/>
  </r>
  <r>
    <n v="113053"/>
    <s v="GPO.GEN.TRANSPORT"/>
    <n v="113053"/>
    <s v="VESSEL SERVICES - EA"/>
    <s v="IRETI OMOTOSO"/>
    <s v="PRODUCTION"/>
    <n v="415003"/>
    <n v="4150"/>
    <s v="PMM"/>
    <s v="BASE JV"/>
    <s v="PRODUCTION"/>
    <s v="PRODUCTION"/>
    <s v="Asset Manager, EA Hub"/>
    <s v="Asset Management Integration Lead"/>
    <x v="4"/>
    <s v="OGBONNA.NWACHI@SHELL.COM"/>
    <x v="0"/>
    <s v="OPEX"/>
    <s v="NON SAL"/>
    <s v="N/A"/>
    <s v="N/A"/>
    <s v="N_EAZZ_OFS_N01"/>
    <s v="P231 Production Operations"/>
    <s v="S7200 Services"/>
    <s v="A2110 Production Operations"/>
    <n v="14047580.390000001"/>
    <n v="11580272.880000001"/>
    <n v="1045457308.4"/>
    <n v="8747147.3699999992"/>
    <n v="12174876.25"/>
    <n v="1045457308.4"/>
    <n v="8747147.3699999992"/>
    <n v="12174876.25"/>
    <n v="0"/>
    <n v="0"/>
    <n v="1045457308.4000001"/>
    <n v="8747147.370000001"/>
    <n v="12174876.250000002"/>
    <n v="1045457072.3999987"/>
    <n v="8747180.569999991"/>
    <n v="12174908.676229496"/>
    <s v="FIELD   (PSV) SUPPLY VESSEL (VIGEO ADEBOLA) - CHART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14573.0208333333"/>
    <n v="1014573.0208333333"/>
    <n v="1014573.0208333333"/>
    <n v="1014573.0208333333"/>
    <n v="1014573.0208333333"/>
    <n v="1014573.0208333333"/>
    <n v="1014573.0208333333"/>
    <n v="1014573.0208333333"/>
    <n v="1014573.0208333333"/>
    <n v="1014573.0208333333"/>
    <n v="1014573.0208333333"/>
    <n v="1014573.0208333333"/>
    <n v="12174876.25"/>
    <n v="3652462.875"/>
  </r>
  <r>
    <n v="113055"/>
    <s v="OVERHEADS EPG-PE"/>
    <n v="113055"/>
    <s v="OVERHEADS EPG-PE (HOTELS AND TRAVEL)"/>
    <s v="IRETI OMOTOSO"/>
    <s v="PRODUCTION"/>
    <n v="415002"/>
    <n v="4150"/>
    <s v="G&amp;A"/>
    <s v="BASE JV"/>
    <s v="PRODUCTION"/>
    <s v="PRODUCTION"/>
    <s v="Asset Manager, Land East Hub"/>
    <s v="Asset Management Integration Lead"/>
    <x v="1"/>
    <s v="RUTH.OLUWOLE@SHELL.COM"/>
    <x v="0"/>
    <s v="OPEX"/>
    <s v="NON SAL"/>
    <s v="N/A"/>
    <s v="N/A"/>
    <s v="C_OPSE_OIL_Z11"/>
    <s v="P231 Production Operations"/>
    <s v="S7200 Services"/>
    <s v="A2110 Production Operations"/>
    <n v="59815.710000000006"/>
    <n v="0"/>
    <n v="3571250"/>
    <n v="0"/>
    <n v="11709.016393442624"/>
    <n v="3571250"/>
    <n v="0"/>
    <n v="11709.016393442624"/>
    <n v="0"/>
    <m/>
    <n v="3571250"/>
    <n v="0"/>
    <n v="11709.016393442622"/>
    <n v="3643220.6508501088"/>
    <n v="0"/>
    <n v="11944.98574049216"/>
    <s v="  Hotel: provision of hotel accommodation for GM Onhsore  business visit to LOS assumes 19 times a year @ 5 nights each trip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75.75136612021856"/>
    <n v="975.75136612021856"/>
    <n v="975.75136612021856"/>
    <n v="975.75136612021856"/>
    <n v="975.75136612021856"/>
    <n v="975.75136612021856"/>
    <n v="975.75136612021856"/>
    <n v="975.75136612021856"/>
    <n v="975.75136612021856"/>
    <n v="975.75136612021856"/>
    <n v="975.75136612021856"/>
    <n v="975.75136612021856"/>
    <n v="11709.016393442624"/>
    <n v="3512.7049180327872"/>
  </r>
  <r>
    <n v="113058"/>
    <s v="PEB COMMUNITY RELATIONS"/>
    <n v="113058"/>
    <s v="COMMUNITY RELATIONS SWAMP 2 - MARINE LOGISTICS (TRAINING)"/>
    <s v="IRETI OMOTOSO"/>
    <s v="PRODUCTION"/>
    <n v="415004"/>
    <n v="4150"/>
    <s v="CDPA"/>
    <s v="BASE JV"/>
    <s v="PRODUCTION"/>
    <s v="PRODUCTION"/>
    <s v="Asset Manager, Swamp East Hub"/>
    <s v="Asset Management Integration Lead"/>
    <x v="6"/>
    <s v="AYO.ROWLAND@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60"/>
    <s v="PEB POLLUTION CLEAN UP"/>
    <n v="113060"/>
    <s v="PBE POLLUTION CLEANUP - CLAMPS (INDIRECT PRODUCTION &amp; FIELD OVERHEAD – OIL (ONSHORE))"/>
    <s v="IRETI OMOTOSO"/>
    <s v="PRODUCTION"/>
    <n v="414001"/>
    <n v="4140"/>
    <s v="HSE"/>
    <s v="BASE JV"/>
    <s v="PRODUCTION"/>
    <s v="PRODUCTION"/>
    <s v="Asset Manager, Swamp East Hub"/>
    <s v="Asset Management Integration Lead"/>
    <x v="6"/>
    <s v="SUNDAY.OTUU@SHELL.COM"/>
    <x v="0"/>
    <s v="OPEX"/>
    <s v="NON SAL"/>
    <s v="N/A"/>
    <s v="N/A"/>
    <s v="N/A"/>
    <s v="P244.01 Other Production Expenses"/>
    <s v="S7200 Services"/>
    <s v="A2340 Overhead"/>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61"/>
    <s v="PEC HSE COMPLIANCE"/>
    <n v="113061"/>
    <s v="PEC HSE COMPLIANCE (ACCIDENT PREVENTION &amp; INVESTIGATION)"/>
    <s v="IRETI OMOTOSO"/>
    <s v="PRODUCTION"/>
    <n v="415006"/>
    <n v="4150"/>
    <s v="HSE"/>
    <s v="BASE JV"/>
    <s v="PRODUCTION"/>
    <s v="PRODUCTION"/>
    <s v="Asset Manager, Swamp East Hub"/>
    <s v="Asset Management Integration Lead"/>
    <x v="6"/>
    <s v="JACOB.OGOGO@SHELL.COM"/>
    <x v="0"/>
    <s v="OPEX"/>
    <s v="NON SAL"/>
    <s v="N/A"/>
    <s v="N/A"/>
    <s v="C_OPSE_OIL_Z11"/>
    <s v="P236.02 HSE"/>
    <s v="S7200 Services"/>
    <s v="A2110 Production Operations"/>
    <n v="990.58"/>
    <n v="8917.8700000000008"/>
    <n v="8000000"/>
    <n v="0"/>
    <n v="26229.508196721312"/>
    <n v="8000000"/>
    <n v="0"/>
    <n v="26229.508196721312"/>
    <n v="0"/>
    <m/>
    <n v="8000000"/>
    <n v="0"/>
    <n v="26229.508196721312"/>
    <n v="7791529.8428225983"/>
    <n v="0"/>
    <n v="25545.999484664258"/>
    <s v="OE Training and documentation as needed in all Swamp 1 loc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85.7923497267757"/>
    <n v="2185.7923497267757"/>
    <n v="2185.7923497267757"/>
    <n v="2185.7923497267757"/>
    <n v="2185.7923497267757"/>
    <n v="2185.7923497267757"/>
    <n v="2185.7923497267757"/>
    <n v="2185.7923497267757"/>
    <n v="2185.7923497267757"/>
    <n v="2185.7923497267757"/>
    <n v="2185.7923497267757"/>
    <n v="2185.7923497267757"/>
    <n v="26229.508196721315"/>
    <n v="7868.8524590163934"/>
  </r>
  <r>
    <n v="101141"/>
    <s v="GENERALO/HEADPIPELINES"/>
    <n v="113084"/>
    <s v="PNPP GENERAL OVERHEAD (ADMIN SERVICES COST)"/>
    <s v="IRETI OMOTOSO"/>
    <s v="PRODUCTION"/>
    <n v="415002"/>
    <n v="4150"/>
    <s v="G&amp;A"/>
    <s v="BASE JV"/>
    <s v="PRODUCTION"/>
    <s v="PRODUCTION"/>
    <s v="Pipeline Asset Manager"/>
    <s v="_x0009_Asset Holder &amp; Pipeline Support T/Leader                                     "/>
    <x v="0"/>
    <s v="JOHN.OKOJIE@SHELL.COM"/>
    <x v="0"/>
    <s v="OPEX"/>
    <s v="NON SAL"/>
    <s v="N/A"/>
    <s v="N/A"/>
    <s v="N/A"/>
    <s v="P231 Production Operations"/>
    <s v="S7200 Services"/>
    <s v="A2110 Production Operations"/>
    <n v="394.96"/>
    <n v="1932.8"/>
    <n v="0"/>
    <n v="0"/>
    <n v="0"/>
    <n v="0"/>
    <n v="0"/>
    <n v="0"/>
    <n v="0"/>
    <n v="0"/>
    <n v="40691508.60942097"/>
    <n v="25000"/>
    <n v="158414.78232597042"/>
    <n v="35323946.560638949"/>
    <n v="25649.216585219598"/>
    <n v="141465.434816822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637"/>
    <s v="Sals &amp; Wages Pipelines"/>
    <n v="113084"/>
    <s v="PNPP GENERAL OVERHEAD (ADMIN SERVICES COST)"/>
    <s v="IRETI OMOTOSO"/>
    <s v="PRODUCTION"/>
    <n v="415002"/>
    <n v="4150"/>
    <s v="G&amp;A"/>
    <s v="BASE JV"/>
    <s v="PRODUCTION"/>
    <s v="PRODUCTION"/>
    <s v="Pipeline Asset Manager"/>
    <s v="_x0009_Asset Holder &amp; Pipeline Support T/Leader                                     "/>
    <x v="0"/>
    <s v="JOHN.OKOJIE@SHELL.COM"/>
    <x v="0"/>
    <s v="OPEX"/>
    <s v="NON SAL"/>
    <s v="N/A"/>
    <s v="N/A"/>
    <s v="N/A"/>
    <s v="P231 Production Operations"/>
    <s v="S7200 Services"/>
    <s v="A2110 Production Operations"/>
    <n v="0"/>
    <n v="40000.559999999998"/>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84"/>
    <s v="PNPP GENERAL OVERHEAD"/>
    <n v="113084"/>
    <s v="PNPP GENERAL OVERHEAD (ADMIN SERVICES COST)"/>
    <s v="IRETI OMOTOSO"/>
    <s v="PRODUCTION"/>
    <n v="415002"/>
    <n v="4150"/>
    <s v="G&amp;A"/>
    <s v="BASE JV"/>
    <s v="PRODUCTION"/>
    <s v="PRODUCTION"/>
    <s v="Pipeline Asset Manager"/>
    <s v="_x0009_Production Support Manager                                                          "/>
    <x v="0"/>
    <s v="JOHN.OKOJIE@SHELL.COM"/>
    <x v="0"/>
    <s v="OPEX"/>
    <s v="NON SAL"/>
    <s v="N/A"/>
    <s v="N/A"/>
    <s v="C_OPSE_OIL_Z11"/>
    <s v="P231 Production Operations"/>
    <s v="S7200 Services"/>
    <s v="A2110 Production Operations"/>
    <n v="256655.74999999997"/>
    <n v="268693.88000000006"/>
    <n v="40691508.60942097"/>
    <n v="25000"/>
    <n v="158414.78232597039"/>
    <n v="40691508.60942097"/>
    <n v="25000"/>
    <n v="158414.78232597039"/>
    <n v="0"/>
    <n v="0"/>
    <n v="0"/>
    <n v="0"/>
    <n v="0"/>
    <n v="0"/>
    <n v="0"/>
    <n v="0"/>
    <s v=" Flights for business trips PHC-LA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201.231860497532"/>
    <n v="13201.231860497532"/>
    <n v="13201.231860497532"/>
    <n v="13201.231860497532"/>
    <n v="13201.231860497532"/>
    <n v="13201.231860497532"/>
    <n v="13201.231860497532"/>
    <n v="13201.231860497532"/>
    <n v="13201.231860497532"/>
    <n v="13201.231860497532"/>
    <n v="13201.231860497532"/>
    <n v="13201.231860497532"/>
    <n v="158414.78232597039"/>
    <n v="47524.434697791112"/>
  </r>
  <r>
    <n v="113066"/>
    <s v="PWB POLLUTION CLEAN UP"/>
    <n v="113066"/>
    <s v="PBW ENVIRONMENTAL AFFAIRS (WASTE MGT)"/>
    <s v="IRETI OMOTOSO"/>
    <s v="PRODUCTION"/>
    <n v="415006"/>
    <n v="4150"/>
    <s v="HSE"/>
    <s v="BASE JV"/>
    <s v="PRODUCTION"/>
    <s v="PRODUCTION"/>
    <s v="Asset Manager, Swamp West Hub"/>
    <s v="Asset Management Integration Lead"/>
    <x v="7"/>
    <s v="MEZIE.ANABA@SHELL.COM"/>
    <x v="0"/>
    <s v="OPEX"/>
    <s v="NON SAL"/>
    <s v="N/A"/>
    <s v="N/A"/>
    <s v="C_OPSE_OIL_Z11"/>
    <s v="P244.01 Other Production Expenses"/>
    <s v="S7200 Services"/>
    <s v="A2110 Production Operations"/>
    <n v="612867.07999999996"/>
    <n v="484940.41"/>
    <n v="110027610"/>
    <n v="69793.200000000012"/>
    <n v="430539.46229508199"/>
    <n v="110027610"/>
    <n v="69793.200000000012"/>
    <n v="430539.46229508199"/>
    <n v="0"/>
    <m/>
    <n v="110027610"/>
    <n v="69793.200000000012"/>
    <n v="430539.46229508199"/>
    <n v="110027610"/>
    <n v="69793.200000000012"/>
    <n v="430539.46229508199"/>
    <s v="SERVICE MANAGEME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5878.288524590163"/>
    <n v="35878.288524590163"/>
    <n v="35878.288524590163"/>
    <n v="35878.288524590163"/>
    <n v="35878.288524590163"/>
    <n v="35878.288524590163"/>
    <n v="35878.288524590163"/>
    <n v="35878.288524590163"/>
    <n v="35878.288524590163"/>
    <n v="35878.288524590163"/>
    <n v="35878.288524590163"/>
    <n v="35878.288524590163"/>
    <n v="430539.46229508187"/>
    <n v="129161.83868852459"/>
  </r>
  <r>
    <n v="113067"/>
    <s v="PWC ENVIRONMENTAL AFFAIRS"/>
    <n v="113067"/>
    <s v="PCW ENVIRONMENTAL AFFAIRS (SAFETY INSPECTION &amp; AUDIT)"/>
    <s v="IRETI OMOTOSO"/>
    <s v="PRODUCTION"/>
    <n v="415006"/>
    <n v="4150"/>
    <s v="HSE"/>
    <s v="BASE JV"/>
    <s v="PRODUCTION"/>
    <s v="PRODUCTION"/>
    <s v="Asset Manager, Swamp West Hub"/>
    <s v="Asset Management Integration Lead"/>
    <x v="7"/>
    <s v="MEZIE.ANABA@SHELL.COM"/>
    <x v="0"/>
    <s v="OPEX"/>
    <s v="NON SAL"/>
    <s v="N/A"/>
    <s v="N/A"/>
    <s v="C_OPSE_OIL_Z11"/>
    <s v="P231 Production Operations"/>
    <s v="S7200 Services"/>
    <s v="A2110 Production Operations"/>
    <n v="279388.32"/>
    <n v="291853.90000000002"/>
    <n v="78126511.596587986"/>
    <n v="0"/>
    <n v="256152.49703799339"/>
    <n v="78126511.596587986"/>
    <n v="0"/>
    <n v="256152.49703799339"/>
    <n v="0"/>
    <m/>
    <n v="78126511.596588001"/>
    <n v="0"/>
    <n v="256152.49703799345"/>
    <n v="76090630.827555135"/>
    <n v="0"/>
    <n v="249477.47812313159"/>
    <s v="Provision of HSSE inspection services using MAPO Contract rate @ N7,615,053 per person for 3 pers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346.041419832782"/>
    <n v="21346.041419832782"/>
    <n v="21346.041419832782"/>
    <n v="21346.041419832782"/>
    <n v="21346.041419832782"/>
    <n v="21346.041419832782"/>
    <n v="21346.041419832782"/>
    <n v="21346.041419832782"/>
    <n v="21346.041419832782"/>
    <n v="21346.041419832782"/>
    <n v="21346.041419832782"/>
    <n v="21346.041419832782"/>
    <n v="256152.49703799342"/>
    <n v="76845.749111398021"/>
  </r>
  <r>
    <n v="113068"/>
    <s v="PRODUCTN OPERATION SYSTEMS OVERHEAD"/>
    <n v="113068"/>
    <s v="PRODUCTION OPERATION SYSTEMS MANAGEMENT (ICT - INFRASTRUCTURE)"/>
    <s v="IRETI OMOTOSO"/>
    <s v="PRODUCTION"/>
    <n v="415005"/>
    <n v="4150"/>
    <s v="G&amp;A"/>
    <s v="BASE JV"/>
    <s v="PRODUCTION"/>
    <s v="PRODUCTION"/>
    <s v="Production Services Manager"/>
    <s v="_x0009_Head Oil &amp; Gas Planning and Performance Mgmt                         "/>
    <x v="3"/>
    <s v="ABIODUN.BUSARI@SHELL.COM"/>
    <x v="0"/>
    <s v="OPEX"/>
    <s v="NON SAL"/>
    <s v="N/A"/>
    <s v="N/A"/>
    <s v="C_OPSE_OIL_Z11"/>
    <s v="P235 Direct Management"/>
    <s v="S7200 Services"/>
    <s v="A2170 Direct Mngt and Overheads"/>
    <n v="112.7"/>
    <n v="914.86999999999989"/>
    <n v="2940000"/>
    <n v="0"/>
    <n v="9639.3442622950824"/>
    <n v="2940000"/>
    <n v="0"/>
    <n v="9639.3442622950824"/>
    <n v="0"/>
    <n v="0"/>
    <n v="2940000"/>
    <n v="0"/>
    <n v="9639.3442622950806"/>
    <n v="2940000"/>
    <n v="0"/>
    <n v="9639.3442622950824"/>
    <s v="4 nos Production services  Mobile telephone charg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03.27868852459017"/>
    <n v="803.27868852459017"/>
    <n v="803.27868852459017"/>
    <n v="803.27868852459017"/>
    <n v="803.27868852459017"/>
    <n v="803.27868852459017"/>
    <n v="803.27868852459017"/>
    <n v="803.27868852459017"/>
    <n v="803.27868852459017"/>
    <n v="803.27868852459017"/>
    <n v="803.27868852459017"/>
    <n v="803.27868852459017"/>
    <n v="9639.3442622950824"/>
    <n v="2891.8032786885246"/>
  </r>
  <r>
    <n v="113070"/>
    <s v="PNP CORPORATE MTCE SYSTEMS MANAGEMENT"/>
    <n v="113070"/>
    <s v="OVERHEADS, PNPM MAINTENANCE SYSTEMS (RENTS, RATES &amp; UTILITIES)"/>
    <s v="IRETI OMOTOSO"/>
    <s v="PRODUCTION"/>
    <n v="415001"/>
    <n v="4150"/>
    <s v="OF-E&amp;M"/>
    <s v="BASE JV"/>
    <s v="PRODUCTION"/>
    <s v="PRODUCTION"/>
    <s v="Production Services Manager"/>
    <s v="Manager, Turnaround &amp; Maintenance Execution"/>
    <x v="2"/>
    <s v="OLAKUNLE.AJAYI@SHELL.COM"/>
    <x v="0"/>
    <s v="OPEX"/>
    <s v="NON SAL"/>
    <s v="N/A"/>
    <s v="N/A"/>
    <s v="C_OPSE_OIL_Z11"/>
    <s v="P233 Facilities Maintenance"/>
    <s v="S7200 Services"/>
    <s v="A2170 Direct Mngt and Overheads"/>
    <n v="14575.14"/>
    <n v="1190.81"/>
    <n v="0"/>
    <n v="0"/>
    <n v="0"/>
    <n v="0"/>
    <n v="0"/>
    <n v="0"/>
    <n v="0"/>
    <n v="0"/>
    <n v="0"/>
    <n v="0"/>
    <n v="0"/>
    <n v="0"/>
    <n v="0"/>
    <n v="0"/>
    <s v="NERC CAPTIVE GENERATORS  PERMIT APPLICATION FEE1)  Soku Gas Plant(16MW)=NGN300K,2) Bonny Terminal (105MW)=NGN750K, 3) PH IA (34MW)=NGN500K,_x000a_4) Okoloma(1.6MW)=NGN250K, 5) Gbaran-Ubie(34MW)=NGN500K 6) Forcados (54MW) =NGN600K;7) Sea Eagle = NGN550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72"/>
    <s v="PTW - GENERAL DEPARTMENTAL O/H"/>
    <n v="113072"/>
    <s v="PTW - GENERAL DEPARTMENTAL O/H - SERVICES MGT (ACCIDENT PREVENTION &amp; INVESTIGATION)"/>
    <s v="IRETI OMOTOSO"/>
    <s v="PRODUCTION"/>
    <n v="415006"/>
    <n v="4150"/>
    <s v="HSE"/>
    <s v="BASE JV"/>
    <s v="PRODUCTION"/>
    <s v="PRODUCTION"/>
    <s v="Asset Manager, Swamp West Hub"/>
    <s v="Forcados Terminal Installation Manager"/>
    <x v="8"/>
    <s v="MAXWELL.OGHOLOH@SHELL.COM"/>
    <x v="0"/>
    <s v="OPEX"/>
    <s v="NON SAL"/>
    <s v="N/A"/>
    <s v="N/A"/>
    <s v="C_OPSE_OIL_Z11"/>
    <s v="P231 Production Operations"/>
    <s v="S7200 Services"/>
    <s v="A2110 Production Operations"/>
    <n v="99184.29"/>
    <n v="61932.450000000004"/>
    <n v="0"/>
    <n v="81000"/>
    <n v="81000"/>
    <n v="0"/>
    <n v="81000"/>
    <n v="81000"/>
    <n v="0"/>
    <n v="0"/>
    <n v="0"/>
    <n v="81000"/>
    <n v="81000"/>
    <n v="0"/>
    <n v="82267.864087827154"/>
    <n v="82267.864087827154"/>
    <s v="Request for PPEs for FOT Team. _x000a_Safety Boot SN - 65Nos; CN - 305Nos; -  Coveralls      SN - 65Nos ;CN-  305Nos; - _x000a_Rain boot      SN - 65Nos  CN  - 305Nos. This includes Umbrella, hard hat, ear muff, eyes goggles, hand glov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750"/>
    <n v="6750"/>
    <n v="6750"/>
    <n v="6750"/>
    <n v="6750"/>
    <n v="6750"/>
    <n v="6750"/>
    <n v="6750"/>
    <n v="6750"/>
    <n v="6750"/>
    <n v="6750"/>
    <n v="6750"/>
    <n v="81000"/>
    <n v="24300"/>
  </r>
  <r>
    <n v="113073"/>
    <s v="PTW - GENERAL DEPARTMENTAL O/H"/>
    <n v="113073"/>
    <s v="PTW - GENERAL DEPARTMENTAL O/H - SERVICES MGT (HOTELS AND TRAVEL)"/>
    <s v="IRETI OMOTOSO"/>
    <s v="PRODUCTION"/>
    <n v="415002"/>
    <n v="4150"/>
    <s v="G&amp;A"/>
    <s v="BASE JV"/>
    <s v="PRODUCTION"/>
    <s v="PRODUCTION"/>
    <s v="Asset Manager, Swamp West Hub"/>
    <s v="Forcados Terminal Installation Manager"/>
    <x v="8"/>
    <s v="MAXWELL.OGHOLOH@SHELL.COM"/>
    <x v="0"/>
    <s v="OPEX"/>
    <s v="NON SAL"/>
    <s v="N/A"/>
    <s v="N/A"/>
    <s v="C_OPSE_OIL_Z11"/>
    <s v="P231 Production Operations"/>
    <s v="S7200 Services"/>
    <s v="A2110 Production Operations"/>
    <n v="39885.42"/>
    <n v="442986.92000000004"/>
    <n v="13420000"/>
    <n v="0"/>
    <n v="44000"/>
    <n v="13420000"/>
    <n v="0"/>
    <n v="44000"/>
    <n v="0"/>
    <n v="0"/>
    <n v="13420000"/>
    <n v="0"/>
    <n v="44000"/>
    <n v="13690450.440156378"/>
    <n v="0"/>
    <n v="44886.722754611073"/>
    <s v="HUET cert 20 Pers = 20flights; NAPIMS Engagement 6 visits avr of 2pers = 12flights; Flight Request for 52 Trips (PHC-LAG) @ NGN36,000 Return ticket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666.6666666666665"/>
    <n v="3666.6666666666665"/>
    <n v="3666.6666666666665"/>
    <n v="3666.6666666666665"/>
    <n v="3666.6666666666665"/>
    <n v="3666.6666666666665"/>
    <n v="3666.6666666666665"/>
    <n v="3666.6666666666665"/>
    <n v="3666.6666666666665"/>
    <n v="3666.6666666666665"/>
    <n v="3666.6666666666665"/>
    <n v="3666.6666666666665"/>
    <n v="43999.999999999993"/>
    <n v="13200"/>
  </r>
  <r>
    <n v="113085"/>
    <s v="PNPT GENERAL OVERHEAD"/>
    <n v="113085"/>
    <s v="PNPT GENERAL OVERHEAD (STAFF COSTS AND EMOLUMENTS)"/>
    <s v="IRETI OMOTOSO"/>
    <s v="PRODUCTION"/>
    <n v="415004"/>
    <n v="4150"/>
    <s v="G&amp;A"/>
    <s v="BASE JV"/>
    <s v="PRODUCTION"/>
    <s v="PRODUCTION"/>
    <s v="Asset Manager, Swamp East Hub"/>
    <s v="Bonny Terminal Installation Manager "/>
    <x v="8"/>
    <s v="ANTHONY.I.OBI@SHELL.COM"/>
    <x v="0"/>
    <s v="OPEX"/>
    <s v="NON SAL"/>
    <s v="N/A"/>
    <s v="N/A"/>
    <s v="C_OPSE_OIL_Z11"/>
    <s v="P231 Production Operations"/>
    <s v="S7200 Services"/>
    <s v="A2110 Production Operations"/>
    <n v="2503.63"/>
    <n v="2876.74"/>
    <n v="10000000"/>
    <n v="0"/>
    <n v="32786.885245901642"/>
    <n v="8097499.9999999991"/>
    <n v="0"/>
    <n v="26549.180327868849"/>
    <n v="-6237.7049180327922"/>
    <n v="0"/>
    <n v="10000000"/>
    <n v="0"/>
    <n v="32786.885245901634"/>
    <n v="5931546.7360125547"/>
    <n v="0"/>
    <n v="19447.694216434607"/>
    <s v="Special Recognition Bonuses (50 persons per year @ N200,000 per pers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32.2404371584698"/>
    <n v="2732.2404371584698"/>
    <n v="2732.2404371584698"/>
    <n v="2732.2404371584698"/>
    <n v="2732.2404371584698"/>
    <n v="2732.2404371584698"/>
    <n v="2732.2404371584698"/>
    <n v="2732.2404371584698"/>
    <n v="2732.2404371584698"/>
    <n v="2732.2404371584698"/>
    <n v="2732.2404371584698"/>
    <n v="2732.2404371584698"/>
    <n v="32786.885245901642"/>
    <n v="9836.0655737704928"/>
  </r>
  <r>
    <n v="113086"/>
    <s v="PT ENVIRONMENTAL AFFAIRS -BONNY"/>
    <n v="113086"/>
    <s v="PTE HSE AND WASTE MGT. (ENVIRONMENTAL STUDIES &amp; ESI (ENVIRONMENTAL SENSITIVITY INDEX) MAPPING )"/>
    <s v="IRETI OMOTOSO"/>
    <s v="PRODUCTION"/>
    <n v="415006"/>
    <n v="4150"/>
    <s v="HSE"/>
    <s v="BASE JV"/>
    <s v="PRODUCTION"/>
    <s v="PRODUCTION"/>
    <s v="Asset Manager, Swamp East Hub"/>
    <s v="Bonny Terminal Installation Manager "/>
    <x v="8"/>
    <s v="LEONARD.GAIUS@SHELL.COM"/>
    <x v="0"/>
    <s v="OPEX"/>
    <s v="NON SAL"/>
    <s v="N/A"/>
    <s v="N/A"/>
    <s v="C_OPSE_OIL_Z11"/>
    <s v="P231 Production Operations"/>
    <s v="S7200 Services"/>
    <s v="A2110 Production Operations"/>
    <n v="33008.47"/>
    <n v="348789.9"/>
    <n v="188991275"/>
    <n v="172027.8"/>
    <n v="791671.324590164"/>
    <n v="153035684.93124998"/>
    <n v="139299.51105"/>
    <n v="641055.85508688516"/>
    <n v="-150615.46950327884"/>
    <n v="0"/>
    <n v="188991275.00000003"/>
    <n v="172027.8"/>
    <n v="791671.324590164"/>
    <n v="188991275.00000003"/>
    <n v="172027.8"/>
    <n v="791671.324590164"/>
    <s v="EFFLUENT WATER AND GASEOUS EMISSION, BIOLOGICAL MONITORING, DISCHARGE POINT SURVEY._x000a_Regulatory Requirement. Annual costs for AQUEOUS EFFLUENT MONITORING @ N775K;SEWAGE EFFLUENT MONITORING @N220K;RECIPIENT WATER BODY MONITORING@N475.2K; GASEOUS EMISSIONS AND RAINWATER@ N6993K; PORTABLE WATER@ N218.4K;GROUNDWATER MONITORING@ N1367.6K; NORM@ N240K and Logistics@ N540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972.610382513667"/>
    <n v="65972.610382513667"/>
    <n v="65972.610382513667"/>
    <n v="65972.610382513667"/>
    <n v="65972.610382513667"/>
    <n v="65972.610382513667"/>
    <n v="65972.610382513667"/>
    <n v="65972.610382513667"/>
    <n v="65972.610382513667"/>
    <n v="65972.610382513667"/>
    <n v="65972.610382513667"/>
    <n v="65972.610382513667"/>
    <n v="791671.32459016377"/>
    <n v="237501.3973770492"/>
  </r>
  <r>
    <n v="113088"/>
    <s v="PWC ENVIRONMENTAL AFFAIRS"/>
    <n v="113088"/>
    <s v="PCW ENVIRONMENTAL AFFAIRS (ENV SUBSCRIPTION)"/>
    <s v="IRETI OMOTOSO"/>
    <s v="PRODUCTION"/>
    <n v="415006"/>
    <n v="4150"/>
    <s v="HSE"/>
    <s v="BASE JV"/>
    <s v="PRODUCTION"/>
    <s v="PRODUCTION"/>
    <s v="Asset Manager, Swamp West Hub"/>
    <s v="Asset Management Integration Lead"/>
    <x v="7"/>
    <s v="MEZIE.ANABA@SHELL.COM"/>
    <x v="0"/>
    <s v="OPEX"/>
    <s v="NON SAL"/>
    <s v="N/A"/>
    <s v="N/A"/>
    <s v="C_OPSE_OIL_Z11"/>
    <s v="P231 Production Operations"/>
    <s v="S7200 Services"/>
    <s v="A2110 Production Operations"/>
    <n v="1100779.55"/>
    <n v="558171.82000000007"/>
    <n v="34500000"/>
    <n v="1036885.24590164"/>
    <n v="1150000.0000000007"/>
    <n v="34500000"/>
    <n v="1036885.24590164"/>
    <n v="1150000.0000000007"/>
    <n v="0"/>
    <m/>
    <n v="34500000"/>
    <n v="1036885.24590164"/>
    <n v="1150000.0000000007"/>
    <n v="0"/>
    <n v="0"/>
    <n v="0"/>
    <s v="Safety Leadership Fund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5833.333333333387"/>
    <n v="95833.333333333387"/>
    <n v="95833.333333333387"/>
    <n v="95833.333333333387"/>
    <n v="95833.333333333387"/>
    <n v="95833.333333333387"/>
    <n v="95833.333333333387"/>
    <n v="95833.333333333387"/>
    <n v="95833.333333333387"/>
    <n v="95833.333333333387"/>
    <n v="95833.333333333387"/>
    <n v="95833.333333333387"/>
    <n v="1150000.0000000007"/>
    <n v="345000.00000000017"/>
  </r>
  <r>
    <n v="113093"/>
    <s v="PNP CORPORATE MTCE SYSTEMS MANAGEMENT"/>
    <n v="113093"/>
    <s v="OVERHEADS, PNPM MAINTENANCE SYSTEMS (ICT - INFRASTRUCTURE)"/>
    <s v="IRETI OMOTOSO"/>
    <s v="PRODUCTION"/>
    <n v="415005"/>
    <n v="4150"/>
    <s v="OF-E&amp;M"/>
    <s v="BASE JV"/>
    <s v="PRODUCTION"/>
    <s v="PRODUCTION"/>
    <s v="Production Services Manager"/>
    <s v="Manager, Turnaround &amp; Maintenance Execution"/>
    <x v="2"/>
    <s v="OLAKUNLE.AJAYI@SHELL.COM"/>
    <x v="0"/>
    <s v="OPEX"/>
    <s v="NON SAL"/>
    <s v="N/A"/>
    <s v="N/A"/>
    <s v="C_OPSE_OIL_Z11"/>
    <s v="P233 Facilities Maintenance"/>
    <s v="S7200 Services"/>
    <s v="A2170 Direct Mngt and Overheads"/>
    <n v="22469.360000000001"/>
    <n v="93.19"/>
    <n v="4496000"/>
    <n v="0"/>
    <n v="14740.983606557376"/>
    <n v="4496000"/>
    <n v="0"/>
    <n v="14740.983606557376"/>
    <n v="0"/>
    <n v="0"/>
    <n v="4496000"/>
    <n v="0"/>
    <n v="14740.983606557376"/>
    <n v="4496000"/>
    <n v="0"/>
    <n v="14740.983606557376"/>
    <s v="6Nos. GSM Handset @NGN21000 each=NGN NGN126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28.415300546448"/>
    <n v="1228.415300546448"/>
    <n v="1228.415300546448"/>
    <n v="1228.415300546448"/>
    <n v="1228.415300546448"/>
    <n v="1228.415300546448"/>
    <n v="1228.415300546448"/>
    <n v="1228.415300546448"/>
    <n v="1228.415300546448"/>
    <n v="1228.415300546448"/>
    <n v="1228.415300546448"/>
    <n v="1228.415300546448"/>
    <n v="14740.983606557378"/>
    <n v="4422.2950819672124"/>
  </r>
  <r>
    <n v="101263"/>
    <s v="SALSWAGES&amp;O/HVPPRODUCTION"/>
    <n v="113099"/>
    <s v="PRODUCTION OPERATION SYSTEMS MANAGEMENT (ADMIN SERVICES COST)"/>
    <s v="IRETI OMOTOSO"/>
    <s v="PRODUCTION"/>
    <n v="415002"/>
    <n v="4150"/>
    <s v="G&amp;A"/>
    <s v="BASE JV"/>
    <s v="PRODUCTION"/>
    <s v="PRODUCTION"/>
    <s v="Production Services Manager"/>
    <s v="_x0009_Head Oil &amp; Gas Planning and Performance Mgmt                         "/>
    <x v="3"/>
    <s v="ABIODUN.BUSARI@SHELL.COM"/>
    <x v="0"/>
    <s v="OPEX"/>
    <s v="NON SAL"/>
    <s v="N/A"/>
    <s v="N/A"/>
    <s v="N/A"/>
    <s v="P231 Production Operations"/>
    <s v="S7200 Services"/>
    <s v="A2110 Production Operations"/>
    <n v="-8451.0400000000009"/>
    <n v="-34403.050000000003"/>
    <n v="0"/>
    <n v="0"/>
    <n v="0"/>
    <n v="0"/>
    <n v="0"/>
    <n v="0"/>
    <n v="0"/>
    <n v="0"/>
    <n v="15953064.420071997"/>
    <n v="0"/>
    <n v="52305.129246137694"/>
    <n v="9462634.7190276086"/>
    <n v="0"/>
    <n v="31025.031865664292"/>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99"/>
    <s v="PRODUCTN OPERATION SYSTEMS OVERHEAD"/>
    <n v="113099"/>
    <s v="PRODUCTION OPERATION SYSTEMS MANAGEMENT (ADMIN SERVICES COST)"/>
    <s v="IRETI OMOTOSO"/>
    <s v="PRODUCTION"/>
    <n v="415002"/>
    <n v="4150"/>
    <s v="G&amp;A"/>
    <s v="BASE JV"/>
    <s v="PRODUCTION"/>
    <s v="PRODUCTION"/>
    <s v="Production Services Manager"/>
    <s v="_x0009_Head Oil &amp; Gas Planning and Performance Mgmt                         "/>
    <x v="3"/>
    <s v="ABIODUN.BUSARI@SHELL.COM"/>
    <x v="0"/>
    <s v="OPEX"/>
    <s v="NON SAL"/>
    <s v="N/A"/>
    <s v="N/A"/>
    <s v="C_OPSE_OIL_Z11"/>
    <s v="P235 Direct Management"/>
    <s v="S7200 Services"/>
    <s v="A2170 Direct Mngt and Overheads"/>
    <n v="53952.600000000006"/>
    <n v="63394.91"/>
    <n v="15953064.420071999"/>
    <n v="0"/>
    <n v="52305.129246137702"/>
    <n v="13953064.420072"/>
    <n v="0"/>
    <n v="45747.752196957379"/>
    <n v="-6557.3770491803225"/>
    <s v="Optimisation"/>
    <n v="0"/>
    <n v="0"/>
    <n v="0"/>
    <n v="0"/>
    <n v="0"/>
    <n v="0"/>
    <s v="1 no Printer Toner (Cyan)  CE271A for Production Services manage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358.7607705114751"/>
    <n v="4358.7607705114751"/>
    <n v="4358.7607705114751"/>
    <n v="4358.7607705114751"/>
    <n v="4358.7607705114751"/>
    <n v="4358.7607705114751"/>
    <n v="4358.7607705114751"/>
    <n v="4358.7607705114751"/>
    <n v="4358.7607705114751"/>
    <n v="4358.7607705114751"/>
    <n v="4358.7607705114751"/>
    <n v="4358.7607705114751"/>
    <n v="52305.129246137716"/>
    <n v="15691.53877384131"/>
  </r>
  <r>
    <n v="113098"/>
    <s v="PNP CORPORATE MTCE SYSTEMS MANAGEMENT"/>
    <n v="113098"/>
    <s v="OVERHEADS, PNPM MAINTENANCE SYSTEMS (ADMIN SERVICES COST)"/>
    <s v="IRETI OMOTOSO"/>
    <s v="PRODUCTION"/>
    <n v="415002"/>
    <n v="4150"/>
    <s v="G&amp;A"/>
    <s v="BASE JV"/>
    <s v="PRODUCTION"/>
    <s v="PRODUCTION"/>
    <s v="Production Services Manager"/>
    <s v="Manager, Turnaround &amp; Maintenance Execution"/>
    <x v="2"/>
    <s v="OLAKUNLE.AJAYI@SHELL.COM"/>
    <x v="0"/>
    <s v="OPEX"/>
    <s v="NON SAL"/>
    <s v="N/A"/>
    <s v="N/A"/>
    <s v="C_OPSE_OIL_Z11"/>
    <s v="P233 Facilities Maintenance"/>
    <s v="S7200 Services"/>
    <s v="A2170 Direct Mngt and Overheads"/>
    <n v="243159.36000000004"/>
    <n v="435560.37"/>
    <n v="124801339"/>
    <n v="131934"/>
    <n v="541118.71803278686"/>
    <n v="124801339"/>
    <n v="281934"/>
    <n v="691118.71803278686"/>
    <n v="150000"/>
    <s v="MCI services from the Group"/>
    <n v="124801339"/>
    <n v="131934"/>
    <n v="541118.71803278697"/>
    <n v="107984450.18230967"/>
    <n v="1600"/>
    <n v="355647.37764691695"/>
    <s v="Purchase of IT Consumables (Toners/catridges) and Stationeries for execution, Reliabilty, Underwater and C&amp;I Teams @ NGN1600000 for 8 printers in a year= 8*NGN 1600000= 12, 800,000  = $42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5093.226502732236"/>
    <n v="45093.226502732236"/>
    <n v="45093.226502732236"/>
    <n v="45093.226502732236"/>
    <n v="45093.226502732236"/>
    <n v="45093.226502732236"/>
    <n v="45093.226502732236"/>
    <n v="45093.226502732236"/>
    <n v="45093.226502732236"/>
    <n v="45093.226502732236"/>
    <n v="45093.226502732236"/>
    <n v="45093.226502732236"/>
    <n v="541118.71803278697"/>
    <n v="162335.61540983606"/>
  </r>
  <r>
    <n v="105931"/>
    <s v="OKOLOMA GEN SET/GEN SETS LAND 2 EAST"/>
    <n v="113105"/>
    <s v="CATERING/ ACCOMMODATION &amp; HOUSEKEEPING AT OKOLOMA (AFAM GRF)"/>
    <s v="IRETI OMOTOSO"/>
    <s v="PRODUCTION"/>
    <n v="414003"/>
    <n v="4140"/>
    <s v="GAS"/>
    <s v="BASE JV"/>
    <s v="PRODUCTION"/>
    <s v="PRODUCTION"/>
    <s v="Asset Manager, Land East Hub"/>
    <s v="Asset Management Integration Lead"/>
    <x v="1"/>
    <s v="DENNIS.ONYEBUCHIE@SHELL.COM"/>
    <x v="0"/>
    <s v="OPEX"/>
    <s v="NON SAL"/>
    <s v="N/A"/>
    <s v="N/A"/>
    <s v="N/A"/>
    <s v="P231 Production Operations"/>
    <s v="S7200 Services"/>
    <s v="A2110 Production Operations"/>
    <n v="0.01"/>
    <n v="0"/>
    <n v="0"/>
    <n v="0"/>
    <n v="0"/>
    <m/>
    <m/>
    <n v="0"/>
    <n v="0"/>
    <m/>
    <n v="137153000"/>
    <n v="0"/>
    <n v="449681.96721311478"/>
    <n v="137153000"/>
    <n v="0"/>
    <n v="449681.96721311478"/>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05"/>
    <s v="GENERAL OVERHEADS OKOLOMA"/>
    <n v="113105"/>
    <s v="CATERING/ ACCOMMODATION &amp; HOUSEKEEPING AT OKOLOMA (AFAM GRF)"/>
    <s v="IRETI OMOTOSO"/>
    <s v="PRODUCTION"/>
    <n v="414003"/>
    <n v="4140"/>
    <s v="GAS"/>
    <s v="DOMGAS/IPP"/>
    <s v="PRODUCTION"/>
    <s v="PRODUCTION"/>
    <s v="Asset Manager, Land East Hub"/>
    <s v="Asset Management Integration Lead"/>
    <x v="1"/>
    <s v="DENNIS.ONYEBUCHIE@SHELL.COM"/>
    <x v="0"/>
    <s v="OPEX"/>
    <s v="NON SAL"/>
    <s v="N/A"/>
    <s v="N/A"/>
    <s v="N/A"/>
    <s v="P234 Power Operations"/>
    <s v="S7200 Services"/>
    <s v="A2110 Production Operations"/>
    <n v="695.69"/>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04"/>
    <s v="GAS PIPELINES INTEGRITY MANAGEMENT"/>
    <n v="113104"/>
    <s v="GAS PIPELINES INTEGRITY MANAGEMENT (MAINTENANCE OF PIPELINES, FLOWLINES AND RISERS - GAS )"/>
    <s v="IRETI OMOTOSO"/>
    <s v="PRODUCTION"/>
    <n v="412003"/>
    <n v="4120"/>
    <s v="GAS"/>
    <s v="DOMGAS/IPP"/>
    <s v="PRODUCTION"/>
    <s v="PRODUCTION"/>
    <s v="Pipeline Asset Manager"/>
    <s v="_x0009_Production Support Manager                                                          "/>
    <x v="0"/>
    <s v="ADEBOYE.SOBAYO@SHELL.COM"/>
    <x v="0"/>
    <s v="OPEX"/>
    <s v="NON SAL"/>
    <s v="N/A"/>
    <s v="N/A"/>
    <s v="C_OPSE_OIL_Z11"/>
    <s v="P231 Production Operations"/>
    <s v="S7200 Services"/>
    <s v="A2110 Production Operations"/>
    <n v="3668337.1"/>
    <n v="58347.78"/>
    <n v="0"/>
    <n v="0"/>
    <n v="0"/>
    <n v="0"/>
    <n v="0"/>
    <n v="0"/>
    <n v="0"/>
    <n v="0"/>
    <n v="0"/>
    <n v="0"/>
    <n v="0"/>
    <n v="0"/>
    <n v="0"/>
    <n v="0"/>
    <s v="DEBIT NOTES FROM NLNG FOR 32&quot; OGGS, 40&quot; EGGS &amp; 16&quot; BNAG PIPELINES MTCE.. LRUT OF NON PIGEABLE LINES =  $196K  . INTELLIGENT PIGGING OF 2NOS GAS PIPELINE . CP SYSTEMS MONITORING, SURVEY AND MAINTENANCE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2G.FLB.71300"/>
    <s v="CATERING/ACCOMM/HSEKEEPING OKOLOMA"/>
    <n v="113105"/>
    <s v="CATERING/ ACCOMMODATION &amp; HOUSEKEEPING AT OKOLOMA (AFAM GRF)"/>
    <s v="IRETI OMOTOSO"/>
    <s v="PRODUCTION"/>
    <n v="414003"/>
    <n v="4140"/>
    <s v="GAS"/>
    <s v="DOMGAS/IPP"/>
    <s v="PRODUCTION"/>
    <s v="PRODUCTION"/>
    <s v="Asset Manager, Land East Hub"/>
    <s v="Asset Management Integration Lead"/>
    <x v="1"/>
    <s v="DENNIS.ONYEBUCHIE@SHELL.COM"/>
    <x v="0"/>
    <s v="OPEX"/>
    <s v="NON SAL"/>
    <s v="N/A"/>
    <s v="N/A"/>
    <s v="N_KOCR_EL2_G01"/>
    <s v="P234 Power Operations"/>
    <s v="S7200 Services"/>
    <s v="A2170 Direct Mngt and Overheads"/>
    <n v="578619.84"/>
    <n v="533219.73"/>
    <n v="137153000"/>
    <n v="0"/>
    <n v="449681.96721311478"/>
    <n v="137153000"/>
    <n v="0"/>
    <n v="449681.96721311478"/>
    <n v="0"/>
    <m/>
    <n v="0"/>
    <n v="0"/>
    <n v="0"/>
    <n v="0"/>
    <n v="0"/>
    <n v="0"/>
    <s v="OKGP provision of Breakfast for 70 staff  for 365day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7473.497267759565"/>
    <n v="37473.497267759565"/>
    <n v="37473.497267759565"/>
    <n v="37473.497267759565"/>
    <n v="37473.497267759565"/>
    <n v="37473.497267759565"/>
    <n v="37473.497267759565"/>
    <n v="37473.497267759565"/>
    <n v="37473.497267759565"/>
    <n v="37473.497267759565"/>
    <n v="37473.497267759565"/>
    <n v="37473.497267759565"/>
    <n v="449681.9672131149"/>
    <n v="134904.59016393442"/>
  </r>
  <r>
    <n v="113114"/>
    <s v="PEC COMMUNITY RELATIONS"/>
    <n v="113114"/>
    <s v="COMMUNITY RELATIONS SWAMP 1 - CR STAFF (COMMUNITY ENGAGEMENT)"/>
    <s v="IRETI OMOTOSO"/>
    <s v="PRODUCTION"/>
    <n v="415008"/>
    <n v="4150"/>
    <s v="CDPA"/>
    <s v="BASE JV"/>
    <s v="PRODUCTION"/>
    <s v="PRODUCTION"/>
    <s v="Asset Manager, Swamp East Hub"/>
    <s v="Asset Management Integration Lead"/>
    <x v="6"/>
    <s v="KESSIGNTON.OKORIE@SHELL.COM"/>
    <x v="0"/>
    <s v="OPEX"/>
    <s v="NON SAL"/>
    <s v="N/A"/>
    <s v="N/A"/>
    <s v="C_OPSE_OIL_Z11"/>
    <s v="P231 Production Operations"/>
    <s v="S7200 Services"/>
    <s v="A2110 Production Operations"/>
    <n v="3168.82"/>
    <n v="12745.8"/>
    <n v="11480000"/>
    <n v="0"/>
    <n v="37639.344262295082"/>
    <n v="11480000"/>
    <n v="0"/>
    <n v="37639.344262295082"/>
    <n v="0"/>
    <m/>
    <n v="11480000"/>
    <n v="0"/>
    <n v="37639.344262295082"/>
    <n v="7665000"/>
    <n v="0"/>
    <n v="25131.147540983606"/>
    <s v="5 Planned meetings with Host Communities @ N60,000/meetings to cover  Soku and Oloma Communities Cluste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136.6120218579235"/>
    <n v="3136.6120218579235"/>
    <n v="3136.6120218579235"/>
    <n v="3136.6120218579235"/>
    <n v="3136.6120218579235"/>
    <n v="3136.6120218579235"/>
    <n v="3136.6120218579235"/>
    <n v="3136.6120218579235"/>
    <n v="3136.6120218579235"/>
    <n v="3136.6120218579235"/>
    <n v="3136.6120218579235"/>
    <n v="3136.6120218579235"/>
    <n v="37639.344262295082"/>
    <n v="11291.803278688525"/>
  </r>
  <r>
    <s v="O.NG.PCE.ALG.CRC.71300E"/>
    <s v="ALAKIRI COMMUNITY RELATIONS ENGAGEMENT  "/>
    <n v="113114"/>
    <s v="COMMUNITY RELATIONS SWAMP 1 - CR STAFF (COMMUNITY ENGAGEMENT)"/>
    <s v="IRETI OMOTOSO"/>
    <s v="PRODUCTION"/>
    <n v="415008"/>
    <n v="4150"/>
    <s v="CDPA"/>
    <s v="BASE JV"/>
    <s v="PRODUCTION"/>
    <s v="PRODUCTION"/>
    <s v="Asset Manager, Swamp East Hub"/>
    <s v="Asset Management Integration Lead"/>
    <x v="6"/>
    <s v="KESSIGNTON.OKORIE@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16"/>
    <s v="PEC GENERAL OVERHEAD"/>
    <n v="113116"/>
    <s v="PEC GENERAL OVERHEAD -  (HOTELS AND TRAVEL)"/>
    <s v="IRETI OMOTOSO"/>
    <s v="PRODUCTION"/>
    <n v="415002"/>
    <n v="4150"/>
    <s v="G&amp;A"/>
    <s v="BASE JV"/>
    <s v="PRODUCTION"/>
    <s v="PRODUCTION"/>
    <s v="Asset Manager, Swamp East Hub"/>
    <s v="Asset Management Integration Lead"/>
    <x v="6"/>
    <s v="CHIKEZIE.ODINAKA@SHELL.COM"/>
    <x v="0"/>
    <s v="OPEX"/>
    <s v="NON SAL"/>
    <s v="N/A"/>
    <s v="N/A"/>
    <s v="C_OPSE_OIL_Z11"/>
    <s v="P231 Production Operations"/>
    <s v="S7200 Services"/>
    <s v="A2110 Production Operations"/>
    <n v="35850.58"/>
    <n v="19107.089999999997"/>
    <n v="6060000"/>
    <n v="0"/>
    <n v="19868.852459016394"/>
    <n v="6060000"/>
    <n v="0"/>
    <n v="19868.852459016394"/>
    <n v="0"/>
    <m/>
    <n v="6060000"/>
    <n v="0"/>
    <n v="19868.852459016394"/>
    <n v="6182125.9066577964"/>
    <n v="0"/>
    <n v="20269.26526773048"/>
    <s v="Provision of 2 nights Hotel Accomodation for 2 DPR on statutory visit to Assets ( once per Mont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55.7377049180327"/>
    <n v="1655.7377049180327"/>
    <n v="1655.7377049180327"/>
    <n v="1655.7377049180327"/>
    <n v="1655.7377049180327"/>
    <n v="1655.7377049180327"/>
    <n v="1655.7377049180327"/>
    <n v="1655.7377049180327"/>
    <n v="1655.7377049180327"/>
    <n v="1655.7377049180327"/>
    <n v="1655.7377049180327"/>
    <n v="1655.7377049180327"/>
    <n v="19868.852459016391"/>
    <n v="5960.6557377049185"/>
  </r>
  <r>
    <s v="O.NG.PCE.BNF.CRC.71300E"/>
    <s v="BONNY COMMUNITY RELATIONS ENGAGEMENT"/>
    <n v="113114"/>
    <s v="COMMUNITY RELATIONS SWAMP 1 - CR STAFF (COMMUNITY ENGAGEMENT)"/>
    <s v="IRETI OMOTOSO"/>
    <s v="PRODUCTION"/>
    <n v="415008"/>
    <n v="4150"/>
    <s v="CDPA"/>
    <s v="BASE JV"/>
    <s v="PRODUCTION"/>
    <s v="PRODUCTION"/>
    <s v="Asset Manager, Swamp East Hub"/>
    <s v="Asset Management Integration Lead"/>
    <x v="6"/>
    <s v="KESSIGNTON.OKORI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18"/>
    <s v="PTW - ENVIRONMENTAL AFFAIRS"/>
    <n v="113118"/>
    <s v="PTW - ENVIRONMENTAL AFFAIRS (SAFETY INSPECTION / YEARLY AUDIT)"/>
    <s v="IRETI OMOTOSO"/>
    <s v="PRODUCTION"/>
    <n v="415006"/>
    <n v="4150"/>
    <s v="HSE"/>
    <s v="BASE JV"/>
    <s v="PRODUCTION"/>
    <s v="PRODUCTION"/>
    <s v="Asset Manager, Swamp West Hub"/>
    <s v="Forcados Terminal Installation Manager"/>
    <x v="8"/>
    <s v="CHARLES.AKHIDENO@SHELL.COM"/>
    <x v="0"/>
    <s v="OPEX"/>
    <s v="NON SAL"/>
    <s v="N/A"/>
    <s v="N/A"/>
    <s v="C_OPSE_OIL_Z11"/>
    <s v="P231 Production Operations"/>
    <s v="S7200 Services"/>
    <s v="A2110 Production Operations"/>
    <n v="581836.31000000006"/>
    <n v="1011626.7599999999"/>
    <n v="69568149.698274493"/>
    <n v="20000"/>
    <n v="248092.29409270326"/>
    <n v="271806599.69827449"/>
    <n v="265754"/>
    <n v="1156923.1793386049"/>
    <n v="908830.88524590165"/>
    <s v="FOT Biological Monitoring (BM), FOT Env. Evaluation Studies (EES), FOT Logistics + vessels for BM and EES"/>
    <n v="69568149.698274508"/>
    <n v="20000"/>
    <n v="248092.29409270326"/>
    <n v="69568149.698274508"/>
    <n v="20000"/>
    <n v="248092.29409270332"/>
    <s v="PROVISION OF PROCESS SAFETY &amp; ENVIIRONMENTAL SUPPORT SERVIC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674.357841058605"/>
    <n v="20674.357841058605"/>
    <n v="20674.357841058605"/>
    <n v="20674.357841058605"/>
    <n v="20674.357841058605"/>
    <n v="20674.357841058605"/>
    <n v="20674.357841058605"/>
    <n v="20674.357841058605"/>
    <n v="20674.357841058605"/>
    <n v="20674.357841058605"/>
    <n v="20674.357841058605"/>
    <n v="20674.357841058605"/>
    <n v="248092.29409270326"/>
    <n v="74427.68822781097"/>
  </r>
  <r>
    <n v="113119"/>
    <s v="PTW - GENERAL DEPARTMENTAL O/H"/>
    <n v="113119"/>
    <s v="PTW - GENERAL DEPARTMENTAL O/H - SERVICES MGT (ICT - INFRASTRUCTURE)"/>
    <s v="IRETI OMOTOSO"/>
    <s v="PRODUCTION"/>
    <n v="415005"/>
    <n v="4150"/>
    <s v="OF-E&amp;M"/>
    <s v="BASE JV"/>
    <s v="PRODUCTION"/>
    <s v="PRODUCTION"/>
    <s v="Asset Manager, Swamp West Hub"/>
    <s v="Forcados Terminal Installation Manager"/>
    <x v="8"/>
    <s v="MAXWELL.OGHOLOH@SHELL.COM"/>
    <x v="0"/>
    <s v="OPEX"/>
    <s v="NON SAL"/>
    <s v="N/A"/>
    <s v="N/A"/>
    <s v="C_OPSE_OIL_Z11"/>
    <s v="P231 Production Operations"/>
    <s v="S7200 Services"/>
    <s v="A2110 Production Operations"/>
    <n v="95052.45"/>
    <n v="59858.549999999996"/>
    <n v="2500720.0000000005"/>
    <n v="31309"/>
    <n v="39508.081967213118"/>
    <n v="2500720.0000000005"/>
    <n v="31309"/>
    <n v="39508.081967213118"/>
    <n v="0"/>
    <n v="0"/>
    <n v="2500720.0000000005"/>
    <n v="31309"/>
    <n v="39508.081967213118"/>
    <n v="2500720.0000000005"/>
    <n v="31309"/>
    <n v="39508.081967213118"/>
    <s v="IT Services , IT Equipment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292.3401639344265"/>
    <n v="3292.3401639344265"/>
    <n v="3292.3401639344265"/>
    <n v="3292.3401639344265"/>
    <n v="3292.3401639344265"/>
    <n v="3292.3401639344265"/>
    <n v="3292.3401639344265"/>
    <n v="3292.3401639344265"/>
    <n v="3292.3401639344265"/>
    <n v="3292.3401639344265"/>
    <n v="3292.3401639344265"/>
    <n v="3292.3401639344265"/>
    <n v="39508.081967213118"/>
    <n v="11852.424590163935"/>
  </r>
  <r>
    <n v="113120"/>
    <s v="PWB GENERAL OVERHEAD"/>
    <n v="113120"/>
    <s v="PWB GENERAL OVERHEAD (ACCIDENT PREV)"/>
    <s v="IRETI OMOTOSO"/>
    <s v="PRODUCTION"/>
    <n v="415006"/>
    <n v="4150"/>
    <s v="HSE"/>
    <s v="BASE JV"/>
    <s v="PRODUCTION"/>
    <s v="PRODUCTION"/>
    <s v="Asset Manager, Swamp West Hub"/>
    <s v="Asset Management Integration Lead"/>
    <x v="7"/>
    <s v="RICHARD.ITENE@SHELL.COM"/>
    <x v="0"/>
    <s v="OPEX"/>
    <s v="NON SAL"/>
    <s v="N/A"/>
    <s v="N/A"/>
    <s v="C_OPSE_OIL_Z11"/>
    <s v="P231 Production Operations"/>
    <s v="S7200 Services"/>
    <s v="A2110 Production Operations"/>
    <n v="78473.150000000009"/>
    <n v="184942.59000000005"/>
    <n v="1600000"/>
    <n v="199134"/>
    <n v="204379.90163934426"/>
    <n v="1600000"/>
    <n v="199134"/>
    <n v="204379.90163934426"/>
    <n v="0"/>
    <m/>
    <n v="1600000"/>
    <n v="199134"/>
    <n v="204379.90163934426"/>
    <n v="1558305.9685645197"/>
    <n v="202250.9734230293"/>
    <n v="207360.17331996214"/>
    <s v="Coveral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031.658469945352"/>
    <n v="17031.658469945352"/>
    <n v="17031.658469945352"/>
    <n v="17031.658469945352"/>
    <n v="17031.658469945352"/>
    <n v="17031.658469945352"/>
    <n v="17031.658469945352"/>
    <n v="17031.658469945352"/>
    <n v="17031.658469945352"/>
    <n v="17031.658469945352"/>
    <n v="17031.658469945352"/>
    <n v="17031.658469945352"/>
    <n v="204379.90163934429"/>
    <n v="61313.970491803273"/>
  </r>
  <r>
    <n v="113121"/>
    <s v="PWB GENERAL OVERHEAD"/>
    <n v="113121"/>
    <s v="PWB GENERAL OVERHEAD (H&amp;T)"/>
    <s v="IRETI OMOTOSO"/>
    <s v="PRODUCTION"/>
    <n v="415002"/>
    <n v="4150"/>
    <s v="G&amp;A"/>
    <s v="BASE JV"/>
    <s v="PRODUCTION"/>
    <s v="PRODUCTION"/>
    <s v="Asset Manager, Swamp West Hub"/>
    <s v="Asset Management Integration Lead"/>
    <x v="7"/>
    <s v="RICHARD.ITENE@SHELL.COM"/>
    <x v="0"/>
    <s v="OPEX"/>
    <s v="NON SAL"/>
    <s v="N/A"/>
    <s v="N/A"/>
    <s v="C_OPSE_OIL_Z11"/>
    <s v="P231 Production Operations"/>
    <s v="S7200 Services"/>
    <s v="A2110 Production Operations"/>
    <n v="39060.130000000005"/>
    <n v="36601.33"/>
    <n v="19807975"/>
    <n v="0"/>
    <n v="64944.180327868853"/>
    <n v="19807975"/>
    <n v="0"/>
    <n v="64944.180327868853"/>
    <n v="0"/>
    <m/>
    <n v="19807975"/>
    <n v="0"/>
    <n v="64944.180327868853"/>
    <n v="20207160.958074253"/>
    <n v="0"/>
    <n v="66252.986747784438"/>
    <s v="Provision for 10 persons flight from Warri to Lagos on Business/Workshop @N58,000 per flight for 10 flight to &amp; Fro"/>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412.0150273224044"/>
    <n v="5412.0150273224044"/>
    <n v="5412.0150273224044"/>
    <n v="5412.0150273224044"/>
    <n v="5412.0150273224044"/>
    <n v="5412.0150273224044"/>
    <n v="5412.0150273224044"/>
    <n v="5412.0150273224044"/>
    <n v="5412.0150273224044"/>
    <n v="5412.0150273224044"/>
    <n v="5412.0150273224044"/>
    <n v="5412.0150273224044"/>
    <n v="64944.180327868868"/>
    <n v="19483.254098360656"/>
  </r>
  <r>
    <n v="113122"/>
    <s v="PWC GENERAL OVERHEAD"/>
    <n v="113122"/>
    <s v="PWC GENERAL OVERHEAD (ACCIDENT PREV)"/>
    <s v="IRETI OMOTOSO"/>
    <s v="PRODUCTION"/>
    <n v="415006"/>
    <n v="4150"/>
    <s v="HSE"/>
    <s v="BASE JV"/>
    <s v="PRODUCTION"/>
    <s v="PRODUCTION"/>
    <s v="Asset Manager, Swamp West Hub"/>
    <s v="Asset Management Integration Lead"/>
    <x v="7"/>
    <s v="RICHARD.ITENE@SHELL.COM"/>
    <x v="0"/>
    <s v="OPEX"/>
    <s v="NON SAL"/>
    <s v="N/A"/>
    <s v="N/A"/>
    <s v="C_OPSE_OIL_Z11"/>
    <s v="P231 Production Operations"/>
    <s v="S7200 Services"/>
    <s v="A2110 Production Operations"/>
    <n v="45515.43"/>
    <n v="73480.75"/>
    <n v="1700000"/>
    <n v="121397"/>
    <n v="126970.77049180328"/>
    <n v="1700000"/>
    <n v="121397"/>
    <n v="126970.77049180328"/>
    <n v="0"/>
    <m/>
    <n v="1700000"/>
    <n v="121396.99999999999"/>
    <n v="126970.77049180327"/>
    <n v="1655700.091599802"/>
    <n v="123297.18390950558"/>
    <n v="128725.70879999673"/>
    <s v="Using rate from SAP, Procurement of PPE for staff and Contractors  (FIRE RETARDANT COVERALL)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580.897540983606"/>
    <n v="10580.897540983606"/>
    <n v="10580.897540983606"/>
    <n v="10580.897540983606"/>
    <n v="10580.897540983606"/>
    <n v="10580.897540983606"/>
    <n v="10580.897540983606"/>
    <n v="10580.897540983606"/>
    <n v="10580.897540983606"/>
    <n v="10580.897540983606"/>
    <n v="10580.897540983606"/>
    <n v="10580.897540983606"/>
    <n v="126970.77049180324"/>
    <n v="38091.231147540981"/>
  </r>
  <r>
    <s v="O.NG.PCE.C1F.CRC.71300E"/>
    <s v="CAWC COMMUNITY RELATIONS ENGAGEMENT"/>
    <n v="113114"/>
    <s v="COMMUNITY RELATIONS SWAMP 1 - CR STAFF (COMMUNITY ENGAGEMENT)"/>
    <s v="IRETI OMOTOSO"/>
    <s v="PRODUCTION"/>
    <n v="415008"/>
    <n v="4150"/>
    <s v="CDPA"/>
    <s v="BASE JV"/>
    <s v="PRODUCTION"/>
    <s v="PRODUCTION"/>
    <s v="Asset Manager, Swamp East Hub"/>
    <s v="Asset Management Integration Lead"/>
    <x v="6"/>
    <s v="KESSIGNTON.OKORI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25"/>
    <s v="PROD EXCELLENCE GEN OVERHEAD"/>
    <n v="113125"/>
    <s v="PROD EXCELLENCE GEN OVERHEAD - SERVICES MGT (ADMIN SERVICES COST)"/>
    <s v="IRETI OMOTOSO"/>
    <s v="PRODUCTION"/>
    <n v="415002"/>
    <n v="4150"/>
    <s v="G&amp;A"/>
    <s v="BASE JV"/>
    <s v="PRODUCTION"/>
    <s v="PRODUCTION"/>
    <s v="Production Services Manager"/>
    <s v="Regional Discipline Adviser"/>
    <x v="3"/>
    <s v="ENAHORO.BERNARD@SHELL.COM"/>
    <x v="0"/>
    <s v="OPEX"/>
    <s v="NON SAL"/>
    <s v="N/A"/>
    <s v="N/A"/>
    <s v="C_OPSE_OIL_Z11"/>
    <s v="P235 Direct Management"/>
    <s v="S7200 Services"/>
    <s v="A2170 Direct Mngt and Overheads"/>
    <n v="3041.0200000000004"/>
    <n v="0"/>
    <n v="2916360"/>
    <n v="0"/>
    <n v="9561.8360655737706"/>
    <n v="2916360"/>
    <n v="0"/>
    <n v="9561.8360655737706"/>
    <n v="0"/>
    <n v="0"/>
    <n v="2916360"/>
    <n v="0"/>
    <n v="9561.8360655737724"/>
    <n v="1729852.5639037576"/>
    <n v="0"/>
    <n v="5671.647750504123"/>
    <s v="A4 Papers for printing of IVQ and FLBM assessment document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96.81967213114751"/>
    <n v="796.81967213114751"/>
    <n v="796.81967213114751"/>
    <n v="796.81967213114751"/>
    <n v="796.81967213114751"/>
    <n v="796.81967213114751"/>
    <n v="796.81967213114751"/>
    <n v="796.81967213114751"/>
    <n v="796.81967213114751"/>
    <n v="796.81967213114751"/>
    <n v="796.81967213114751"/>
    <n v="796.81967213114751"/>
    <n v="9561.8360655737706"/>
    <n v="2868.5508196721312"/>
  </r>
  <r>
    <s v="O.NG.PCE.SKG.CRC.71300E"/>
    <s v="SOKU COMMUNITY RELATIONS ENGAGEMENT     "/>
    <n v="113114"/>
    <s v="COMMUNITY RELATIONS SWAMP 1 - CR STAFF (COMMUNITY ENGAGEMENT)"/>
    <s v="IRETI OMOTOSO"/>
    <s v="PRODUCTION"/>
    <n v="415008"/>
    <n v="4150"/>
    <s v="CDPA"/>
    <s v="BASE JV"/>
    <s v="PRODUCTION"/>
    <s v="PRODUCTION"/>
    <s v="Asset Manager, Swamp East Hub"/>
    <s v="Asset Management Integration Lead"/>
    <x v="6"/>
    <s v="KESSIGNTON.OKORIE@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32"/>
    <s v="PNP CORPORATE MTCE SYSTEMS MANAGEMENT"/>
    <n v="113132"/>
    <s v="OVERHEADS, PNPM MAINTENANCE SYSTEMS (PROFESSIONAL SUBSCRIPTION)"/>
    <s v="IRETI OMOTOSO"/>
    <s v="PRODUCTION"/>
    <n v="415004"/>
    <n v="4150"/>
    <s v="G&amp;A"/>
    <s v="BASE JV"/>
    <s v="PRODUCTION"/>
    <s v="PRODUCTION"/>
    <s v="Production Services Manager"/>
    <s v="Manager, Turnaround &amp; Maintenance Execution"/>
    <x v="2"/>
    <s v="OLAKUNLE.AJAYI@SHELL.COM"/>
    <x v="0"/>
    <s v="OPEX"/>
    <s v="NON SAL"/>
    <s v="N/A"/>
    <s v="N/A"/>
    <s v="C_OPSE_OIL_Z11"/>
    <s v="P233 Facilities Maintenance"/>
    <s v="S7200 Services"/>
    <s v="A2170 Direct Mngt and Overheads"/>
    <n v="1023.07"/>
    <n v="1209.07"/>
    <n v="720000"/>
    <n v="800"/>
    <n v="3160.655737704918"/>
    <n v="720000"/>
    <n v="800"/>
    <n v="3160.655737704918"/>
    <n v="0"/>
    <n v="0"/>
    <n v="720000"/>
    <n v="800"/>
    <n v="3160.655737704918"/>
    <n v="720000"/>
    <n v="800"/>
    <n v="3160.655737704918"/>
    <s v="Professional fees/subscription (Local) payments (NSE, COREN for 30 PM staff = NGN24K*30=NGN720K &amp;  (External) payments for 4 PM staff =4*$200=$0.8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3.38797814207646"/>
    <n v="263.38797814207646"/>
    <n v="263.38797814207646"/>
    <n v="263.38797814207646"/>
    <n v="263.38797814207646"/>
    <n v="263.38797814207646"/>
    <n v="263.38797814207646"/>
    <n v="263.38797814207646"/>
    <n v="263.38797814207646"/>
    <n v="263.38797814207646"/>
    <n v="263.38797814207646"/>
    <n v="263.38797814207646"/>
    <n v="3160.6557377049176"/>
    <n v="948.19672131147536"/>
  </r>
  <r>
    <n v="100997"/>
    <s v="GENERALOVERHEADS1"/>
    <n v="113115"/>
    <s v="PEC GENERAL OVERHEAD -  (ACCIDENT PREVENTION &amp; INVESTIGATION)"/>
    <s v="IRETI OMOTOSO"/>
    <s v="PRODUCTION"/>
    <n v="415006"/>
    <n v="4150"/>
    <s v="HSE"/>
    <s v="BASE JV"/>
    <s v="PRODUCTION"/>
    <s v="PRODUCTION"/>
    <s v="Asset Manager, Swamp East Hub"/>
    <s v="Asset Management Integration Lead"/>
    <x v="6"/>
    <s v="CHIKEZIE.ODINAKA@SHELL.COM"/>
    <x v="0"/>
    <s v="OPEX"/>
    <s v="NON SAL"/>
    <s v="N/A"/>
    <s v="N/A"/>
    <s v="N/A"/>
    <s v="P231 Production Operations"/>
    <s v="S7200 Services"/>
    <s v="A2110 Production Operations"/>
    <n v="0"/>
    <n v="0"/>
    <n v="0"/>
    <n v="0"/>
    <n v="0"/>
    <n v="0"/>
    <n v="0"/>
    <n v="0"/>
    <n v="0"/>
    <m/>
    <n v="2000000"/>
    <n v="163190"/>
    <n v="169747.37704918033"/>
    <n v="1947882.4607056496"/>
    <n v="165744.35482089524"/>
    <n v="172130.85469206132"/>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37"/>
    <s v="PRODUCTN OPERATION SYSTEMS OVERHEAD"/>
    <n v="113137"/>
    <s v="PRODUCTION OPERATION SYSTEMS MANAGEMENT (HOTELS AND TRAVEL)"/>
    <s v="IRETI OMOTOSO"/>
    <s v="PRODUCTION"/>
    <n v="415002"/>
    <n v="4150"/>
    <s v="G&amp;A"/>
    <s v="BASE JV"/>
    <s v="PRODUCTION"/>
    <s v="PRODUCTION"/>
    <s v="Production Services Manager"/>
    <s v="_x0009_Head Oil &amp; Gas Planning and Performance Mgmt                         "/>
    <x v="3"/>
    <s v="ABIODUN.BUSARI@SHELL.COM"/>
    <x v="0"/>
    <s v="OPEX"/>
    <s v="NON SAL"/>
    <s v="N/A"/>
    <s v="N/A"/>
    <s v="C_OPSE_OIL_Z11"/>
    <s v="P235 Direct Management"/>
    <s v="S7200 Services"/>
    <s v="A2170 Direct Mngt and Overheads"/>
    <n v="156542.29"/>
    <n v="95931.23"/>
    <n v="40620600"/>
    <n v="0"/>
    <n v="133182.29508196723"/>
    <n v="35620600"/>
    <n v="0"/>
    <n v="116788.85245901639"/>
    <n v="-16393.442622950839"/>
    <n v="0"/>
    <n v="40620600"/>
    <n v="0"/>
    <n v="133182.2950819672"/>
    <n v="41439218.416498959"/>
    <n v="0"/>
    <n v="135866.28989016052"/>
    <s v="4 nights of hotel accommodation for Production Services  Manager  10 times a yea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098.524590163935"/>
    <n v="11098.524590163935"/>
    <n v="11098.524590163935"/>
    <n v="11098.524590163935"/>
    <n v="11098.524590163935"/>
    <n v="11098.524590163935"/>
    <n v="11098.524590163935"/>
    <n v="11098.524590163935"/>
    <n v="11098.524590163935"/>
    <n v="11098.524590163935"/>
    <n v="11098.524590163935"/>
    <n v="11098.524590163935"/>
    <n v="133182.2950819672"/>
    <n v="39954.688524590165"/>
  </r>
  <r>
    <n v="113115"/>
    <s v="PEC GENERAL OVERHEAD"/>
    <n v="113115"/>
    <s v="PEC GENERAL OVERHEAD -  (ACCIDENT PREVENTION &amp; INVESTIGATION)"/>
    <s v="IRETI OMOTOSO"/>
    <s v="PRODUCTION"/>
    <n v="415006"/>
    <n v="4150"/>
    <s v="HSE"/>
    <s v="BASE JV"/>
    <s v="PRODUCTION"/>
    <s v="PRODUCTION"/>
    <s v="Asset Manager, Swamp East Hub"/>
    <s v="Asset Management Integration Lead"/>
    <x v="6"/>
    <s v="CHIKEZIE.ODINAKA@SHELL.COM"/>
    <x v="0"/>
    <s v="OPEX"/>
    <s v="NON SAL"/>
    <s v="N/A"/>
    <s v="N/A"/>
    <s v="C_OPSE_OIL_Z11"/>
    <s v="P231 Production Operations"/>
    <s v="S7200 Services"/>
    <s v="A2110 Production Operations"/>
    <n v="107918.65000000001"/>
    <n v="94761.17"/>
    <n v="2000000"/>
    <n v="163190"/>
    <n v="169747.37704918033"/>
    <n v="2000000"/>
    <n v="163190"/>
    <n v="169747.37704918033"/>
    <n v="0"/>
    <m/>
    <n v="0"/>
    <n v="0"/>
    <n v="0"/>
    <n v="0"/>
    <n v="0"/>
    <n v="0"/>
    <s v="Provision of PPE for 45 Staff (SOKU = (40) Soku PU organisation and 135 Support staff ( including Station Attendants, Ops and Mtc support staff, MPS, 24 hour manning staff etc).  Hard Hat =$50, Umbrella = $6.99, Rain Coat = $6.51, Rain Boot =$20, coverall = F$124, PFD =$100; Safety shoe=$200; Gloves=$20; Goggles=$20 (i.e F$448 per pers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145.61475409836"/>
    <n v="14145.61475409836"/>
    <n v="14145.61475409836"/>
    <n v="14145.61475409836"/>
    <n v="14145.61475409836"/>
    <n v="14145.61475409836"/>
    <n v="14145.61475409836"/>
    <n v="14145.61475409836"/>
    <n v="14145.61475409836"/>
    <n v="14145.61475409836"/>
    <n v="14145.61475409836"/>
    <n v="14145.61475409836"/>
    <n v="169747.37704918033"/>
    <n v="50924.2131147541"/>
  </r>
  <r>
    <n v="101625"/>
    <s v="PWCGeneralSalary&amp;Wages"/>
    <n v="113123"/>
    <s v="PWC GENERAL OVERHEAD (H&amp;T)"/>
    <s v="IRETI OMOTOSO"/>
    <s v="PRODUCTION"/>
    <n v="415002"/>
    <n v="4150"/>
    <s v="G&amp;A"/>
    <s v="BASE JV"/>
    <s v="PRODUCTION"/>
    <s v="PRODUCTION"/>
    <s v="Asset Manager, Swamp West Hub"/>
    <s v="Asset Management Integration Lead"/>
    <x v="7"/>
    <s v="RICHARD.ITENE@SHELL.COM"/>
    <x v="0"/>
    <s v="OPEX"/>
    <s v="NON SAL"/>
    <s v=" "/>
    <m/>
    <m/>
    <s v="P231 Production Operations"/>
    <m/>
    <m/>
    <n v="0"/>
    <n v="4159.42"/>
    <n v="0"/>
    <n v="0"/>
    <n v="0"/>
    <n v="0"/>
    <n v="0"/>
    <n v="0"/>
    <n v="0"/>
    <m/>
    <n v="6649080"/>
    <n v="0"/>
    <n v="21800.262295081968"/>
    <n v="6783077.512118849"/>
    <n v="0"/>
    <n v="22239.5984003896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41"/>
    <s v="GENERAL OVERHEADS OKOLOMA"/>
    <n v="113141"/>
    <s v="AFAM GRF OPERATION OVERHEADS (INDIRECT PRODUCTION &amp; FIELD OVERHEAD – OIL (ONSHORE))"/>
    <s v="IRETI OMOTOSO"/>
    <s v="PRODUCTION"/>
    <n v="414001"/>
    <n v="4140"/>
    <s v="GAS"/>
    <s v="DOMGAS/IPP"/>
    <s v="PRODUCTION"/>
    <s v="PRODUCTION"/>
    <s v="Asset Manager, Land East Hub"/>
    <s v="Asset Management Integration Lead"/>
    <x v="1"/>
    <s v="DENNIS.ONYEBUCHIE@SHELL.COM"/>
    <x v="0"/>
    <s v="OPEX"/>
    <s v="NON SAL"/>
    <s v="N/A"/>
    <s v="N/A"/>
    <s v="C_OPSE_OIL_Z11"/>
    <s v="P234 Power Operations"/>
    <s v="S7200 Services"/>
    <s v="A2110 Production Operations"/>
    <n v="16307.71"/>
    <n v="0"/>
    <n v="0"/>
    <n v="25000"/>
    <n v="25000"/>
    <n v="0"/>
    <n v="25000"/>
    <n v="25000"/>
    <n v="0"/>
    <m/>
    <n v="0"/>
    <n v="25000"/>
    <n v="25000"/>
    <n v="0"/>
    <n v="25391.316076489864"/>
    <n v="25391.316076489864"/>
    <s v="Provision of safety critical flammable atmosphere detectors and dev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83.333333333333"/>
    <n v="2083.333333333333"/>
    <n v="2083.333333333333"/>
    <n v="2083.333333333333"/>
    <n v="2083.333333333333"/>
    <n v="2083.333333333333"/>
    <n v="2083.333333333333"/>
    <n v="2083.333333333333"/>
    <n v="2083.333333333333"/>
    <n v="2083.333333333333"/>
    <n v="2083.333333333333"/>
    <n v="2083.333333333333"/>
    <n v="24999.999999999989"/>
    <n v="7500"/>
  </r>
  <r>
    <n v="113123"/>
    <s v="PWC GENERAL OVERHEAD"/>
    <n v="113123"/>
    <s v="PWC GENERAL OVERHEAD (H&amp;T)"/>
    <s v="IRETI OMOTOSO"/>
    <s v="PRODUCTION"/>
    <n v="415002"/>
    <n v="4150"/>
    <s v="G&amp;A"/>
    <s v="BASE JV"/>
    <s v="PRODUCTION"/>
    <s v="PRODUCTION"/>
    <s v="Asset Manager, Swamp West Hub"/>
    <s v="Asset Management Integration Lead"/>
    <x v="7"/>
    <s v="RICHARD.ITENE@SHELL.COM"/>
    <x v="0"/>
    <s v="OPEX"/>
    <s v="NON SAL"/>
    <s v="N/A"/>
    <s v="N/A"/>
    <s v="C_OPSE_OIL_Z11"/>
    <s v="P231 Production Operations"/>
    <s v="S7200 Services"/>
    <s v="A2110 Production Operations"/>
    <n v="14326.640000000001"/>
    <n v="8547.6"/>
    <n v="6649080"/>
    <n v="0"/>
    <n v="21800.262295081968"/>
    <n v="6649080"/>
    <n v="0"/>
    <n v="21800.262295081968"/>
    <n v="0"/>
    <m/>
    <n v="0"/>
    <n v="0"/>
    <n v="0"/>
    <n v="0"/>
    <n v="0"/>
    <n v="0"/>
    <s v="Provision for Hotel accommodation for 3 staffs on Business trip/NAPIMS in Lagos @34,025 per night for 3 night , 10times a yea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16.688524590164"/>
    <n v="1816.688524590164"/>
    <n v="1816.688524590164"/>
    <n v="1816.688524590164"/>
    <n v="1816.688524590164"/>
    <n v="1816.688524590164"/>
    <n v="1816.688524590164"/>
    <n v="1816.688524590164"/>
    <n v="1816.688524590164"/>
    <n v="1816.688524590164"/>
    <n v="1816.688524590164"/>
    <n v="1816.688524590164"/>
    <n v="21800.262295081975"/>
    <n v="6540.0786885245898"/>
  </r>
  <r>
    <n v="113133"/>
    <s v="MWB - STABLE OPERATG ENVIRONMENT"/>
    <n v="113133"/>
    <s v="MWB - STABLE OPERATG ENVIRONMENT (SECURITY RUNNING COST)"/>
    <s v="IRETI OMOTOSO"/>
    <s v="PRODUCTION"/>
    <n v="412002"/>
    <n v="4120"/>
    <s v="HSE"/>
    <s v="BASE JV"/>
    <s v="PRODUCTION"/>
    <s v="PRODUCTION"/>
    <s v="Pipeline Asset Manager"/>
    <s v="_x0009_Production Support Manager                                                          "/>
    <x v="0"/>
    <s v="CYPRIANA.WILKEY@SHELL.COM"/>
    <x v="0"/>
    <s v="OPEX"/>
    <s v="NON SAL"/>
    <s v="N/A"/>
    <s v="N/A"/>
    <s v="N/A"/>
    <s v="P231 Production Operations"/>
    <s v="S7200 Services"/>
    <s v="A2110 Production Operations"/>
    <n v="36320.019999999997"/>
    <n v="97528.389999999985"/>
    <n v="0"/>
    <n v="0"/>
    <n v="0"/>
    <n v="0"/>
    <n v="0"/>
    <n v="0"/>
    <n v="0"/>
    <n v="0"/>
    <n v="3721315096.1975856"/>
    <n v="301860"/>
    <n v="12502893.102287166"/>
    <n v="3688289017.5912552"/>
    <n v="306584.90683396923"/>
    <n v="12399335.78418234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CSE.EG1.71300"/>
    <s v="CAST SURVEILLANCE EAST (EGGS 1)"/>
    <n v="113133"/>
    <s v="MWB - STABLE OPERATG ENVIRONMENT (SECURITY RUNNING COST)"/>
    <s v="IRETI OMOTOSO"/>
    <s v="PRODUCTION"/>
    <n v="412002"/>
    <n v="4120"/>
    <s v="HSE"/>
    <s v="BASE JV"/>
    <s v="PRODUCTION"/>
    <s v="PRODUCTION"/>
    <s v="Pipeline Asset Manager"/>
    <s v="Head, Right of Way Management "/>
    <x v="0"/>
    <s v="CYPRIANA.WILKEY@SHELL.COM"/>
    <x v="0"/>
    <s v="OPEX"/>
    <s v="NON SAL"/>
    <s v="N/A"/>
    <s v="N/A"/>
    <s v="N/A"/>
    <s v="P231 Production Operations"/>
    <s v="S7200 Services"/>
    <s v="A2110 Production Operations"/>
    <n v="0"/>
    <n v="888626.56"/>
    <n v="339433972.80000007"/>
    <n v="57600"/>
    <n v="1170498.2714754101"/>
    <n v="339433972.80000007"/>
    <n v="57600"/>
    <n v="1170498.2714754101"/>
    <n v="0"/>
    <n v="0"/>
    <n v="0"/>
    <n v="0"/>
    <n v="0"/>
    <n v="0"/>
    <n v="0"/>
    <n v="0"/>
    <s v="Total Grass cut areas 0 sqm x N1.50k x 12mths - NGN 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7541.522622950841"/>
    <n v="97541.522622950841"/>
    <n v="97541.522622950841"/>
    <n v="97541.522622950841"/>
    <n v="97541.522622950841"/>
    <n v="97541.522622950841"/>
    <n v="97541.522622950841"/>
    <n v="97541.522622950841"/>
    <n v="97541.522622950841"/>
    <n v="97541.522622950841"/>
    <n v="97541.522622950841"/>
    <n v="97541.522622950841"/>
    <n v="1170498.2714754101"/>
    <n v="351149.48144262302"/>
  </r>
  <r>
    <s v="O.NG.PPE.CSE.EG1.71300A"/>
    <s v="CAST SURVEILLANCE EAST (EGGS 1)"/>
    <n v="113133"/>
    <s v="MWB - STABLE OPERATG ENVIRONMENT (SECURITY RUNNING COST)"/>
    <s v="IRETI OMOTOSO"/>
    <s v="PRODUCTION"/>
    <n v="412002"/>
    <n v="4120"/>
    <s v="HSE"/>
    <s v="BASE JV"/>
    <s v="PRODUCTION"/>
    <s v="PRODUCTION"/>
    <s v="Pipeline Asset Manager"/>
    <s v="_x0009_Head, Right of Way Management "/>
    <x v="0"/>
    <s v="CYPRIANA.WILKEY@SHELL.COM"/>
    <x v="0"/>
    <s v="OPEX"/>
    <s v="NON SAL"/>
    <s v="N/A"/>
    <s v="N/A"/>
    <s v="C_OPSE_OIL_Z11"/>
    <s v="P231 Production Operations"/>
    <s v="S7200 Services"/>
    <s v="A2110 Production Operations"/>
    <n v="0"/>
    <n v="1051448.19"/>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53"/>
    <s v="PNPT GENERAL OVERHEAD"/>
    <n v="113153"/>
    <s v="PNPT GENERAL OVERHEAD (ACCIDENT PREVENTION &amp; INVESTIGATION)"/>
    <s v="IRETI OMOTOSO"/>
    <s v="PRODUCTION"/>
    <n v="415006"/>
    <n v="4150"/>
    <s v="HSE"/>
    <s v="BASE JV"/>
    <s v="PRODUCTION"/>
    <s v="PRODUCTION"/>
    <s v="Asset Manager, Swamp East Hub"/>
    <s v="Bonny Terminal Installation Manager "/>
    <x v="8"/>
    <s v="ANTHONY.I.OBI@SHELL.COM"/>
    <x v="0"/>
    <s v="OPEX"/>
    <s v="NON SAL"/>
    <s v="N/A"/>
    <s v="N/A"/>
    <s v="C_OPSE_OIL_Z11"/>
    <s v="P231 Production Operations"/>
    <s v="S7200 Services"/>
    <s v="A2110 Production Operations"/>
    <n v="33899.899999999994"/>
    <n v="213326.57"/>
    <n v="0"/>
    <n v="102080"/>
    <n v="102080"/>
    <n v="0"/>
    <n v="83705.599999999991"/>
    <n v="83705.599999999991"/>
    <n v="-18374.400000000009"/>
    <n v="0"/>
    <n v="0"/>
    <n v="102080"/>
    <n v="102080"/>
    <n v="0"/>
    <n v="103677.8218035234"/>
    <n v="103677.8218035234"/>
    <s v="PPE for SPDC staff at Bonny Terminal (180 persons)_x000a_PPE rates of $464 ($200 boots/shoes; $124coverall; $14umbrella; $20 goggles;$50 hat and $20 gloves, $15 respirator: $11 ear muff: $10 Rain coat per pers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506.6666666666661"/>
    <n v="8506.6666666666661"/>
    <n v="8506.6666666666661"/>
    <n v="8506.6666666666661"/>
    <n v="8506.6666666666661"/>
    <n v="8506.6666666666661"/>
    <n v="8506.6666666666661"/>
    <n v="8506.6666666666661"/>
    <n v="8506.6666666666661"/>
    <n v="8506.6666666666661"/>
    <n v="8506.6666666666661"/>
    <n v="8506.6666666666661"/>
    <n v="102080.00000000001"/>
    <n v="30624"/>
  </r>
  <r>
    <s v="O.NG.PPE.CSE.EG2.71300"/>
    <s v="CAST SURVEILLANCE EAST (EGGS 2)"/>
    <n v="113133"/>
    <s v="MWB - STABLE OPERATG ENVIRONMENT (SECURITY RUNNING COST)"/>
    <s v="IRETI OMOTOSO"/>
    <s v="PRODUCTION"/>
    <n v="412002"/>
    <n v="4120"/>
    <s v="HSE"/>
    <s v="BASE JV"/>
    <s v="PRODUCTION"/>
    <s v="PRODUCTION"/>
    <s v="Pipeline Asset Manager"/>
    <s v="_x0009_Head, Right of Way Management "/>
    <x v="0"/>
    <s v="CYPRIANA.WILKEY@SHELL.COM"/>
    <x v="0"/>
    <s v="OPEX"/>
    <s v="NON SAL"/>
    <s v="N/A"/>
    <s v="N/A"/>
    <s v="C_OPSE_OIL_Z11"/>
    <s v="P231 Production Operations"/>
    <s v="S7200 Services"/>
    <s v="A2110 Production Operations"/>
    <n v="0"/>
    <n v="1711781.1"/>
    <n v="110663478.81"/>
    <n v="0"/>
    <n v="362831.07806557376"/>
    <n v="110663478.81"/>
    <n v="0"/>
    <n v="362831.07806557376"/>
    <n v="0"/>
    <n v="0"/>
    <n v="0"/>
    <n v="0"/>
    <n v="0"/>
    <n v="0"/>
    <n v="0"/>
    <n v="0"/>
    <s v="Total Grass cut areas 660,596 sqm x N1.50k x 12 mths - NGN 39,635,76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235.923172131144"/>
    <n v="30235.923172131144"/>
    <n v="30235.923172131144"/>
    <n v="30235.923172131144"/>
    <n v="30235.923172131144"/>
    <n v="30235.923172131144"/>
    <n v="30235.923172131144"/>
    <n v="30235.923172131144"/>
    <n v="30235.923172131144"/>
    <n v="30235.923172131144"/>
    <n v="30235.923172131144"/>
    <n v="30235.923172131144"/>
    <n v="362831.0780655737"/>
    <n v="108849.32341967213"/>
  </r>
  <r>
    <s v="O.NG.PPE.CSE.GPS.71300"/>
    <s v="CAST SURVEILLANCE EAST (GPHSL)"/>
    <n v="113133"/>
    <s v="MWB - STABLE OPERATG ENVIRONMENT (SECURITY RUNNING COST)"/>
    <s v="IRETI OMOTOSO"/>
    <s v="PRODUCTION"/>
    <n v="412002"/>
    <n v="4120"/>
    <s v="HSE"/>
    <s v="BASE JV"/>
    <s v="PRODUCTION"/>
    <s v="PRODUCTION"/>
    <s v="Pipeline Asset Manager"/>
    <s v="_x0009_Head, Right of Way Management "/>
    <x v="0"/>
    <s v="CYPRIANA.WILKEY@SHELL.COM"/>
    <x v="0"/>
    <s v="OPEX"/>
    <s v="NON SAL"/>
    <s v="N/A"/>
    <s v="N/A"/>
    <s v="C_OPSE_OIL_Z11"/>
    <s v="P231 Production Operations"/>
    <s v="S7200 Services"/>
    <s v="A2110 Production Operations"/>
    <n v="3231800.81"/>
    <n v="216830.65000000008"/>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56"/>
    <s v="PTW - ENVIRONMENTAL AFFAIRS"/>
    <n v="113156"/>
    <s v="PTW - ENVIRONMENTAL AFFAIRS (ENVIRONMENTAL LEGISLATION  &amp; SUBSCRIPTION )"/>
    <s v="IRETI OMOTOSO"/>
    <s v="PRODUCTION"/>
    <n v="415006"/>
    <n v="4150"/>
    <s v="HSE"/>
    <s v="BASE JV"/>
    <s v="PRODUCTION"/>
    <s v="PRODUCTION"/>
    <s v="Asset Manager, Swamp West Hub"/>
    <s v="Forcados Terminal Installation Manager"/>
    <x v="8"/>
    <s v="CHARLES.AKHIDENO@SHELL.COM"/>
    <x v="0"/>
    <s v="OPEX"/>
    <s v="NON SAL"/>
    <s v="N/A"/>
    <s v="N/A"/>
    <s v="C_OPSE_OIL_Z11"/>
    <s v="P231 Production Operations"/>
    <s v="S7200 Services"/>
    <s v="A2110 Production Operations"/>
    <n v="344745.73000000004"/>
    <n v="570045.34"/>
    <n v="77882932.079999998"/>
    <n v="0"/>
    <n v="255353.87567213114"/>
    <n v="77882932.079999998"/>
    <n v="0"/>
    <n v="255353.87567213114"/>
    <n v="0"/>
    <n v="0"/>
    <n v="77882932.079999998"/>
    <n v="0"/>
    <n v="255353.87567213117"/>
    <n v="77882932.079999998"/>
    <n v="0"/>
    <n v="255353.87567213114"/>
    <s v="1) PROVISION OF 2 WASTE COLLECTION TRUCKS AND PROCUREMENT OF WASTE BINS.                                                                                                                                                    2) COLLECTION, SEGREGATION AND MOVEMENT OF WASTE TO STORAGE YARD.                                                                                                                                                                                       3) TRANSPORTATION OF WASTE TO WARRI VIA FOT WASTE STORAGE YARD.                                                                                                                                                                                                    4) TREATMENT OF BURNT FLOURESCENT TUB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279.489639344261"/>
    <n v="21279.489639344261"/>
    <n v="21279.489639344261"/>
    <n v="21279.489639344261"/>
    <n v="21279.489639344261"/>
    <n v="21279.489639344261"/>
    <n v="21279.489639344261"/>
    <n v="21279.489639344261"/>
    <n v="21279.489639344261"/>
    <n v="21279.489639344261"/>
    <n v="21279.489639344261"/>
    <n v="21279.489639344261"/>
    <n v="255353.87567213119"/>
    <n v="76606.162701639332"/>
  </r>
  <r>
    <n v="113157"/>
    <s v="PWC ENVIRONMENTAL AFFAIRS"/>
    <n v="113157"/>
    <s v="PCW ENVIRONMENTAL AFFAIRS (WASTE MGT)"/>
    <s v="IRETI OMOTOSO"/>
    <s v="PRODUCTION"/>
    <n v="415006"/>
    <n v="4150"/>
    <s v="HSE"/>
    <s v="BASE JV"/>
    <s v="PRODUCTION"/>
    <s v="PRODUCTION"/>
    <s v="Asset Manager, Swamp West Hub"/>
    <s v="Asset Management Integration Lead"/>
    <x v="7"/>
    <s v="MEZIE.ANABA@SHELL.COM"/>
    <x v="0"/>
    <s v="OPEX"/>
    <s v="NON SAL"/>
    <s v="N/A"/>
    <s v="N/A"/>
    <s v="C_OPSE_OIL_Z11"/>
    <s v="P231 Production Operations"/>
    <s v="S7200 Services"/>
    <s v="A2110 Production Operations"/>
    <n v="119040.43000000001"/>
    <n v="113154.28"/>
    <n v="36935994.399999999"/>
    <n v="12972"/>
    <n v="134073.62098360655"/>
    <n v="36935994.399999999"/>
    <n v="12972"/>
    <n v="134073.62098360655"/>
    <n v="0"/>
    <m/>
    <n v="36935994.399999999"/>
    <n v="12972.000000000002"/>
    <n v="134073.62098360652"/>
    <n v="36935994.399999999"/>
    <n v="12972.000000000002"/>
    <n v="134073.62098360655"/>
    <s v="Food waste Evacuation from Tunu Benisede, Opukushi &amp; Ogbotobo @N130,000 per trip 2 times a week for 52 week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172.801748633879"/>
    <n v="11172.801748633879"/>
    <n v="11172.801748633879"/>
    <n v="11172.801748633879"/>
    <n v="11172.801748633879"/>
    <n v="11172.801748633879"/>
    <n v="11172.801748633879"/>
    <n v="11172.801748633879"/>
    <n v="11172.801748633879"/>
    <n v="11172.801748633879"/>
    <n v="11172.801748633879"/>
    <n v="11172.801748633879"/>
    <n v="134073.62098360655"/>
    <n v="40222.086295081965"/>
  </r>
  <r>
    <n v="113158"/>
    <s v="PWC TOP QUARTILE PROG. IMPLEMENTATION"/>
    <n v="113158"/>
    <s v="PWC TOP QUARTILE PROG. IMPLEMENTATION"/>
    <s v="IRETI OMOTOSO"/>
    <s v="PRODUCTION"/>
    <n v="413001"/>
    <n v="4130"/>
    <s v="OF-MTCE"/>
    <s v="BASE JV"/>
    <s v="PRODUCTION"/>
    <s v="PRODUCTION"/>
    <s v="Asset Manager, Swamp West Hub"/>
    <s v="Asset Management Integration Lead"/>
    <x v="7"/>
    <s v="RICHARD.ITENE@SHELL.COM"/>
    <x v="0"/>
    <s v="OPEX"/>
    <s v="NON SAL"/>
    <s v="N/A"/>
    <s v="N/A"/>
    <s v="C_OPSE_OIL_Z11"/>
    <s v="P244.01 Other Production Expenses"/>
    <s v="S7200 Services"/>
    <s v="A2110 Production Operations"/>
    <n v="0"/>
    <n v="71414.78"/>
    <n v="35339274.054347999"/>
    <n v="63702.559999999998"/>
    <n v="179569.03230933769"/>
    <n v="35339274.054347999"/>
    <n v="63702.559999999998"/>
    <n v="179569.03230933769"/>
    <n v="0"/>
    <m/>
    <n v="35339274.054348007"/>
    <n v="63702.559999999998"/>
    <n v="179569.03230933769"/>
    <n v="35221030.537927955"/>
    <n v="59726.584481543643"/>
    <n v="175205.37313048774"/>
    <s v="Shore line power project at Forcado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964.086025778141"/>
    <n v="14964.086025778141"/>
    <n v="14964.086025778141"/>
    <n v="14964.086025778141"/>
    <n v="14964.086025778141"/>
    <n v="14964.086025778141"/>
    <n v="14964.086025778141"/>
    <n v="14964.086025778141"/>
    <n v="14964.086025778141"/>
    <n v="14964.086025778141"/>
    <n v="14964.086025778141"/>
    <n v="14964.086025778141"/>
    <n v="179569.03230933772"/>
    <n v="53870.709692801305"/>
  </r>
  <r>
    <n v="113159"/>
    <s v="PNPP RENEWAL OF LICENCES /STUDIES"/>
    <n v="113159"/>
    <s v="PNPP RENEWAL OF LICENCES /STUDIES (RENTS, RATES &amp; UTILITIES)"/>
    <s v="IRETI OMOTOSO"/>
    <s v="PRODUCTION"/>
    <n v="415001"/>
    <n v="4150"/>
    <s v="OF-MTCE"/>
    <s v="BASE JV"/>
    <s v="PRODUCTION"/>
    <s v="PRODUCTION"/>
    <s v="Pipeline Asset Manager"/>
    <s v="_x0009_Production Support Manager                                                          "/>
    <x v="0"/>
    <s v="CYPRIANA.WILKEY@SHELL.COM"/>
    <x v="0"/>
    <s v="OPEX"/>
    <s v="NON SAL"/>
    <s v="N/A"/>
    <s v="N/A"/>
    <s v="C_OPSE_OIL_Z11"/>
    <s v="P231 Production Operations"/>
    <s v="S7200 Services"/>
    <s v="A2110 Production Operations"/>
    <n v="-61482.44"/>
    <n v="6343200.2899999991"/>
    <n v="28125000"/>
    <n v="0"/>
    <n v="92213.114754098366"/>
    <n v="28125000"/>
    <n v="0"/>
    <n v="92213.114754098366"/>
    <n v="0"/>
    <n v="0"/>
    <n v="28124999.999999996"/>
    <n v="0"/>
    <n v="92213.114754098337"/>
    <n v="28153213.905828532"/>
    <n v="0"/>
    <n v="92305.619363372229"/>
    <s v="Newspaper Publication in National / local dailies / Gazette / Radio announceme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684.4262295081971"/>
    <n v="7684.4262295081971"/>
    <n v="7684.4262295081971"/>
    <n v="7684.4262295081971"/>
    <n v="7684.4262295081971"/>
    <n v="7684.4262295081971"/>
    <n v="7684.4262295081971"/>
    <n v="7684.4262295081971"/>
    <n v="7684.4262295081971"/>
    <n v="7684.4262295081971"/>
    <n v="7684.4262295081971"/>
    <n v="7684.4262295081971"/>
    <n v="92213.114754098395"/>
    <n v="27663.934426229509"/>
  </r>
  <r>
    <n v="113160"/>
    <s v="AFAM POWER GENERAL O/H - HOTELS &amp; TRAVELS"/>
    <n v="113160"/>
    <s v="AFAM OVERHEAD - SERVICES MANAGEMENT (HOTELS AND TRAVEL)"/>
    <s v="IRETI OMOTOSO"/>
    <s v="PRODUCTION"/>
    <n v="414003"/>
    <n v="4140"/>
    <s v="GAS"/>
    <s v="DOMGAS/IPP"/>
    <s v="PRODUCTION"/>
    <s v="PRODUCTION"/>
    <s v="Asset Manager, Land East Hub (AFAM)"/>
    <s v="Operations Manager Afam Power Plant"/>
    <x v="6"/>
    <s v="ALPHONS.ALAGALA@SHELL.COM"/>
    <x v="0"/>
    <s v="OPEX"/>
    <s v="NON SAL"/>
    <s v="N/A"/>
    <s v="N/A"/>
    <s v="N_AFAM_EL1_G01"/>
    <s v="P234 Power Operations"/>
    <s v="S7200 Services"/>
    <s v="A2170 Direct Mngt and Overheads"/>
    <n v="46437.189999999995"/>
    <n v="54943.259999999995"/>
    <n v="11460000"/>
    <n v="10500"/>
    <n v="48073.770491803276"/>
    <n v="11460000"/>
    <n v="10500"/>
    <n v="48073.770491803276"/>
    <n v="0"/>
    <m/>
    <n v="11460000"/>
    <n v="10500"/>
    <n v="48073.770491803283"/>
    <n v="11690950.971996428"/>
    <n v="16089.159595472434"/>
    <n v="54420.146388903348"/>
    <s v="Flight for Quarterly engagements with NAPIMS (3) and NAPIMS QMR meetings (1)"/>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006.1475409836062"/>
    <n v="4006.1475409836062"/>
    <n v="4006.1475409836062"/>
    <n v="4006.1475409836062"/>
    <n v="4006.1475409836062"/>
    <n v="4006.1475409836062"/>
    <n v="4006.1475409836062"/>
    <n v="4006.1475409836062"/>
    <n v="4006.1475409836062"/>
    <n v="4006.1475409836062"/>
    <n v="4006.1475409836062"/>
    <n v="4006.1475409836062"/>
    <n v="48073.770491803276"/>
    <n v="14422.131147540982"/>
  </r>
  <r>
    <n v="113163"/>
    <s v="PTW - GENERAL DEPARTMENTAL O/H"/>
    <n v="113163"/>
    <s v="PTW - GENERAL DEPARTMENTAL O/H - SERVICES MGT (TRAINING)"/>
    <s v="IRETI OMOTOSO"/>
    <s v="PRODUCTION"/>
    <n v="415004"/>
    <n v="4150"/>
    <s v="G&amp;A"/>
    <s v="BASE JV"/>
    <s v="PRODUCTION"/>
    <s v="PRODUCTION"/>
    <s v="Asset Manager, Swamp West Hub"/>
    <s v="Forcados Terminal Installation Manager"/>
    <x v="8"/>
    <s v="MAXWELL.OGHOLOH@SHELL.COM"/>
    <x v="0"/>
    <s v="OPEX"/>
    <s v="NON SAL"/>
    <s v="N/A"/>
    <s v="N/A"/>
    <s v="C_OPSE_OIL_Z11"/>
    <s v="P231 Production Operations"/>
    <s v="S7200 Services"/>
    <s v="A2110 Production Operations"/>
    <n v="0.01"/>
    <n v="37628.29"/>
    <n v="0"/>
    <n v="90000"/>
    <n v="90000"/>
    <n v="0"/>
    <n v="90000"/>
    <n v="90000"/>
    <n v="0"/>
    <n v="0"/>
    <n v="0"/>
    <n v="90000"/>
    <n v="90000"/>
    <n v="0"/>
    <n v="105915.64149141127"/>
    <n v="105915.64149141127"/>
    <s v="Site-specific OEM competence development programm on DCS/SGS, TELEMETRY; GT Turbotronics, Brush Power Management System, Export/Booster pumps, MOVs. To enhance in-house competence for intrusive inspections/checks/overhaul of related equipme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500"/>
    <n v="7500"/>
    <n v="7500"/>
    <n v="7500"/>
    <n v="7500"/>
    <n v="7500"/>
    <n v="7500"/>
    <n v="7500"/>
    <n v="7500"/>
    <n v="7500"/>
    <n v="7500"/>
    <n v="7500"/>
    <n v="90000"/>
    <n v="27000"/>
  </r>
  <r>
    <s v="O.NG.PPE.CSE.NCT.71300"/>
    <s v="CAST SURVEILLANCE EAST (NCTL)"/>
    <n v="113133"/>
    <s v="MWB - STABLE OPERATG ENVIRONMENT (SECURITY RUNNING COST)"/>
    <s v="IRETI OMOTOSO"/>
    <s v="PRODUCTION"/>
    <n v="412002"/>
    <n v="4120"/>
    <s v="HSE"/>
    <s v="BASE JV"/>
    <s v="PRODUCTION"/>
    <s v="PRODUCTION"/>
    <s v="Pipeline Asset Manager"/>
    <s v="_x0009_Head, Right of Way Management "/>
    <x v="0"/>
    <s v="CYPRIANA.WILKEY@SHELL.COM"/>
    <x v="0"/>
    <s v="OPEX"/>
    <s v="NON SAL"/>
    <s v="N/A"/>
    <s v="N/A"/>
    <s v="C_OPSE_OIL_Z11"/>
    <s v="P231 Production Operations"/>
    <s v="S7200 Services"/>
    <s v="A2110 Production Operations"/>
    <n v="814741.49000000011"/>
    <n v="1846.4299999999998"/>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66"/>
    <s v="PRODUCTN OPERATION SYSTEMS OVERHEAD"/>
    <n v="113166"/>
    <s v="PRODUCTION OPERATION SYSTEMS MANAGEMENT (LABOUR CONTRACTOR)"/>
    <s v="IRETI OMOTOSO"/>
    <s v="PRODUCTION"/>
    <n v="415004"/>
    <n v="4150"/>
    <s v="G&amp;A"/>
    <s v="BASE JV"/>
    <s v="PRODUCTION"/>
    <s v="PRODUCTION"/>
    <s v="Production Services Manager"/>
    <s v="_x0009_Head Oil &amp; Gas Planning and Performance Mgmt                         "/>
    <x v="3"/>
    <s v="ABIODUN.BUSARI@SHELL.COM"/>
    <x v="0"/>
    <s v="OPEX"/>
    <s v="NON SAL"/>
    <s v="N/A"/>
    <s v="N/A"/>
    <s v="C_OPSE_OIL_Z11"/>
    <s v="P235 Direct Management"/>
    <s v="S7200 Services"/>
    <s v="A2170 Direct Mngt and Overheads"/>
    <n v="276729.26999999996"/>
    <n v="282934.44"/>
    <n v="76068900"/>
    <n v="0"/>
    <n v="249406.22950819673"/>
    <n v="76068900"/>
    <n v="0"/>
    <n v="249406.22950819673"/>
    <n v="0"/>
    <n v="0"/>
    <n v="76068900.000000015"/>
    <n v="0"/>
    <n v="249406.22950819676"/>
    <n v="78859189.26497601"/>
    <n v="0"/>
    <n v="258554.7189015607"/>
    <s v="Provision of Metering support services by 1 Jnr Metering Support Engineers 12 times a yea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783.852459016394"/>
    <n v="20783.852459016394"/>
    <n v="20783.852459016394"/>
    <n v="20783.852459016394"/>
    <n v="20783.852459016394"/>
    <n v="20783.852459016394"/>
    <n v="20783.852459016394"/>
    <n v="20783.852459016394"/>
    <n v="20783.852459016394"/>
    <n v="20783.852459016394"/>
    <n v="20783.852459016394"/>
    <n v="20783.852459016394"/>
    <n v="249406.22950819679"/>
    <n v="74821.868852459011"/>
  </r>
  <r>
    <s v="O.NG.PPE.CSE.SOK.71300"/>
    <s v="CAST SURVEILLANCE EAST (SOKU)"/>
    <n v="113133"/>
    <s v="MWB - STABLE OPERATG ENVIRONMENT (SECURITY RUNNING COST)"/>
    <s v="IRETI OMOTOSO"/>
    <s v="PRODUCTION"/>
    <n v="412002"/>
    <n v="4120"/>
    <s v="HSE"/>
    <s v="BASE JV"/>
    <s v="PRODUCTION"/>
    <s v="PRODUCTION"/>
    <s v="Pipeline Asset Manager"/>
    <s v="_x0009_Head, Right of Way Management "/>
    <x v="0"/>
    <s v="CYPRIANA.WILKEY@SHELL.COM"/>
    <x v="0"/>
    <s v="OPEX"/>
    <s v="NON SAL"/>
    <s v="N/A"/>
    <s v="N/A"/>
    <s v="C_OPSE_OIL_Z11"/>
    <s v="P231 Production Operations"/>
    <s v="S7200 Services"/>
    <s v="A2110 Production Operations"/>
    <n v="0"/>
    <n v="355060.29999999987"/>
    <n v="237080936.09999999"/>
    <n v="61200"/>
    <n v="838514.54459016386"/>
    <n v="237080936.09999999"/>
    <n v="61200"/>
    <n v="838514.54459016386"/>
    <n v="0"/>
    <n v="0"/>
    <n v="0"/>
    <n v="0"/>
    <n v="0"/>
    <n v="0"/>
    <n v="0"/>
    <n v="0"/>
    <s v="Total Grass cut areas 150,000 sqm x N1.50k x 12 mths - NGN 9,000,00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9876.212049180322"/>
    <n v="69876.212049180322"/>
    <n v="69876.212049180322"/>
    <n v="69876.212049180322"/>
    <n v="69876.212049180322"/>
    <n v="69876.212049180322"/>
    <n v="69876.212049180322"/>
    <n v="69876.212049180322"/>
    <n v="69876.212049180322"/>
    <n v="69876.212049180322"/>
    <n v="69876.212049180322"/>
    <n v="69876.212049180322"/>
    <n v="838514.54459016363"/>
    <n v="251554.36337704916"/>
  </r>
  <r>
    <s v="O.NG.PPE.CSE.TNP.71300"/>
    <s v="CAST SURVEILLANCE EAST (TNP)"/>
    <n v="113133"/>
    <s v="MWB - STABLE OPERATG ENVIRONMENT (SECURITY RUNNING COST)"/>
    <s v="IRETI OMOTOSO"/>
    <s v="PRODUCTION"/>
    <n v="412002"/>
    <n v="4120"/>
    <s v="HSE"/>
    <s v="BASE JV"/>
    <s v="PRODUCTION"/>
    <s v="PRODUCTION"/>
    <s v="Pipeline Asset Manager"/>
    <s v="_x0009_Head, Right of Way Management "/>
    <x v="0"/>
    <s v="CYPRIANA.WILKEY@SHELL.COM"/>
    <x v="0"/>
    <s v="OPEX"/>
    <s v="NON SAL"/>
    <s v="N/A"/>
    <s v="N/A"/>
    <s v="C_OPSE_OIL_Z11"/>
    <s v="P231 Production Operations"/>
    <s v="S7200 Services"/>
    <s v="A2110 Production Operations"/>
    <n v="14131372.480000002"/>
    <n v="11166356.6"/>
    <n v="3034136708.4875855"/>
    <n v="183060"/>
    <n v="10131049.208156018"/>
    <n v="3034136708.4875855"/>
    <n v="183060"/>
    <n v="10131049.208156018"/>
    <n v="0"/>
    <n v="0"/>
    <n v="0"/>
    <n v="0"/>
    <n v="0"/>
    <n v="0"/>
    <n v="0"/>
    <n v="0"/>
    <s v="Total Grass cut areas 15,155,066 sqm x N1.50k x 12 mths - NGN 311,834,898.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44254.10067966813"/>
    <n v="844254.10067966813"/>
    <n v="844254.10067966813"/>
    <n v="844254.10067966813"/>
    <n v="844254.10067966813"/>
    <n v="844254.10067966813"/>
    <n v="844254.10067966813"/>
    <n v="844254.10067966813"/>
    <n v="844254.10067966813"/>
    <n v="844254.10067966813"/>
    <n v="844254.10067966813"/>
    <n v="844254.10067966813"/>
    <n v="10131049.208156014"/>
    <n v="3039314.7624468054"/>
  </r>
  <r>
    <n v="113177"/>
    <s v="PT ENVIRONMENTAL AFFAIRS -BONNY"/>
    <n v="113177"/>
    <s v="PTE HSE AND WASTE MGT. (ACCIDENT PREVENTION &amp; INVESTIGATION)"/>
    <s v="IRETI OMOTOSO"/>
    <s v="PRODUCTION"/>
    <n v="415006"/>
    <n v="4150"/>
    <s v="HSE"/>
    <s v="BASE JV"/>
    <s v="PRODUCTION"/>
    <s v="PRODUCTION"/>
    <s v="Asset Manager, Swamp East Hub"/>
    <s v="Bonny Terminal Installation Manager "/>
    <x v="8"/>
    <s v="LEONARD.GAIUS@SHELL.COM"/>
    <x v="0"/>
    <s v="OPEX"/>
    <s v="NON SAL"/>
    <s v="N/A"/>
    <s v="N/A"/>
    <s v="C_OPSE_OIL_Z11"/>
    <s v="P231 Production Operations"/>
    <s v="S7200 Services"/>
    <s v="A2110 Production Operations"/>
    <n v="10687.13"/>
    <n v="32185.320000000003"/>
    <n v="8750000"/>
    <n v="0"/>
    <n v="28688.524590163935"/>
    <n v="7085312.4999999991"/>
    <n v="0"/>
    <n v="23230.532786885244"/>
    <n v="-5457.9918032786918"/>
    <n v="0"/>
    <n v="8750000"/>
    <n v="0"/>
    <n v="28688.524590163932"/>
    <n v="8521985.7655872162"/>
    <n v="0"/>
    <n v="27940.936936351529"/>
    <s v="PTW Awareness @ 200 Persons, 25 persons per 5-day session, 8 sessions in total @ no cost._x000a_BOGT STAFF OHSAS/ISO TRAINING @ N250k/ Persons, for 5 persons. NEBOSH @ N250k for 20 persons; ER training @ PHC for 40 persons@ N50k per person. Tradeskill programmes (Scaffolding, Lifting &amp; Hoisting, Chemical, H2S handling,etc) HSE performance reward @ N50K/person for 10 persons. PSBR training for OPS/MTC staff, and HSE Signage procureme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90.710382513661"/>
    <n v="2390.710382513661"/>
    <n v="2390.710382513661"/>
    <n v="2390.710382513661"/>
    <n v="2390.710382513661"/>
    <n v="2390.710382513661"/>
    <n v="2390.710382513661"/>
    <n v="2390.710382513661"/>
    <n v="2390.710382513661"/>
    <n v="2390.710382513661"/>
    <n v="2390.710382513661"/>
    <n v="2390.710382513661"/>
    <n v="28688.524590163939"/>
    <n v="8606.557377049181"/>
  </r>
  <r>
    <n v="113178"/>
    <s v="PTW - ENVIRONMENTAL AFFAIRS"/>
    <n v="113178"/>
    <s v="PTW - ENVIRONMENTAL AFFAIRS (SPILLAGE CLEANUP)"/>
    <s v="IRETI OMOTOSO"/>
    <s v="PRODUCTION"/>
    <n v="415006"/>
    <n v="4150"/>
    <s v="HSE"/>
    <s v="BASE JV"/>
    <s v="PRODUCTION"/>
    <s v="PRODUCTION"/>
    <s v="Asset Manager, Swamp West Hub"/>
    <s v="Forcados Terminal Installation Manager"/>
    <x v="8"/>
    <s v="CHARLES.AKHIDENO@SHELL.COM"/>
    <x v="0"/>
    <s v="OPEX"/>
    <s v="NON SAL"/>
    <s v="N/A"/>
    <s v="N/A"/>
    <s v="C_OPSE_OIL_Z11"/>
    <s v="P231 Production Operations"/>
    <s v="S7200 Services"/>
    <s v="A2110 Production Operations"/>
    <n v="-0.03"/>
    <n v="27531.040000000001"/>
    <n v="0"/>
    <n v="78750"/>
    <n v="78750"/>
    <n v="0"/>
    <n v="78750"/>
    <n v="78750"/>
    <n v="0"/>
    <n v="0"/>
    <n v="0"/>
    <n v="78750"/>
    <n v="78750"/>
    <n v="0"/>
    <n v="78750"/>
    <n v="78750"/>
    <s v="PROV OF SERVICES FOR DISLOGING OF SKIMMING PIT, WATER DISPOSAL  PIT.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62.5"/>
    <n v="6562.5"/>
    <n v="6562.5"/>
    <n v="6562.5"/>
    <n v="6562.5"/>
    <n v="6562.5"/>
    <n v="6562.5"/>
    <n v="6562.5"/>
    <n v="6562.5"/>
    <n v="6562.5"/>
    <n v="6562.5"/>
    <n v="6562.5"/>
    <n v="78750"/>
    <n v="23625"/>
  </r>
  <r>
    <n v="113184"/>
    <s v="GENERAL OVERHEADS OKOLOMA"/>
    <n v="113184"/>
    <s v="AFAM GRF OPERATION OVERHEADS (ADMIN SERVICES COST)"/>
    <s v="IRETI OMOTOSO"/>
    <s v="PRODUCTION"/>
    <n v="414003"/>
    <n v="4140"/>
    <s v="GAS"/>
    <s v="DOMGAS/IPP"/>
    <s v="PRODUCTION"/>
    <s v="PRODUCTION"/>
    <s v="Asset Manager, Land East Hub"/>
    <s v="Asset Management Integration Lead"/>
    <x v="1"/>
    <s v="DENNIS.ONYEBUCHIE@SHELL.COM"/>
    <x v="0"/>
    <s v="OPEX"/>
    <s v="NON SAL"/>
    <s v="N/A"/>
    <s v="N/A"/>
    <s v="C_OPSE_OIL_Z11"/>
    <s v="P234 Power Operations"/>
    <s v="S7200 Services"/>
    <s v="A2110 Production Operations"/>
    <n v="29202.170000000002"/>
    <n v="58779.22"/>
    <n v="8669381.9976399001"/>
    <n v="0"/>
    <n v="28424.203270950493"/>
    <n v="8669381.9976399001"/>
    <n v="0"/>
    <n v="28424.203270950493"/>
    <n v="0"/>
    <m/>
    <n v="8669381.9976398982"/>
    <n v="0"/>
    <n v="28424.203270950489"/>
    <n v="5142284.4491346953"/>
    <n v="0"/>
    <n v="16859.949013556379"/>
    <s v="A4 Pape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68.6836059125408"/>
    <n v="2368.6836059125408"/>
    <n v="2368.6836059125408"/>
    <n v="2368.6836059125408"/>
    <n v="2368.6836059125408"/>
    <n v="2368.6836059125408"/>
    <n v="2368.6836059125408"/>
    <n v="2368.6836059125408"/>
    <n v="2368.6836059125408"/>
    <n v="2368.6836059125408"/>
    <n v="2368.6836059125408"/>
    <n v="2368.6836059125408"/>
    <n v="28424.203270950497"/>
    <n v="8527.2609812851479"/>
  </r>
  <r>
    <n v="113195"/>
    <s v="PEC POLLUTION CLEAN UP"/>
    <n v="113195"/>
    <s v="PCE POLLUTION CLEANUP - LOGISTICS (ACCIDENT PREVENTION &amp; INVESTIGATION)"/>
    <s v="IRETI OMOTOSO"/>
    <s v="PRODUCTION"/>
    <n v="415006"/>
    <n v="4150"/>
    <s v="HSE"/>
    <s v="BASE JV"/>
    <s v="PRODUCTION"/>
    <s v="PRODUCTION"/>
    <s v="Asset Manager, Swamp East Hub"/>
    <s v="Asset Management Integration Lead"/>
    <x v="6"/>
    <s v="JACOB.OGOGO@SHELL.COM"/>
    <x v="0"/>
    <s v="OPEX"/>
    <s v="NON SAL"/>
    <s v="N/A"/>
    <s v="N/A"/>
    <s v="C_OPSE_OIL_Z11"/>
    <s v="P244.01 Other Production Expenses"/>
    <s v="S7200 Services"/>
    <s v="A2340 Overhead"/>
    <n v="256.61"/>
    <n v="24.89"/>
    <n v="0"/>
    <n v="3740"/>
    <n v="3740"/>
    <n v="0"/>
    <n v="3740"/>
    <n v="3740"/>
    <n v="0"/>
    <m/>
    <n v="0"/>
    <n v="3740"/>
    <n v="3740"/>
    <n v="0"/>
    <n v="3798.5408850428839"/>
    <n v="3798.5408850428839"/>
    <s v="PPE arrangment for 10 government regulators during any JIV per month. (Coverall, Hardhat and Safety shoe = $374)"/>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11.66666666666663"/>
    <n v="311.66666666666663"/>
    <n v="311.66666666666663"/>
    <n v="311.66666666666663"/>
    <n v="311.66666666666663"/>
    <n v="311.66666666666663"/>
    <n v="311.66666666666663"/>
    <n v="311.66666666666663"/>
    <n v="311.66666666666663"/>
    <n v="311.66666666666663"/>
    <n v="311.66666666666663"/>
    <n v="311.66666666666663"/>
    <n v="3739.9999999999986"/>
    <n v="1122"/>
  </r>
  <r>
    <n v="113196"/>
    <s v="PN PP PIPELINE SYSTEMS"/>
    <n v="113196"/>
    <s v="PN PP PIPELINE SYSTEMS (HOTELS AND TRAVEL)"/>
    <s v="IRETI OMOTOSO"/>
    <s v="PRODUCTION"/>
    <n v="415002"/>
    <n v="4150"/>
    <s v="G&amp;A"/>
    <s v="BASE JV"/>
    <s v="PRODUCTION"/>
    <s v="PRODUCTION"/>
    <s v="Pipeline Asset Manager"/>
    <s v="_x0009_Production Support Manager                                                          "/>
    <x v="0"/>
    <s v="JOHN.OKOJIE@SHELL.COM"/>
    <x v="0"/>
    <s v="OPEX"/>
    <s v="NON SAL"/>
    <s v="N/A"/>
    <s v="N/A"/>
    <s v="N/A"/>
    <s v="P231 Production Operations"/>
    <s v="S7200 Services"/>
    <s v="A2110 Production Operations"/>
    <n v="11289.169999999998"/>
    <n v="2303.71"/>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97"/>
    <s v="PNPT GENERAL OVERHEAD"/>
    <n v="113197"/>
    <s v="PNPT GENERAL OVERHEAD (H&amp;T) (HOTELS AND TRAVEL)"/>
    <s v="IRETI OMOTOSO"/>
    <s v="PRODUCTION"/>
    <n v="415002"/>
    <n v="4150"/>
    <s v="G&amp;A"/>
    <s v="BASE JV"/>
    <s v="PRODUCTION"/>
    <s v="PRODUCTION"/>
    <s v="Asset Manager, Swamp East Hub"/>
    <s v="Bonny Terminal Installation Manager "/>
    <x v="8"/>
    <s v="ANTHONY.I.OBI@SHELL.COM"/>
    <x v="0"/>
    <s v="OPEX"/>
    <s v="NON SAL"/>
    <s v="N/A"/>
    <s v="N/A"/>
    <s v="C_OPSE_OIL_Z11"/>
    <s v="P231 Production Operations"/>
    <s v="S7200 Services"/>
    <s v="A2110 Production Operations"/>
    <n v="16800.889999999996"/>
    <n v="79046.210000000006"/>
    <n v="17991950"/>
    <n v="0"/>
    <n v="58990"/>
    <n v="14213640.5"/>
    <n v="0"/>
    <n v="46602.1"/>
    <n v="-12387.900000000001"/>
    <n v="0"/>
    <n v="17991950"/>
    <n v="0"/>
    <n v="58990"/>
    <n v="18354537.987836927"/>
    <n v="0"/>
    <n v="60178.813074875172"/>
    <s v="Hotel Accomodation associated with local OEM Training (40 pax @ 5 nights stays for training at the OEM's location - 200 nights) - BP14 Tariff Including meals = N51,85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915.833333333333"/>
    <n v="4915.833333333333"/>
    <n v="4915.833333333333"/>
    <n v="4915.833333333333"/>
    <n v="4915.833333333333"/>
    <n v="4915.833333333333"/>
    <n v="4915.833333333333"/>
    <n v="4915.833333333333"/>
    <n v="4915.833333333333"/>
    <n v="4915.833333333333"/>
    <n v="4915.833333333333"/>
    <n v="4915.833333333333"/>
    <n v="58990.000000000007"/>
    <n v="17697"/>
  </r>
  <r>
    <n v="113202"/>
    <s v="AFAM POWER GENERAL O/H - ICT INFRASTUCTURE"/>
    <n v="113202"/>
    <s v="AFAM OVERHEAD - ICT (ICT - INFRASTRUCTURE)"/>
    <s v="IRETI OMOTOSO"/>
    <s v="PRODUCTION"/>
    <n v="414003"/>
    <n v="4140"/>
    <s v="GAS"/>
    <s v="DOMGAS/IPP"/>
    <s v="PRODUCTION"/>
    <s v="PRODUCTION"/>
    <s v="Asset Manager, Land East Hub (AFAM)"/>
    <s v="Operations Manager Afam Power Plant"/>
    <x v="6"/>
    <s v="ALPHONS.ALAGALA@SHELL.COM"/>
    <x v="0"/>
    <s v="OPEX"/>
    <s v="NON SAL"/>
    <s v="N/A"/>
    <s v="N/A"/>
    <s v="N_AFAM_EL1_G01"/>
    <s v="P234 Power Operations"/>
    <s v="S7200 Services"/>
    <s v="A2170 Direct Mngt and Overheads"/>
    <n v="285.20999999999998"/>
    <n v="11375.21"/>
    <n v="1901000.0000000002"/>
    <n v="0"/>
    <n v="6232.7868852459023"/>
    <n v="1901000.0000000002"/>
    <n v="0"/>
    <n v="6232.7868852459023"/>
    <n v="0"/>
    <m/>
    <n v="1901000.0000000002"/>
    <n v="0"/>
    <n v="6232.7868852459023"/>
    <n v="1901000.0000000002"/>
    <n v="0"/>
    <n v="6232.7868852459023"/>
    <s v="MONTHLY TELEPHONE CHARGE FOR STAFF WITH COMPANY LIN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19.3989071038252"/>
    <n v="519.3989071038252"/>
    <n v="519.3989071038252"/>
    <n v="519.3989071038252"/>
    <n v="519.3989071038252"/>
    <n v="519.3989071038252"/>
    <n v="519.3989071038252"/>
    <n v="519.3989071038252"/>
    <n v="519.3989071038252"/>
    <n v="519.3989071038252"/>
    <n v="519.3989071038252"/>
    <n v="519.3989071038252"/>
    <n v="6232.7868852459005"/>
    <n v="1869.8360655737706"/>
  </r>
  <r>
    <n v="113203"/>
    <s v="AFAM POWER GENERAL O/H - LABOUR CONTRACTOR"/>
    <n v="113203"/>
    <s v="AFAM OVERHEAD - MANPOWER (LABOUR CONTRACTOR)"/>
    <s v="IRETI OMOTOSO"/>
    <s v="PRODUCTION"/>
    <n v="414003"/>
    <n v="4140"/>
    <s v="GAS"/>
    <s v="DOMGAS/IPP"/>
    <s v="PRODUCTION"/>
    <s v="PRODUCTION"/>
    <s v="Asset Manager, Land East Hub (AFAM)"/>
    <s v="Operations Manager Afam Power Plant"/>
    <x v="6"/>
    <s v="ALPHONS.ALAGALA@SHELL.COM"/>
    <x v="0"/>
    <s v="OPEX"/>
    <s v="NON SAL"/>
    <s v="N/A"/>
    <s v="N/A"/>
    <s v="N_AFAM_EL1_G01"/>
    <s v="P234 Power Operations"/>
    <s v="S7200 Services"/>
    <s v="A2170 Direct Mngt and Overheads"/>
    <n v="52950.79"/>
    <n v="31365.77"/>
    <n v="16894800"/>
    <n v="0"/>
    <n v="55392.7868852459"/>
    <n v="16894800"/>
    <n v="0"/>
    <n v="55392.7868852459"/>
    <n v="0"/>
    <m/>
    <n v="16894800"/>
    <n v="0"/>
    <n v="55392.7868852459"/>
    <n v="16894800"/>
    <n v="0"/>
    <n v="55392.7868852459"/>
    <s v="One Commercial Personnel to support Afam Power Oper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616.065573770491"/>
    <n v="4616.065573770491"/>
    <n v="4616.065573770491"/>
    <n v="4616.065573770491"/>
    <n v="4616.065573770491"/>
    <n v="4616.065573770491"/>
    <n v="4616.065573770491"/>
    <n v="4616.065573770491"/>
    <n v="4616.065573770491"/>
    <n v="4616.065573770491"/>
    <n v="4616.065573770491"/>
    <n v="4616.065573770491"/>
    <n v="55392.786885245907"/>
    <n v="16617.836065573771"/>
  </r>
  <r>
    <n v="113206"/>
    <s v="PIPELINE INTEGRITY OVERHEAD"/>
    <n v="113206"/>
    <s v="PIPELINE INTEGRITY OVERHEAD (HOTELS AND TRAVEL)"/>
    <s v="IRETI OMOTOSO"/>
    <s v="PRODUCTION"/>
    <n v="415002"/>
    <n v="4150"/>
    <s v="G&amp;A"/>
    <s v="BASE JV"/>
    <s v="PRODUCTION"/>
    <s v="PRODUCTION"/>
    <s v="Pipeline Asset Manager"/>
    <s v="_x0009_Production Support Manager                                                          "/>
    <x v="0"/>
    <s v="IKECHUKWU.ODINACHI@SHELL.COM"/>
    <x v="0"/>
    <s v="OPEX"/>
    <s v="NON SAL"/>
    <s v="N/A"/>
    <s v="N/A"/>
    <s v="N/A"/>
    <s v="P231 Production Operations"/>
    <s v="S7200 Services"/>
    <s v="A2110 Production Operations"/>
    <n v="29095.860000000004"/>
    <n v="10393.970000000001"/>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10"/>
    <s v="PNP CORP HYDROCARBON SYSTEM MANAGEMENT"/>
    <n v="113210"/>
    <s v="PNP: CORP HYDROCARBON SYSTEM MANAGEMENT - SERVICES MGT (LABOUR CONTRACTOR)"/>
    <s v="IRETI OMOTOSO"/>
    <s v="PRODUCTION"/>
    <n v="415004"/>
    <n v="4150"/>
    <s v="G&amp;A"/>
    <s v="BASE JV"/>
    <s v="PRODUCTION"/>
    <s v="PRODUCTION"/>
    <s v="Production Services Manager"/>
    <s v="_x0009_Production Support Manager                                                          "/>
    <x v="3"/>
    <s v="G.OMOKARO@SHELL.COM"/>
    <x v="0"/>
    <s v="OPEX"/>
    <s v="NON SAL"/>
    <s v="N/A"/>
    <s v="N/A"/>
    <s v="C_OPSE_OIL_Z11"/>
    <s v="P235 Direct Management"/>
    <s v="S7200 Services"/>
    <s v="A2170 Direct Mngt and Overheads"/>
    <n v="206678.47999999998"/>
    <n v="24779.32"/>
    <n v="0"/>
    <n v="0"/>
    <n v="0"/>
    <n v="0"/>
    <n v="500000"/>
    <n v="500000"/>
    <n v="500000"/>
    <s v="NGT Tool deployment across. "/>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11"/>
    <s v="PNP COMPUTERIZED. MAINTENANCE MGEMENT"/>
    <n v="113211"/>
    <s v="COMPUTERIZED MAINTENANCE MANAGEMENT (LABOUR CONTRACTOR)"/>
    <s v="IRETI OMOTOSO"/>
    <s v="PRODUCTION"/>
    <n v="415004"/>
    <n v="4150"/>
    <s v="G&amp;A"/>
    <s v="BASE JV"/>
    <s v="PRODUCTION"/>
    <s v="PRODUCTION"/>
    <s v="Production Services Manager"/>
    <s v="Manager, Turnaround &amp; Maintenance Execution"/>
    <x v="2"/>
    <s v="OLAKUNLE.AJAYI@SHELL.COM"/>
    <x v="0"/>
    <s v="OPEX"/>
    <s v="NON SAL"/>
    <s v="N/A"/>
    <s v="N/A"/>
    <s v="C_OPSE_OIL_Z11"/>
    <s v="P233 Facilities Maintenance"/>
    <s v="S7200 Services"/>
    <s v="A2170 Direct Mngt and Overheads"/>
    <n v="172219.63999999998"/>
    <n v="98038.66"/>
    <n v="32396585"/>
    <n v="250000"/>
    <n v="356218.31147540984"/>
    <n v="32396585"/>
    <n v="250000"/>
    <n v="356218.31147540984"/>
    <n v="0"/>
    <n v="0"/>
    <n v="32396585"/>
    <n v="250000"/>
    <n v="356218.31147540984"/>
    <n v="33584926.665876366"/>
    <n v="200000"/>
    <n v="310114.51365861105"/>
    <s v="Deployment of three AMS – Asset Management Systems processes. 1) MEC – Manage Equipment Care - $100K. 2) MTO – Manage Threats and Opportunities - $100K and 3) PME – Perform Maintenance Execution - $50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9684.859289617485"/>
    <n v="29684.859289617485"/>
    <n v="29684.859289617485"/>
    <n v="29684.859289617485"/>
    <n v="29684.859289617485"/>
    <n v="29684.859289617485"/>
    <n v="29684.859289617485"/>
    <n v="29684.859289617485"/>
    <n v="29684.859289617485"/>
    <n v="29684.859289617485"/>
    <n v="29684.859289617485"/>
    <n v="29684.859289617485"/>
    <n v="356218.31147540989"/>
    <n v="106865.49344262294"/>
  </r>
  <r>
    <n v="113213"/>
    <s v="PNP CORPORATE MTCE SYSTEMS MANAGEMENT"/>
    <n v="113213"/>
    <s v="OVERHEADS, PNPM MAINTENANCE SYSTEMS (ACCIDENT PREVENTION &amp; INVESTIGATION)"/>
    <s v="IRETI OMOTOSO"/>
    <s v="PRODUCTION"/>
    <n v="415006"/>
    <n v="4150"/>
    <s v="HSE"/>
    <s v="BASE JV"/>
    <s v="PRODUCTION"/>
    <s v="PRODUCTION"/>
    <s v="Production Services Manager"/>
    <s v="Manager, Turnaround &amp; Maintenance Execution"/>
    <x v="2"/>
    <s v="OLAKUNLE.AJAYI@SHELL.COM"/>
    <x v="0"/>
    <s v="OPEX"/>
    <s v="NON SAL"/>
    <s v="N/A"/>
    <s v="N/A"/>
    <s v="C_OPSE_OIL_Z11"/>
    <s v="P233 Facilities Maintenance"/>
    <s v="S7200 Services"/>
    <s v="A2170 Direct Mngt and Overheads"/>
    <n v="21571.17"/>
    <n v="8378.01"/>
    <n v="5935120"/>
    <n v="59900"/>
    <n v="79359.409836065577"/>
    <n v="5935120"/>
    <n v="59900"/>
    <n v="79359.409836065577"/>
    <n v="0"/>
    <n v="0"/>
    <n v="5935119.9999999991"/>
    <n v="59900.000000000007"/>
    <n v="79359.409836065577"/>
    <n v="5780458.0750916554"/>
    <n v="60837.593319269712"/>
    <n v="79789.914876947267"/>
    <s v="PPE for one person (Helmet ($14),Google ($4),Hand Glove $9),Ear Muff ($11), Safety Shoes ( $176),Umbrella ($5) ,Coverall($103))= $ 322 * 100 Maintenance staff"/>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613.2841530054648"/>
    <n v="6613.2841530054648"/>
    <n v="6613.2841530054648"/>
    <n v="6613.2841530054648"/>
    <n v="6613.2841530054648"/>
    <n v="6613.2841530054648"/>
    <n v="6613.2841530054648"/>
    <n v="6613.2841530054648"/>
    <n v="6613.2841530054648"/>
    <n v="6613.2841530054648"/>
    <n v="6613.2841530054648"/>
    <n v="6613.2841530054648"/>
    <n v="79359.409836065577"/>
    <n v="23807.822950819671"/>
  </r>
  <r>
    <n v="113214"/>
    <s v="PNP CORPORATE MTCE SYSTEMS MANAGEMENT"/>
    <n v="113214"/>
    <s v="OVERHEADS, PNPM MAINTENANCE SYSTEMS (HOTELS AND TRAVEL)"/>
    <s v="IRETI OMOTOSO"/>
    <s v="PRODUCTION"/>
    <n v="415002"/>
    <n v="4150"/>
    <s v="G&amp;A"/>
    <s v="BASE JV"/>
    <s v="PRODUCTION"/>
    <s v="PRODUCTION"/>
    <s v="Production Services Manager"/>
    <s v="Manager, Turnaround &amp; Maintenance Execution"/>
    <x v="2"/>
    <s v="OLAKUNLE.AJAYI@SHELL.COM"/>
    <x v="0"/>
    <s v="OPEX"/>
    <s v="NON SAL"/>
    <s v="N/A"/>
    <s v="N/A"/>
    <s v="C_OPSE_OIL_Z11"/>
    <s v="P233 Facilities Maintenance"/>
    <s v="S7200 Services"/>
    <s v="A2170 Direct Mngt and Overheads"/>
    <n v="265955.8"/>
    <n v="115958.29"/>
    <n v="51480000"/>
    <n v="0"/>
    <n v="168786.88524590165"/>
    <n v="51480000"/>
    <n v="0"/>
    <n v="168786.88524590165"/>
    <n v="0"/>
    <n v="0"/>
    <n v="51480000"/>
    <n v="0"/>
    <n v="168786.88524590162"/>
    <n v="52517465.62289495"/>
    <n v="0"/>
    <n v="172188.41187834411"/>
    <s v="1 RETURN TRIP PER PERSON PER MONTH FOR 10 PM STAFF INCLUDING THIRD PARTIES (E.G JV PARTNERS).@ PHC-LOS FLIGHT RATE OF N120,000 (Chartered flight- Round trip)"/>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065.573770491803"/>
    <n v="14065.573770491803"/>
    <n v="14065.573770491803"/>
    <n v="14065.573770491803"/>
    <n v="14065.573770491803"/>
    <n v="14065.573770491803"/>
    <n v="14065.573770491803"/>
    <n v="14065.573770491803"/>
    <n v="14065.573770491803"/>
    <n v="14065.573770491803"/>
    <n v="14065.573770491803"/>
    <n v="14065.573770491803"/>
    <n v="168786.88524590165"/>
    <n v="50636.065573770495"/>
  </r>
  <r>
    <n v="113216"/>
    <s v="PRODUCTN OPERATION SYSTEMS OVERHEAD"/>
    <n v="113216"/>
    <s v="PRODUCTION OPERATION SYSTEMS MANAGEMENT (ACCIDENT PREVENTION &amp; INVESTIGATION)"/>
    <s v="IRETI OMOTOSO"/>
    <s v="PRODUCTION"/>
    <n v="415006"/>
    <n v="4150"/>
    <s v="HSE"/>
    <s v="BASE JV"/>
    <s v="PRODUCTION"/>
    <s v="PRODUCTION"/>
    <s v="Production Services Manager"/>
    <s v="_x0009_Head Oil &amp; Gas Planning and Performance Mgmt                         "/>
    <x v="3"/>
    <s v="ABIODUN.BUSARI@SHELL.COM"/>
    <x v="0"/>
    <s v="OPEX"/>
    <s v="NON SAL"/>
    <s v="N/A"/>
    <s v="N/A"/>
    <s v="C_OPSE_OIL_Z11"/>
    <s v="P235 Direct Management"/>
    <s v="S7200 Services"/>
    <s v="A2170 Direct Mngt and Overheads"/>
    <n v="39535.589999999997"/>
    <n v="39106.119999999995"/>
    <n v="694866.93000000017"/>
    <n v="196974.25"/>
    <n v="199252.50222950819"/>
    <n v="694866.93000000017"/>
    <n v="196974.25"/>
    <n v="199252.50222950819"/>
    <n v="0"/>
    <n v="0"/>
    <n v="694866.93000000017"/>
    <n v="196974.24999999997"/>
    <n v="199252.50222950816"/>
    <n v="676759.55273569038"/>
    <n v="200057.41762718133"/>
    <n v="202276.30140664263"/>
    <s v="1pcs  Umbrellas each for  25 nos Hydrocarbon Management System Staff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604.375185792349"/>
    <n v="16604.375185792349"/>
    <n v="16604.375185792349"/>
    <n v="16604.375185792349"/>
    <n v="16604.375185792349"/>
    <n v="16604.375185792349"/>
    <n v="16604.375185792349"/>
    <n v="16604.375185792349"/>
    <n v="16604.375185792349"/>
    <n v="16604.375185792349"/>
    <n v="16604.375185792349"/>
    <n v="16604.375185792349"/>
    <n v="199252.50222950813"/>
    <n v="59775.750668852452"/>
  </r>
  <r>
    <n v="113221"/>
    <s v="AFAM POWER GENERAL O/H - LAND TRANSPORT"/>
    <n v="113221"/>
    <s v="AFAM OVERHEAD - LOGISTICS (LAND TRANSPORT)"/>
    <s v="IRETI OMOTOSO"/>
    <s v="PRODUCTION"/>
    <n v="414003"/>
    <n v="4140"/>
    <s v="GAS"/>
    <s v="DOMGAS/IPP"/>
    <s v="PRODUCTION"/>
    <s v="PRODUCTION"/>
    <s v="Asset Manager, Land East Hub (AFAM)"/>
    <s v="Operations Manager Afam Power Plant"/>
    <x v="6"/>
    <s v="ALPHONS.ALAGALA@SHELL.COM"/>
    <x v="0"/>
    <s v="OPEX"/>
    <s v="NON SAL"/>
    <s v="N/A"/>
    <s v="N/A"/>
    <s v="N_AFAM_EL1_G01"/>
    <s v="P234 Power Operations"/>
    <s v="S7200 Services"/>
    <s v="A2170 Direct Mngt and Overheads"/>
    <n v="28377.639999999996"/>
    <n v="44329.62"/>
    <n v="12440859.021449689"/>
    <n v="0"/>
    <n v="40789.701709671113"/>
    <n v="12440859.021449689"/>
    <n v="0"/>
    <n v="40789.701709671113"/>
    <n v="0"/>
    <m/>
    <n v="12440859.021449689"/>
    <n v="0"/>
    <n v="40789.701709671113"/>
    <n v="12440859.021449689"/>
    <n v="0"/>
    <n v="40789.701709671113"/>
    <s v="1 Hiace Bus @N15187 per day for 365 day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399.1418091392593"/>
    <n v="3399.1418091392593"/>
    <n v="3399.1418091392593"/>
    <n v="3399.1418091392593"/>
    <n v="3399.1418091392593"/>
    <n v="3399.1418091392593"/>
    <n v="3399.1418091392593"/>
    <n v="3399.1418091392593"/>
    <n v="3399.1418091392593"/>
    <n v="3399.1418091392593"/>
    <n v="3399.1418091392593"/>
    <n v="3399.1418091392593"/>
    <n v="40789.701709671121"/>
    <n v="12236.910512901333"/>
  </r>
  <r>
    <n v="113226"/>
    <s v="PNP PRODTN DIRECTOR OVERHEAD "/>
    <n v="113226"/>
    <s v="OVERHEADS, PNP PRODUCTION DIRECTOR - SERVICES MGT (AVIATION)"/>
    <s v="IRETI OMOTOSO"/>
    <s v="PRODUCTION"/>
    <n v="415003"/>
    <n v="4150"/>
    <s v="PMM"/>
    <s v="BASE JV"/>
    <s v="PRODUCTION"/>
    <s v="PRODUCTION"/>
    <s v="GM Production"/>
    <s v="GM Production"/>
    <x v="3"/>
    <s v="OLUYEMI.ADEBISI@SHELL.COM"/>
    <x v="0"/>
    <s v="OPEX"/>
    <s v="NON SAL"/>
    <s v="N/A"/>
    <s v="N/A"/>
    <s v="C_OPSE_OIL_Z11"/>
    <s v="P235 Direct Management"/>
    <s v="S7200 Services"/>
    <s v="A2170 Direct Mngt and Overheads"/>
    <n v="13524.19"/>
    <n v="63.38"/>
    <n v="1532800"/>
    <n v="15824"/>
    <n v="20849.573770491803"/>
    <n v="1532800"/>
    <n v="15824"/>
    <n v="20849.573770491803"/>
    <n v="0"/>
    <n v="0"/>
    <n v="1532800.0000000002"/>
    <n v="15824"/>
    <n v="20849.573770491806"/>
    <n v="1563690.1963242695"/>
    <n v="24247.129660833885"/>
    <n v="29373.982763536409"/>
    <s v="3 Special one-way Rotary Wing flight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37.4644808743169"/>
    <n v="1737.4644808743169"/>
    <n v="1737.4644808743169"/>
    <n v="1737.4644808743169"/>
    <n v="1737.4644808743169"/>
    <n v="1737.4644808743169"/>
    <n v="1737.4644808743169"/>
    <n v="1737.4644808743169"/>
    <n v="1737.4644808743169"/>
    <n v="1737.4644808743169"/>
    <n v="1737.4644808743169"/>
    <n v="1737.4644808743169"/>
    <n v="20849.57377049181"/>
    <n v="6254.872131147541"/>
  </r>
  <r>
    <n v="113227"/>
    <s v="PNP PRODTN DIRECTOR OVERHEAD "/>
    <n v="113227"/>
    <s v="OVERHEADS, PNP PRODUCTION DIRECTOR - SERVICES MGT (CATERING)"/>
    <s v="IRETI OMOTOSO"/>
    <s v="PRODUCTION"/>
    <n v="415003"/>
    <n v="4150"/>
    <s v="PMM"/>
    <s v="BASE JV"/>
    <s v="PRODUCTION"/>
    <s v="PRODUCTION"/>
    <s v="GM Production"/>
    <s v="GM Production"/>
    <x v="3"/>
    <s v="OLUYEMI.ADEBISI@SHELL.COM"/>
    <x v="0"/>
    <s v="OPEX"/>
    <s v="NON SAL"/>
    <s v="N/A"/>
    <s v="N/A"/>
    <s v="C_OPSE_OIL_Z11"/>
    <s v="P235 Direct Management"/>
    <s v="S7200 Services"/>
    <s v="A2170 Direct Mngt and Overheads"/>
    <n v="8278.51"/>
    <n v="12247.7"/>
    <n v="2887500"/>
    <n v="0"/>
    <n v="9467.2131147540986"/>
    <n v="2887500"/>
    <n v="0"/>
    <n v="9467.2131147540986"/>
    <n v="0"/>
    <n v="0"/>
    <n v="2887500"/>
    <n v="0"/>
    <n v="9467.2131147540986"/>
    <n v="2887500"/>
    <n v="0"/>
    <n v="9467.2131147540986"/>
    <s v="10 Production events of 40 people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88.93442622950818"/>
    <n v="788.93442622950818"/>
    <n v="788.93442622950818"/>
    <n v="788.93442622950818"/>
    <n v="788.93442622950818"/>
    <n v="788.93442622950818"/>
    <n v="788.93442622950818"/>
    <n v="788.93442622950818"/>
    <n v="788.93442622950818"/>
    <n v="788.93442622950818"/>
    <n v="788.93442622950818"/>
    <n v="788.93442622950818"/>
    <n v="9467.2131147540986"/>
    <n v="2840.1639344262294"/>
  </r>
  <r>
    <n v="113228"/>
    <s v="PROD EXCELLENCE GEN OVERHEAD"/>
    <n v="113228"/>
    <s v="PROD EXCELLENCE GEN OVERHEAD - SERVICES MGT (CATERING)"/>
    <s v="IRETI OMOTOSO"/>
    <s v="PRODUCTION"/>
    <n v="415003"/>
    <n v="4150"/>
    <s v="PMM"/>
    <s v="BASE JV"/>
    <s v="PRODUCTION"/>
    <s v="PRODUCTION"/>
    <s v="Production Services Manager"/>
    <s v="Regional Discipline Adviser"/>
    <x v="3"/>
    <s v="ENAHORO.BERNARD@SHELL.COM"/>
    <x v="0"/>
    <s v="OPEX"/>
    <s v="NON SAL"/>
    <s v="N/A"/>
    <s v="N/A"/>
    <s v="N/A"/>
    <s v="P235 Direct Management"/>
    <s v="S7200 Services"/>
    <s v="A2170 Direct Mngt and Overhead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29"/>
    <s v="PTW - GENERAL DEPARTMENTAL O/H"/>
    <n v="113229"/>
    <s v="PTW - GENERAL DEPARTMENTAL O/H - SERVICES MGT (LABOUR CONTRACTOR)"/>
    <s v="IRETI OMOTOSO"/>
    <s v="PRODUCTION"/>
    <n v="415004"/>
    <n v="4150"/>
    <s v="G&amp;A"/>
    <s v="BASE JV"/>
    <s v="PRODUCTION"/>
    <s v="PRODUCTION"/>
    <s v="Asset Manager, Swamp West Hub"/>
    <s v="Forcados Terminal Installation Manager"/>
    <x v="8"/>
    <s v="MAXWELL.OGHOLOH@SHELL.COM"/>
    <x v="0"/>
    <s v="OPEX"/>
    <s v="NON SAL"/>
    <s v="N/A"/>
    <s v="N/A"/>
    <s v="C_OPSE_OIL_Z11"/>
    <s v="P231 Production Operations"/>
    <s v="S7200 Services"/>
    <s v="A2110 Production Operations"/>
    <n v="335244.51"/>
    <n v="269578.62"/>
    <n v="64759020"/>
    <n v="0"/>
    <n v="212324.65573770492"/>
    <n v="60759020"/>
    <n v="0"/>
    <n v="199209.90163934426"/>
    <n v="-13114.75409836066"/>
    <n v="0"/>
    <n v="64759020"/>
    <n v="0"/>
    <n v="212324.65573770492"/>
    <n v="67134450.672934219"/>
    <n v="0"/>
    <n v="220112.95302601383"/>
    <s v="10 Nigerian Agency Contract Staff Including Contractor Mark Up/NHIS/PI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693.721311475409"/>
    <n v="17693.721311475409"/>
    <n v="17693.721311475409"/>
    <n v="17693.721311475409"/>
    <n v="17693.721311475409"/>
    <n v="17693.721311475409"/>
    <n v="17693.721311475409"/>
    <n v="17693.721311475409"/>
    <n v="17693.721311475409"/>
    <n v="17693.721311475409"/>
    <n v="17693.721311475409"/>
    <n v="17693.721311475409"/>
    <n v="212324.65573770492"/>
    <n v="63697.396721311474"/>
  </r>
  <r>
    <n v="113234"/>
    <s v="PN PP PIPELINE SYSTEMS"/>
    <n v="113234"/>
    <s v="PN PP PIPELINE SYSTEMS (ACCIDENT PREVENTION &amp; INVESTIGATION)"/>
    <s v="IRETI OMOTOSO"/>
    <s v="PRODUCTION"/>
    <n v="415006"/>
    <n v="4150"/>
    <s v="HSE"/>
    <s v="BASE JV"/>
    <s v="PRODUCTION"/>
    <s v="PRODUCTION"/>
    <s v="Pipeline Asset Manager"/>
    <s v="_x0009_Production Support Manager                                                          "/>
    <x v="0"/>
    <s v="JUSTICE.DEREFAKA@SHELL.COM"/>
    <x v="0"/>
    <s v="OPEX"/>
    <s v="NON SAL"/>
    <s v="N/A"/>
    <s v="N/A"/>
    <s v="N/A"/>
    <s v="P231 Production Operations"/>
    <s v="S7200 Services"/>
    <s v="A2110 Production Operations"/>
    <n v="3780.69"/>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39"/>
    <s v="PNP PRODTN DIRECTOR OVERHEAD "/>
    <n v="113239"/>
    <s v="OVERHEADS, PNP PRODUCTION DIRECTOR - SERVICES MGT (HOTELS AND TRAVEL)"/>
    <s v="IRETI OMOTOSO"/>
    <s v="PRODUCTION"/>
    <n v="415002"/>
    <n v="4150"/>
    <s v="G&amp;A"/>
    <s v="BASE JV"/>
    <s v="PRODUCTION"/>
    <s v="PRODUCTION"/>
    <s v="GM Production"/>
    <s v="GM Production"/>
    <x v="3"/>
    <s v="OLUYEMI.ADEBISI@SHELL.COM"/>
    <x v="0"/>
    <s v="OPEX"/>
    <s v="NON SAL"/>
    <s v="N/A"/>
    <s v="N/A"/>
    <s v="C_OPSE_OIL_Z11"/>
    <s v="P235 Direct Management"/>
    <s v="S7200 Services"/>
    <s v="A2170 Direct Mngt and Overheads"/>
    <n v="122433.75"/>
    <n v="92429.16"/>
    <n v="26294000"/>
    <n v="12000"/>
    <n v="98209.836065573763"/>
    <n v="23294000"/>
    <n v="12000"/>
    <n v="88373.770491803283"/>
    <n v="-9836.0655737704801"/>
    <n v="0"/>
    <n v="26294000"/>
    <n v="12000"/>
    <n v="98209.836065573763"/>
    <n v="25165264.196014971"/>
    <n v="18387.610966254211"/>
    <n v="100896.67390400822"/>
    <s v="Local roundtrip flights for GMP and tea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184.15300546448"/>
    <n v="8184.15300546448"/>
    <n v="8184.15300546448"/>
    <n v="8184.15300546448"/>
    <n v="8184.15300546448"/>
    <n v="8184.15300546448"/>
    <n v="8184.15300546448"/>
    <n v="8184.15300546448"/>
    <n v="8184.15300546448"/>
    <n v="8184.15300546448"/>
    <n v="8184.15300546448"/>
    <n v="8184.15300546448"/>
    <n v="98209.836065573778"/>
    <n v="29462.950819672129"/>
  </r>
  <r>
    <n v="113240"/>
    <s v="PROD EXCELLENCE GEN OVERHEAD"/>
    <n v="113240"/>
    <s v="PROD EXCELLENCE GEN OVERHEAD - SERVICES MGT (ACCIDENT PREVENTION &amp; INVESTIGATION)"/>
    <s v="IRETI OMOTOSO"/>
    <s v="PRODUCTION"/>
    <n v="415006"/>
    <n v="4150"/>
    <s v="HSE"/>
    <s v="BASE JV"/>
    <s v="PRODUCTION"/>
    <s v="PRODUCTION"/>
    <s v="Production Services Manager"/>
    <s v="Regional Discipline Adviser"/>
    <x v="3"/>
    <s v="ENAHORO.BERNARD@SHELL.COM"/>
    <x v="0"/>
    <s v="OPEX"/>
    <s v="NON SAL"/>
    <s v="N/A"/>
    <s v="N/A"/>
    <s v="C_OPSE_OIL_Z11"/>
    <s v="P235 Direct Management"/>
    <s v="S7200 Services"/>
    <s v="A2170 Direct Mngt and Overheads"/>
    <n v="5018.75"/>
    <n v="0"/>
    <n v="417241.13999999984"/>
    <n v="23438"/>
    <n v="24806.003737704916"/>
    <n v="417241.13999999984"/>
    <n v="23438"/>
    <n v="24806.003737704916"/>
    <n v="0"/>
    <n v="0"/>
    <n v="417241.13999999978"/>
    <n v="23438.000000000004"/>
    <n v="24806.003737704919"/>
    <n v="406368.34924541495"/>
    <n v="23804.866648030777"/>
    <n v="25137.221891458368"/>
    <s v="Coverall for Graduate Trainees on SGP +Staff"/>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67.166978142076"/>
    <n v="2067.166978142076"/>
    <n v="2067.166978142076"/>
    <n v="2067.166978142076"/>
    <n v="2067.166978142076"/>
    <n v="2067.166978142076"/>
    <n v="2067.166978142076"/>
    <n v="2067.166978142076"/>
    <n v="2067.166978142076"/>
    <n v="2067.166978142076"/>
    <n v="2067.166978142076"/>
    <n v="2067.166978142076"/>
    <n v="24806.003737704905"/>
    <n v="7441.8011213114742"/>
  </r>
  <r>
    <n v="113241"/>
    <s v="PROD EXCELLENCE GEN OVERHEAD"/>
    <n v="113241"/>
    <s v="PROD EXCELLENCE GEN OVERHEAD - SERVICES MGT (HOTELS AND TRAVEL)"/>
    <s v="IRETI OMOTOSO"/>
    <s v="PRODUCTION"/>
    <n v="415002"/>
    <n v="4150"/>
    <s v="G&amp;A"/>
    <s v="BASE JV"/>
    <s v="PRODUCTION"/>
    <s v="PRODUCTION"/>
    <s v="Production Services Manager"/>
    <s v="Regional Discipline Adviser"/>
    <x v="3"/>
    <s v="ENAHORO.BERNARD@SHELL.COM"/>
    <x v="0"/>
    <s v="OPEX"/>
    <s v="NON SAL"/>
    <s v="N/A"/>
    <s v="N/A"/>
    <s v="C_OPSE_OIL_Z11"/>
    <s v="P235 Direct Management"/>
    <s v="S7200 Services"/>
    <s v="A2170 Direct Mngt and Overheads"/>
    <n v="29424.9"/>
    <n v="6100.8300000000008"/>
    <n v="19822500"/>
    <n v="0"/>
    <n v="64991.803278688523"/>
    <n v="19822500"/>
    <n v="0"/>
    <n v="64991.803278688523"/>
    <n v="0"/>
    <n v="0"/>
    <n v="19822500"/>
    <n v="0"/>
    <n v="64991.803278688523"/>
    <n v="17924108.933477886"/>
    <n v="0"/>
    <n v="58767.570273697987"/>
    <s v="Local Accommodation for staff/Grad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415.9836065573763"/>
    <n v="5415.9836065573763"/>
    <n v="5415.9836065573763"/>
    <n v="5415.9836065573763"/>
    <n v="5415.9836065573763"/>
    <n v="5415.9836065573763"/>
    <n v="5415.9836065573763"/>
    <n v="5415.9836065573763"/>
    <n v="5415.9836065573763"/>
    <n v="5415.9836065573763"/>
    <n v="5415.9836065573763"/>
    <n v="5415.9836065573763"/>
    <n v="64991.803278688516"/>
    <n v="19497.540983606556"/>
  </r>
  <r>
    <n v="113246"/>
    <s v="PRODUCTN OPERATION SYSTEMS OVERHEAD"/>
    <n v="113246"/>
    <s v="PRODUCTION OPERATION SYSTEMS MANAGEMENT (CATERING)"/>
    <s v="IRETI OMOTOSO"/>
    <s v="PRODUCTION"/>
    <n v="415003"/>
    <n v="4150"/>
    <s v="PMM"/>
    <s v="BASE JV"/>
    <s v="PRODUCTION"/>
    <s v="PRODUCTION"/>
    <s v="Production Services Manager"/>
    <s v="_x0009_Head Oil &amp; Gas Planning and Performance Mgmt                         "/>
    <x v="3"/>
    <s v="ABIODUN.BUSARI@SHELL.COM"/>
    <x v="0"/>
    <s v="OPEX"/>
    <s v="NON SAL"/>
    <s v="N/A"/>
    <s v="N/A"/>
    <s v="C_OPSE_OIL_Z11"/>
    <s v="P235 Direct Management"/>
    <s v="S7200 Services"/>
    <s v="A2170 Direct Mngt and Overheads"/>
    <n v="13368.29"/>
    <n v="11980.050000000001"/>
    <n v="7118880"/>
    <n v="0"/>
    <n v="23340.590163934427"/>
    <n v="7118880"/>
    <n v="0"/>
    <n v="23340.590163934427"/>
    <n v="0"/>
    <n v="0"/>
    <n v="7118880.0000000009"/>
    <n v="0"/>
    <n v="23340.59016393443"/>
    <n v="7118880.0000000009"/>
    <n v="0"/>
    <n v="23340.59016393443"/>
    <s v="Water  for  15 persons Prodution Service Leadership Team  Face-2-Face Meetings 12 times a yea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45.0491803278687"/>
    <n v="1945.0491803278687"/>
    <n v="1945.0491803278687"/>
    <n v="1945.0491803278687"/>
    <n v="1945.0491803278687"/>
    <n v="1945.0491803278687"/>
    <n v="1945.0491803278687"/>
    <n v="1945.0491803278687"/>
    <n v="1945.0491803278687"/>
    <n v="1945.0491803278687"/>
    <n v="1945.0491803278687"/>
    <n v="1945.0491803278687"/>
    <n v="23340.590163934423"/>
    <n v="7002.1770491803281"/>
  </r>
  <r>
    <n v="113262"/>
    <s v="AFAM POWER GENERAL O/H - ADMIN SERVICES COST"/>
    <n v="113262"/>
    <s v="AFAM OVERHEAD - SERVICES MANAGEMENT (ADMIN SERVICES COST)"/>
    <s v="IRETI OMOTOSO"/>
    <s v="PRODUCTION"/>
    <n v="414003"/>
    <n v="4140"/>
    <s v="GAS"/>
    <s v="DOMGAS/IPP"/>
    <s v="PRODUCTION"/>
    <s v="PRODUCTION"/>
    <s v="Asset Manager, Land East Hub (AFAM)"/>
    <s v="Operations Manager Afam Power Plant"/>
    <x v="6"/>
    <s v="ALPHONS.ALAGALA@SHELL.COM"/>
    <x v="0"/>
    <s v="OPEX"/>
    <s v="NON SAL"/>
    <s v="N/A"/>
    <s v="N/A"/>
    <s v="N_AFAM_EL1_G01"/>
    <s v="P234 Power Operations"/>
    <s v="S7200 Services"/>
    <s v="A2170 Direct Mngt and Overheads"/>
    <n v="3805.79"/>
    <n v="3756.7200000000003"/>
    <n v="411600"/>
    <n v="0"/>
    <n v="1349.5081967213114"/>
    <n v="411600"/>
    <n v="0"/>
    <n v="1349.5081967213114"/>
    <n v="0"/>
    <m/>
    <n v="411600"/>
    <n v="0"/>
    <n v="1349.5081967213116"/>
    <n v="244142.4636542768"/>
    <n v="0"/>
    <n v="800.46709394844856"/>
    <s v="A4 Printing Paper for Afam Operations (3 required per quart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2.45901639344261"/>
    <n v="112.45901639344261"/>
    <n v="112.45901639344261"/>
    <n v="112.45901639344261"/>
    <n v="112.45901639344261"/>
    <n v="112.45901639344261"/>
    <n v="112.45901639344261"/>
    <n v="112.45901639344261"/>
    <n v="112.45901639344261"/>
    <n v="112.45901639344261"/>
    <n v="112.45901639344261"/>
    <n v="112.45901639344261"/>
    <n v="1349.5081967213116"/>
    <n v="404.85245901639342"/>
  </r>
  <r>
    <n v="113265"/>
    <s v="GENERAL OVERHEADS OKOLOMA"/>
    <n v="113265"/>
    <s v="AFAM GRF OPERATION OVERHEADS (PROFESSIONAL SUBSCRIPTION)"/>
    <s v="IRETI OMOTOSO"/>
    <s v="PRODUCTION"/>
    <n v="414003"/>
    <n v="4140"/>
    <s v="GAS"/>
    <s v="DOMGAS/IPP"/>
    <s v="PRODUCTION"/>
    <s v="PRODUCTION"/>
    <s v="Asset Manager, Land East Hub"/>
    <s v="Asset Management Integration Lead"/>
    <x v="1"/>
    <s v="DENNIS.ONYEBUCHIE@SHELL.COM"/>
    <x v="0"/>
    <s v="OPEX"/>
    <s v="NON SAL"/>
    <s v="N/A"/>
    <s v="N/A"/>
    <s v="C_OPSE_OIL_Z11"/>
    <s v="P234 Power Operations"/>
    <s v="S7200 Services"/>
    <s v="A2110 Production Operations"/>
    <n v="154.28"/>
    <n v="0"/>
    <n v="400000"/>
    <n v="0"/>
    <n v="1311.4754098360656"/>
    <n v="400000"/>
    <n v="0"/>
    <n v="1311.4754098360656"/>
    <n v="0"/>
    <m/>
    <n v="400000"/>
    <n v="0"/>
    <n v="1311.4754098360654"/>
    <n v="400000"/>
    <n v="0"/>
    <n v="1311.4754098360656"/>
    <s v="COREN membership fees for 20 engineers in Okoloma including sundry costs for receipt deposit at society off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9.2896174863388"/>
    <n v="109.2896174863388"/>
    <n v="109.2896174863388"/>
    <n v="109.2896174863388"/>
    <n v="109.2896174863388"/>
    <n v="109.2896174863388"/>
    <n v="109.2896174863388"/>
    <n v="109.2896174863388"/>
    <n v="109.2896174863388"/>
    <n v="109.2896174863388"/>
    <n v="109.2896174863388"/>
    <n v="109.2896174863388"/>
    <n v="1311.4754098360656"/>
    <n v="393.44262295081967"/>
  </r>
  <r>
    <n v="113267"/>
    <s v="IVQ - TECHNICIANS SKILLS DEV / CERTIFICA"/>
    <n v="113267"/>
    <s v="IVQ (TECHNICIANS SKILLS DEVELOPMENTCERTIFICATION (PROFESSIONAL FEES/SERVICE)"/>
    <s v="IRETI OMOTOSO"/>
    <s v="PRODUCTION"/>
    <n v="414001"/>
    <n v="4140"/>
    <s v="OF-MTCE"/>
    <s v="BASE JV"/>
    <s v="PRODUCTION"/>
    <s v="PRODUCTION"/>
    <s v="Production Services Manager"/>
    <s v="Regional Discipline Adviser"/>
    <x v="3"/>
    <s v="ENAHORO.BERNARD@SHELL.COM"/>
    <x v="0"/>
    <s v="OPEX"/>
    <s v="NON SAL"/>
    <s v="N/A"/>
    <s v="N/A"/>
    <s v="C_OPSE_OIL_Z11"/>
    <s v="P235 Direct Management"/>
    <s v="S7200 Services"/>
    <s v="A2170 Direct Mngt and Overheads"/>
    <n v="619686.84999999986"/>
    <n v="159037.46999999997"/>
    <n v="141587040.24208"/>
    <n v="361508"/>
    <n v="825727.80407239345"/>
    <n v="131587040.24208"/>
    <n v="361508"/>
    <n v="792940.9188264918"/>
    <n v="-32786.885245901649"/>
    <n v="0"/>
    <n v="141587040.24208003"/>
    <n v="361508"/>
    <n v="825727.80407239345"/>
    <n v="95057800.685708508"/>
    <n v="425437.24138085666"/>
    <n v="737102.16166186822"/>
    <s v="Ops, Mech, Electr, Instr. On the Job Trainers  providing  assessment and Gap closures  services for Asset Contract technicians providing HSSE critical services. These persons will also extend their services to FLBM assessments for C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8810.650339366111"/>
    <n v="68810.650339366111"/>
    <n v="68810.650339366111"/>
    <n v="68810.650339366111"/>
    <n v="68810.650339366111"/>
    <n v="68810.650339366111"/>
    <n v="68810.650339366111"/>
    <n v="68810.650339366111"/>
    <n v="68810.650339366111"/>
    <n v="68810.650339366111"/>
    <n v="68810.650339366111"/>
    <n v="68810.650339366111"/>
    <n v="825727.80407239357"/>
    <n v="247718.34122171803"/>
  </r>
  <r>
    <n v="113274"/>
    <s v="PIPELINE INTEGRITY OVERHEAD"/>
    <n v="113274"/>
    <s v="PIPELINE INTEGRITY OVERHEAD"/>
    <s v="IRETI OMOTOSO"/>
    <s v="PRODUCTION"/>
    <n v="415002"/>
    <n v="4150"/>
    <s v="G&amp;A"/>
    <s v="BASE JV"/>
    <s v="PRODUCTION"/>
    <s v="PRODUCTION"/>
    <s v="Pipeline Asset Manager"/>
    <s v="_x0009_Production Support Manager                                                          "/>
    <x v="0"/>
    <s v="IKECHUKWU.ODINACHI@SHELL.COM"/>
    <x v="0"/>
    <s v="OPEX"/>
    <s v="NON SAL"/>
    <s v="N/A"/>
    <s v="N/A"/>
    <s v="N/A"/>
    <s v="P233 Facilities Maintenance"/>
    <s v="S7200 Services"/>
    <s v="A2110 Production Operations"/>
    <n v="23015.410000000003"/>
    <n v="788.24"/>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75"/>
    <s v="PROD EXCELLENCE GEN OVERHEAD"/>
    <n v="113275"/>
    <s v="PROD EXCELLENCE GEN OVERHEAD - SERVICES MGT (LAND TRANSPORT)"/>
    <s v="IRETI OMOTOSO"/>
    <s v="PRODUCTION"/>
    <n v="415003"/>
    <n v="4150"/>
    <s v="G&amp;A"/>
    <s v="BASE JV"/>
    <s v="PRODUCTION"/>
    <s v="PRODUCTION"/>
    <s v="Production Services Manager"/>
    <s v="Regional Discipline Adviser"/>
    <x v="3"/>
    <s v="ENAHORO.BERNARD@SHELL.COM"/>
    <x v="0"/>
    <s v="OPEX"/>
    <s v="NON SAL"/>
    <s v="N/A"/>
    <s v="N/A"/>
    <s v="N/A"/>
    <s v="P235 Direct Management"/>
    <s v="S7200 Services"/>
    <s v="A2170 Direct Mngt and Overheads"/>
    <n v="0"/>
    <n v="0"/>
    <n v="672500"/>
    <n v="0"/>
    <n v="2204.9180327868853"/>
    <n v="672500"/>
    <n v="0"/>
    <n v="2204.9180327868853"/>
    <n v="0"/>
    <n v="0"/>
    <n v="672500"/>
    <n v="0"/>
    <n v="2204.9180327868853"/>
    <n v="555531.9686603609"/>
    <n v="0"/>
    <n v="1821.4162906897079"/>
    <s v="Standard and Procesure Review Workshop"/>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3.7431693989071"/>
    <n v="183.7431693989071"/>
    <n v="183.7431693989071"/>
    <n v="183.7431693989071"/>
    <n v="183.7431693989071"/>
    <n v="183.7431693989071"/>
    <n v="183.7431693989071"/>
    <n v="183.7431693989071"/>
    <n v="183.7431693989071"/>
    <n v="183.7431693989071"/>
    <n v="183.7431693989071"/>
    <n v="183.7431693989071"/>
    <n v="2204.9180327868858"/>
    <n v="661.47540983606552"/>
  </r>
  <r>
    <n v="113277"/>
    <s v="PT ENVIRONMENTAL AFFAIRS -BONNY"/>
    <n v="113277"/>
    <s v="PTE HSE AND WASTE MGT. (SAFETY INSPECTION / YEARLY AUDIT)"/>
    <s v="IRETI OMOTOSO"/>
    <s v="PRODUCTION"/>
    <n v="415006"/>
    <n v="4150"/>
    <s v="HSE"/>
    <s v="BASE JV"/>
    <s v="PRODUCTION"/>
    <s v="PRODUCTION"/>
    <s v="Asset Manager, Swamp East Hub"/>
    <s v="Bonny Terminal Installation Manager "/>
    <x v="8"/>
    <s v="LEONARD.GAIUS@SHELL.COM"/>
    <x v="0"/>
    <s v="OPEX"/>
    <s v="NON SAL"/>
    <s v="N/A"/>
    <s v="N/A"/>
    <s v="C_OPSE_OIL_Z11"/>
    <s v="P231 Production Operations"/>
    <s v="S7200 Services"/>
    <s v="A2110 Production Operations"/>
    <n v="108670.7"/>
    <n v="99254.86"/>
    <n v="30016816.704"/>
    <n v="0"/>
    <n v="98415.792472131143"/>
    <n v="24306117.326063998"/>
    <n v="0"/>
    <n v="79692.187954308189"/>
    <n v="-18723.604517822954"/>
    <n v="0"/>
    <n v="30016816.704"/>
    <n v="0"/>
    <n v="98415.792472131143"/>
    <n v="29234615.39196898"/>
    <n v="0"/>
    <n v="95851.19800645567"/>
    <s v="HSE ENGINEERING  SERVICES; 5 HSE inspectors on a 27days a month circle including markup of 25% and VAT of 5%. Plus a 10% excalation factor._x000a_Corporate HSE Inspectorate Contract rates of (N18529)."/>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201.3160393442613"/>
    <n v="8201.3160393442613"/>
    <n v="8201.3160393442613"/>
    <n v="8201.3160393442613"/>
    <n v="8201.3160393442613"/>
    <n v="8201.3160393442613"/>
    <n v="8201.3160393442613"/>
    <n v="8201.3160393442613"/>
    <n v="8201.3160393442613"/>
    <n v="8201.3160393442613"/>
    <n v="8201.3160393442613"/>
    <n v="8201.3160393442613"/>
    <n v="98415.792472131157"/>
    <n v="29524.737741639343"/>
  </r>
  <r>
    <n v="113282"/>
    <s v="PWC ENVIRONMENTAL AFFAIRS"/>
    <n v="113282"/>
    <s v="PCW ENVIRONMENTAL AFFAIRS (ACCIDENT PREV)"/>
    <s v="IRETI OMOTOSO"/>
    <s v="PRODUCTION"/>
    <n v="415006"/>
    <n v="4150"/>
    <s v="HSE"/>
    <s v="BASE JV"/>
    <s v="PRODUCTION"/>
    <s v="PRODUCTION"/>
    <s v="Asset Manager, Swamp West Hub"/>
    <s v="Asset Management Integration Lead"/>
    <x v="7"/>
    <s v="MEZIE.ANABA@SHELL.COM"/>
    <x v="0"/>
    <s v="OPEX"/>
    <s v="NON SAL"/>
    <s v="N/A"/>
    <s v="N/A"/>
    <s v="C_OPSE_OIL_Z11"/>
    <s v="P231 Production Operations"/>
    <s v="S7200 Services"/>
    <s v="A2110 Production Operations"/>
    <n v="12251.51"/>
    <n v="77251.119999999981"/>
    <n v="24431780.000000004"/>
    <n v="0"/>
    <n v="80104.196721311484"/>
    <n v="24431780"/>
    <n v="0"/>
    <n v="80104.196721311469"/>
    <n v="0"/>
    <m/>
    <n v="24431780.000000004"/>
    <n v="0"/>
    <n v="80104.196721311484"/>
    <n v="23795117.872909542"/>
    <n v="0"/>
    <n v="78016.779911178834"/>
    <s v="Environmental Compliance monitoring for Tunu, Benisede &amp; Opukushi"/>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675.3497267759567"/>
    <n v="6675.3497267759567"/>
    <n v="6675.3497267759567"/>
    <n v="6675.3497267759567"/>
    <n v="6675.3497267759567"/>
    <n v="6675.3497267759567"/>
    <n v="6675.3497267759567"/>
    <n v="6675.3497267759567"/>
    <n v="6675.3497267759567"/>
    <n v="6675.3497267759567"/>
    <n v="6675.3497267759567"/>
    <n v="6675.3497267759567"/>
    <n v="80104.196721311484"/>
    <n v="24031.259016393444"/>
  </r>
  <r>
    <n v="113284"/>
    <s v="PWB POLLUTION CLEAN UP"/>
    <n v="113284"/>
    <s v="PBW ENVIRONMENTAL AFFAIRS SPILLAGE CLEANUP)"/>
    <s v="IRETI OMOTOSO"/>
    <s v="PRODUCTION"/>
    <n v="415006"/>
    <n v="4150"/>
    <s v="HSE"/>
    <s v="BASE JV"/>
    <s v="PRODUCTION"/>
    <s v="PRODUCTION"/>
    <s v="Asset Manager, Swamp West Hub"/>
    <s v="Asset Management Integration Lead"/>
    <x v="7"/>
    <s v="MEZIE.ANABA@SHELL.COM"/>
    <x v="0"/>
    <s v="OPEX"/>
    <s v="NON SAL"/>
    <s v="N/A"/>
    <s v="N/A"/>
    <s v="C_OPSE_OIL_Z11"/>
    <s v="P244.01 Other Production Expenses"/>
    <s v="S7200 Services"/>
    <s v="A2110 Production Operations"/>
    <n v="27603.54"/>
    <n v="20819.97"/>
    <n v="15742750"/>
    <n v="44551.130000000005"/>
    <n v="96166.703770491818"/>
    <n v="15742750"/>
    <n v="44551.130000000005"/>
    <n v="96166.703770491818"/>
    <n v="0"/>
    <m/>
    <n v="15742750"/>
    <n v="44551.13"/>
    <n v="96166.703770491804"/>
    <n v="15332513.304136932"/>
    <n v="45248.472935791593"/>
    <n v="95519.008359191372"/>
    <s v="1.5m long 1/2 rods for pegg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013.8919808743176"/>
    <n v="8013.8919808743176"/>
    <n v="8013.8919808743176"/>
    <n v="8013.8919808743176"/>
    <n v="8013.8919808743176"/>
    <n v="8013.8919808743176"/>
    <n v="8013.8919808743176"/>
    <n v="8013.8919808743176"/>
    <n v="8013.8919808743176"/>
    <n v="8013.8919808743176"/>
    <n v="8013.8919808743176"/>
    <n v="8013.8919808743176"/>
    <n v="96166.703770491818"/>
    <n v="28850.011131147545"/>
  </r>
  <r>
    <n v="113154"/>
    <s v="PROD EXCELLENCE GEN OVERHEAD"/>
    <n v="113154"/>
    <s v="PROD EXCELLENCE GEN OVERHEAD - SERVICES MGT (LABOUR CONTRACTOR)"/>
    <s v="IRETI OMOTOSO"/>
    <s v="PRODUCTION"/>
    <n v="415004"/>
    <n v="4150"/>
    <s v="G&amp;A"/>
    <s v="BASE JV"/>
    <s v="PRODUCTION"/>
    <s v="PRODUCTION"/>
    <s v="Production Services Manager"/>
    <s v="Regional Discipline Adviser"/>
    <x v="3"/>
    <s v="ENAHORO.BERNARD@SHELL.COM"/>
    <x v="0"/>
    <s v="OPEX"/>
    <s v="NON SAL"/>
    <s v="N/A"/>
    <s v="N/A"/>
    <s v="C_OPSE_OIL_Z11"/>
    <s v="P235 Direct Management"/>
    <s v="S7200 Services"/>
    <s v="A2170 Direct Mngt and Overheads"/>
    <n v="106531.71"/>
    <n v="64421.149999999994"/>
    <n v="32766509.349999998"/>
    <n v="0"/>
    <n v="107431.1781967213"/>
    <n v="32766509.349999998"/>
    <n v="0"/>
    <n v="107431.1781967213"/>
    <n v="0"/>
    <n v="0"/>
    <n v="32766509.349999998"/>
    <n v="0"/>
    <n v="107431.1781967213"/>
    <n v="20454042.727438133"/>
    <n v="0"/>
    <n v="67062.4351719283"/>
    <s v="Technical Assistant for processing FLBM assessments into the recording &amp; tracking databas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952.5981830601086"/>
    <n v="8952.5981830601086"/>
    <n v="8952.5981830601086"/>
    <n v="8952.5981830601086"/>
    <n v="8952.5981830601086"/>
    <n v="8952.5981830601086"/>
    <n v="8952.5981830601086"/>
    <n v="8952.5981830601086"/>
    <n v="8952.5981830601086"/>
    <n v="8952.5981830601086"/>
    <n v="8952.5981830601086"/>
    <n v="8952.5981830601086"/>
    <n v="107431.1781967213"/>
    <n v="32229.353459016391"/>
  </r>
  <r>
    <n v="113292"/>
    <s v="PNPP GENERAL OVERHEAD"/>
    <n v="113292"/>
    <s v="PNPP GENERAL OVERHEAD (HOTELS AND TRAVEL)"/>
    <s v="IRETI OMOTOSO"/>
    <s v="PRODUCTION"/>
    <n v="415002"/>
    <n v="4150"/>
    <s v="G&amp;A"/>
    <s v="BASE JV"/>
    <s v="PRODUCTION"/>
    <s v="PRODUCTION"/>
    <s v="Pipeline Asset Manager"/>
    <s v="_x0009_Production Support Manager                                                          "/>
    <x v="0"/>
    <s v="JOHN.OKOJIE@SHELL.COM"/>
    <x v="0"/>
    <s v="OPEX"/>
    <s v="NON SAL"/>
    <s v="N/A"/>
    <s v="N/A"/>
    <s v="N/A"/>
    <s v="P231 Production Operations"/>
    <s v="S7200 Services"/>
    <s v="A2110 Production Operations"/>
    <n v="2447.67"/>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55"/>
    <s v="PRODUCTN IMPROVEMENT  PROJ - TRAINING"/>
    <n v="113154"/>
    <s v="PROD EXCELLENCE GEN OVERHEAD - SERVICES MGT (LABOUR CONTRACTOR)"/>
    <s v="IRETI OMOTOSO"/>
    <s v="PRODUCTION"/>
    <n v="415004"/>
    <n v="4150"/>
    <s v="OF-E&amp;M"/>
    <s v="BASE JV"/>
    <s v="PRODUCTION"/>
    <s v="PRODUCTION"/>
    <s v="Production Services Manager"/>
    <s v="Regional Discipline Adviser"/>
    <x v="3"/>
    <s v="ENAHORO.BERNARD@SHELL.COM"/>
    <x v="0"/>
    <s v="OPEX"/>
    <s v="NON SAL"/>
    <s v="N/A"/>
    <s v="N/A"/>
    <s v="C_OPSE_OIL_Z11"/>
    <s v="P235 Direct Management"/>
    <s v="S7200 Services"/>
    <s v="A2170 Direct Mngt and Overheads"/>
    <n v="0"/>
    <n v="1763.07"/>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97"/>
    <s v="PRODUCTN OPERATION SYSTEMS OVERHEAD"/>
    <n v="113297"/>
    <s v="PRODUCTION OPERATION SYSTEMS MANAGEMENT (LAND TRANSPORT)"/>
    <s v="IRETI OMOTOSO"/>
    <s v="PRODUCTION"/>
    <n v="415003"/>
    <n v="4150"/>
    <s v="PMM"/>
    <s v="BASE JV"/>
    <s v="PRODUCTION"/>
    <s v="PRODUCTION"/>
    <s v="Production Services Manager"/>
    <s v="_x0009_Head Oil &amp; Gas Planning and Performance Mgmt                         "/>
    <x v="3"/>
    <s v="ABIODUN.BUSARI@SHELL.COM"/>
    <x v="0"/>
    <s v="OPEX"/>
    <s v="NON SAL"/>
    <s v="N/A"/>
    <s v="N/A"/>
    <s v="C_OPSE_OIL_Z11"/>
    <s v="P235 Direct Management"/>
    <s v="S7200 Services"/>
    <s v="A2170 Direct Mngt and Overheads"/>
    <n v="2849.0299999999997"/>
    <n v="2775.65"/>
    <n v="5592000"/>
    <n v="0"/>
    <n v="18334.426229508197"/>
    <n v="5092000"/>
    <n v="0"/>
    <n v="16695.081967213115"/>
    <n v="-1639.3442622950824"/>
    <n v="0"/>
    <n v="5592000"/>
    <n v="0"/>
    <n v="18334.426229508197"/>
    <n v="5592000"/>
    <n v="0"/>
    <n v="18334.426229508197"/>
    <s v="Provision of Metering support services by 1 Senior Metering Support Engineers 12 times a yea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27.8688524590164"/>
    <n v="1527.8688524590164"/>
    <n v="1527.8688524590164"/>
    <n v="1527.8688524590164"/>
    <n v="1527.8688524590164"/>
    <n v="1527.8688524590164"/>
    <n v="1527.8688524590164"/>
    <n v="1527.8688524590164"/>
    <n v="1527.8688524590164"/>
    <n v="1527.8688524590164"/>
    <n v="1527.8688524590164"/>
    <n v="1527.8688524590164"/>
    <n v="18334.426229508197"/>
    <n v="5500.3278688524588"/>
  </r>
  <r>
    <n v="113299"/>
    <s v="CAST SURVEILANCE WEST"/>
    <n v="113299"/>
    <s v="CAST SURVEILANCE WEST"/>
    <s v="IRETI OMOTOSO"/>
    <s v="PRODUCTION"/>
    <n v="415003"/>
    <n v="4150"/>
    <s v="HSE"/>
    <s v="BASE JV"/>
    <s v="PRODUCTION"/>
    <s v="PRODUCTION"/>
    <s v="Pipeline Asset Manager"/>
    <s v="_x0009_Production Support Manager                                                          "/>
    <x v="0"/>
    <s v="CYPRIANA.WILKEY@SHELL.COM"/>
    <x v="0"/>
    <s v="OPEX"/>
    <s v="NON SAL"/>
    <s v="N/A"/>
    <s v="N/A"/>
    <s v="N/A"/>
    <s v="P231 Production Operations"/>
    <s v="S7200 Services"/>
    <s v="A2340 Overhead"/>
    <n v="47457.22"/>
    <n v="8259.77"/>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0537"/>
    <s v="POLLUTION CLEAN UP LAND AREA"/>
    <n v="113194"/>
    <s v="LAND AREA EAST OVERHEADS_HSE (ACCIDENT PREVENTION &amp; INVESTIGATION)"/>
    <s v="IRETI OMOTOSO"/>
    <s v="PRODUCTION"/>
    <n v="415006"/>
    <n v="4150"/>
    <s v="HSE"/>
    <s v="BASE JV"/>
    <s v="PRODUCTION"/>
    <s v="PRODUCTION"/>
    <s v="Asset Manager, Land East Hub"/>
    <s v="Asset Management Integration Lead"/>
    <x v="1"/>
    <s v="JAMES.ANYANWU@SHELL.COM"/>
    <x v="0"/>
    <s v="OPEX"/>
    <s v="NON SAL"/>
    <s v="N/A"/>
    <s v="N/A"/>
    <s v="N/A"/>
    <s v="P244.01 Other Production Expenses"/>
    <s v="S7200 Services"/>
    <s v="A2110 Production Operations"/>
    <n v="-2760.7"/>
    <n v="134.51"/>
    <n v="0"/>
    <n v="0"/>
    <n v="0"/>
    <m/>
    <m/>
    <n v="0"/>
    <n v="0"/>
    <m/>
    <n v="27388436"/>
    <n v="708858.99999999977"/>
    <n v="798657.15081967204"/>
    <n v="27091329.543744694"/>
    <n v="719954.51690658089"/>
    <n v="808778.54819754709"/>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303"/>
    <s v="GPO GENERAL OH - MANAGE COMPANY BUSINESS"/>
    <n v="113303"/>
    <s v="CONFERENCES &amp; OFFICE SUPPORT SERVICES - EA"/>
    <s v="IRETI OMOTOSO"/>
    <s v="PRODUCTION"/>
    <n v="415002"/>
    <n v="4150"/>
    <s v="G&amp;A"/>
    <s v="BASE JV"/>
    <s v="PRODUCTION"/>
    <s v="PRODUCTION"/>
    <s v="Asset Manager, EA Hub"/>
    <s v="Asset Management Integration Lead"/>
    <x v="4"/>
    <s v="OGBONNA.NWACHI@SHELL.COM"/>
    <x v="0"/>
    <s v="OPEX"/>
    <s v="NON SAL"/>
    <s v="N/A"/>
    <s v="N/A"/>
    <s v="N_EAZZ_OFS_N01"/>
    <s v="P231 Production Operations"/>
    <s v="S7200 Services"/>
    <s v="A2110 Production Operations"/>
    <n v="55960.400000000009"/>
    <n v="37601.11"/>
    <n v="14910000"/>
    <n v="0"/>
    <n v="48885.245901639348"/>
    <n v="14910000"/>
    <n v="0"/>
    <n v="48885.245901639348"/>
    <n v="0"/>
    <n v="0"/>
    <n v="14910000"/>
    <n v="0"/>
    <n v="48885.24590163934"/>
    <n v="9563855.0074365083"/>
    <n v="0"/>
    <n v="31356.901663726258"/>
    <s v="Incidental &amp; other allowan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073.7704918032787"/>
    <n v="4073.7704918032787"/>
    <n v="4073.7704918032787"/>
    <n v="4073.7704918032787"/>
    <n v="4073.7704918032787"/>
    <n v="4073.7704918032787"/>
    <n v="4073.7704918032787"/>
    <n v="4073.7704918032787"/>
    <n v="4073.7704918032787"/>
    <n v="4073.7704918032787"/>
    <n v="4073.7704918032787"/>
    <n v="4073.7704918032787"/>
    <n v="48885.24590163934"/>
    <n v="14665.573770491805"/>
  </r>
  <r>
    <n v="113179"/>
    <s v="ENVIRON AFFAIRS LAND 2 EAST"/>
    <n v="113194"/>
    <s v="LAND AREA EAST OVERHEADS_HSE (ACCIDENT PREVENTION &amp; INVESTIGATION)"/>
    <s v="IRETI OMOTOSO"/>
    <s v="PRODUCTION"/>
    <n v="415006"/>
    <n v="4150"/>
    <s v="HSE"/>
    <s v="BASE JV"/>
    <s v="PRODUCTION"/>
    <s v="PRODUCTION"/>
    <s v="Asset Manager, Central Hub"/>
    <s v="Asset Management Integration Lead"/>
    <x v="1"/>
    <s v="JAMES.ANYANWU@SHELL.COM"/>
    <x v="0"/>
    <s v="OPEX"/>
    <s v="NON SAL"/>
    <s v="N/A"/>
    <s v="N/A"/>
    <s v="C_OPSE_OIL_Z11"/>
    <s v="P231 Production Operations"/>
    <s v="S7200 Services"/>
    <s v="A2110 Production Operations"/>
    <n v="204074.58"/>
    <n v="18688.910000000003"/>
    <n v="16584836"/>
    <n v="312352"/>
    <n v="366728.51147540985"/>
    <n v="16584836"/>
    <n v="312352"/>
    <n v="366728.51147540985"/>
    <n v="0"/>
    <m/>
    <n v="0"/>
    <n v="0"/>
    <n v="0"/>
    <n v="0"/>
    <n v="0"/>
    <n v="0"/>
    <s v="Provision of PPE EarMuffs to all Central Hub field Staff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560.709289617487"/>
    <n v="30560.709289617487"/>
    <n v="30560.709289617487"/>
    <n v="30560.709289617487"/>
    <n v="30560.709289617487"/>
    <n v="30560.709289617487"/>
    <n v="30560.709289617487"/>
    <n v="30560.709289617487"/>
    <n v="30560.709289617487"/>
    <n v="30560.709289617487"/>
    <n v="30560.709289617487"/>
    <n v="30560.709289617487"/>
    <n v="366728.51147540985"/>
    <n v="110018.55344262296"/>
  </r>
  <r>
    <n v="113194"/>
    <s v="PAE POLLUTION CLEAN UP"/>
    <n v="113194"/>
    <s v="LAND AREA EAST OVERHEADS_HSE (ACCIDENT PREVENTION &amp; INVESTIGATION)"/>
    <s v="IRETI OMOTOSO"/>
    <s v="PRODUCTION"/>
    <n v="415006"/>
    <n v="4150"/>
    <s v="HSE"/>
    <s v="BASE JV"/>
    <s v="PRODUCTION"/>
    <s v="PRODUCTION"/>
    <s v="Asset Manager, Land East Hub"/>
    <s v="Asset Management Integration Lead"/>
    <x v="1"/>
    <s v="JAMES.ANYANWU@SHELL.COM"/>
    <x v="0"/>
    <s v="OPEX"/>
    <s v="NON SAL"/>
    <s v="N/A"/>
    <s v="N/A"/>
    <s v="C_OPSE_OIL_Z11"/>
    <s v="P244.01 Other Production Expenses"/>
    <s v="S7200 Services"/>
    <s v="A2110 Production Operations"/>
    <n v="604922.9"/>
    <n v="530346.30999999994"/>
    <n v="10803600"/>
    <n v="396507"/>
    <n v="431928.63934426231"/>
    <n v="10803600"/>
    <n v="396507"/>
    <n v="431928.63934426231"/>
    <n v="0"/>
    <m/>
    <n v="0"/>
    <n v="0"/>
    <n v="0"/>
    <n v="0"/>
    <n v="0"/>
    <n v="0"/>
    <s v="Provision of other PPE materials to Agbada field personnel - rain boots, gloves,  etc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5994.053278688523"/>
    <n v="35994.053278688523"/>
    <n v="35994.053278688523"/>
    <n v="35994.053278688523"/>
    <n v="35994.053278688523"/>
    <n v="35994.053278688523"/>
    <n v="35994.053278688523"/>
    <n v="35994.053278688523"/>
    <n v="35994.053278688523"/>
    <n v="35994.053278688523"/>
    <n v="35994.053278688523"/>
    <n v="35994.053278688523"/>
    <n v="431928.63934426225"/>
    <n v="129578.59180327869"/>
  </r>
  <r>
    <n v="113307"/>
    <s v="PNP COMPUTERIZED. MAINTENANCE MGEMENT"/>
    <n v="113307"/>
    <s v="COMPUTERIZED MAINTENANCE MANAGEMENT (PRODUCTION MAINTENANCE – OIL (ONSHORE))"/>
    <s v="IRETI OMOTOSO"/>
    <s v="PRODUCTION"/>
    <n v="413001"/>
    <n v="4130"/>
    <s v="OF-MTCE"/>
    <s v="BASE JV"/>
    <s v="PRODUCTION"/>
    <s v="PRODUCTION"/>
    <s v="Production Services Manager"/>
    <s v="Manager, Turnaround &amp; Maintenance Execution"/>
    <x v="2"/>
    <s v="CHRISTIAN.OMOGBEMEH@SHELL.COM"/>
    <x v="0"/>
    <s v="OPEX"/>
    <s v="NON SAL"/>
    <s v="N/A"/>
    <s v="N/A"/>
    <s v="C_OPSE_OIL_Z11"/>
    <s v="P236.01 Technical Support"/>
    <s v="S7200 Services"/>
    <s v="A2170 Direct Mngt and Overheads"/>
    <n v="1047975.98"/>
    <n v="491346.22000000003"/>
    <n v="88759873.680000007"/>
    <n v="653748"/>
    <n v="944763.97927868855"/>
    <n v="88759873.680000007"/>
    <n v="653748"/>
    <n v="944763.97927868855"/>
    <n v="0"/>
    <n v="0"/>
    <n v="88759873.680000007"/>
    <n v="653748"/>
    <n v="944763.97927868855"/>
    <n v="90572626.498836547"/>
    <n v="605269.92065064423"/>
    <n v="902229.35179437068"/>
    <s v="CMMS:_x000a_Contractor Evaluation (PHC): _x000a_Land Transport for 4 persons to visit 6 contractor yards in PH; cost of vehicle (taxi) for 6 days to visit 6 contractor yards in PH at rate of NGN15,187/day = NGN 15,187*6 = NGN91,122.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8730.331606557374"/>
    <n v="78730.331606557374"/>
    <n v="78730.331606557374"/>
    <n v="78730.331606557374"/>
    <n v="78730.331606557374"/>
    <n v="78730.331606557374"/>
    <n v="78730.331606557374"/>
    <n v="78730.331606557374"/>
    <n v="78730.331606557374"/>
    <n v="78730.331606557374"/>
    <n v="78730.331606557374"/>
    <n v="78730.331606557374"/>
    <n v="944763.97927868844"/>
    <n v="283429.19378360658"/>
  </r>
  <r>
    <n v="113308"/>
    <s v="PNP CORP HYDROCARBON SYSTEM MANAGEMENT"/>
    <n v="113308"/>
    <s v="PNP: CORP HYDROCARBON SYSTEM MANAGEMENT - SERVICES MGT (PROFESSIONAL FEES/SERVICE)"/>
    <s v="IRETI OMOTOSO"/>
    <s v="PRODUCTION"/>
    <n v="414001"/>
    <n v="4140"/>
    <s v="OF-MTCE"/>
    <s v="BASE JV"/>
    <s v="PRODUCTION"/>
    <s v="PRODUCTION"/>
    <s v="Production Services Manager"/>
    <s v="_x0009_Production Support Manager                                                          "/>
    <x v="3"/>
    <s v="G.OMOKARO@SHELL.COM"/>
    <x v="0"/>
    <s v="OPEX"/>
    <s v="NON SAL"/>
    <s v="N/A"/>
    <s v="N/A"/>
    <s v="C_OPSE_OIL_Z11"/>
    <s v="P235 Direct Management"/>
    <s v="S7200 Services"/>
    <s v="A2170 Direct Mngt and Overheads"/>
    <n v="14446.869999999999"/>
    <n v="143534.96000000002"/>
    <n v="67559450"/>
    <n v="125000"/>
    <n v="346506.39344262297"/>
    <n v="67559450"/>
    <n v="125000"/>
    <n v="346506.39344262297"/>
    <n v="0"/>
    <n v="0"/>
    <n v="67559450"/>
    <n v="125000"/>
    <n v="346506.39344262297"/>
    <n v="65217929.425167195"/>
    <n v="130305.21383047043"/>
    <n v="344134.49063429731"/>
    <s v="Service charge for Metering support services provided by  OEM Visiting 6 SPDC Gas facilities for Gas chromatograph mtce. Fiscal Metering system maintainance suppor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875.532786885247"/>
    <n v="28875.532786885247"/>
    <n v="28875.532786885247"/>
    <n v="28875.532786885247"/>
    <n v="28875.532786885247"/>
    <n v="28875.532786885247"/>
    <n v="28875.532786885247"/>
    <n v="28875.532786885247"/>
    <n v="28875.532786885247"/>
    <n v="28875.532786885247"/>
    <n v="28875.532786885247"/>
    <n v="28875.532786885247"/>
    <n v="346506.39344262297"/>
    <n v="103951.91803278688"/>
  </r>
  <r>
    <n v="113311"/>
    <s v="PEB COMMUNITY RELATIONS"/>
    <n v="113311"/>
    <s v="COMMUNITY RELATIONS SWAMP 2 - MARINE LOGISTICS (CD - CULTURAL/SOCIAL/COMMERCE )"/>
    <s v="IRETI OMOTOSO"/>
    <s v="PRODUCTION"/>
    <n v="415008"/>
    <n v="4150"/>
    <s v="CDPA"/>
    <s v="BASE JV"/>
    <s v="PRODUCTION"/>
    <s v="PRODUCTION"/>
    <s v="Asset Manager, Swamp East Hub"/>
    <s v="Asset Management Integration Lead"/>
    <x v="6"/>
    <s v="AYO.ROWLAND@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312"/>
    <s v="PEC COMMUNITY RELATIONS"/>
    <n v="113312"/>
    <s v="COMMUNITY RELATIONS SWAMP 1 - CR STAFF (CD - CULTURAL/SOCIAL/COMMERCE )"/>
    <s v="IRETI OMOTOSO"/>
    <s v="PRODUCTION"/>
    <n v="415008"/>
    <n v="4150"/>
    <s v="CDPA"/>
    <s v="BASE JV"/>
    <s v="PRODUCTION"/>
    <s v="PRODUCTION"/>
    <s v="Asset Manager, Swamp East Hub"/>
    <s v="Asset Management Integration Lead"/>
    <x v="6"/>
    <s v="KESSIGNTON.OKORIE@SHELL.COM"/>
    <x v="0"/>
    <s v="OPEX"/>
    <s v="NON SAL"/>
    <s v="N/A"/>
    <s v="N/A"/>
    <s v="C_OPSE_OIL_Z11"/>
    <s v="P231 Production Operations"/>
    <s v="S7200 Services"/>
    <s v="A2110 Production Operations"/>
    <n v="27711.979999999996"/>
    <n v="16361.5"/>
    <n v="10600000"/>
    <n v="0"/>
    <n v="34754.098360655735"/>
    <n v="10600000"/>
    <n v="0"/>
    <n v="34754.098360655735"/>
    <n v="0"/>
    <m/>
    <n v="10600000"/>
    <n v="0"/>
    <n v="34754.098360655742"/>
    <n v="8000000"/>
    <n v="0"/>
    <n v="26229.508196721312"/>
    <s v="Payment for Community Youths music competi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96.1748633879779"/>
    <n v="2896.1748633879779"/>
    <n v="2896.1748633879779"/>
    <n v="2896.1748633879779"/>
    <n v="2896.1748633879779"/>
    <n v="2896.1748633879779"/>
    <n v="2896.1748633879779"/>
    <n v="2896.1748633879779"/>
    <n v="2896.1748633879779"/>
    <n v="2896.1748633879779"/>
    <n v="2896.1748633879779"/>
    <n v="2896.1748633879779"/>
    <n v="34754.098360655727"/>
    <n v="10426.22950819672"/>
  </r>
  <r>
    <n v="113313"/>
    <s v="PTE COMMUNITY RELATIONS"/>
    <n v="113313"/>
    <s v="PTE COMMUNITY RELATIONS (CD - CULTURAL/SOCIAL/COMMERCE )"/>
    <s v="IRETI OMOTOSO"/>
    <s v="PRODUCTION"/>
    <n v="415008"/>
    <n v="4150"/>
    <s v="CDPA"/>
    <s v="BASE JV"/>
    <s v="PRODUCTION"/>
    <s v="PRODUCTION"/>
    <s v="Asset Manager, Swamp East Hub"/>
    <s v="Bonny Terminal Installation Manager "/>
    <x v="8"/>
    <s v="KESSINGTON.OKORIE@SHELL.COM"/>
    <x v="0"/>
    <s v="OPEX"/>
    <s v="NON SAL"/>
    <s v="N/A"/>
    <s v="N/A"/>
    <s v="C_OPSE_OIL_Z11"/>
    <s v="P231 Production Operations"/>
    <s v="S7200 Services"/>
    <s v="A2110 Production Operations"/>
    <n v="8331.4699999999993"/>
    <n v="26698.38"/>
    <n v="17440000"/>
    <n v="0"/>
    <n v="57180.327868852459"/>
    <n v="14122039.999999998"/>
    <n v="0"/>
    <n v="46301.770491803276"/>
    <n v="-10878.557377049183"/>
    <n v="0"/>
    <n v="17440000"/>
    <n v="0"/>
    <n v="57180.327868852459"/>
    <n v="8500000"/>
    <n v="0"/>
    <n v="27868.852459016394"/>
    <s v="SPDC Approved Community Scheme _x000a_Facilitate Business Start-Ups for 10 community youths in the Bonny Community and create 20 employment opportunities from the 10 businesses. @ N1,700,000. E.g of business Fish pond farmin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765.0273224043713"/>
    <n v="4765.0273224043713"/>
    <n v="4765.0273224043713"/>
    <n v="4765.0273224043713"/>
    <n v="4765.0273224043713"/>
    <n v="4765.0273224043713"/>
    <n v="4765.0273224043713"/>
    <n v="4765.0273224043713"/>
    <n v="4765.0273224043713"/>
    <n v="4765.0273224043713"/>
    <n v="4765.0273224043713"/>
    <n v="4765.0273224043713"/>
    <n v="57180.327868852452"/>
    <n v="17154.098360655738"/>
  </r>
  <r>
    <n v="113315"/>
    <s v="PWA COMMUNITY RELATIONS"/>
    <n v="113315"/>
    <s v="PWA COMMUNITY RELATIONS"/>
    <s v="IRETI OMOTOSO"/>
    <s v="PRODUCTION"/>
    <n v="415008"/>
    <n v="4150"/>
    <s v="CDPA"/>
    <s v="BASE JV"/>
    <s v="PRODUCTION"/>
    <s v="PRODUCTION"/>
    <s v="Asset Manager, Swamp West Hub"/>
    <s v="Asset Management Integration Lead"/>
    <x v="2"/>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317"/>
    <s v="PWC COMMUNITY RELATIONS"/>
    <n v="113317"/>
    <s v="PWB COMMUNITY RELATIONS - LOGISTICS (CD - CULTURAL/SOCIAL/COMMERCE )"/>
    <s v="IRETI OMOTOSO"/>
    <s v="PRODUCTION"/>
    <n v="415008"/>
    <n v="4150"/>
    <s v="CDPA"/>
    <s v="BASE JV"/>
    <s v="PRODUCTION"/>
    <s v="PRODUCTION"/>
    <s v="Asset Manager, Swamp West Hub"/>
    <s v="Asset Management Integration Lead"/>
    <x v="7"/>
    <s v="SAMUEL.ETUK@SHELL.COM"/>
    <x v="0"/>
    <s v="OPEX"/>
    <s v="NON SAL"/>
    <s v="N/A"/>
    <s v="N/A"/>
    <s v="C_OPSE_OIL_Z11"/>
    <s v="P231 Production Operations"/>
    <s v="S7200 Services"/>
    <s v="A2110 Production Operations"/>
    <n v="23507.069999999996"/>
    <n v="37390.57"/>
    <n v="23820653"/>
    <n v="0"/>
    <n v="78100.501639344264"/>
    <n v="23820653"/>
    <n v="0"/>
    <n v="78100.501639344264"/>
    <n v="0"/>
    <m/>
    <n v="23820653"/>
    <n v="0"/>
    <n v="78100.501639344264"/>
    <n v="18000000"/>
    <n v="0"/>
    <n v="59016.393442622953"/>
    <s v="Provision for Open forum @N2.0M for Tunu Node Commun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08.3751366120214"/>
    <n v="6508.3751366120214"/>
    <n v="6508.3751366120214"/>
    <n v="6508.3751366120214"/>
    <n v="6508.3751366120214"/>
    <n v="6508.3751366120214"/>
    <n v="6508.3751366120214"/>
    <n v="6508.3751366120214"/>
    <n v="6508.3751366120214"/>
    <n v="6508.3751366120214"/>
    <n v="6508.3751366120214"/>
    <n v="6508.3751366120214"/>
    <n v="78100.501639344249"/>
    <n v="23430.150491803277"/>
  </r>
  <r>
    <n v="102300"/>
    <s v="CORPORATE HYDROCARBON IT SYSTEMS"/>
    <n v="113230"/>
    <s v="PNP: CORP HYDROCARBON SYSTEM MANAGEMENT, CORP GAS INTEGRATION MANAGEMENT ICT (ICT - SOFTWARE)"/>
    <s v="IRETI OMOTOSO"/>
    <s v="PRODUCTION"/>
    <n v="415005"/>
    <n v="4150"/>
    <s v="G&amp;A"/>
    <s v="BASE JV"/>
    <s v="PRODUCTION"/>
    <s v="PRODUCTION"/>
    <s v="Production Services Manager"/>
    <s v="_x0009_Production Support Manager                                                          "/>
    <x v="3"/>
    <s v="KEVWE.OKPUBULUKU@SHELL.COM"/>
    <x v="0"/>
    <s v="OPEX"/>
    <s v="NON SAL"/>
    <s v="N/A"/>
    <s v="N/A"/>
    <s v="N/A"/>
    <s v="P235 Direct Management"/>
    <s v="S7200 Services"/>
    <s v="A2170 Direct Mngt and Overheads"/>
    <n v="0.01"/>
    <n v="0"/>
    <n v="0"/>
    <n v="0"/>
    <n v="0"/>
    <n v="0"/>
    <n v="0"/>
    <n v="0"/>
    <n v="0"/>
    <n v="0"/>
    <n v="13280085"/>
    <n v="115200"/>
    <n v="158741.26229508198"/>
    <n v="13280085"/>
    <n v="115200"/>
    <n v="158741.26229508198"/>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30"/>
    <s v="CORP HYDROCARBON IT SYSTEM"/>
    <n v="113230"/>
    <s v="PNP: CORP HYDROCARBON SYSTEM MANAGEMENT, CORP GAS INTEGRATION MANAGEMENT ICT (ICT - SOFTWARE)"/>
    <s v="IRETI OMOTOSO"/>
    <s v="PRODUCTION"/>
    <n v="415005"/>
    <n v="4150"/>
    <s v="G&amp;A"/>
    <s v="BASE JV"/>
    <s v="PRODUCTION"/>
    <s v="PRODUCTION"/>
    <s v="Production Services Manager"/>
    <s v="_x0009_Production Support Manager                                                          "/>
    <x v="3"/>
    <s v="KEVWE.OKPUBULUKU@SHELL.COM"/>
    <x v="0"/>
    <s v="OPEX"/>
    <s v="NON SAL"/>
    <s v="N/A"/>
    <s v="N/A"/>
    <s v="C_OPSE_OIL_Z11"/>
    <s v="P235 Direct Management"/>
    <s v="S7200 Services"/>
    <s v="A2170 Direct Mngt and Overheads"/>
    <n v="146971.76"/>
    <n v="87571.83"/>
    <n v="13280085"/>
    <n v="115200"/>
    <n v="158741.26229508198"/>
    <n v="13280085"/>
    <n v="110160"/>
    <n v="153701.26229508198"/>
    <n v="-5040"/>
    <s v="Rate reduction in AT&amp;T Charges based on 2017 actual"/>
    <n v="0"/>
    <n v="0"/>
    <n v="0"/>
    <n v="0"/>
    <n v="0"/>
    <n v="0"/>
    <s v="AT&amp;T Video Conferencing License and Software Maintenance charges  appr $ 800/month/Unit- 12 Managed locations=  $115,20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228.438524590165"/>
    <n v="13228.438524590165"/>
    <n v="13228.438524590165"/>
    <n v="13228.438524590165"/>
    <n v="13228.438524590165"/>
    <n v="13228.438524590165"/>
    <n v="13228.438524590165"/>
    <n v="13228.438524590165"/>
    <n v="13228.438524590165"/>
    <n v="13228.438524590165"/>
    <n v="13228.438524590165"/>
    <n v="13228.438524590165"/>
    <n v="158741.26229508198"/>
    <n v="47622.378688524594"/>
  </r>
  <r>
    <n v="113231"/>
    <s v="PEA COMMUNITY RELATIONS"/>
    <n v="113231"/>
    <s v="LAND AREA EAST COMMUNITY RELATIONS (CD - ELECTRIFICATION)"/>
    <s v="IRETI OMOTOSO"/>
    <s v="PRODUCTION"/>
    <n v="415008"/>
    <n v="4150"/>
    <s v="CDPA"/>
    <s v="BASE JV"/>
    <s v="PRODUCTION"/>
    <s v="PRODUCTION"/>
    <s v="Asset Manager, Central Hub"/>
    <s v="Asset Management Integration Lead"/>
    <x v="1"/>
    <s v="ALEX.ONUMBU@SHELL.COM"/>
    <x v="0"/>
    <s v="OPEX"/>
    <s v="NON SAL"/>
    <s v="N/A"/>
    <s v="N/A"/>
    <s v="C_OPSE_OIL_Z11"/>
    <s v="P236.08 Overhead (SCD)"/>
    <s v="S7200 Services"/>
    <s v="A2110 Production Operations"/>
    <n v="-0.01"/>
    <n v="0"/>
    <n v="35806350"/>
    <n v="1366200"/>
    <n v="1483597.8688524589"/>
    <n v="35806350"/>
    <n v="1366200"/>
    <n v="1483597.8688524589"/>
    <n v="0"/>
    <m/>
    <n v="38456350"/>
    <n v="1366200"/>
    <n v="1492286.3934426229"/>
    <n v="35806350"/>
    <n v="1366200"/>
    <n v="1483597.8688524589"/>
    <s v="AGO supply for Oporoma community @NGN250 per litr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3633.1557377049"/>
    <n v="123633.1557377049"/>
    <n v="123633.1557377049"/>
    <n v="123633.1557377049"/>
    <n v="123633.1557377049"/>
    <n v="123633.1557377049"/>
    <n v="123633.1557377049"/>
    <n v="123633.1557377049"/>
    <n v="123633.1557377049"/>
    <n v="123633.1557377049"/>
    <n v="123633.1557377049"/>
    <n v="123633.1557377049"/>
    <n v="1483597.8688524587"/>
    <n v="445079.36065573763"/>
  </r>
  <r>
    <s v="O.NG.PAE.SUU.CRL.71300"/>
    <s v="LAND AREA 2 COMM RELATIONS"/>
    <n v="113231"/>
    <s v="LAND AREA EAST COMMUNITY RELATIONS (CD - ELECTRIFICATION)"/>
    <s v="IRETI OMOTOSO"/>
    <s v="PRODUCTION"/>
    <n v="415008"/>
    <n v="4150"/>
    <s v="CDPA"/>
    <s v="BASE JV"/>
    <s v="PRODUCTION"/>
    <s v="PRODUCTION"/>
    <s v="Asset Manager, Central Hub"/>
    <s v="Asset Management Integration Lead"/>
    <x v="1"/>
    <s v="ALEX.ONUMBU@SHELL.COM"/>
    <x v="0"/>
    <s v="OPEX"/>
    <s v="NON SAL"/>
    <s v="N/A"/>
    <s v="N/A"/>
    <s v="N/A"/>
    <s v="P231 Production Operations"/>
    <s v="S7200 Services"/>
    <s v="A2110 Production Operations"/>
    <n v="2222333.8400000003"/>
    <n v="1302396.6499999999"/>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32"/>
    <s v="PEB COMMUNITY RELATIONS"/>
    <n v="113232"/>
    <s v="COMMUNITY RELATIONS SWAMP 2 - MARINE LOGISTICS (CD - ELECTRIFICATION)"/>
    <s v="IRETI OMOTOSO"/>
    <s v="PRODUCTION"/>
    <n v="414001"/>
    <n v="4140"/>
    <s v="CDPA"/>
    <s v="BASE JV"/>
    <s v="PRODUCTION"/>
    <s v="PRODUCTION"/>
    <s v="Asset Manager, Swamp East Hub"/>
    <s v="Asset Management Integration Lead"/>
    <x v="6"/>
    <s v="AYO.ROWLAND@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KF.CRC.71300G"/>
    <s v="EKULAMA COMMUNITY RELATIONS ELECTRIFICAT"/>
    <n v="113232"/>
    <s v="COMMUNITY RELATIONS SWAMP 2 - MARINE LOGISTICS (CD - ELECTRIFICATION)"/>
    <s v="IRETI OMOTOSO"/>
    <s v="PRODUCTION"/>
    <n v="414001"/>
    <n v="4140"/>
    <s v="CDPA"/>
    <s v="BASE JV"/>
    <s v="PRODUCTION"/>
    <s v="PRODUCTION"/>
    <s v="Asset Manager, Swamp East Hub"/>
    <s v="Asset Management Integration Lead"/>
    <x v="6"/>
    <s v="AYO.ROWLAND@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EM.CRC.71300G"/>
    <s v="NEMBE COMMUNITY RELATIONS ELECTRIFICATIO"/>
    <n v="113232"/>
    <s v="COMMUNITY RELATIONS SWAMP 2 - MARINE LOGISTICS (CD - ELECTRIFICATION)"/>
    <s v="IRETI OMOTOSO"/>
    <s v="PRODUCTION"/>
    <n v="414001"/>
    <n v="4140"/>
    <s v="CDPA"/>
    <s v="BASE JV"/>
    <s v="PRODUCTION"/>
    <s v="PRODUCTION"/>
    <s v="Asset Manager, Swamp East Hub"/>
    <s v="Asset Management Integration Lead"/>
    <x v="6"/>
    <s v="AYO.ROWLAND@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ODF.CRC.71300G"/>
    <s v="ODEAMA COMMUNITY RELATIONS ELECTRIFICATI"/>
    <n v="113232"/>
    <s v="COMMUNITY RELATIONS SWAMP 2 - MARINE LOGISTICS (CD - ELECTRIFICATION)"/>
    <s v="IRETI OMOTOSO"/>
    <s v="PRODUCTION"/>
    <n v="414001"/>
    <n v="4140"/>
    <s v="CDPA"/>
    <s v="BASE JV"/>
    <s v="PRODUCTION"/>
    <s v="PRODUCTION"/>
    <s v="Asset Manager, Swamp East Hub"/>
    <s v="Asset Management Integration Lead"/>
    <x v="6"/>
    <s v="AYO.ROWLAND@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BM.CRC.71300G"/>
    <s v="SANTA BARBARA COMMUNITY RELATIONS ELECTR"/>
    <n v="113232"/>
    <s v="COMMUNITY RELATIONS SWAMP 2 - MARINE LOGISTICS (CD - ELECTRIFICATION)"/>
    <s v="IRETI OMOTOSO"/>
    <s v="PRODUCTION"/>
    <n v="414001"/>
    <n v="4140"/>
    <s v="CDPA"/>
    <s v="BASE JV"/>
    <s v="PRODUCTION"/>
    <s v="PRODUCTION"/>
    <s v="Asset Manager, Swamp East Hub"/>
    <s v="Asset Management Integration Lead"/>
    <x v="6"/>
    <s v="AYO.ROWLAND@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WSE.CRC.71300"/>
    <s v="COMMUNITY RELATIONS SWAMP 2 OPERATIONS"/>
    <n v="113232"/>
    <s v="COMMUNITY RELATIONS SWAMP 2 - MARINE LOGISTICS (CD - ELECTRIFICATION)"/>
    <s v="IRETI OMOTOSO"/>
    <s v="PRODUCTION"/>
    <n v="414001"/>
    <n v="4140"/>
    <s v="CDPA"/>
    <s v="BASE JV"/>
    <s v="PRODUCTION"/>
    <s v="PRODUCTION"/>
    <s v="Asset Manager, Swamp East Hub"/>
    <s v="Asset Management Integration Lead"/>
    <x v="6"/>
    <s v="AYO.ROWLAND@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33"/>
    <s v="PEC COMMUNITY RELATIONS"/>
    <n v="113233"/>
    <s v="COMMUNITY RELATIONS SWAMP 1 - CR STAFF (CD - ELECTRIFICATION)"/>
    <s v="IRETI OMOTOSO"/>
    <s v="PRODUCTION"/>
    <n v="415008"/>
    <n v="4150"/>
    <s v="CDPA"/>
    <s v="BASE JV"/>
    <s v="PRODUCTION"/>
    <s v="PRODUCTION"/>
    <s v="Asset Manager, Swamp East Hub"/>
    <s v="Asset Management Integration Lead"/>
    <x v="6"/>
    <s v="KESSIGNTON.OKORIE@SHELL.COM"/>
    <x v="0"/>
    <s v="OPEX"/>
    <s v="NON SAL"/>
    <s v="N/A"/>
    <s v="N/A"/>
    <s v="C_OPSE_OIL_Z11"/>
    <s v="P231 Production Operations"/>
    <s v="S7200 Services"/>
    <s v="A2110 Production Operations"/>
    <n v="864.46000000000049"/>
    <n v="1158.4099999999744"/>
    <n v="11999999.999999998"/>
    <n v="1206301.56"/>
    <n v="1245645.822295082"/>
    <n v="11999999.999999998"/>
    <n v="1206301.56"/>
    <n v="1245645.822295082"/>
    <n v="0"/>
    <m/>
    <n v="11999999.999999998"/>
    <n v="1206301.56"/>
    <n v="1245645.822295082"/>
    <n v="0"/>
    <n v="1206301.56"/>
    <n v="1206301.56"/>
    <s v="AGO Supplies for fueling 12 generator sets in  12 host Communities . Monthly avg consumption rate is 10,000Litres per community. The supplies cover Soku field clusters communities-Soku, Russia/Bus Bar, Ekineama, Elem-Sangama, Oru Sangama, Fikoro-am, Ijawkiri, Bene-ama &amp; Otu-ama (in Oluasiri) for 12Hours/da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3803.81852459017"/>
    <n v="103803.81852459017"/>
    <n v="103803.81852459017"/>
    <n v="103803.81852459017"/>
    <n v="103803.81852459017"/>
    <n v="103803.81852459017"/>
    <n v="103803.81852459017"/>
    <n v="103803.81852459017"/>
    <n v="103803.81852459017"/>
    <n v="103803.81852459017"/>
    <n v="103803.81852459017"/>
    <n v="103803.81852459017"/>
    <n v="1245645.8222950823"/>
    <n v="373693.74668852461"/>
  </r>
  <r>
    <s v="O.NG.PCE.BNF.CRC.71300G"/>
    <s v="BONNY COMMUNITY RELATIONS ELECTRIFICATION"/>
    <n v="113233"/>
    <s v="COMMUNITY RELATIONS SWAMP 1 - CR STAFF (CD - ELECTRIFICATION)"/>
    <s v="IRETI OMOTOSO"/>
    <s v="PRODUCTION"/>
    <n v="415008"/>
    <n v="4150"/>
    <s v="CDPA"/>
    <s v="BASE JV"/>
    <s v="PRODUCTION"/>
    <s v="PRODUCTION"/>
    <s v="Asset Manager, Swamp East Hub"/>
    <s v="Asset Management Integration Lead"/>
    <x v="6"/>
    <s v="KESSIGNTON.OKORIE@SHELL.COM"/>
    <x v="0"/>
    <s v="OPEX"/>
    <s v="NON SAL"/>
    <s v="N/A"/>
    <s v="N/A"/>
    <s v="N/A"/>
    <s v="P231 Production Operations"/>
    <s v="S7200 Services"/>
    <s v="A2110 Production Operations"/>
    <n v="242.43000000000012"/>
    <n v="742.04"/>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ESE.CRC.71300"/>
    <s v="COMMUNITY RELATIONS SWAMP 1"/>
    <n v="113233"/>
    <s v="COMMUNITY RELATIONS SWAMP 1 - CR STAFF (CD - ELECTRIFICATION)"/>
    <s v="IRETI OMOTOSO"/>
    <s v="PRODUCTION"/>
    <n v="415008"/>
    <n v="4150"/>
    <s v="CDPA"/>
    <s v="BASE JV"/>
    <s v="PRODUCTION"/>
    <s v="PRODUCTION"/>
    <s v="Asset Manager, Swamp East Hub"/>
    <s v="Asset Management Integration Lead"/>
    <x v="6"/>
    <s v="KESSIGNTON.OKORIE@SHELL.COM"/>
    <x v="0"/>
    <s v="OPEX"/>
    <s v="NON SAL"/>
    <s v="N/A"/>
    <s v="N/A"/>
    <s v="N/A"/>
    <s v="P231 Production Operations"/>
    <s v="S7200 Services"/>
    <s v="A2110 Production Operations"/>
    <n v="13019.93"/>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SKG.CRC.71300G"/>
    <s v="SOKU COMMUNITY RELATIONS ELECTRIFICATION"/>
    <n v="113233"/>
    <s v="COMMUNITY RELATIONS SWAMP 1 - CR STAFF (CD - ELECTRIFICATION)"/>
    <s v="IRETI OMOTOSO"/>
    <s v="PRODUCTION"/>
    <n v="415008"/>
    <n v="4150"/>
    <s v="CDPA"/>
    <s v="BASE JV"/>
    <s v="PRODUCTION"/>
    <s v="PRODUCTION"/>
    <s v="Asset Manager, Swamp East Hub"/>
    <s v="Asset Management Integration Lead"/>
    <x v="6"/>
    <s v="KESSIGNTON.OKORIE@SHELL.COM"/>
    <x v="0"/>
    <s v="OPEX"/>
    <s v="NON SAL"/>
    <s v="N/A"/>
    <s v="N/A"/>
    <s v="N/A"/>
    <s v="P231 Production Operations - Gas"/>
    <s v="S7200 Services"/>
    <s v="A2110 Production Operations"/>
    <n v="833906.41"/>
    <n v="813574.2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0509"/>
    <s v="GENERALO/HFORCADOSTERMINAL"/>
    <n v="113237"/>
    <s v="PTW - GENERAL DEPARTMENTAL O/H - SERVICES MGT (ADMIN SERVICES COST)"/>
    <s v="IRETI OMOTOSO"/>
    <s v="PRODUCTION"/>
    <n v="415002"/>
    <n v="4150"/>
    <s v="G&amp;A"/>
    <s v="BASE JV"/>
    <s v="PRODUCTION"/>
    <s v="PRODUCTION"/>
    <s v="Management Adjustment"/>
    <s v="Management Adjustment"/>
    <x v="8"/>
    <s v="MAXWELL.OGHOLOH@SHELL.COM"/>
    <x v="0"/>
    <s v="OPEX"/>
    <s v="NON SAL"/>
    <s v="N/A"/>
    <s v="N/A"/>
    <s v="N/A"/>
    <s v="P231 Production Operations"/>
    <s v="S7200 Services"/>
    <s v="A2110 Production Operations"/>
    <n v="0.01"/>
    <n v="0"/>
    <n v="0"/>
    <n v="-64638456.483901583"/>
    <n v="-64638456.483901583"/>
    <n v="0"/>
    <n v="-8330259.7775883786"/>
    <n v="-8330259.7775883786"/>
    <n v="56308196.706313208"/>
    <m/>
    <n v="14000000"/>
    <n v="0"/>
    <n v="45901.639344262294"/>
    <n v="8304165.4304175768"/>
    <n v="0"/>
    <n v="27226.771903008448"/>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386538.0403251313"/>
    <n v="-5386538.0403251313"/>
    <n v="-5386538.0403251313"/>
    <n v="-5386538.0403251313"/>
    <n v="-5386538.0403251313"/>
    <n v="-5386538.0403251313"/>
    <n v="-5386538.0403251313"/>
    <n v="-5386538.0403251313"/>
    <n v="-5386538.0403251313"/>
    <n v="-5386538.0403251313"/>
    <n v="-5386538.0403251313"/>
    <n v="-5386538.0403251313"/>
    <n v="-64638456.48390159"/>
    <n v="-19391536.945170473"/>
  </r>
  <r>
    <n v="113237"/>
    <s v="PTW - GENERAL DEPARTMENTAL O/H"/>
    <n v="113237"/>
    <s v="PTW - GENERAL DEPARTMENTAL O/H - SERVICES MGT (ADMIN SERVICES COST)"/>
    <s v="IRETI OMOTOSO"/>
    <s v="PRODUCTION"/>
    <n v="415002"/>
    <n v="4150"/>
    <s v="G&amp;A"/>
    <s v="BASE JV"/>
    <s v="PRODUCTION"/>
    <s v="PRODUCTION"/>
    <s v="Asset Manager, Swamp West Hub"/>
    <s v="Forcados Terminal Installation Manager"/>
    <x v="8"/>
    <s v="MAXWELL.OGHOLOH@SHELL.COM"/>
    <x v="0"/>
    <s v="OPEX"/>
    <s v="NON SAL"/>
    <s v="N/A"/>
    <s v="N/A"/>
    <s v="C_OPSE_OIL_Z11"/>
    <s v="P231 Production Operations"/>
    <s v="S7200 Services"/>
    <s v="A2110 Production Operations"/>
    <n v="0"/>
    <n v="10140.880000000001"/>
    <n v="14000000"/>
    <n v="0"/>
    <n v="45901.639344262294"/>
    <n v="10000000"/>
    <n v="0"/>
    <n v="32786.885245901642"/>
    <n v="-13114.754098360652"/>
    <n v="0"/>
    <n v="0"/>
    <n v="0"/>
    <n v="0"/>
    <n v="0"/>
    <n v="0"/>
    <n v="0"/>
    <s v="Stationaries Like Notebook, Pencils, Biro,Printing Papers, Etc And Pc Consumables Like Inks Cartridges, Etc, For Office Use And General Administration Based On Historical Cost Patter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825.1366120218577"/>
    <n v="3825.1366120218577"/>
    <n v="3825.1366120218577"/>
    <n v="3825.1366120218577"/>
    <n v="3825.1366120218577"/>
    <n v="3825.1366120218577"/>
    <n v="3825.1366120218577"/>
    <n v="3825.1366120218577"/>
    <n v="3825.1366120218577"/>
    <n v="3825.1366120218577"/>
    <n v="3825.1366120218577"/>
    <n v="3825.1366120218577"/>
    <n v="45901.639344262301"/>
    <n v="13770.491803278688"/>
  </r>
  <r>
    <n v="101181"/>
    <s v="GEN.WORKCENTRE EA"/>
    <n v="113249"/>
    <s v="LAND TRANSPRT SVS EA"/>
    <s v="IRETI OMOTOSO"/>
    <s v="PRODUCTION"/>
    <n v="415003"/>
    <n v="4150"/>
    <s v="PMM"/>
    <s v="BASE JV"/>
    <s v="PRODUCTION"/>
    <s v="PRODUCTION"/>
    <s v="Asset Manager, EA Hub"/>
    <s v="Asset Management Integration Lead"/>
    <x v="4"/>
    <s v="OGBONNA.NWACHI@SHELL.COM"/>
    <x v="0"/>
    <s v="OPEX"/>
    <s v="NON SAL"/>
    <s v="N/A"/>
    <s v="N/A"/>
    <s v="N/A"/>
    <s v="P231 Production Operations"/>
    <s v="S7200 Services"/>
    <s v="A2110 Production Operations"/>
    <n v="0"/>
    <n v="0"/>
    <n v="0"/>
    <n v="0"/>
    <n v="0"/>
    <n v="0"/>
    <n v="0"/>
    <n v="0"/>
    <n v="0"/>
    <n v="0"/>
    <n v="5999999.9999999991"/>
    <n v="0"/>
    <n v="19672.131147540982"/>
    <n v="5999999.9999999991"/>
    <n v="0"/>
    <n v="19672.131147540982"/>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49"/>
    <s v="GPO GENERAL OH - MANAGE COMPANY BUSINESS"/>
    <n v="113249"/>
    <s v="LAND TRANSPRT SVS EA"/>
    <s v="IRETI OMOTOSO"/>
    <s v="PRODUCTION"/>
    <n v="415003"/>
    <n v="4150"/>
    <s v="PMM"/>
    <s v="BASE JV"/>
    <s v="PRODUCTION"/>
    <s v="PRODUCTION"/>
    <s v="Asset Manager, EA Hub"/>
    <s v="Asset Management Integration Lead"/>
    <x v="4"/>
    <s v="OGBONNA.NWACHI@SHELL.COM"/>
    <x v="0"/>
    <s v="OPEX"/>
    <s v="NON SAL"/>
    <s v="N/A"/>
    <s v="N/A"/>
    <s v="N_EAZZ_OFS_N01"/>
    <s v="P231 Production Operations"/>
    <s v="S7200 Services"/>
    <s v="A2110 Production Operations"/>
    <n v="39062.769999999997"/>
    <n v="40886.319999999992"/>
    <n v="5999999.9999999991"/>
    <n v="0"/>
    <n v="19672.131147540982"/>
    <n v="5999999.9999999991"/>
    <n v="0"/>
    <n v="19672.131147540982"/>
    <n v="0"/>
    <n v="0"/>
    <n v="0"/>
    <n v="0"/>
    <n v="0"/>
    <n v="0"/>
    <n v="0"/>
    <n v="0"/>
    <s v="Land transport provision to support offshore business Includes trips to DPR and NAPIMS offices, management trips offshore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39.3442622950818"/>
    <n v="1639.3442622950818"/>
    <n v="1639.3442622950818"/>
    <n v="1639.3442622950818"/>
    <n v="1639.3442622950818"/>
    <n v="1639.3442622950818"/>
    <n v="1639.3442622950818"/>
    <n v="1639.3442622950818"/>
    <n v="1639.3442622950818"/>
    <n v="1639.3442622950818"/>
    <n v="1639.3442622950818"/>
    <n v="1639.3442622950818"/>
    <n v="19672.131147540986"/>
    <n v="5901.6393442622948"/>
  </r>
  <r>
    <n v="101173"/>
    <s v="ENVIRONMENTAL AFFAIRS EA"/>
    <n v="113263"/>
    <s v="ENVIRONMENTAL AFFAIRS EA - HSE (ACCIDENT PREVENTION &amp; INVESTIGATION)"/>
    <s v="IRETI OMOTOSO"/>
    <s v="PRODUCTION"/>
    <n v="415006"/>
    <n v="4150"/>
    <s v="HSE"/>
    <s v="BASE JV"/>
    <s v="PRODUCTION"/>
    <s v="PRODUCTION"/>
    <s v="Asset Manager, EA Hub"/>
    <s v="Asset Management Integration Lead"/>
    <x v="4"/>
    <s v="OGBONNA.NWACHI@SHELL.COM"/>
    <x v="0"/>
    <s v="OPEX"/>
    <s v="NON SAL"/>
    <s v="N/A"/>
    <s v="N/A"/>
    <s v="N/A"/>
    <s v="P231 Production Operations"/>
    <s v="S7200 Services"/>
    <s v="A2110 Production Operations"/>
    <n v="-0.01"/>
    <n v="0"/>
    <n v="0"/>
    <n v="0"/>
    <n v="0"/>
    <n v="0"/>
    <n v="0"/>
    <n v="0"/>
    <n v="0"/>
    <n v="0"/>
    <n v="13659959.897524634"/>
    <n v="208550"/>
    <n v="253336.75376237585"/>
    <n v="20503156.763977394"/>
    <n v="211814.35871007844"/>
    <n v="279037.82351000432"/>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63"/>
    <s v="ENVIRONMENTAL AFFAIRS EA"/>
    <n v="113263"/>
    <s v="ENVIRONMENTAL AFFAIRS EA - HSE (ACCIDENT PREVENTION &amp; INVESTIGATION)"/>
    <s v="IRETI OMOTOSO"/>
    <s v="PRODUCTION"/>
    <n v="415006"/>
    <n v="4150"/>
    <s v="HSE"/>
    <s v="BASE JV"/>
    <s v="PRODUCTION"/>
    <s v="PRODUCTION"/>
    <s v="Asset Manager, EA Hub"/>
    <s v="Asset Management Integration Lead"/>
    <x v="4"/>
    <s v="OGBONNA.NWACHI@SHELL.COM"/>
    <x v="0"/>
    <s v="OPEX"/>
    <s v="NON SAL"/>
    <s v="N/A"/>
    <s v="N/A"/>
    <s v="N_EAZZ_OFS_N01"/>
    <s v="P231 Production Operations"/>
    <s v="S7200 Services"/>
    <s v="A2110 Production Operations"/>
    <n v="169027.52000000002"/>
    <n v="123666.11000000002"/>
    <n v="13659959.897524633"/>
    <n v="208550"/>
    <n v="253336.75376237585"/>
    <n v="13659959.897524633"/>
    <n v="208550"/>
    <n v="253336.75376237585"/>
    <n v="0"/>
    <n v="0"/>
    <n v="0"/>
    <n v="0"/>
    <n v="0"/>
    <n v="0"/>
    <n v="0"/>
    <n v="0"/>
    <s v="Monthly Environmental Compliance monitoring of EA Field parameters (slop/oily waste water, storm water, Sewage effluent (Black), Sewage effluent (grey),  Ballast water, Recipient water body, Portable water and Rain water);  Quarterly monitoring of EA Field air quality parameters such as CO, CO2, Sox, N2O, NH3, VOC, Lead, Cadmium, and Chromiu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111.396146864652"/>
    <n v="21111.396146864652"/>
    <n v="21111.396146864652"/>
    <n v="21111.396146864652"/>
    <n v="21111.396146864652"/>
    <n v="21111.396146864652"/>
    <n v="21111.396146864652"/>
    <n v="21111.396146864652"/>
    <n v="21111.396146864652"/>
    <n v="21111.396146864652"/>
    <n v="21111.396146864652"/>
    <n v="21111.396146864652"/>
    <n v="253336.75376237588"/>
    <n v="76001.026128712751"/>
  </r>
  <r>
    <n v="113272"/>
    <s v="PEB CATERING/ACCOMMODATION/HOUSE KEEPING"/>
    <n v="113272"/>
    <s v="PEB CATERINGACCOMMODATIONHOUSE KEEPING (CATERING)"/>
    <s v="IRETI OMOTOSO"/>
    <s v="PRODUCTION"/>
    <n v="415003"/>
    <n v="4150"/>
    <s v="PMM"/>
    <s v="BASE JV"/>
    <s v="PRODUCTION"/>
    <s v="PRODUCTION"/>
    <s v="Asset Manager, Swamp East Hub"/>
    <s v="Asset Management Integration Lead"/>
    <x v="6"/>
    <s v="JULIUS.OHALLEM@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K1.FAC.71300C"/>
    <s v="EKULAMA 1 FLOW STATION + AGG CATERING/HO"/>
    <n v="113272"/>
    <s v="PEB CATERINGACCOMMODATIONHOUSE KEEPING (CATERING)"/>
    <s v="IRETI OMOTOSO"/>
    <s v="PRODUCTION"/>
    <n v="415003"/>
    <n v="4150"/>
    <s v="PMM"/>
    <s v="BASE JV"/>
    <s v="PRODUCTION"/>
    <s v="PRODUCTION"/>
    <s v="Asset Manager, Swamp East Hub"/>
    <s v="Asset Management Integration Lead"/>
    <x v="6"/>
    <s v="JULIUS.OHALLEM@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K2.FAC.71300C"/>
    <s v="EKULAMA 2 FLOW STATION + AGG CATERING/HO"/>
    <n v="113272"/>
    <s v="PEB CATERINGACCOMMODATIONHOUSE KEEPING (CATERING)"/>
    <s v="IRETI OMOTOSO"/>
    <s v="PRODUCTION"/>
    <n v="415003"/>
    <n v="4150"/>
    <s v="PMM"/>
    <s v="BASE JV"/>
    <s v="PRODUCTION"/>
    <s v="PRODUCTION"/>
    <s v="Asset Manager, Swamp East Hub"/>
    <s v="Asset Management Integration Lead"/>
    <x v="6"/>
    <s v="JULIUS.OHALLEM@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1F.FAC.71300C"/>
    <s v="NEMBE 1 FLOW STATION + AGG CATERING"/>
    <n v="113272"/>
    <s v="PEB CATERINGACCOMMODATIONHOUSE KEEPING (CATERING)"/>
    <s v="IRETI OMOTOSO"/>
    <s v="PRODUCTION"/>
    <n v="415003"/>
    <n v="4150"/>
    <s v="PMM"/>
    <s v="BASE JV"/>
    <s v="PRODUCTION"/>
    <s v="PRODUCTION"/>
    <s v="Asset Manager, Swamp East Hub"/>
    <s v="Asset Management Integration Lead"/>
    <x v="6"/>
    <s v="JULIUS.OHALLEM@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2F.FAC.71300C"/>
    <s v="NEMBE 2 FLOW STATION + AGG CATERING"/>
    <n v="113272"/>
    <s v="PEB CATERINGACCOMMODATIONHOUSE KEEPING (CATERING)"/>
    <s v="IRETI OMOTOSO"/>
    <s v="PRODUCTION"/>
    <n v="415003"/>
    <n v="4150"/>
    <s v="PMM"/>
    <s v="BASE JV"/>
    <s v="PRODUCTION"/>
    <s v="PRODUCTION"/>
    <s v="Asset Manager, Swamp East Hub"/>
    <s v="Asset Management Integration Lead"/>
    <x v="6"/>
    <s v="JULIUS.OHALLEM@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3F.FAC.71300C"/>
    <s v="NEMBE 2 FLOW STATION + AGG CATERING"/>
    <n v="113272"/>
    <s v="PEB CATERINGACCOMMODATIONHOUSE KEEPING (CATERING)"/>
    <s v="IRETI OMOTOSO"/>
    <s v="PRODUCTION"/>
    <n v="415003"/>
    <n v="4150"/>
    <s v="PMM"/>
    <s v="BASE JV"/>
    <s v="PRODUCTION"/>
    <s v="PRODUCTION"/>
    <s v="Asset Manager, Swamp East Hub"/>
    <s v="Asset Management Integration Lead"/>
    <x v="6"/>
    <s v="JULIUS.OHALLEM@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4F.FAC.71300C"/>
    <s v="NEMBE 4 FLOW STATION + AGG CATERING"/>
    <n v="113272"/>
    <s v="PEB CATERINGACCOMMODATIONHOUSE KEEPING (CATERING)"/>
    <s v="IRETI OMOTOSO"/>
    <s v="PRODUCTION"/>
    <n v="415003"/>
    <n v="4150"/>
    <s v="PMM"/>
    <s v="BASE JV"/>
    <s v="PRODUCTION"/>
    <s v="PRODUCTION"/>
    <s v="Asset Manager, Swamp East Hub"/>
    <s v="Asset Management Integration Lead"/>
    <x v="6"/>
    <s v="JULIUS.OHALLEM@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OCF.FAC.71300C"/>
    <s v="ODEAMA CR FLOW STATION + AGG CATERING"/>
    <n v="113272"/>
    <s v="PEB CATERINGACCOMMODATIONHOUSE KEEPING (CATERING)"/>
    <s v="IRETI OMOTOSO"/>
    <s v="PRODUCTION"/>
    <n v="415003"/>
    <n v="4150"/>
    <s v="PMM"/>
    <s v="BASE JV"/>
    <s v="PRODUCTION"/>
    <s v="PRODUCTION"/>
    <s v="Asset Manager, Swamp East Hub"/>
    <s v="Asset Management Integration Lead"/>
    <x v="6"/>
    <s v="JULIUS.OHALLEM@SHELL.COM"/>
    <x v="0"/>
    <s v="OPEX"/>
    <s v="NON SAL"/>
    <s v="N/A"/>
    <s v="N/A"/>
    <s v="N/A"/>
    <s v="P231 Production Operations - Ga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BM.FAC.71300C"/>
    <s v="SANTA BARBARA FS CATERING"/>
    <n v="113272"/>
    <s v="PEB CATERINGACCOMMODATIONHOUSE KEEPING (CATERING)"/>
    <s v="IRETI OMOTOSO"/>
    <s v="PRODUCTION"/>
    <n v="415003"/>
    <n v="4150"/>
    <s v="PMM"/>
    <s v="BASE JV"/>
    <s v="PRODUCTION"/>
    <s v="PRODUCTION"/>
    <s v="Asset Manager, Swamp East Hub"/>
    <s v="Asset Management Integration Lead"/>
    <x v="6"/>
    <s v="JULIUS.OHALLEM@SHELL.COM"/>
    <x v="0"/>
    <s v="OPEX"/>
    <s v="NON SAL"/>
    <s v="N/A"/>
    <s v="N/A"/>
    <s v="N/A"/>
    <s v="P231 Production Operations"/>
    <s v="S7200 Services"/>
    <s v="A2110 Production Operations"/>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73"/>
    <s v="PEC CATERING/ACCOMMODATION/HOUSE KEEPING"/>
    <n v="113273"/>
    <s v="PCE CATERING AND ACCOMODATION (CATERING)"/>
    <s v="IRETI OMOTOSO"/>
    <s v="PRODUCTION"/>
    <n v="414001"/>
    <n v="4140"/>
    <s v="PMM"/>
    <s v="BASE JV"/>
    <s v="PRODUCTION"/>
    <s v="PRODUCTION"/>
    <s v="Asset Manager, Swamp East Hub"/>
    <s v="Asset Management Integration Lead"/>
    <x v="6"/>
    <s v="CHIKEZIE.ODINAKA@SHELL.COM"/>
    <x v="0"/>
    <s v="OPEX"/>
    <s v="NON SAL"/>
    <s v="N/A"/>
    <s v="N/A"/>
    <s v="C_OPSE_OIL_Z11"/>
    <s v="P231 Production Operations"/>
    <s v="S7200 Services"/>
    <s v="A2110 Production Operations"/>
    <n v="30847.440000000002"/>
    <n v="64481.69"/>
    <n v="247515000"/>
    <n v="0"/>
    <n v="811524.59016393439"/>
    <n v="247515000"/>
    <n v="0"/>
    <n v="811524.59016393439"/>
    <n v="0"/>
    <m/>
    <n v="247515000"/>
    <n v="0"/>
    <n v="811524.59016393451"/>
    <n v="247515000"/>
    <n v="0"/>
    <n v="811524.59016393439"/>
    <s v="Numbers are based on the current approved organisational slots in Swamp-1 (45 Persons X 31days X 12 Month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7627.049180327856"/>
    <n v="67627.049180327856"/>
    <n v="67627.049180327856"/>
    <n v="67627.049180327856"/>
    <n v="67627.049180327856"/>
    <n v="67627.049180327856"/>
    <n v="67627.049180327856"/>
    <n v="67627.049180327856"/>
    <n v="67627.049180327856"/>
    <n v="67627.049180327856"/>
    <n v="67627.049180327856"/>
    <n v="67627.049180327856"/>
    <n v="811524.59016393451"/>
    <n v="243457.3770491803"/>
  </r>
  <r>
    <s v="O.NG.PBE.SKF.FAC.71300C"/>
    <s v="SOKU F/S CATERING                       "/>
    <n v="113273"/>
    <s v="PCE CATERING AND ACCOMODATION (CATERING)"/>
    <s v="IRETI OMOTOSO"/>
    <s v="PRODUCTION"/>
    <n v="414001"/>
    <n v="4140"/>
    <s v="PMM"/>
    <s v="BASE JV"/>
    <s v="PRODUCTION"/>
    <s v="PRODUCTION"/>
    <s v="Asset Manager, Swamp East Hub"/>
    <s v="Asset Management Integration Lead"/>
    <x v="6"/>
    <s v="CHIKEZIE.ODINAKA@SHELL.COM"/>
    <x v="0"/>
    <s v="OPEX"/>
    <s v="NON SAL"/>
    <s v="N/A"/>
    <s v="N/A"/>
    <s v="N/A"/>
    <s v="P231 Production Operations"/>
    <s v="S7200 Services"/>
    <s v="A2110 Production Operations"/>
    <n v="29272.97"/>
    <n v="183610.52"/>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G.FAC.71300C"/>
    <s v="SOKU GAS PLANT CATERING                 "/>
    <n v="113273"/>
    <s v="PCE CATERING AND ACCOMODATION (CATERING)"/>
    <s v="IRETI OMOTOSO"/>
    <s v="PRODUCTION"/>
    <n v="414001"/>
    <n v="4140"/>
    <s v="PMM"/>
    <s v="BASE JV"/>
    <s v="PRODUCTION"/>
    <s v="PRODUCTION"/>
    <s v="Asset Manager, Swamp East Hub"/>
    <s v="Asset Management Integration Lead"/>
    <x v="6"/>
    <s v="CHIKEZIE.ODINAKA@SHELL.COM"/>
    <x v="0"/>
    <s v="OPEX"/>
    <s v="NON SAL"/>
    <s v="N/A"/>
    <s v="N/A"/>
    <s v="N/A"/>
    <s v="P231 Production Operations - Gas"/>
    <s v="S7200 Services"/>
    <s v="A2110 Production Operations"/>
    <n v="699986.86"/>
    <n v="477444.48"/>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ALF.FAC.71300C"/>
    <s v="ALAKIRI F/S  CATERING                   "/>
    <n v="113273"/>
    <s v="PCE CATERING AND ACCOMODATION (CATERING)"/>
    <s v="IRETI OMOTOSO"/>
    <s v="PRODUCTION"/>
    <n v="414001"/>
    <n v="4140"/>
    <s v="PMM"/>
    <s v="BASE JV"/>
    <s v="PRODUCTION"/>
    <s v="PRODUCTION"/>
    <s v="Asset Manager, Swamp East Hub"/>
    <s v="Asset Management Integration Lead"/>
    <x v="6"/>
    <s v="CHIKEZIE.ODINAKA@SHELL.COM"/>
    <x v="0"/>
    <s v="OPEX"/>
    <s v="NON SAL"/>
    <s v="N/A"/>
    <s v="N/A"/>
    <s v="N/A"/>
    <s v="P231 Production Operations"/>
    <s v="S7200 Services"/>
    <s v="A2110 Production Operations"/>
    <n v="-38415.980000000003"/>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ALG.FAC.71300C"/>
    <s v="ALAKIRI GAS PLANT CATERING              "/>
    <n v="113273"/>
    <s v="PCE CATERING AND ACCOMODATION (CATERING)"/>
    <s v="IRETI OMOTOSO"/>
    <s v="PRODUCTION"/>
    <n v="414001"/>
    <n v="4140"/>
    <s v="PMM"/>
    <s v="BASE JV"/>
    <s v="PRODUCTION"/>
    <s v="PRODUCTION"/>
    <s v="Asset Manager, Swamp East Hub"/>
    <s v="Asset Management Integration Lead"/>
    <x v="6"/>
    <s v="CHIKEZIE.ODINAKA@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AOF.FAC.71300C"/>
    <s v="AWOBA F/S + AGG CATERING                "/>
    <n v="113273"/>
    <s v="PCE CATERING AND ACCOMODATION (CATERING)"/>
    <s v="IRETI OMOTOSO"/>
    <s v="PRODUCTION"/>
    <n v="414001"/>
    <n v="4140"/>
    <s v="PMM"/>
    <s v="BASE JV"/>
    <s v="PRODUCTION"/>
    <s v="PRODUCTION"/>
    <s v="Asset Manager, Swamp East Hub"/>
    <s v="Asset Management Integration Lead"/>
    <x v="6"/>
    <s v="CHIKEZIE.ODINAKA@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1F.FAC.71300C"/>
    <s v="CAWC 1 F/S CATERING                     "/>
    <n v="113273"/>
    <s v="PCE CATERING AND ACCOMODATION (CATERING)"/>
    <s v="IRETI OMOTOSO"/>
    <s v="PRODUCTION"/>
    <n v="414001"/>
    <n v="4140"/>
    <s v="PMM"/>
    <s v="BASE JV"/>
    <s v="PRODUCTION"/>
    <s v="PRODUCTION"/>
    <s v="Asset Manager, Swamp East Hub"/>
    <s v="Asset Management Integration Lead"/>
    <x v="6"/>
    <s v="CHIKEZIE.ODINAKA@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2F.FAC.71300C"/>
    <s v="CAWC 2 F/S + AGG CATERING               "/>
    <n v="113273"/>
    <s v="PCE CATERING AND ACCOMODATION (CATERING)"/>
    <s v="IRETI OMOTOSO"/>
    <s v="PRODUCTION"/>
    <n v="414001"/>
    <n v="4140"/>
    <s v="PMM"/>
    <s v="BASE JV"/>
    <s v="PRODUCTION"/>
    <s v="PRODUCTION"/>
    <s v="Asset Manager, Swamp East Hub"/>
    <s v="Asset Management Integration Lead"/>
    <x v="6"/>
    <s v="CHIKEZIE.ODINAKA@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2G.FAC.71300C"/>
    <s v="CAWC GAS PLANT CATERING"/>
    <n v="113273"/>
    <s v="PCE CATERING AND ACCOMODATION (CATERING)"/>
    <s v="IRETI OMOTOSO"/>
    <s v="PRODUCTION"/>
    <n v="414001"/>
    <n v="4140"/>
    <s v="PMM"/>
    <s v="BASE JV"/>
    <s v="PRODUCTION"/>
    <s v="PRODUCTION"/>
    <s v="Asset Manager, Swamp East Hub"/>
    <s v="Asset Management Integration Lead"/>
    <x v="6"/>
    <s v="CHIKEZIE.ODINAKA@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3F.FAC.71300C"/>
    <s v="CAWC 3 F/S + AGG CATERING               "/>
    <n v="113273"/>
    <s v="PCE CATERING AND ACCOMODATION (CATERING)"/>
    <s v="IRETI OMOTOSO"/>
    <s v="PRODUCTION"/>
    <n v="414001"/>
    <n v="4140"/>
    <s v="PMM"/>
    <s v="BASE JV"/>
    <s v="PRODUCTION"/>
    <s v="PRODUCTION"/>
    <s v="Asset Manager, Swamp East Hub"/>
    <s v="Asset Management Integration Lead"/>
    <x v="6"/>
    <s v="CHIKEZIE.ODINAKA@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79"/>
    <s v="PWB CATERING/ACCOMMODATION/HOUSE KEEPING"/>
    <n v="113279"/>
    <s v="PBW CATERINGACCOMODATIONHOUSE KEEPING (CATERING)"/>
    <s v="IRETI OMOTOSO"/>
    <s v="PRODUCTION"/>
    <n v="415003"/>
    <n v="4150"/>
    <s v="PMM"/>
    <s v="BASE JV"/>
    <s v="PRODUCTION"/>
    <s v="PRODUCTION"/>
    <s v="Asset Manager, Swamp West Hub"/>
    <s v="Asset Management Integration Lead"/>
    <x v="7"/>
    <s v="RICHARD.ITENE@SHELL.COM"/>
    <x v="0"/>
    <s v="OPEX"/>
    <s v="NON SAL"/>
    <s v="N/A"/>
    <s v="N/A"/>
    <s v="C_OPSE_OIL_Z11"/>
    <s v="P231 Production Operations"/>
    <s v="S7200 Services"/>
    <s v="A2110 Production Operations"/>
    <n v="143369.87"/>
    <n v="21619.48"/>
    <n v="350498210"/>
    <n v="0"/>
    <n v="1149174.4590163934"/>
    <n v="275361220"/>
    <n v="0"/>
    <n v="902823.67213114758"/>
    <n v="-246350.78688524582"/>
    <m/>
    <n v="350498209.99999994"/>
    <n v="0"/>
    <n v="1149174.4590163932"/>
    <n v="350498209.99999994"/>
    <n v="0"/>
    <n v="1149174.4590163932"/>
    <s v="Break fast for 200 field staff across Swamp 1 facilities at N900/mea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5764.538251366117"/>
    <n v="95764.538251366117"/>
    <n v="95764.538251366117"/>
    <n v="95764.538251366117"/>
    <n v="95764.538251366117"/>
    <n v="95764.538251366117"/>
    <n v="95764.538251366117"/>
    <n v="95764.538251366117"/>
    <n v="95764.538251366117"/>
    <n v="95764.538251366117"/>
    <n v="95764.538251366117"/>
    <n v="95764.538251366117"/>
    <n v="1149174.4590163934"/>
    <n v="344752.337704918"/>
  </r>
  <r>
    <s v="O.NG.PBW.ECF.FAC.71300C"/>
    <s v="PBW ESCRAVOS BEACH F/S FACIL OPERATE"/>
    <n v="113279"/>
    <s v="PBW CATERINGACCOMODATIONHOUSE KEEPING (CATERING)"/>
    <s v="IRETI OMOTOSO"/>
    <s v="PRODUCTION"/>
    <n v="415003"/>
    <n v="4150"/>
    <s v="PMM"/>
    <s v="BASE JV"/>
    <s v="PRODUCTION"/>
    <s v="PRODUCTION"/>
    <s v="Asset Manager, Swamp West Hub"/>
    <s v="Asset Management Integration Lead"/>
    <x v="7"/>
    <s v="RICHARD.ITENE@SHELL.COM"/>
    <x v="0"/>
    <s v="OPEX"/>
    <s v="NON SAL"/>
    <s v="N/A"/>
    <s v="N/A"/>
    <s v="N/A"/>
    <s v="P231 Production Operations"/>
    <s v="S7200 Services"/>
    <s v="A2110 Production Operations"/>
    <n v="7606.63"/>
    <n v="145288.35"/>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TF.FAC.71300C"/>
    <s v="PBW OTUMARA F/S FACIL  CATERING/ACCOM/HS"/>
    <n v="113279"/>
    <s v="PBW CATERINGACCOMODATIONHOUSE KEEPING (CATERING)"/>
    <s v="IRETI OMOTOSO"/>
    <s v="PRODUCTION"/>
    <n v="415003"/>
    <n v="4150"/>
    <s v="PMM"/>
    <s v="BASE JV"/>
    <s v="PRODUCTION"/>
    <s v="PRODUCTION"/>
    <s v="Asset Manager, Swamp West Hub"/>
    <s v="Asset Management Integration Lead"/>
    <x v="7"/>
    <s v="RICHARD.ITENE@SHELL.COM"/>
    <x v="0"/>
    <s v="OPEX"/>
    <s v="NON SAL"/>
    <s v="N/A"/>
    <s v="N/A"/>
    <s v="N/A"/>
    <s v="P231 Production Operations"/>
    <s v="S7200 Services"/>
    <s v="A2110 Production Operations"/>
    <n v="55087.75"/>
    <n v="343361.39"/>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SHF.FAC.71300C"/>
    <s v="PBW SAGHARA F/S FACIL  CATERING/ACCOM/HS"/>
    <n v="113279"/>
    <s v="PBW CATERINGACCOMODATIONHOUSE KEEPING (CATERING)"/>
    <s v="IRETI OMOTOSO"/>
    <s v="PRODUCTION"/>
    <n v="415003"/>
    <n v="4150"/>
    <s v="PMM"/>
    <s v="BASE JV"/>
    <s v="PRODUCTION"/>
    <s v="PRODUCTION"/>
    <s v="Asset Manager, Swamp West Hub"/>
    <s v="Asset Management Integration Lead"/>
    <x v="7"/>
    <s v="RICHARD.ITENE@SHELL.COM"/>
    <x v="0"/>
    <s v="OPEX"/>
    <s v="NON SAL"/>
    <s v="N/A"/>
    <s v="N/A"/>
    <s v="N/A"/>
    <s v="P231 Production Operations"/>
    <s v="S7200 Services"/>
    <s v="A2110 Production Operations"/>
    <n v="1298.51"/>
    <n v="12679.71"/>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ETF.FAC.71300C"/>
    <s v="PCW ESTUARY F/S FACIL AVIATION          "/>
    <n v="113279"/>
    <s v="PBW CATERINGACCOMODATIONHOUSE KEEPING (CATERING)"/>
    <s v="IRETI OMOTOSO"/>
    <s v="PRODUCTION"/>
    <n v="415003"/>
    <n v="4150"/>
    <s v="PMM"/>
    <s v="BASE JV"/>
    <s v="PRODUCTION"/>
    <s v="PRODUCTION"/>
    <s v="Asset Manager, Swamp West Hub"/>
    <s v="Asset Management Integration Lead"/>
    <x v="7"/>
    <s v="RICHARD.ITENE@SHELL.COM"/>
    <x v="0"/>
    <s v="OPEX"/>
    <s v="NON SAL"/>
    <s v="N/A"/>
    <s v="N/A"/>
    <s v="N/A"/>
    <s v="P231 Production Operations"/>
    <s v="S7200 Services"/>
    <s v="A2110 Production Operations"/>
    <n v="165471.82999999999"/>
    <n v="170223.68"/>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NTF.FAC.71300C"/>
    <s v="PCW NORTH BANK F/S FACIL  CATER/ACCOM/HS"/>
    <n v="113279"/>
    <s v="PBW CATERINGACCOMODATIONHOUSE KEEPING (CATERING)"/>
    <s v="IRETI OMOTOSO"/>
    <s v="PRODUCTION"/>
    <n v="415003"/>
    <n v="4150"/>
    <s v="PMM"/>
    <s v="BASE JV"/>
    <s v="PRODUCTION"/>
    <s v="PRODUCTION"/>
    <s v="Asset Manager, Swamp West Hub"/>
    <s v="Asset Management Integration Lead"/>
    <x v="7"/>
    <s v="RICHARD.ITENE@SHELL.COM"/>
    <x v="0"/>
    <s v="OPEX"/>
    <s v="NON SAL"/>
    <s v="N/A"/>
    <s v="N/A"/>
    <s v="N/A"/>
    <s v="P231 Production Operations"/>
    <s v="S7200 Services"/>
    <s v="A2110 Production Operations"/>
    <n v="171512.92"/>
    <n v="308707.2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SBF.FAC.71300C"/>
    <s v="PCW SOUTH BANK F/S FACIL CATER/ACCOM/HSE"/>
    <n v="113279"/>
    <s v="PBW CATERINGACCOMODATIONHOUSE KEEPING (CATERING)"/>
    <s v="IRETI OMOTOSO"/>
    <s v="PRODUCTION"/>
    <n v="415003"/>
    <n v="4150"/>
    <s v="PMM"/>
    <s v="BASE JV"/>
    <s v="PRODUCTION"/>
    <s v="PRODUCTION"/>
    <s v="Asset Manager, Swamp West Hub"/>
    <s v="Asset Management Integration Lead"/>
    <x v="7"/>
    <s v="RICHARD.ITEN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YKF.FAC.71300C"/>
    <s v="PCW YOKRI F/S FACIL  CATER/ACCOM/HSE KEE"/>
    <n v="113279"/>
    <s v="PBW CATERINGACCOMODATIONHOUSE KEEPING (CATERING)"/>
    <s v="IRETI OMOTOSO"/>
    <s v="PRODUCTION"/>
    <n v="415003"/>
    <n v="4150"/>
    <s v="PMM"/>
    <s v="BASE JV"/>
    <s v="PRODUCTION"/>
    <s v="PRODUCTION"/>
    <s v="Asset Manager, Swamp West Hub"/>
    <s v="Asset Management Integration Lead"/>
    <x v="7"/>
    <s v="RICHARD.ITENE@SHELL.COM"/>
    <x v="0"/>
    <s v="OPEX"/>
    <s v="NON SAL"/>
    <s v="N/A"/>
    <s v="N/A"/>
    <s v="N/A"/>
    <s v="P231 Production Operations"/>
    <s v="S7200 Services"/>
    <s v="A2110 Production Operations"/>
    <n v="37863.89"/>
    <n v="85175.32"/>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80"/>
    <s v="PWC CATERING/ACCOMMODATION/HOUSE KEEPING"/>
    <n v="113280"/>
    <s v="PCW CATERINGACCOMODATIONHOUSE KEEPING (CATERING)"/>
    <s v="IRETI OMOTOSO"/>
    <s v="PRODUCTION"/>
    <n v="415003"/>
    <n v="4150"/>
    <s v="PMM"/>
    <s v="BASE JV"/>
    <s v="PRODUCTION"/>
    <s v="PRODUCTION"/>
    <s v="Asset Manager, Swamp West Hub"/>
    <s v="Asset Management Integration Lead"/>
    <x v="7"/>
    <s v="RICHARD.ITENE@SHELL.COM"/>
    <x v="0"/>
    <s v="OPEX"/>
    <s v="NON SAL"/>
    <s v="N/A"/>
    <s v="N/A"/>
    <s v="C_OPSE_OIL_Z11"/>
    <s v="P231 Production Operations"/>
    <s v="S7200 Services"/>
    <s v="A2110 Production Operations"/>
    <n v="-28018"/>
    <n v="27490.69"/>
    <n v="398062336.80000001"/>
    <n v="0"/>
    <n v="1305122.4157377051"/>
    <n v="347718614"/>
    <n v="0"/>
    <n v="1140061.0295081967"/>
    <n v="-165061.38622950832"/>
    <m/>
    <n v="398062336.80000001"/>
    <n v="0"/>
    <n v="1305122.4157377048"/>
    <n v="398062336.80000001"/>
    <n v="0"/>
    <n v="1305122.4157377051"/>
    <s v="Provision of bottle water for Benisede Tunu and Opukushi 150 Personnel, 3 bottles per person per day. Rate NGN 128 per bottle.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8760.20131147542"/>
    <n v="108760.20131147542"/>
    <n v="108760.20131147542"/>
    <n v="108760.20131147542"/>
    <n v="108760.20131147542"/>
    <n v="108760.20131147542"/>
    <n v="108760.20131147542"/>
    <n v="108760.20131147542"/>
    <n v="108760.20131147542"/>
    <n v="108760.20131147542"/>
    <n v="108760.20131147542"/>
    <n v="108760.20131147542"/>
    <n v="1305122.4157377046"/>
    <n v="391536.72472131153"/>
  </r>
  <r>
    <s v="O.NG.PCW.BSF.FAC.71300C"/>
    <s v="PCW BENISEDE F/S FACIL CATER/ACCOM/HSE K"/>
    <n v="113280"/>
    <s v="PCW CATERINGACCOMODATIONHOUSE KEEPING (CATERING)"/>
    <s v="IRETI OMOTOSO"/>
    <s v="PRODUCTION"/>
    <n v="415003"/>
    <n v="4150"/>
    <s v="PMM"/>
    <s v="BASE JV"/>
    <s v="PRODUCTION"/>
    <s v="PRODUCTION"/>
    <s v="Asset Manager, Swamp West Hub"/>
    <s v="Asset Management Integration Lead"/>
    <x v="7"/>
    <s v="RICHARD.ITENE@SHELL.COM"/>
    <x v="0"/>
    <s v="OPEX"/>
    <s v="NON SAL"/>
    <s v="N/A"/>
    <s v="N/A"/>
    <s v="N/A"/>
    <s v="P231 Production Operations"/>
    <s v="S7200 Services"/>
    <s v="A2110 Production Operations"/>
    <n v="164787.70000000001"/>
    <n v="265679.0900000000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OKF.FAC.71300C"/>
    <s v="PCW OPUKUSHI F/S FACIL  CATER/ACCOM/HSE "/>
    <n v="113280"/>
    <s v="PCW CATERINGACCOMODATIONHOUSE KEEPING (CATERING)"/>
    <s v="IRETI OMOTOSO"/>
    <s v="PRODUCTION"/>
    <n v="415003"/>
    <n v="4150"/>
    <s v="PMM"/>
    <s v="BASE JV"/>
    <s v="PRODUCTION"/>
    <s v="PRODUCTION"/>
    <s v="Asset Manager, Swamp West Hub"/>
    <s v="Asset Management Integration Lead"/>
    <x v="7"/>
    <s v="RICHARD.ITENE@SHELL.COM"/>
    <x v="0"/>
    <s v="OPEX"/>
    <s v="NON SAL"/>
    <s v="N/A"/>
    <s v="N/A"/>
    <s v="N/A"/>
    <s v="P231 Production Operations"/>
    <s v="S7200 Services"/>
    <s v="A2110 Production Operations"/>
    <n v="224510.43"/>
    <n v="232743.62"/>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OTF.FAC.71300C"/>
    <s v="PCW OGBOTOBO F/S FACIL  CATER/ACCOM/HSE "/>
    <n v="113280"/>
    <s v="PCW CATERINGACCOMODATIONHOUSE KEEPING (CATERING)"/>
    <s v="IRETI OMOTOSO"/>
    <s v="PRODUCTION"/>
    <n v="415003"/>
    <n v="4150"/>
    <s v="PMM"/>
    <s v="BASE JV"/>
    <s v="PRODUCTION"/>
    <s v="PRODUCTION"/>
    <s v="Asset Manager, Swamp West Hub"/>
    <s v="Asset Management Integration Lead"/>
    <x v="7"/>
    <s v="RICHARD.ITENE@SHELL.COM"/>
    <x v="0"/>
    <s v="OPEX"/>
    <s v="NON SAL"/>
    <s v="N/A"/>
    <s v="N/A"/>
    <s v="N/A"/>
    <s v="P231 Production Operations"/>
    <s v="S7200 Services"/>
    <s v="A2110 Production Operations"/>
    <n v="44863.1"/>
    <n v="512.66999999999996"/>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TNF.FAC.71300C"/>
    <s v="PCW TUNU F/S FACIL CATER/ACCOM/HSE KEEP "/>
    <n v="113280"/>
    <s v="PCW CATERINGACCOMODATIONHOUSE KEEPING (CATERING)"/>
    <s v="IRETI OMOTOSO"/>
    <s v="PRODUCTION"/>
    <n v="415003"/>
    <n v="4150"/>
    <s v="PMM"/>
    <s v="BASE JV"/>
    <s v="PRODUCTION"/>
    <s v="PRODUCTION"/>
    <s v="Asset Manager, Swamp West Hub"/>
    <s v="Asset Management Integration Lead"/>
    <x v="7"/>
    <s v="RICHARD.ITENE@SHELL.COM"/>
    <x v="0"/>
    <s v="OPEX"/>
    <s v="NON SAL"/>
    <s v="N/A"/>
    <s v="N/A"/>
    <s v="N/A"/>
    <s v="P231 Production Operations"/>
    <s v="S7200 Services"/>
    <s v="A2110 Production Operations"/>
    <n v="245945.2"/>
    <n v="324061.71999999997"/>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17"/>
    <s v="PNPP GENERAL - ENVIRONMENTAL AFFAIRS"/>
    <n v="113291"/>
    <s v="PNPP GENERAL OVERHEAD (ACCIDENT PREVENTION &amp; INVESTIGATION)"/>
    <s v="IRETI OMOTOSO"/>
    <s v="PRODUCTION"/>
    <n v="415006"/>
    <n v="4150"/>
    <s v="HSE"/>
    <s v="BASE JV"/>
    <s v="PRODUCTION"/>
    <s v="PRODUCTION"/>
    <s v="Pipeline Asset Manager"/>
    <s v="_x0009_Head, Right of Way Management "/>
    <x v="0"/>
    <s v="JUSTICE.DEREFAKA@SHELL.COM"/>
    <x v="0"/>
    <s v="OPEX"/>
    <s v="NON SAL"/>
    <s v="N/A"/>
    <s v="N/A"/>
    <s v="N/A"/>
    <s v="P231 Production Operations"/>
    <s v="S7200 Services"/>
    <s v="A2110 Production Operations"/>
    <n v="-123898.88"/>
    <n v="0"/>
    <n v="0"/>
    <n v="0"/>
    <n v="0"/>
    <n v="0"/>
    <n v="0"/>
    <n v="0"/>
    <n v="0"/>
    <n v="0"/>
    <n v="72493121.838522553"/>
    <n v="49379.999999999993"/>
    <n v="287062.36668368051"/>
    <n v="61828667.167178445"/>
    <n v="60155.044760914592"/>
    <n v="262871.9862926472"/>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91"/>
    <s v="PNPP GENERAL OVERHEAD"/>
    <n v="113291"/>
    <s v="PNPP GENERAL OVERHEAD (ACCIDENT PREVENTION &amp; INVESTIGATION)"/>
    <s v="IRETI OMOTOSO"/>
    <s v="PRODUCTION"/>
    <n v="415006"/>
    <n v="4150"/>
    <s v="HSE"/>
    <s v="BASE JV"/>
    <s v="PRODUCTION"/>
    <s v="PRODUCTION"/>
    <s v="Pipeline Asset Manager"/>
    <s v="_x0009_Production Support Manager                                                          "/>
    <x v="0"/>
    <s v="JUSTICE.DEREFAKA@SHELL.COM"/>
    <x v="0"/>
    <s v="OPEX"/>
    <s v="NON SAL"/>
    <s v="N/A"/>
    <s v="N/A"/>
    <s v="C_OPSE_OIL_Z11"/>
    <s v="P231 Production Operations"/>
    <s v="S7200 Services"/>
    <s v="A2110 Production Operations"/>
    <n v="46002.219999999994"/>
    <n v="129278.54000000002"/>
    <n v="72493121.838522553"/>
    <n v="49380"/>
    <n v="287062.36668368051"/>
    <n v="72493121.838522553"/>
    <n v="49380"/>
    <n v="287062.36668368051"/>
    <n v="0"/>
    <n v="0"/>
    <n v="0"/>
    <n v="0"/>
    <n v="0"/>
    <n v="0"/>
    <n v="0"/>
    <n v="0"/>
    <s v="INSPECTION SERVIC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921.863890306708"/>
    <n v="23921.863890306708"/>
    <n v="23921.863890306708"/>
    <n v="23921.863890306708"/>
    <n v="23921.863890306708"/>
    <n v="23921.863890306708"/>
    <n v="23921.863890306708"/>
    <n v="23921.863890306708"/>
    <n v="23921.863890306708"/>
    <n v="23921.863890306708"/>
    <n v="23921.863890306708"/>
    <n v="23921.863890306708"/>
    <n v="287062.36668368051"/>
    <n v="86118.710005104149"/>
  </r>
  <r>
    <n v="100507"/>
    <s v="PTW COMMUNITY AFFAIRS                   "/>
    <n v="113314"/>
    <s v="PTW COMMUNITY RELATIONS - HSE (CD - CULTURAL/SOCIAL/COMMERCE )"/>
    <s v="IRETI OMOTOSO"/>
    <s v="PRODUCTION"/>
    <n v="415008"/>
    <n v="4150"/>
    <s v="CDPA"/>
    <s v="BASE JV"/>
    <s v="PRODUCTION"/>
    <s v="PRODUCTION"/>
    <s v="Asset Manager, Swamp West Hub"/>
    <s v="Forcados Terminal Installation Manager"/>
    <x v="8"/>
    <s v="OTODE.EMAGBETERE@SHELL.COM"/>
    <x v="0"/>
    <s v="OPEX"/>
    <s v="NON SAL"/>
    <s v="N/A"/>
    <s v="N/A"/>
    <s v="N/A"/>
    <s v="P236.08 Overhead (SCD)"/>
    <s v="S7200 Services"/>
    <s v="A2340 Overhead"/>
    <n v="0"/>
    <n v="0"/>
    <n v="0"/>
    <n v="0"/>
    <n v="0"/>
    <n v="0"/>
    <n v="0"/>
    <n v="0"/>
    <n v="0"/>
    <n v="0"/>
    <n v="126910000.00000001"/>
    <n v="0"/>
    <n v="416098.36065573781"/>
    <n v="99510000.000000015"/>
    <n v="0"/>
    <n v="326262.29508196726"/>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314"/>
    <s v="PTW COMMUNITY RELATIONS"/>
    <n v="113314"/>
    <s v="PTW COMMUNITY RELATIONS - HSE (CD - CULTURAL/SOCIAL/COMMERCE )"/>
    <s v="IRETI OMOTOSO"/>
    <s v="PRODUCTION"/>
    <n v="415008"/>
    <n v="4150"/>
    <s v="CDPA"/>
    <s v="BASE JV"/>
    <s v="PRODUCTION"/>
    <s v="PRODUCTION"/>
    <s v="Asset Manager, Swamp West Hub"/>
    <s v="Forcados Terminal Installation Manager"/>
    <x v="8"/>
    <s v="OTODE.EMAGBETERE@SHELL.COM"/>
    <x v="0"/>
    <s v="OPEX"/>
    <s v="NON SAL"/>
    <s v="N/A"/>
    <s v="N/A"/>
    <s v="C_OPSE_OIL_Z11"/>
    <s v="P231 Production Operations"/>
    <s v="S7200 Services"/>
    <s v="A2110 Production Operations"/>
    <n v="28902.700000000004"/>
    <n v="44344.52"/>
    <n v="126910000.00000001"/>
    <n v="0"/>
    <n v="416098.36065573775"/>
    <n v="100910000"/>
    <n v="0"/>
    <n v="330852.45901639346"/>
    <n v="-85245.901639344287"/>
    <n v="0"/>
    <n v="0"/>
    <n v="0"/>
    <n v="0"/>
    <n v="0"/>
    <n v="0"/>
    <n v="0"/>
    <s v="Pay Courtesy visits/homages to Royal Highnesses at N150,000 x 2 HRHs  x 3 commun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4674.863387978141"/>
    <n v="34674.863387978141"/>
    <n v="34674.863387978141"/>
    <n v="34674.863387978141"/>
    <n v="34674.863387978141"/>
    <n v="34674.863387978141"/>
    <n v="34674.863387978141"/>
    <n v="34674.863387978141"/>
    <n v="34674.863387978141"/>
    <n v="34674.863387978141"/>
    <n v="34674.863387978141"/>
    <n v="34674.863387978141"/>
    <n v="416098.36065573781"/>
    <n v="124829.50819672132"/>
  </r>
  <r>
    <n v="113316"/>
    <s v="PWB COMMUNITY RELATIONS"/>
    <n v="113316"/>
    <s v="PWB COMMUNITY RELATIONS - LOGISTICS (CD - CULTURAL/SOCIAL/COMMERCE )"/>
    <s v="IRETI OMOTOSO"/>
    <s v="PRODUCTION"/>
    <n v="415008"/>
    <n v="4150"/>
    <s v="CDPA"/>
    <s v="BASE JV"/>
    <s v="PRODUCTION"/>
    <s v="PRODUCTION"/>
    <s v="Asset Manager, Swamp West Hub"/>
    <s v="Asset Management Integration Lead"/>
    <x v="7"/>
    <s v="OWHOTEMU.AWARITEFE@SHELL.COM"/>
    <x v="0"/>
    <s v="OPEX"/>
    <s v="NON SAL"/>
    <s v="N/A"/>
    <s v="N/A"/>
    <s v="C_OPSE_OIL_Z11"/>
    <s v="P231 Production Operations"/>
    <s v="S7200 Services"/>
    <s v="A2110 Production Operations"/>
    <n v="71946.86"/>
    <n v="103916.26999999999"/>
    <n v="54169500"/>
    <n v="0"/>
    <n v="177604.9180327869"/>
    <n v="54169500"/>
    <n v="0"/>
    <n v="177604.9180327869"/>
    <n v="0"/>
    <m/>
    <n v="54169500"/>
    <n v="0"/>
    <n v="177604.9180327869"/>
    <n v="30000000"/>
    <n v="0"/>
    <n v="98360.655737704918"/>
    <s v="Organise 11 Nos People's Parliament for Obotobo 1, Obotobo 2, Youbebe, Sokebolou, Yokri, Ajudaibo, Mandagho, Ode-ugborodo, Ogidigben, Deghele and Ugboegungun communiti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800.409836065573"/>
    <n v="14800.409836065573"/>
    <n v="14800.409836065573"/>
    <n v="14800.409836065573"/>
    <n v="14800.409836065573"/>
    <n v="14800.409836065573"/>
    <n v="14800.409836065573"/>
    <n v="14800.409836065573"/>
    <n v="14800.409836065573"/>
    <n v="14800.409836065573"/>
    <n v="14800.409836065573"/>
    <n v="14800.409836065573"/>
    <n v="177604.9180327869"/>
    <n v="53281.475409836065"/>
  </r>
  <r>
    <s v="O.NG.PCW.NTF.CRC.71300"/>
    <s v="PCW NORTH BANK F/S FACIL  COMMUNITY RELATIONS"/>
    <n v="113316"/>
    <s v="PWB COMMUNITY RELATIONS - LOGISTICS (CD - CULTURAL/SOCIAL/COMMERCE )"/>
    <s v="IRETI OMOTOSO"/>
    <s v="PRODUCTION"/>
    <n v="415008"/>
    <n v="4150"/>
    <s v="CDPA"/>
    <s v="BASE JV"/>
    <s v="PRODUCTION"/>
    <s v="PRODUCTION"/>
    <s v="Asset Manager, Swamp West Hub"/>
    <s v="Asset Management Integration Lead"/>
    <x v="7"/>
    <s v="OWHOTEMU.AWARITEF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YKF.CRC.71300"/>
    <s v="PCW YOKRI F/S FACIL  COMMUNITY RELATIONS"/>
    <n v="113316"/>
    <s v="PWB COMMUNITY RELATIONS - LOGISTICS (CD - CULTURAL/SOCIAL/COMMERCE )"/>
    <s v="IRETI OMOTOSO"/>
    <s v="PRODUCTION"/>
    <n v="415008"/>
    <n v="4150"/>
    <s v="CDPA"/>
    <s v="BASE JV"/>
    <s v="PRODUCTION"/>
    <s v="PRODUCTION"/>
    <s v="Asset Manager, Swamp West Hub"/>
    <s v="Asset Management Integration Lead"/>
    <x v="7"/>
    <s v="OWHOTEMU.AWARITEF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258"/>
    <s v="SALS&amp;WAGESEA"/>
    <n v="113323"/>
    <s v="TRAVELS &amp; HOTEL - EA"/>
    <s v="IRETI OMOTOSO"/>
    <s v="PRODUCTION"/>
    <n v="415002"/>
    <n v="4150"/>
    <s v="G&amp;A"/>
    <s v="BASE JV"/>
    <s v="PRODUCTION"/>
    <s v="PRODUCTION"/>
    <s v="Asset Manager, EA Hub"/>
    <s v="Asset Management Integration Lead"/>
    <x v="4"/>
    <s v="OGBONNA.NWACHI@SHELL.COM"/>
    <x v="0"/>
    <s v="OPEX"/>
    <s v="NON SAL"/>
    <s v="N/A"/>
    <s v="N/A"/>
    <s v="N/A"/>
    <s v="P231 Production Operations"/>
    <s v="S7200 Services"/>
    <s v="A2110 Production Operations"/>
    <n v="-9.9899999999999949"/>
    <n v="1933.73"/>
    <n v="0"/>
    <n v="0"/>
    <n v="0"/>
    <n v="0"/>
    <n v="0"/>
    <n v="0"/>
    <n v="0"/>
    <n v="0"/>
    <n v="46620000"/>
    <n v="60000"/>
    <n v="212852.45901639346"/>
    <n v="47559523.064090177"/>
    <n v="91938.054831271045"/>
    <n v="247870.9173364847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323"/>
    <s v="GPO GENERAL OH - MANAGE COMPANY BUSINESS"/>
    <n v="113323"/>
    <s v="TRAVELS &amp; HOTEL - EA"/>
    <s v="IRETI OMOTOSO"/>
    <s v="PRODUCTION"/>
    <n v="415002"/>
    <n v="4150"/>
    <s v="G&amp;A"/>
    <s v="BASE JV"/>
    <s v="PRODUCTION"/>
    <s v="PRODUCTION"/>
    <s v="Asset Manager, EA Hub"/>
    <s v="Asset Management Integration Lead"/>
    <x v="4"/>
    <s v="OGBONNA.NWACHI@SHELL.COM"/>
    <x v="0"/>
    <s v="OPEX"/>
    <s v="NON SAL"/>
    <s v="N/A"/>
    <s v="N/A"/>
    <s v="N_EAZZ_OFS_N01"/>
    <s v="P231 Production Operations"/>
    <s v="S7200 Services"/>
    <s v="A2110 Production Operations"/>
    <n v="158424.19999999995"/>
    <n v="284208.37"/>
    <n v="46620000"/>
    <n v="60000"/>
    <n v="212852.45901639343"/>
    <n v="46620000"/>
    <n v="60000"/>
    <n v="212852.45901639343"/>
    <n v="0"/>
    <n v="0"/>
    <n v="0"/>
    <n v="0"/>
    <n v="0"/>
    <n v="0"/>
    <n v="0"/>
    <n v="0"/>
    <s v="Allowance in lieu of Hotel Accomodation - Avg of 5 nights /month @ N22,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737.704918032785"/>
    <n v="17737.704918032785"/>
    <n v="17737.704918032785"/>
    <n v="17737.704918032785"/>
    <n v="17737.704918032785"/>
    <n v="17737.704918032785"/>
    <n v="17737.704918032785"/>
    <n v="17737.704918032785"/>
    <n v="17737.704918032785"/>
    <n v="17737.704918032785"/>
    <n v="17737.704918032785"/>
    <n v="17737.704918032785"/>
    <n v="212852.45901639338"/>
    <n v="63855.737704918029"/>
  </r>
  <r>
    <s v="C.NG.LOG.OR.07.012"/>
    <s v="LIGHT VEHICLES / OPERATIONS"/>
    <s v="C.NG.LOG.OR.07.012"/>
    <s v="LIGHT VEHICLES / OPERATIONS"/>
    <s v="IRETI OMOTOSO"/>
    <s v="PRODUCTION"/>
    <n v="14003"/>
    <n v="140"/>
    <s v="PMM"/>
    <s v="BASE JV"/>
    <s v="PRODUCTION"/>
    <s v="PRODUCTION"/>
    <s v="Production Services Manager"/>
    <s v="Logistics Manager"/>
    <x v="5"/>
    <s v="DOMINIK.ATUEGBU@SHELL.COM"/>
    <x v="1"/>
    <s v="CAPEX"/>
    <m/>
    <m/>
    <m/>
    <s v="C_NOGI_ELG_A19"/>
    <m/>
    <m/>
    <m/>
    <n v="0"/>
    <n v="0"/>
    <n v="9150000"/>
    <n v="0"/>
    <n v="30000"/>
    <n v="9150000"/>
    <n v="0"/>
    <n v="30000"/>
    <n v="0"/>
    <n v="0"/>
    <n v="9150000"/>
    <n v="0"/>
    <n v="30000"/>
    <n v="9150000"/>
    <n v="0"/>
    <n v="30000"/>
    <s v="ENGINE REPLACEMENT OF OPERATIONAL  MICU AMBULANCE. PROCUREMENT OF NEW ENGINE FOR MICU AMBULANCE  AND INSTALLATION COSTS."/>
    <m/>
    <m/>
    <m/>
    <m/>
    <m/>
    <m/>
    <m/>
    <m/>
    <m/>
    <m/>
    <m/>
    <m/>
    <n v="0"/>
    <n v="0.5"/>
    <n v="0.5"/>
    <n v="0"/>
    <n v="0"/>
    <n v="0"/>
    <n v="0"/>
    <n v="0"/>
    <n v="0"/>
    <n v="0"/>
    <n v="0"/>
    <n v="0"/>
    <n v="1"/>
    <n v="0"/>
    <n v="15000"/>
    <n v="15000"/>
    <n v="0"/>
    <n v="0"/>
    <n v="0"/>
    <n v="0"/>
    <n v="0"/>
    <n v="0"/>
    <n v="0"/>
    <n v="0"/>
    <n v="0"/>
    <n v="30000"/>
    <n v="9000"/>
  </r>
  <r>
    <s v="C.NG.LOG.OR.09.004"/>
    <s v="FORCADOS AIRSTRIP REHABILITATION"/>
    <s v="C.NG.LOG.OR.09.004"/>
    <s v="FORCADOS AIRSTRIP REHABILITATION"/>
    <s v="IRETI OMOTOSO"/>
    <s v="PRODUCTION"/>
    <n v="14004"/>
    <n v="140"/>
    <s v="OF-CIVIL"/>
    <s v="BASE JV"/>
    <s v="PRODUCTION"/>
    <s v="PRODUCTION"/>
    <s v="Production Services Manager"/>
    <s v="Logistics Manager"/>
    <x v="5"/>
    <s v="BABAFEMI.FAKUNLE@SHELL.COM"/>
    <x v="1"/>
    <s v="CAPEX"/>
    <m/>
    <m/>
    <m/>
    <s v="C_NOGI_CAV_A03"/>
    <m/>
    <m/>
    <m/>
    <n v="-7.3232513803089816E-11"/>
    <n v="34132.020000000004"/>
    <n v="122000000"/>
    <n v="100000"/>
    <n v="500000"/>
    <n v="122000000"/>
    <n v="100000"/>
    <n v="500000"/>
    <n v="0"/>
    <n v="0"/>
    <n v="122000000"/>
    <n v="100000"/>
    <n v="500000"/>
    <n v="122000000"/>
    <n v="100000"/>
    <n v="500000"/>
    <s v="AIR TRAFFIC CONTROL BUILDING - PRELIMINARIES, MOBILIZATION TO SITE &amp;  COMMENCE FOUNDATION CONSTRUCTION"/>
    <m/>
    <m/>
    <m/>
    <m/>
    <m/>
    <m/>
    <m/>
    <m/>
    <m/>
    <m/>
    <m/>
    <m/>
    <n v="0"/>
    <n v="0"/>
    <n v="0"/>
    <n v="0"/>
    <n v="0"/>
    <n v="0"/>
    <n v="0"/>
    <n v="0"/>
    <n v="0"/>
    <n v="0.3"/>
    <n v="0.3"/>
    <n v="0.4"/>
    <n v="1"/>
    <n v="0"/>
    <n v="0"/>
    <n v="0"/>
    <n v="0"/>
    <n v="0"/>
    <n v="0"/>
    <n v="0"/>
    <n v="0"/>
    <n v="0"/>
    <n v="150000"/>
    <n v="150000"/>
    <n v="200000"/>
    <n v="500000"/>
    <n v="150000"/>
  </r>
  <r>
    <s v="C.NG.LOG.OR.10.029"/>
    <s v="IMPROVE FUEL DISPENSING AND MANAGEMENT"/>
    <s v="C.NG.LOG.OR.10.029"/>
    <s v="IMPROVE FUEL DISPENSING AND MANAGEMENT"/>
    <s v="IRETI OMOTOSO"/>
    <s v="PRODUCTION"/>
    <n v="14001"/>
    <n v="140"/>
    <s v="PMM"/>
    <s v="BASE JV"/>
    <s v="PRODUCTION"/>
    <s v="PRODUCTION"/>
    <s v="Production Services Manager"/>
    <s v="Logistics Manager"/>
    <x v="5"/>
    <s v=" Edoghogho.Enaibre@shelll.com"/>
    <x v="1"/>
    <s v="CAPEX"/>
    <m/>
    <m/>
    <m/>
    <s v="C_NOGI_ELG_A20"/>
    <m/>
    <m/>
    <m/>
    <n v="0"/>
    <n v="0"/>
    <n v="8540000"/>
    <n v="42000"/>
    <n v="70000"/>
    <n v="8540000"/>
    <n v="42000"/>
    <n v="70000"/>
    <n v="0"/>
    <n v="0"/>
    <n v="8540000"/>
    <n v="42000"/>
    <n v="70000"/>
    <n v="8540000"/>
    <n v="42000"/>
    <n v="70000"/>
    <s v="     PROCUREMENT OF FUEL RECEIVING METERS  FOR  OGUNU IA, KIDNEY ISLAND(KI), FOT &amp; BONNY .  PROCUREMENT OF VARIOUS SIZES OF HOSES FOR  OGUN, FOT, BONNY &amp; KIDNEY ISLAND.                                                                                                                                                                                                                                                                                                                         PROCUREMENT:_x000a_ELECTRIC MAGNET MOTOR WITH 10 HORSE POWER, 3” INCHES BOLTON PUMP &amp; LIQUID CONTROL (LC) FLOW METER AND ITS ASSOCIATES MOUNTED ON A MOBILE SKID QTY:3 (N11.5m). LIQUID CONTROL (LC) / FLOW METER QTY:1 (N2.9m). 1½”, 2”, 2½” &amp; 3” INCHES UNI-OIL GG, COMPOSITE HOSE (FOR FUEL OIL) STANDARD HOSE PER METER , 40 METERS STRAIGHT LENGTH, QTY:14 (N5.92m)_x000a_Required Locations: Ogunu, FOT, Bonny &amp; KI"/>
    <m/>
    <m/>
    <m/>
    <m/>
    <m/>
    <m/>
    <m/>
    <m/>
    <m/>
    <m/>
    <m/>
    <m/>
    <n v="0"/>
    <n v="0"/>
    <n v="0.6"/>
    <n v="0.4"/>
    <n v="0"/>
    <n v="0"/>
    <n v="0"/>
    <n v="0"/>
    <n v="0"/>
    <n v="0"/>
    <n v="0"/>
    <n v="0"/>
    <n v="1"/>
    <n v="0"/>
    <n v="0"/>
    <n v="42000"/>
    <n v="28000"/>
    <n v="0"/>
    <n v="0"/>
    <n v="0"/>
    <n v="0"/>
    <n v="0"/>
    <n v="0"/>
    <n v="0"/>
    <n v="0"/>
    <n v="70000"/>
    <n v="21000"/>
  </r>
  <r>
    <s v="C.NG.LOG.OR.15.001"/>
    <s v="IMPROVEMENT OF AVIATION FACILITIES EAST / WEST"/>
    <s v="C.NG.LOG.OR.15.001"/>
    <s v="IMPROVEMENT OF AVIATION FACILITIES EAST / WEST"/>
    <s v="IRETI OMOTOSO"/>
    <s v="PRODUCTION"/>
    <n v="14004"/>
    <n v="140"/>
    <s v="OF-CIVIL"/>
    <s v="BASE JV"/>
    <s v="PRODUCTION"/>
    <s v="PRODUCTION"/>
    <s v="Production Services Manager"/>
    <s v="Logistics Manager"/>
    <x v="5"/>
    <s v="BABAFEMI.FAKUNLE@SHELL.COM"/>
    <x v="1"/>
    <s v="CAPEX"/>
    <m/>
    <m/>
    <m/>
    <s v="C_NOGI_CAV_A02"/>
    <m/>
    <m/>
    <m/>
    <n v="0"/>
    <n v="125.42"/>
    <n v="18300000"/>
    <n v="90000"/>
    <n v="150000"/>
    <n v="18300000"/>
    <n v="90000"/>
    <n v="150000"/>
    <n v="0"/>
    <n v="0"/>
    <n v="18300000"/>
    <n v="90000"/>
    <n v="150000"/>
    <n v="18300000"/>
    <n v="90000"/>
    <n v="150000"/>
    <s v="AVIATION FACILITIES IMPROVEMENTS - AUTOMATED WEATHER OBSERVING SYSTEM II FOR OGUNU I.A. HELIPORT &amp; UPGRADE UPS SYSTEM FOR OGUNU I.A. HELIPORT AIRFIELD GROUND LIGHTING"/>
    <m/>
    <m/>
    <m/>
    <m/>
    <m/>
    <m/>
    <m/>
    <m/>
    <m/>
    <m/>
    <m/>
    <m/>
    <n v="0"/>
    <n v="0"/>
    <n v="0.25"/>
    <n v="0.25"/>
    <n v="0.25"/>
    <n v="0.25"/>
    <n v="0"/>
    <n v="0"/>
    <n v="0"/>
    <n v="0"/>
    <n v="0"/>
    <n v="0"/>
    <n v="1"/>
    <n v="0"/>
    <n v="0"/>
    <n v="37500"/>
    <n v="37500"/>
    <n v="37500"/>
    <n v="37500"/>
    <n v="0"/>
    <n v="0"/>
    <n v="0"/>
    <n v="0"/>
    <n v="0"/>
    <n v="0"/>
    <n v="150000"/>
    <n v="45000"/>
  </r>
  <r>
    <s v="C.NG.LOG.OR.15.003"/>
    <s v="IA PHC SEWAGE TREATMENT PLANT UPGRADE"/>
    <s v="C.NG.LOG.OR.15.003"/>
    <s v="IA PHC SEWAGE TREATMENT PLANT UPGRADE"/>
    <s v="IRETI OMOTOSO"/>
    <s v="PRODUCTION"/>
    <n v="13403"/>
    <n v="134"/>
    <s v="HSE"/>
    <s v="BASE JV"/>
    <s v="PRODUCTION"/>
    <s v="PRODUCTION"/>
    <s v="Production Services Manager"/>
    <s v="Logistics Manager"/>
    <x v="5"/>
    <s v="NYEBUCHI.IGWEH@SHELL&gt;COM"/>
    <x v="1"/>
    <s v="CAPEX"/>
    <m/>
    <m/>
    <m/>
    <s v="C_NOGI_CAV_A06"/>
    <m/>
    <m/>
    <m/>
    <n v="0"/>
    <n v="148813.71"/>
    <n v="30500000"/>
    <n v="200000"/>
    <n v="300000"/>
    <n v="30500000"/>
    <n v="200000"/>
    <n v="300000"/>
    <n v="0"/>
    <n v="0"/>
    <n v="30500000"/>
    <n v="200000"/>
    <n v="300000"/>
    <n v="30500000"/>
    <n v="200000"/>
    <n v="300000"/>
    <s v="PROCUREMENT, INSTALLATION AND COMMISSIONING OF CONTROL PANEL FOR MEDICAL WASTE INCINERATION, TRAINING AND OPERATION"/>
    <m/>
    <m/>
    <m/>
    <m/>
    <m/>
    <m/>
    <m/>
    <m/>
    <m/>
    <m/>
    <m/>
    <m/>
    <n v="0.05"/>
    <n v="0.05"/>
    <n v="0.1"/>
    <n v="0.1"/>
    <n v="0.1"/>
    <n v="0.1"/>
    <n v="0.1"/>
    <n v="0.1"/>
    <n v="0.1"/>
    <n v="0.1"/>
    <n v="0.1"/>
    <n v="0"/>
    <n v="0.99999999999999989"/>
    <n v="15000"/>
    <n v="15000"/>
    <n v="30000"/>
    <n v="30000"/>
    <n v="30000"/>
    <n v="30000"/>
    <n v="30000"/>
    <n v="30000"/>
    <n v="30000"/>
    <n v="30000"/>
    <n v="30000"/>
    <n v="0"/>
    <n v="300000"/>
    <n v="90000"/>
  </r>
  <r>
    <s v="C.NG.LOG.OR.17.002"/>
    <s v="I.A OGUNU FACILITY UPGRADE "/>
    <s v="C.NG.LOG.OR.17.001"/>
    <s v="I.A OGUNU FACILITY UPGRADE"/>
    <s v="IRETI OMOTOSO"/>
    <s v="PRODUCTION"/>
    <n v="14001"/>
    <n v="140"/>
    <s v="OF-MTCE"/>
    <s v="BASE JV"/>
    <s v="PRODUCTION"/>
    <s v="PRODUCTION"/>
    <s v="Production Services Manager"/>
    <s v="Logistics Manager"/>
    <x v="5"/>
    <s v="MICHAEL.SOLUADE@SHELL.COM"/>
    <x v="1"/>
    <s v="CAPEX"/>
    <m/>
    <m/>
    <m/>
    <s v="C_NOGI_CLG_Z10"/>
    <m/>
    <m/>
    <m/>
    <n v="0"/>
    <n v="721979.84000000008"/>
    <n v="212280000"/>
    <n v="64000"/>
    <n v="760000"/>
    <n v="212280000"/>
    <n v="64000"/>
    <n v="760000"/>
    <n v="0"/>
    <n v="0"/>
    <n v="212280000"/>
    <n v="64000"/>
    <n v="760000"/>
    <n v="212280000"/>
    <n v="64000"/>
    <n v="760000"/>
    <s v=" UNDERWATER INSPECTION OF JETTY, CIVIL, ELECTRICAL UPGRADE OF FIRE STATION, BRIEFING HALL, MARINE WORKSHOP, MARINE W/SHOP, PROD W/HOUSE, AIR OP etc,_x000a_CONVERSION TO CORPORATE ARCHIVE &amp; CIVIL, ELECTRICAL UPGRADE OF W/HOUSE 4 (B4), NEW PC LAB (B22), PROJECT STORES (B29) &amp; PROD HYDRAULIC W/SHOP (B32) AND OTHER  PROJ MGT SERVICES   "/>
    <m/>
    <m/>
    <m/>
    <m/>
    <m/>
    <m/>
    <m/>
    <m/>
    <m/>
    <m/>
    <m/>
    <m/>
    <n v="0.02"/>
    <n v="0.03"/>
    <n v="0.05"/>
    <n v="0.1"/>
    <n v="0.1"/>
    <n v="0.2"/>
    <n v="0.15"/>
    <n v="0.05"/>
    <n v="0.15"/>
    <n v="0.05"/>
    <n v="0.05"/>
    <n v="0.05"/>
    <n v="1.0000000000000002"/>
    <n v="15200"/>
    <n v="22800"/>
    <n v="38000"/>
    <n v="76000"/>
    <n v="76000"/>
    <n v="152000"/>
    <n v="114000"/>
    <n v="38000"/>
    <n v="114000"/>
    <n v="38000"/>
    <n v="38000"/>
    <n v="38000"/>
    <n v="760000"/>
    <n v="228000"/>
  </r>
  <r>
    <s v="C.NG.LOG.OR.18.002"/>
    <s v="KIDNEY ISLAND FACILITY UPGRADE."/>
    <s v="NEW_C.NG.LOG.OR.18.002"/>
    <s v="KIDNEY ISLAND FACILITY UPGRADE."/>
    <s v="IRETI OMOTOSO"/>
    <s v="PRODUCTION"/>
    <n v="14001"/>
    <n v="140"/>
    <s v="OF-MTCE"/>
    <s v="BASE JV"/>
    <s v="PRODUCTION"/>
    <s v="PRODUCTION"/>
    <s v="Production Services Manager"/>
    <s v="Logistics Manager"/>
    <x v="5"/>
    <s v="MICHAEL.SOLUADE@SHELL.COM"/>
    <x v="1"/>
    <s v="CAPEX"/>
    <m/>
    <m/>
    <m/>
    <s v="C_NOGI_ELG_A18"/>
    <m/>
    <m/>
    <m/>
    <n v="0"/>
    <n v="0"/>
    <n v="123830000"/>
    <n v="344000"/>
    <n v="750000"/>
    <n v="123830000"/>
    <n v="344000"/>
    <n v="750000"/>
    <n v="0"/>
    <n v="0"/>
    <n v="123830000"/>
    <n v="344000"/>
    <n v="750000"/>
    <n v="123830000"/>
    <n v="344000"/>
    <n v="750000"/>
    <s v="UNDERWATER INSPECTION OF JETTY, IMPROVEMENT OF JETTY FACILITIES &amp; UPGRADE OF SUNKEN BERTH 14 IN KIDNEY ISLAND _x000a_UPGRADE OF KIDNEY ISLAND PERIMETER FENCING AND OTHER  PROJ MGT SERVICES "/>
    <m/>
    <m/>
    <m/>
    <m/>
    <m/>
    <m/>
    <m/>
    <m/>
    <m/>
    <m/>
    <m/>
    <m/>
    <n v="0"/>
    <n v="0.05"/>
    <n v="0.1"/>
    <n v="0.15"/>
    <n v="0.2"/>
    <n v="0.25"/>
    <n v="0.1"/>
    <n v="0.05"/>
    <n v="0.05"/>
    <n v="0.05"/>
    <n v="0"/>
    <n v="0"/>
    <n v="1"/>
    <n v="0"/>
    <n v="37500"/>
    <n v="75000"/>
    <n v="112500"/>
    <n v="150000"/>
    <n v="187500"/>
    <n v="75000"/>
    <n v="37500"/>
    <n v="37500"/>
    <n v="37500"/>
    <n v="0"/>
    <n v="0"/>
    <n v="750000"/>
    <n v="225000"/>
  </r>
  <r>
    <s v="C.NG.PAE.DF.18.001"/>
    <s v="HYDRAULIC MOBILE COMPRESSOR SCISSOR"/>
    <s v="C.NG.PAE.DF.18.001"/>
    <s v=" Hydraulic mobile compact scissor "/>
    <s v="IRETI OMOTOSO"/>
    <s v="PRODUCTION"/>
    <n v="13203"/>
    <n v="132"/>
    <s v="OF-E&amp;M"/>
    <s v="BASE JV"/>
    <s v="PRODUCTION"/>
    <s v="PRODUCTION"/>
    <s v="Asset Manager, Central Hub"/>
    <s v="Asset Management Integration Lead"/>
    <x v="1"/>
    <s v="eziokwu.abiagom@shell.com"/>
    <x v="1"/>
    <s v="CAPEX"/>
    <m/>
    <m/>
    <m/>
    <s v="C_OGIS_ES1_A05"/>
    <m/>
    <m/>
    <m/>
    <n v="0"/>
    <n v="0"/>
    <n v="0"/>
    <n v="20000"/>
    <n v="20000"/>
    <n v="0"/>
    <n v="20000"/>
    <n v="20000"/>
    <n v="0"/>
    <m/>
    <n v="0"/>
    <n v="20000"/>
    <n v="20000"/>
    <n v="0"/>
    <n v="20000"/>
    <n v="20000"/>
    <s v="Procurement of Hydraulic mobile compact scissor lifts at NUNR - for maintenenace of electrical light fittings at height"/>
    <m/>
    <m/>
    <m/>
    <m/>
    <m/>
    <m/>
    <m/>
    <m/>
    <m/>
    <m/>
    <m/>
    <m/>
    <n v="0"/>
    <n v="0"/>
    <n v="0.1"/>
    <n v="0.1"/>
    <n v="0.2"/>
    <n v="0.2"/>
    <n v="0.2"/>
    <n v="0.1"/>
    <n v="0.1"/>
    <n v="0"/>
    <n v="0"/>
    <n v="0"/>
    <n v="1"/>
    <n v="0"/>
    <n v="0"/>
    <n v="2000"/>
    <n v="2000"/>
    <n v="4000"/>
    <n v="4000"/>
    <n v="4000"/>
    <n v="2000"/>
    <n v="2000"/>
    <n v="0"/>
    <n v="0"/>
    <n v="0"/>
    <n v="20000"/>
    <n v="6000"/>
  </r>
  <r>
    <s v="C.NG.PAE.DF.18.002"/>
    <s v="LAND WELL HEADS FENCING"/>
    <s v="C.NG.PAE.DF.18.002"/>
    <s v="LAND WELL HEADS FENCING"/>
    <s v="IRETI OMOTOSO"/>
    <s v="PRODUCTION"/>
    <n v="13203"/>
    <n v="132"/>
    <s v="OF-E&amp;M"/>
    <s v="BASE JV"/>
    <s v="PRODUCTION"/>
    <s v="PRODUCTION"/>
    <s v="Asset Manager, Land East Hub"/>
    <s v="Asset Management Integration Lead"/>
    <x v="1"/>
    <s v="ruth.oluwole@shell.com"/>
    <x v="1"/>
    <s v="CAPEX"/>
    <m/>
    <m/>
    <m/>
    <s v="C_INCR_SE2_A03"/>
    <m/>
    <m/>
    <m/>
    <n v="0"/>
    <n v="0"/>
    <n v="68140050"/>
    <n v="65115"/>
    <n v="288525"/>
    <n v="68140050"/>
    <n v="65115"/>
    <n v="288525"/>
    <n v="0"/>
    <m/>
    <n v="68140050"/>
    <n v="65114.999999999993"/>
    <n v="288525"/>
    <n v="68140050"/>
    <n v="65114.999999999993"/>
    <n v="288525"/>
    <s v="Wellhead Location Fencing of 8 wellheads in Land East"/>
    <m/>
    <m/>
    <m/>
    <m/>
    <m/>
    <m/>
    <m/>
    <m/>
    <m/>
    <m/>
    <m/>
    <m/>
    <n v="0"/>
    <n v="0"/>
    <n v="0.1"/>
    <n v="0.1"/>
    <n v="0.2"/>
    <n v="0.2"/>
    <n v="0.2"/>
    <n v="0.1"/>
    <n v="0.1"/>
    <n v="0"/>
    <n v="0"/>
    <n v="0"/>
    <n v="1"/>
    <n v="0"/>
    <n v="0"/>
    <n v="28852.5"/>
    <n v="28852.5"/>
    <n v="57705"/>
    <n v="57705"/>
    <n v="57705"/>
    <n v="28852.5"/>
    <n v="28852.5"/>
    <n v="0"/>
    <n v="0"/>
    <n v="0"/>
    <n v="288525"/>
    <n v="86557.5"/>
  </r>
  <r>
    <s v="C.NG.PAE.DF.18.003"/>
    <s v="CONSTRUCTION OF FIRE BREAKS"/>
    <s v="C.NG.PAE.DF.18.003"/>
    <s v="CONSTRUCTION OF FIRE BREAKS"/>
    <s v="IRETI OMOTOSO"/>
    <s v="PRODUCTION"/>
    <n v="13203"/>
    <n v="132"/>
    <s v="OF-E&amp;M"/>
    <s v="BASE JV"/>
    <s v="PRODUCTION"/>
    <s v="PRODUCTION"/>
    <s v="Asset Manager, Land East Hub"/>
    <s v="Asset Management Integration Lead"/>
    <x v="1"/>
    <s v="ruth.oluwole@shell.com"/>
    <x v="1"/>
    <s v="CAPEX"/>
    <m/>
    <m/>
    <m/>
    <s v="C_OKOL_ELL_A10"/>
    <m/>
    <m/>
    <m/>
    <n v="0"/>
    <n v="0"/>
    <n v="38689250"/>
    <n v="35275"/>
    <n v="162125"/>
    <n v="38689250"/>
    <n v="35275"/>
    <n v="162125"/>
    <n v="0"/>
    <m/>
    <n v="38689250"/>
    <n v="35275"/>
    <n v="162125"/>
    <n v="38689250"/>
    <n v="35275"/>
    <n v="162125"/>
    <s v="Firebreak upgrade and construction at various Land East Facilites"/>
    <m/>
    <m/>
    <m/>
    <m/>
    <m/>
    <m/>
    <m/>
    <m/>
    <m/>
    <m/>
    <m/>
    <m/>
    <n v="0"/>
    <n v="0"/>
    <n v="0.1"/>
    <n v="0.1"/>
    <n v="0.2"/>
    <n v="0.2"/>
    <n v="0.2"/>
    <n v="0.1"/>
    <n v="0.1"/>
    <n v="0"/>
    <n v="0"/>
    <n v="0"/>
    <n v="1"/>
    <n v="0"/>
    <n v="0"/>
    <n v="16212.5"/>
    <n v="16212.5"/>
    <n v="32425"/>
    <n v="32425"/>
    <n v="32425"/>
    <n v="16212.5"/>
    <n v="16212.5"/>
    <n v="0"/>
    <n v="0"/>
    <n v="0"/>
    <n v="162125"/>
    <n v="48637.5"/>
  </r>
  <r>
    <s v="C.NG.PAE.DF.18.004"/>
    <s v="Upgrade of the control unit at Afam V"/>
    <s v="C.NG.PAE.DF.18.004"/>
    <s v="Upgrade of the control unit at Afam V"/>
    <s v="IRETI OMOTOSO"/>
    <s v="PRODUCTION"/>
    <n v="13304"/>
    <n v="133"/>
    <s v="GAS"/>
    <s v="BASE JV"/>
    <s v="PRODUCTION"/>
    <s v="PRODUCTION"/>
    <s v="Asset Manager, Land East Hub"/>
    <s v="Asset Management Integration Lead"/>
    <x v="1"/>
    <s v="soba.osuji-bells@shell.com"/>
    <x v="1"/>
    <s v="CAPEX"/>
    <m/>
    <m/>
    <m/>
    <s v="C_OKOL_ELL_A35"/>
    <m/>
    <m/>
    <m/>
    <n v="0"/>
    <n v="0"/>
    <n v="67100000"/>
    <n v="330000"/>
    <n v="550000"/>
    <n v="67100000"/>
    <n v="330000"/>
    <n v="550000"/>
    <n v="0"/>
    <m/>
    <n v="67100000"/>
    <n v="330000"/>
    <n v="550000"/>
    <n v="67100000"/>
    <n v="330000"/>
    <n v="550000"/>
    <s v="N/A"/>
    <m/>
    <m/>
    <m/>
    <m/>
    <m/>
    <m/>
    <m/>
    <m/>
    <m/>
    <m/>
    <m/>
    <m/>
    <n v="0"/>
    <n v="0"/>
    <n v="0.1"/>
    <n v="0.1"/>
    <n v="0.2"/>
    <n v="0.2"/>
    <n v="0.2"/>
    <n v="0.1"/>
    <n v="0.1"/>
    <n v="0"/>
    <n v="0"/>
    <n v="0"/>
    <n v="1"/>
    <n v="0"/>
    <n v="0"/>
    <n v="55000"/>
    <n v="55000"/>
    <n v="110000"/>
    <n v="110000"/>
    <n v="110000"/>
    <n v="55000"/>
    <n v="55000"/>
    <n v="0"/>
    <n v="0"/>
    <n v="0"/>
    <n v="550000"/>
    <n v="165000"/>
  </r>
  <r>
    <s v="C.NG.PAE.DF.18.006"/>
    <s v="OKOLOMA CCTV"/>
    <s v="C.NG.PAE.DF.18.006"/>
    <s v="OKOLOMA CCTV"/>
    <s v="IRETI OMOTOSO"/>
    <s v="PRODUCTION"/>
    <n v="13204"/>
    <n v="132"/>
    <s v="OF-MTCE"/>
    <s v="BASE JV"/>
    <s v="PRODUCTION"/>
    <s v="PRODUCTION"/>
    <s v="Asset Manager, Land East Hub"/>
    <s v="Asset Management Integration Lead"/>
    <x v="1"/>
    <s v="pius.adegoke@shell.com"/>
    <x v="1"/>
    <s v="CAPEX"/>
    <m/>
    <m/>
    <m/>
    <s v="C_OKOL_ELL_A37"/>
    <m/>
    <m/>
    <m/>
    <n v="0"/>
    <n v="0"/>
    <n v="32940000"/>
    <n v="162000"/>
    <n v="270000"/>
    <n v="32940000"/>
    <n v="162000"/>
    <n v="270000"/>
    <n v="0"/>
    <m/>
    <n v="32940000"/>
    <n v="162000"/>
    <n v="270000"/>
    <n v="32940000"/>
    <n v="162000"/>
    <n v="270000"/>
    <s v="Okoloma CCTV Completion_x000a_Procurement of Equipment &amp; Accessories -_x000a_Design Engineering, Installation and Commissioning"/>
    <m/>
    <m/>
    <m/>
    <m/>
    <m/>
    <m/>
    <m/>
    <m/>
    <m/>
    <m/>
    <m/>
    <m/>
    <n v="0"/>
    <n v="0"/>
    <n v="0.1"/>
    <n v="0.1"/>
    <n v="0.2"/>
    <n v="0.2"/>
    <n v="0.2"/>
    <n v="0.1"/>
    <n v="0.1"/>
    <n v="0"/>
    <n v="0"/>
    <n v="0"/>
    <n v="1"/>
    <n v="0"/>
    <n v="0"/>
    <n v="27000"/>
    <n v="27000"/>
    <n v="54000"/>
    <n v="54000"/>
    <n v="54000"/>
    <n v="27000"/>
    <n v="27000"/>
    <n v="0"/>
    <n v="0"/>
    <n v="0"/>
    <n v="270000"/>
    <n v="81000"/>
  </r>
  <r>
    <s v="C.NG.PAE.DF.18.007"/>
    <s v="LAND EAST  ELECTRIC MOTORS"/>
    <s v="C.NG.PAE.DF.18.007"/>
    <s v="LAND EAST  ELECTRIC MOTORS"/>
    <s v="IRETI OMOTOSO"/>
    <s v="PRODUCTION"/>
    <n v="13204"/>
    <n v="132"/>
    <s v="OF-MTCE"/>
    <s v="BASE JV"/>
    <s v="PRODUCTION"/>
    <s v="PRODUCTION"/>
    <s v="Asset Manager, Land East Hub"/>
    <s v="Asset Management Integration Lead"/>
    <x v="1"/>
    <s v="soba.osuji-bells@shell.com"/>
    <x v="1"/>
    <s v="CAPEX"/>
    <m/>
    <m/>
    <m/>
    <s v="C_OKOL_ELL_A38"/>
    <m/>
    <m/>
    <m/>
    <n v="0"/>
    <n v="0"/>
    <n v="6100000"/>
    <n v="130000"/>
    <n v="150000"/>
    <n v="6100000"/>
    <n v="130000"/>
    <n v="150000"/>
    <n v="0"/>
    <m/>
    <n v="6100000"/>
    <n v="130000"/>
    <n v="150000"/>
    <n v="6100000"/>
    <n v="130000"/>
    <n v="150000"/>
    <s v="Procurement of  3 pcs Electric motors"/>
    <m/>
    <m/>
    <m/>
    <m/>
    <m/>
    <m/>
    <m/>
    <m/>
    <m/>
    <m/>
    <m/>
    <m/>
    <n v="0"/>
    <n v="0"/>
    <n v="0.1"/>
    <n v="0.1"/>
    <n v="0.2"/>
    <n v="0.2"/>
    <n v="0.2"/>
    <n v="0.1"/>
    <n v="0.1"/>
    <n v="0"/>
    <n v="0"/>
    <n v="0"/>
    <n v="1"/>
    <n v="0"/>
    <n v="0"/>
    <n v="15000"/>
    <n v="15000"/>
    <n v="30000"/>
    <n v="30000"/>
    <n v="30000"/>
    <n v="15000"/>
    <n v="15000"/>
    <n v="0"/>
    <n v="0"/>
    <n v="0"/>
    <n v="150000"/>
    <n v="45000"/>
  </r>
  <r>
    <s v="C.NG.PAE.DF.18.008"/>
    <s v="OKOLOMA HELIPAD"/>
    <s v="C.NG.PAE.DF.18.008"/>
    <s v="OKOLOMA HELIPAD"/>
    <s v="IRETI OMOTOSO"/>
    <s v="PRODUCTION"/>
    <n v="13204"/>
    <n v="132"/>
    <s v="OF-MTCE"/>
    <s v="BASE JV"/>
    <s v="PRODUCTION"/>
    <s v="PRODUCTION"/>
    <s v="Asset Manager, Land East Hub"/>
    <s v="Asset Management Integration Lead"/>
    <x v="1"/>
    <s v="ebere.onoh@shell.com"/>
    <x v="1"/>
    <s v="CAPEX"/>
    <m/>
    <m/>
    <m/>
    <s v="C_OKOL_ELL_A39"/>
    <m/>
    <m/>
    <m/>
    <n v="0"/>
    <n v="0"/>
    <n v="25925000"/>
    <n v="35000"/>
    <n v="120000"/>
    <n v="25925000"/>
    <n v="35000"/>
    <n v="120000"/>
    <n v="0"/>
    <m/>
    <n v="25925000"/>
    <n v="35000"/>
    <n v="120000"/>
    <n v="25925000"/>
    <n v="35000"/>
    <n v="120000"/>
    <s v="Re-build of Okoloma_Afam Helipad, Concreting of Afam Helipad walkway and Resurfacing of the Helipad "/>
    <m/>
    <m/>
    <m/>
    <m/>
    <m/>
    <m/>
    <m/>
    <m/>
    <m/>
    <m/>
    <m/>
    <m/>
    <n v="0"/>
    <n v="0"/>
    <n v="0.1"/>
    <n v="0.1"/>
    <n v="0.2"/>
    <n v="0.2"/>
    <n v="0.2"/>
    <n v="0.1"/>
    <n v="0.1"/>
    <n v="0"/>
    <n v="0"/>
    <n v="0"/>
    <n v="1"/>
    <n v="0"/>
    <n v="0"/>
    <n v="12000"/>
    <n v="12000"/>
    <n v="24000"/>
    <n v="24000"/>
    <n v="24000"/>
    <n v="12000"/>
    <n v="12000"/>
    <n v="0"/>
    <n v="0"/>
    <n v="0"/>
    <n v="120000"/>
    <n v="36000"/>
  </r>
  <r>
    <s v="C.NG.PAE.DF.18.009"/>
    <s v="UNDERWATER INSPECTION NUNRIVER"/>
    <s v="C.NG.PAE.DF.18.009"/>
    <s v="UNDERWATER INSPECTION NUNRIVER"/>
    <s v="IRETI OMOTOSO"/>
    <s v="PRODUCTION"/>
    <n v="13203"/>
    <n v="132"/>
    <s v="OF-E&amp;M"/>
    <s v="BASE JV"/>
    <s v="PRODUCTION"/>
    <s v="PRODUCTION"/>
    <s v="Asset Manager, Central Hub"/>
    <s v="Asset Management Integration Lead"/>
    <x v="2"/>
    <s v="KAMAR.LAWAL@SHELL.COM"/>
    <x v="1"/>
    <s v="CAPEX"/>
    <m/>
    <m/>
    <m/>
    <s v="C_OGIS_ELL_A18"/>
    <m/>
    <m/>
    <m/>
    <n v="0"/>
    <n v="0"/>
    <n v="58560000"/>
    <n v="288000"/>
    <n v="480000"/>
    <n v="45676800"/>
    <n v="230400"/>
    <n v="380160"/>
    <n v="-99840"/>
    <s v="Cost optimzation"/>
    <n v="58560000"/>
    <n v="288000"/>
    <n v="480000.00000000006"/>
    <n v="58560000"/>
    <n v="288000"/>
    <n v="480000"/>
    <s v="Nun river FLB Jetty pilled and FS underdeck repair. @$483k. _x000a__x000a_Total = F$483k"/>
    <m/>
    <m/>
    <m/>
    <m/>
    <m/>
    <m/>
    <m/>
    <m/>
    <m/>
    <m/>
    <m/>
    <m/>
    <n v="0"/>
    <n v="0"/>
    <n v="0"/>
    <n v="0"/>
    <n v="1"/>
    <n v="0"/>
    <n v="0"/>
    <n v="0"/>
    <n v="0"/>
    <n v="0"/>
    <n v="0"/>
    <n v="0"/>
    <n v="1"/>
    <n v="0"/>
    <n v="0"/>
    <n v="0"/>
    <n v="0"/>
    <n v="480000"/>
    <n v="0"/>
    <n v="0"/>
    <n v="0"/>
    <n v="0"/>
    <n v="0"/>
    <n v="0"/>
    <n v="0"/>
    <n v="480000"/>
    <n v="144000"/>
  </r>
  <r>
    <s v="C.NG.PAE.DF.18.011"/>
    <s v="MAJOR OVERHAUL OF CRUDE OIL PUMPS - LAND EAST"/>
    <s v="C.NG.PBW.DF.18.011"/>
    <s v="MAJOR OVERHAUL OF CRUDE OIL PUMPS - LAND EAST"/>
    <s v="IRETI OMOTOSO"/>
    <s v="PRODUCTION"/>
    <n v="13203"/>
    <n v="132"/>
    <s v="OF-E&amp;M"/>
    <s v="BASE JV"/>
    <s v="PRODUCTION"/>
    <s v="PRODUCTION"/>
    <s v="Asset Manager, Land East Hub"/>
    <s v="Asset Management Integration Lead"/>
    <x v="2"/>
    <s v="COLLINS.IYOLOMA@SHELL.COM"/>
    <x v="1"/>
    <s v="CAPEX"/>
    <m/>
    <m/>
    <m/>
    <s v="C_FORT_WST_A08"/>
    <m/>
    <m/>
    <m/>
    <n v="0"/>
    <n v="0"/>
    <n v="134200000"/>
    <n v="660000"/>
    <n v="1100000"/>
    <n v="107360000"/>
    <n v="660000"/>
    <n v="1012000"/>
    <n v="-88000"/>
    <s v="Cost optimzation"/>
    <n v="134200000"/>
    <n v="660000"/>
    <n v="1099999.9999999998"/>
    <n v="134200000"/>
    <n v="660000"/>
    <n v="1100000"/>
    <s v="_x000a_5 units  Crude oil Pumpset  MOH (G342&amp;D225) @ $220k each ie (N13,420,000 &amp; $176K) per unit.  Agbd1 EP3, Obgb FS EP3;  Agbd2 EP1;  Imo1 EP 7 &amp; Ahia EP1 ._x000a_Total - F$1,100K"/>
    <m/>
    <m/>
    <m/>
    <m/>
    <m/>
    <m/>
    <m/>
    <m/>
    <m/>
    <m/>
    <m/>
    <m/>
    <n v="0"/>
    <n v="0"/>
    <n v="0"/>
    <n v="0.1"/>
    <n v="0.2"/>
    <n v="0.2"/>
    <n v="0.2"/>
    <n v="0.2"/>
    <n v="0.1"/>
    <n v="0"/>
    <n v="0"/>
    <n v="0"/>
    <n v="0.99999999999999989"/>
    <n v="0"/>
    <n v="0"/>
    <n v="0"/>
    <n v="110000"/>
    <n v="220000"/>
    <n v="220000"/>
    <n v="220000"/>
    <n v="220000"/>
    <n v="110000"/>
    <n v="0"/>
    <n v="0"/>
    <n v="0"/>
    <n v="1100000"/>
    <n v="330000"/>
  </r>
  <r>
    <s v="C.NG.PAE.DF.18.012"/>
    <s v="MAJOR OVERHAUL OF CRUDE OIL PUMPS - LAND CENTRAL"/>
    <s v="C.NG.PBW.DF.18.012"/>
    <s v="MAJOR OVERHAUL OF CRUDE OIL PUMPS - LAND CENTRAL"/>
    <s v="IRETI OMOTOSO"/>
    <s v="PRODUCTION"/>
    <n v="13203"/>
    <n v="132"/>
    <s v="OF-E&amp;M"/>
    <s v="BASE JV"/>
    <s v="PRODUCTION"/>
    <s v="PRODUCTION"/>
    <s v="Asset Manager, Central Hub"/>
    <s v="Asset Management Integration Lead"/>
    <x v="2"/>
    <s v="COLLINS.IYOLOMA@SHELL.COM"/>
    <x v="1"/>
    <s v="CAPEX"/>
    <m/>
    <m/>
    <m/>
    <s v="C_FORT_WST_A08"/>
    <m/>
    <m/>
    <m/>
    <n v="0"/>
    <n v="0"/>
    <n v="72468000"/>
    <n v="356400"/>
    <n v="594000"/>
    <n v="57974400"/>
    <n v="356400"/>
    <n v="546480"/>
    <n v="-47520"/>
    <s v="Cost optimzation"/>
    <n v="72468000"/>
    <n v="356400.00000000023"/>
    <n v="594000.00000000023"/>
    <n v="72468000"/>
    <n v="356400.00000000023"/>
    <n v="594000.00000000023"/>
    <s v="NunR EP 1 &amp;2 (G3412 &amp;Sulzer 9stage SUME) @ $297k per unit  ie (18117000 &amp; $237.6K) Sub total =$594K_x000a__x000a_Grand Total - F$594K_x000a_"/>
    <m/>
    <m/>
    <m/>
    <m/>
    <m/>
    <m/>
    <m/>
    <m/>
    <m/>
    <m/>
    <m/>
    <m/>
    <n v="0"/>
    <n v="0"/>
    <n v="0.1"/>
    <n v="0.2"/>
    <n v="0.2"/>
    <n v="0.2"/>
    <n v="0.2"/>
    <n v="0.1"/>
    <n v="0"/>
    <n v="0"/>
    <n v="0"/>
    <n v="0"/>
    <n v="0.99999999999999989"/>
    <n v="0"/>
    <n v="0"/>
    <n v="59400"/>
    <n v="118800"/>
    <n v="118800"/>
    <n v="118800"/>
    <n v="118800"/>
    <n v="59400"/>
    <n v="0"/>
    <n v="0"/>
    <n v="0"/>
    <n v="0"/>
    <n v="594000"/>
    <n v="178200"/>
  </r>
  <r>
    <s v="C.NG.PAE.DF.18.013"/>
    <s v="LAND MULTISTAGE AIR COMPRESSOR  OVERHAUL"/>
    <s v="C.NG.PAE.DF.18.013"/>
    <s v="LAND MULTISTAGE AIR COMPRESSOR  OVERHAUL"/>
    <s v="IRETI OMOTOSO"/>
    <s v="PRODUCTION"/>
    <n v="13303"/>
    <n v="133"/>
    <s v="GAS"/>
    <s v="BASE JV"/>
    <s v="PRODUCTION"/>
    <s v="PRODUCTION"/>
    <s v="Asset Manager, Land East Hub"/>
    <s v="Asset Management Integration Lead"/>
    <x v="2"/>
    <s v="COLLINS.IYOLOMA@SHELL.COM"/>
    <x v="1"/>
    <s v="CAPEX"/>
    <m/>
    <m/>
    <m/>
    <s v="C_INCR_ELL_A06"/>
    <m/>
    <m/>
    <m/>
    <n v="0"/>
    <n v="0"/>
    <n v="10980000"/>
    <n v="54000"/>
    <n v="90000"/>
    <n v="10980000"/>
    <n v="54000"/>
    <n v="90000"/>
    <n v="0"/>
    <n v="0"/>
    <n v="10980000"/>
    <n v="54000"/>
    <n v="90000"/>
    <n v="10980000"/>
    <n v="54000"/>
    <n v="90000"/>
    <s v="1 unit Overhaul  of Okoloma GP Boge Air Compressor  @ F$90 ( N5,490,000 &amp; $72K) per unit."/>
    <m/>
    <m/>
    <m/>
    <m/>
    <m/>
    <m/>
    <m/>
    <m/>
    <m/>
    <m/>
    <m/>
    <m/>
    <n v="0"/>
    <n v="0"/>
    <n v="0.3"/>
    <n v="0.3"/>
    <n v="0.1"/>
    <n v="0.3"/>
    <n v="0"/>
    <n v="0"/>
    <n v="0"/>
    <n v="0"/>
    <n v="0"/>
    <n v="0"/>
    <n v="1"/>
    <n v="0"/>
    <n v="0"/>
    <n v="27000"/>
    <n v="27000"/>
    <n v="9000"/>
    <n v="27000"/>
    <n v="0"/>
    <n v="0"/>
    <n v="0"/>
    <n v="0"/>
    <n v="0"/>
    <n v="0"/>
    <n v="90000"/>
    <n v="27000"/>
  </r>
  <r>
    <s v="C.NG.PAE.DF.18.015"/>
    <s v="LAND EAST GAS PLANT PROCESS PUMPS"/>
    <s v="C.NG.PAE.DF.18.015"/>
    <s v="LAND EAST GAS PLANT PROCESS PUMPS"/>
    <s v="IRETI OMOTOSO"/>
    <s v="PRODUCTION"/>
    <n v="13203"/>
    <n v="132"/>
    <s v="OF-E&amp;M"/>
    <s v="BASE JV"/>
    <s v="PRODUCTION"/>
    <s v="PRODUCTION"/>
    <s v="Asset Manager, Land East Hub"/>
    <s v="Asset Management Integration Lead"/>
    <x v="2"/>
    <s v="COLLINS.IYOLOMA@SHELL.COM"/>
    <x v="1"/>
    <s v="CAPEX"/>
    <m/>
    <m/>
    <m/>
    <s v="C_INCR_ELL_A04"/>
    <m/>
    <m/>
    <m/>
    <n v="0"/>
    <n v="0"/>
    <n v="109800000"/>
    <n v="540000"/>
    <n v="900000"/>
    <n v="87840000"/>
    <n v="540000"/>
    <n v="828000"/>
    <n v="-72000"/>
    <s v="Cost optimzation"/>
    <n v="109800000"/>
    <n v="540000"/>
    <n v="900000"/>
    <n v="109800000"/>
    <n v="540000"/>
    <n v="900000"/>
    <s v="3 units Overhaul  Okoloma GP condensate export (Flow Serve) P5201 A&amp; D P52101 A&amp;D @$250k  and Okol GP transfer pump @150k each ie (N9,150,000 &amp; $120k) per unit . Sub total ($450)_x000a_I unit Ogb NAG condensate Pump A @$100K each.  Ie (N6,100,000 &amp; $80K) per unit._x000a_Grand Total $750K_x000a__x000a_Gbaran Ubie Plant Process Pump MOH on P5502 @ $150K each ie  (N9,150,000 &amp; $120k) per unit_x000a__x000a_Total - F$150K"/>
    <m/>
    <m/>
    <m/>
    <m/>
    <m/>
    <m/>
    <m/>
    <m/>
    <m/>
    <m/>
    <m/>
    <m/>
    <n v="0"/>
    <n v="0"/>
    <n v="0.2"/>
    <n v="0.2"/>
    <n v="0.2"/>
    <n v="0.2"/>
    <n v="0.2"/>
    <n v="0"/>
    <n v="0"/>
    <n v="0"/>
    <n v="0"/>
    <n v="0"/>
    <n v="1"/>
    <n v="0"/>
    <n v="0"/>
    <n v="180000"/>
    <n v="180000"/>
    <n v="180000"/>
    <n v="180000"/>
    <n v="180000"/>
    <n v="0"/>
    <n v="0"/>
    <n v="0"/>
    <n v="0"/>
    <n v="0"/>
    <n v="900000"/>
    <n v="270000"/>
  </r>
  <r>
    <s v="C.NG.PAE.DF.18.063"/>
    <s v="LAND OIL  MAJOR OVERHAUL OF GENERATORS "/>
    <s v="C.NG.PAE.DF.18.063"/>
    <s v="LAND OIL  MAJOR OVERHAUL OF GENERATORS "/>
    <s v="IRETI OMOTOSO"/>
    <s v="PRODUCTION"/>
    <n v="13203"/>
    <n v="132"/>
    <s v="OF-E&amp;M"/>
    <s v="BASE JV"/>
    <s v="PRODUCTION"/>
    <s v="PRODUCTION"/>
    <s v="Asset Manager, Land East Hub"/>
    <s v="Asset Management Integration Lead"/>
    <x v="2"/>
    <s v="COLLINS.IYOLOMA@SHELL.COM"/>
    <x v="1"/>
    <s v="CAPEX"/>
    <m/>
    <m/>
    <m/>
    <s v="C_OKOL_ELL_A08"/>
    <m/>
    <m/>
    <m/>
    <n v="0"/>
    <n v="0"/>
    <n v="30500000"/>
    <n v="150000"/>
    <n v="250000"/>
    <n v="30500000"/>
    <n v="150000"/>
    <n v="250000"/>
    <n v="0"/>
    <n v="0"/>
    <n v="30500000"/>
    <n v="150000"/>
    <n v="250000"/>
    <n v="30500000"/>
    <n v="150000"/>
    <n v="250000"/>
    <s v="Imo River 2  G3512 MOH :$250k ie (N15,250,000 &amp; $200K)_x000a_Total - F$250K"/>
    <m/>
    <m/>
    <m/>
    <m/>
    <m/>
    <m/>
    <m/>
    <m/>
    <m/>
    <m/>
    <m/>
    <m/>
    <n v="0"/>
    <n v="0"/>
    <n v="0"/>
    <n v="0"/>
    <n v="0.8"/>
    <n v="0"/>
    <n v="0.2"/>
    <n v="0"/>
    <n v="0"/>
    <n v="0"/>
    <n v="0"/>
    <n v="0"/>
    <n v="1"/>
    <n v="0"/>
    <n v="0"/>
    <n v="0"/>
    <n v="0"/>
    <n v="200000"/>
    <n v="0"/>
    <n v="50000"/>
    <n v="0"/>
    <n v="0"/>
    <n v="0"/>
    <n v="0"/>
    <n v="0"/>
    <n v="250000"/>
    <n v="75000"/>
  </r>
  <r>
    <s v="C.NG.PAE.DF.18.064"/>
    <s v="Utility Vessel Upgrade"/>
    <s v="C.NG.PAE.DF.18.064"/>
    <s v="Utility Vessel Upgrade"/>
    <s v="IRETI OMOTOSO"/>
    <s v="PRODUCTION"/>
    <n v="13206"/>
    <n v="132"/>
    <s v="OF-E&amp;M"/>
    <s v="BASE JV"/>
    <s v="PRODUCTION"/>
    <s v="PRODUCTION"/>
    <s v="Asset Manager, Central Hub"/>
    <s v="Asset Management Integration Lead"/>
    <x v="2"/>
    <s v="COLLINS.IYOLOMA@SHELL.COM"/>
    <x v="1"/>
    <s v="CAPEX"/>
    <m/>
    <m/>
    <m/>
    <s v="C_OKOL_ELL_A09"/>
    <m/>
    <m/>
    <m/>
    <n v="0"/>
    <n v="0"/>
    <n v="12200000"/>
    <n v="60000"/>
    <n v="100000"/>
    <n v="12200000"/>
    <n v="60000"/>
    <n v="100000"/>
    <n v="0"/>
    <n v="0"/>
    <n v="12200000"/>
    <n v="60000"/>
    <n v="100000"/>
    <n v="12200000"/>
    <n v="60000"/>
    <n v="100000"/>
    <s v="EPF Utility Air Vessel procurement and installation @ $97K each ie (N5,917,000  &amp; $77.6)_x000a_Total -F$97K"/>
    <m/>
    <m/>
    <m/>
    <m/>
    <m/>
    <m/>
    <m/>
    <m/>
    <m/>
    <m/>
    <m/>
    <m/>
    <n v="0"/>
    <n v="0"/>
    <n v="0"/>
    <n v="0"/>
    <n v="0.6"/>
    <n v="0.2"/>
    <n v="0"/>
    <n v="0.2"/>
    <n v="0"/>
    <n v="0"/>
    <n v="0"/>
    <n v="0"/>
    <n v="1"/>
    <n v="0"/>
    <n v="0"/>
    <n v="0"/>
    <n v="0"/>
    <n v="60000"/>
    <n v="20000"/>
    <n v="0"/>
    <n v="20000"/>
    <n v="0"/>
    <n v="0"/>
    <n v="0"/>
    <n v="0"/>
    <n v="100000"/>
    <n v="30000"/>
  </r>
  <r>
    <s v="C.NG.PAE.DF.18.067"/>
    <s v="GBARAN-UBIE DCS UPGRADE"/>
    <s v="C.NG.PAE.DF.18.067"/>
    <s v="GBARAN-UBIE DCS UPGRADE"/>
    <s v="IRETI OMOTOSO"/>
    <s v="PRODUCTION"/>
    <n v="13203"/>
    <n v="132"/>
    <s v="OF-E&amp;M"/>
    <s v="BASE JV"/>
    <s v="PRODUCTION"/>
    <s v="PRODUCTION"/>
    <s v="Asset Manager, Central Hub"/>
    <s v="Asset Management Integration Lead"/>
    <x v="2"/>
    <s v="COLLINS.IYOLOMA@SHELL.COM"/>
    <x v="1"/>
    <s v="CAPEX"/>
    <m/>
    <m/>
    <m/>
    <s v="C_INCR_ELL_A01"/>
    <m/>
    <m/>
    <m/>
    <n v="0"/>
    <n v="0"/>
    <n v="131773240.66"/>
    <n v="648065.11800000002"/>
    <n v="1080108.53"/>
    <n v="131773240.66"/>
    <n v="648065.11800000002"/>
    <n v="1080108.53"/>
    <n v="0"/>
    <n v="0"/>
    <n v="131773240.66000001"/>
    <n v="648065.11800000002"/>
    <n v="1080108.53"/>
    <n v="131773240.66000001"/>
    <n v="648065.11800000002"/>
    <n v="1080108.53"/>
    <s v="GBARAN-UBIE DCS UPGRADE_x000a_• DeltaV System Upgrade (Hardware &amp; Software)_x000a_- DeltaV System Upgrade to version 13.3 and_x000a_AMS (13.0)._x000a_- Hardware (Servers &amp; Workstations) Upgrade_x000a_- Software (Operating System) Upgrade to Windows 10 LTSB and Windows Server 2016 _x000a_- DeltaV 5 Year Guardian Support of DeltaV and AMS Suite for 7500DSTs &amp; 3000DSTs respectively licenses_x000a_Cost = F$462,020.43_x000a__x000a_• 2Y Operational Running spares (15pcs) = F$87,488.10_x000a__x000a_• FEED / Engineering Services &amp; Site Support / FAT / Commissioning _x000a_- DeltaV Database Migration to v13.3.1_x000a_- FAT_x000a_- Total Upgrade Assessment Effort (50 Mandays)_x000a_- Total Upgrade Testing/Qualification Effort (150 Mandays)_x000a_- Total On-site Implementation Effort (130 Mandays)_x000a_- Thirdparty Software Upgrade ( OPC Servers )_x000a_Cost = F$530,600_x000a_GRAND TOTAL = F$1,080,108.53"/>
    <m/>
    <m/>
    <m/>
    <m/>
    <m/>
    <m/>
    <m/>
    <m/>
    <m/>
    <m/>
    <m/>
    <m/>
    <n v="0"/>
    <n v="0"/>
    <n v="0.2"/>
    <n v="0.3"/>
    <n v="0.3"/>
    <n v="0.2"/>
    <n v="0"/>
    <n v="0"/>
    <n v="0"/>
    <n v="0"/>
    <n v="0"/>
    <n v="0"/>
    <n v="1"/>
    <n v="0"/>
    <n v="0"/>
    <n v="216021.70600000001"/>
    <n v="324032.55900000001"/>
    <n v="324032.55900000001"/>
    <n v="216021.70600000001"/>
    <n v="0"/>
    <n v="0"/>
    <n v="0"/>
    <n v="0"/>
    <n v="0"/>
    <n v="0"/>
    <n v="1080108.53"/>
    <n v="324032.55900000001"/>
  </r>
  <r>
    <s v="C.NG.PAE.DF.18.068"/>
    <s v="PROCESS AUTOMATION SYSTEM UPGRADE."/>
    <s v="C.NG.PAE.DF.18.068"/>
    <s v="PROCESS AUTOMATION SYSTEM UPGRADE."/>
    <s v="IRETI OMOTOSO"/>
    <s v="PRODUCTION"/>
    <n v="13203"/>
    <n v="132"/>
    <s v="OF-E&amp;M"/>
    <s v="BASE JV"/>
    <s v="PRODUCTION"/>
    <s v="PRODUCTION"/>
    <s v="Asset Manager, Land East Hub"/>
    <s v="Asset Management Integration Lead"/>
    <x v="2"/>
    <s v="COLLINS.IYOLOMA@SHELL.COM"/>
    <x v="1"/>
    <s v="CAPEX"/>
    <m/>
    <m/>
    <m/>
    <s v="C_INCR_ELL_A01"/>
    <m/>
    <m/>
    <m/>
    <n v="0"/>
    <n v="0"/>
    <n v="121492581.26000002"/>
    <n v="597504.49799999991"/>
    <n v="995840.83"/>
    <n v="121492581.26000002"/>
    <n v="597504.49799999991"/>
    <n v="995840.83"/>
    <n v="0"/>
    <n v="0"/>
    <n v="121492581.26000002"/>
    <n v="597504.49799999991"/>
    <n v="995840.82999999984"/>
    <n v="38555922"/>
    <n v="180000"/>
    <n v="306412.85901639343"/>
    <s v="Upgrade of DeltaV DCS workstations and software at Obigbo Node AGG Facilities (AGBD AGG, IMOR AGG, OBGN AGG &amp; Sales manifold). _x000a_Total of 4 units._x000a_Cost of hardware and software per unit _x000a_F$ 181,051.56 + 5%VAT =   F$ 190,104.14_x000a_Subtotal = F$ 190,104.14 x 4 = F$ 760,416.55_x000a_Service Cost per unit_x000a_F$ 56,053.4 + 5% VAT = F$ 58,856.07_x000a_SubTotal = F$ 58,856.07 x 4 =  F$235,424.28_x000a__x000a_GRAND TOTAL = F$ 995,840.83"/>
    <m/>
    <m/>
    <m/>
    <m/>
    <m/>
    <m/>
    <m/>
    <m/>
    <m/>
    <m/>
    <m/>
    <m/>
    <n v="0"/>
    <n v="0"/>
    <n v="0.2"/>
    <n v="0.3"/>
    <n v="0.3"/>
    <n v="0.2"/>
    <n v="0"/>
    <n v="0"/>
    <n v="0"/>
    <n v="0"/>
    <n v="0"/>
    <n v="0"/>
    <n v="1"/>
    <n v="0"/>
    <n v="0"/>
    <n v="199168.166"/>
    <n v="298752.24899999995"/>
    <n v="298752.24899999995"/>
    <n v="199168.166"/>
    <n v="0"/>
    <n v="0"/>
    <n v="0"/>
    <n v="0"/>
    <n v="0"/>
    <n v="0"/>
    <n v="995840.82999999984"/>
    <n v="298752.24899999995"/>
  </r>
  <r>
    <s v="C.NG.PAE.DF.18.069"/>
    <s v="FISCAL &amp; CUSTODY TRANSFER METERING SYSTEM UPGRADE /EQUIPMENT RECERTIFICATION FOR GBARAN-UBIE"/>
    <s v="C.NG.PAE.DF.18.069"/>
    <s v="FISCAL &amp; CUSTODY TRANSFER METERING SYSTEM UPGRADE /EQUIPMENT RECERTIFICATION FOR GBARAN-UBIE"/>
    <s v="IRETI OMOTOSO"/>
    <s v="PRODUCTION"/>
    <n v="13203"/>
    <n v="132"/>
    <s v="OF-E&amp;M"/>
    <s v="BASE JV"/>
    <s v="PRODUCTION"/>
    <s v="PRODUCTION"/>
    <s v="Asset Manager, Central Hub"/>
    <s v="Asset Management Integration Lead"/>
    <x v="2"/>
    <s v="COLLINS.IYOLOMA@SHELL.COM"/>
    <x v="1"/>
    <s v="CAPEX"/>
    <m/>
    <m/>
    <m/>
    <s v="C_INCR_ELL_A01"/>
    <m/>
    <m/>
    <m/>
    <n v="0"/>
    <n v="0"/>
    <n v="70827100"/>
    <n v="348330"/>
    <n v="580550"/>
    <n v="70827100"/>
    <n v="348330"/>
    <n v="580550"/>
    <n v="0"/>
    <n v="0"/>
    <n v="70827100"/>
    <n v="348330"/>
    <n v="580550"/>
    <n v="70827100"/>
    <n v="348330"/>
    <n v="580550"/>
    <s v="METERING EQUIPMENT RECERTIFICATION/UPGRADE FOR GBARAN-UBIE_x000a_1. Upgrade of EPF gas export meter. Installation of flow computer, ticket printer and CCR field panel cabinet._x000a_Spares = F$ 108,000     Service = F$ 12,000_x000a_SubTotal = F$ 120,000_x000a_2. Replacement of EPF liquid export meter._x000a_Spares = F$ 49,500     Service = F$ 5,500_x000a_SubTotal = F$ 55,000_x000a_TOTAL = F$ 175,000._x000a__x000a_FISCAL &amp; CUSTODY METERING SYSTEM UPGRADE FOR GBARAN CPF_x000a_*Hardware &amp; Software Upgrade (including licenses) costs, Engineering Services (Engrg &amp; configuration, modifications, documentations, etc.) &amp; Project Services = $324,000.00 _x000a_*Commissioning spare parts = $12,200.00_x000a_*2 Year runnign spares = $23,850.00_x000a_*Change-over and Commissioning = $45,500.00_x000a_Total = $405550_x000a__x000a_GRAND TOTAL = F$580,550.00"/>
    <m/>
    <m/>
    <m/>
    <m/>
    <m/>
    <m/>
    <m/>
    <m/>
    <m/>
    <m/>
    <m/>
    <m/>
    <n v="0"/>
    <n v="0"/>
    <n v="0"/>
    <n v="0"/>
    <n v="0"/>
    <n v="0.3"/>
    <n v="0.2"/>
    <n v="0.1"/>
    <n v="0.3"/>
    <n v="0.1"/>
    <n v="0"/>
    <n v="0"/>
    <n v="0.99999999999999989"/>
    <n v="0"/>
    <n v="0"/>
    <n v="0"/>
    <n v="0"/>
    <n v="0"/>
    <n v="174165"/>
    <n v="116110"/>
    <n v="58055"/>
    <n v="174165"/>
    <n v="58055"/>
    <n v="0"/>
    <n v="0"/>
    <n v="580550"/>
    <n v="174165"/>
  </r>
  <r>
    <s v="C.NG.PAE.DF.18.070"/>
    <s v="FACILITY / PERIMETER LIGHT REVAMP"/>
    <s v="C.NG.PAE.DF.18.070"/>
    <s v="FACILITY / PERIMETER LIGHT REVAMP"/>
    <s v="IRETI OMOTOSO"/>
    <s v="PRODUCTION"/>
    <n v="13203"/>
    <n v="132"/>
    <s v="OF-E&amp;M"/>
    <s v="BASE JV"/>
    <s v="PRODUCTION"/>
    <s v="PRODUCTION"/>
    <s v="Asset Manager, Land East Hub"/>
    <s v="Asset Management Integration Lead"/>
    <x v="2"/>
    <s v="COLLINS.IYOLOMA@SHELL.COM"/>
    <x v="1"/>
    <s v="CAPEX"/>
    <m/>
    <m/>
    <m/>
    <s v="C_INCR_ELL_A01"/>
    <m/>
    <m/>
    <m/>
    <n v="0"/>
    <n v="0"/>
    <n v="68686732"/>
    <n v="337803.6"/>
    <n v="563006"/>
    <n v="68686732"/>
    <n v="337803.6"/>
    <n v="563006"/>
    <n v="0"/>
    <n v="0"/>
    <n v="68686732"/>
    <n v="337803.6"/>
    <n v="563006"/>
    <n v="68686732"/>
    <n v="337803.6"/>
    <n v="563006"/>
    <s v="REHABILITATION OF PERIMETER / FACILITY LIGHTS 4 UNITS  @ RUMUAHIA FLB , OKOLOMA GP, AGBADA 1, &amp;  IMOR FLB  CEAG FITTINGS / ABACUS LIGHTS.   _x000a__x000a_40 FITTINGS PER FACILITY  @ F$ 1500 EACH  = F$ 60,000, _x000a__x000a_SERVICES &amp; FTO N3,125.000 EACH = N12,500,000._x000a_TOTAL F$ 280,0985 + 5% VAT = F$ 281,5032  _x000a__x000a_REHABILITATION OF PERIMETER / FACILITY LIGHTS 4 UNITS  @ Gbaran oil &amp; Nag, Kolocreek FS / FLB, _x000a_40FITTINGS PER FACILITY  @ F$ 1500 EACH  = F$ 60,000, _x000a__x000a_SERVICES &amp; FTO N3,125.000 EACH = N12,500,000._x000a_TOTAL F$ 280,0985 + 5% VAT = F$ 281,5032  "/>
    <m/>
    <m/>
    <m/>
    <m/>
    <m/>
    <m/>
    <m/>
    <m/>
    <m/>
    <m/>
    <m/>
    <m/>
    <n v="0.1"/>
    <n v="0.1"/>
    <n v="0.1"/>
    <n v="0.2"/>
    <n v="0.2"/>
    <n v="0.2"/>
    <n v="0.1"/>
    <n v="0"/>
    <n v="0"/>
    <n v="0"/>
    <n v="0"/>
    <n v="0"/>
    <n v="0.99999999999999989"/>
    <n v="56300.600000000006"/>
    <n v="56300.600000000006"/>
    <n v="56300.600000000006"/>
    <n v="112601.20000000001"/>
    <n v="112601.20000000001"/>
    <n v="112601.20000000001"/>
    <n v="56300.600000000006"/>
    <n v="0"/>
    <n v="0"/>
    <n v="0"/>
    <n v="0"/>
    <n v="0"/>
    <n v="563006"/>
    <n v="168901.8"/>
  </r>
  <r>
    <s v="C.NG.PAE.DF.18.071"/>
    <s v="UPS BATTERY  / CONTROL MODULE CHANGE OUT - LAND CENTRAL"/>
    <s v="C.NG.PAE.DF.18.071"/>
    <s v="UPS BATTERY  / CONTROL MODULE CHANGE OUT - LAND CENTRAL"/>
    <s v="IRETI OMOTOSO"/>
    <s v="PRODUCTION"/>
    <n v="13203"/>
    <n v="132"/>
    <s v="OF-E&amp;M"/>
    <s v="BASE JV"/>
    <s v="PRODUCTION"/>
    <s v="PRODUCTION"/>
    <s v="Asset Manager, Central Hub"/>
    <s v="Asset Management Integration Lead"/>
    <x v="2"/>
    <s v="COLLINS.IYOLOMA@SHELL.COM"/>
    <x v="1"/>
    <s v="CAPEX"/>
    <m/>
    <m/>
    <m/>
    <s v="C_INCR_ELL_A01"/>
    <m/>
    <m/>
    <m/>
    <n v="0"/>
    <n v="0"/>
    <n v="32985750"/>
    <n v="162225"/>
    <n v="270375"/>
    <n v="32985750"/>
    <n v="162225"/>
    <n v="270375"/>
    <n v="0"/>
    <n v="0"/>
    <n v="32985750"/>
    <n v="162225"/>
    <n v="270375"/>
    <n v="28060000"/>
    <n v="138000"/>
    <n v="230000"/>
    <s v="UPS BATTERY  CHANGEOUT  AT Gbaran Oil, &amp;  Koroama,_x000a_*Change out of 150 pcs of Batteries for UPV120V1 in Gbaran Oil @ F$1500/pcs = F$225,000.00 _x000a_*Changeout of 15pcs of Batteries for UPV150V1 in Koroama @ F$1500/pcs= F$22,500_x000a_*Installation / Commissioning Costs = F$10,000.00_x000a__x000a_Total = F$257,500 + 5% VAT = F$ 270,375"/>
    <m/>
    <m/>
    <m/>
    <m/>
    <m/>
    <m/>
    <m/>
    <m/>
    <m/>
    <m/>
    <m/>
    <m/>
    <n v="0.1"/>
    <n v="0.1"/>
    <n v="0.1"/>
    <n v="0.2"/>
    <n v="0.2"/>
    <n v="0.2"/>
    <n v="0.1"/>
    <n v="0"/>
    <n v="0"/>
    <n v="0"/>
    <n v="0"/>
    <n v="0"/>
    <n v="0.99999999999999989"/>
    <n v="27037.5"/>
    <n v="27037.5"/>
    <n v="27037.5"/>
    <n v="54075"/>
    <n v="54075"/>
    <n v="54075"/>
    <n v="27037.5"/>
    <n v="0"/>
    <n v="0"/>
    <n v="0"/>
    <n v="0"/>
    <n v="0"/>
    <n v="270375"/>
    <n v="81112.5"/>
  </r>
  <r>
    <s v="C.NG.PAE.DF.18.072"/>
    <s v="UPS BATTERY  / CONTROL MODULE CHANGE OUT - LAND EAST"/>
    <s v="C.NG.PAE.DF.18.072"/>
    <s v="UPS BATTERY  / CONTROL MODULE CHANGE OUT - LAND EAST"/>
    <s v="IRETI OMOTOSO"/>
    <s v="PRODUCTION"/>
    <n v="13203"/>
    <n v="132"/>
    <s v="OF-E&amp;M"/>
    <s v="BASE JV"/>
    <s v="PRODUCTION"/>
    <s v="PRODUCTION"/>
    <s v="Asset Manager, Land East Hub"/>
    <s v="Asset Management Integration Lead"/>
    <x v="2"/>
    <s v="COLLINS.IYOLOMA@SHELL.COM"/>
    <x v="1"/>
    <s v="CAPEX"/>
    <m/>
    <m/>
    <m/>
    <s v="C_INCR_ELL_A01"/>
    <m/>
    <m/>
    <m/>
    <n v="0"/>
    <n v="0"/>
    <n v="6383894.0000000009"/>
    <n v="31396.199999999997"/>
    <n v="52327"/>
    <n v="6383894.0000000009"/>
    <n v="31396.199999999997"/>
    <n v="52327"/>
    <n v="0"/>
    <n v="0"/>
    <n v="6383894.0000000019"/>
    <n v="31396.199999999997"/>
    <n v="52327"/>
    <n v="6383894.0000000019"/>
    <n v="31396.199999999997"/>
    <n v="52327"/>
    <s v="UPS BATTERY CHANGEOUT  AT THE OBIGBO NAG STATION, &amp;  AGBADA AGG,_x000a__x000a_REPLACEMENT OF A BATTERY  @ F$400 EACH  X 50 PCS=  $20000 _x000a_REPLACEMENT AT OBG &amp; AGBA =  $20000 X 2 =  F$ 40000_x000a__x000a_ INSTALLATION / COMMISIONING  OF UNIT = N1,500,000 EACH = N3000000_x000a_Total = F$49,836 + 5% VAT = F$ 52327.8"/>
    <m/>
    <m/>
    <m/>
    <m/>
    <m/>
    <m/>
    <m/>
    <m/>
    <m/>
    <m/>
    <m/>
    <m/>
    <n v="0"/>
    <n v="0"/>
    <n v="0"/>
    <n v="0"/>
    <n v="0.3"/>
    <n v="0.3"/>
    <n v="0.4"/>
    <n v="0"/>
    <n v="0"/>
    <n v="0"/>
    <n v="0"/>
    <n v="0"/>
    <n v="1"/>
    <n v="0"/>
    <n v="0"/>
    <n v="0"/>
    <n v="0"/>
    <n v="15698.099999999999"/>
    <n v="15698.099999999999"/>
    <n v="20930.800000000003"/>
    <n v="0"/>
    <n v="0"/>
    <n v="0"/>
    <n v="0"/>
    <n v="0"/>
    <n v="52327"/>
    <n v="15698.099999999999"/>
  </r>
  <r>
    <s v="C.NG.PAE.DF.18.073"/>
    <s v="FIRE AND GAS SYSTEM UPGRADE."/>
    <s v="C.NG.PAE.DF.18.073"/>
    <s v="FIRE AND GAS SYSTEM UPGRADE."/>
    <s v="IRETI OMOTOSO"/>
    <s v="PRODUCTION"/>
    <n v="13203"/>
    <n v="132"/>
    <s v="OF-E&amp;M"/>
    <s v="BASE JV"/>
    <s v="PRODUCTION"/>
    <s v="PRODUCTION"/>
    <s v="Asset Manager, Land East Hub"/>
    <s v="Asset Management Integration Lead"/>
    <x v="2"/>
    <s v="COLLINS.IYOLOMA@SHELL.COM"/>
    <x v="1"/>
    <s v="CAPEX"/>
    <m/>
    <m/>
    <m/>
    <s v="C_INCR_ELL_A01"/>
    <m/>
    <m/>
    <m/>
    <n v="0"/>
    <n v="0"/>
    <n v="30373145.620000001"/>
    <n v="149376.12599999999"/>
    <n v="248960.21"/>
    <n v="30373145.620000001"/>
    <n v="149376.12599999999"/>
    <n v="248960.21"/>
    <n v="0"/>
    <n v="0"/>
    <n v="30373145.620000001"/>
    <n v="149376.12599999999"/>
    <n v="248960.21000000002"/>
    <n v="30373145.620000001"/>
    <n v="149376.12599999999"/>
    <n v="248960.21"/>
    <s v="Upgrade of Obsolete workstations and software for F&amp;G systems at Obigbo Node AGG Facilities (AGBD AGG, IMOR AGG, OBGN AGG &amp; Sales manifold). _x000a_Total of 4 units._x000a_Cost of hardware and software per unit _x000a_F$ 45,262.89 (Ref. INTECH Proposal PS131209N2.02) + 5%VAT =   F$ 47,526.03_x000a_Subtotal = F$ 47,526.03 x 4 = F$ 190,104.14_x000a_Service Cost per unit_x000a_F$ 14,013.35 + 5% VAT = F$ 14,714.02_x000a_SubTotal = F$ 14,714.02 x 4 =  F$ 58,856.07_x000a__x000a_GRAND TOTAL = F$ 248,960.21"/>
    <m/>
    <m/>
    <m/>
    <m/>
    <m/>
    <m/>
    <m/>
    <m/>
    <m/>
    <m/>
    <m/>
    <m/>
    <n v="0.1"/>
    <n v="0.2"/>
    <n v="0.2"/>
    <n v="0.2"/>
    <n v="0.3"/>
    <n v="0"/>
    <n v="0"/>
    <n v="0"/>
    <n v="0"/>
    <n v="0"/>
    <n v="0"/>
    <n v="0"/>
    <n v="1"/>
    <n v="24896.021000000001"/>
    <n v="49792.042000000001"/>
    <n v="49792.042000000001"/>
    <n v="49792.042000000001"/>
    <n v="74688.062999999995"/>
    <n v="0"/>
    <n v="0"/>
    <n v="0"/>
    <n v="0"/>
    <n v="0"/>
    <n v="0"/>
    <n v="0"/>
    <n v="248960.21"/>
    <n v="74688.062999999995"/>
  </r>
  <r>
    <s v="C.NG.PAE.DF.18.074"/>
    <s v="LOW VOLTAGE DISTRIBUTION PANEL UPGRADE"/>
    <s v="C.NG.PAE.DF.18.074"/>
    <s v="LOW VOLTAGE DISTRIBUTION PANEL UPGRADE"/>
    <s v="IRETI OMOTOSO"/>
    <s v="PRODUCTION"/>
    <n v="13203"/>
    <n v="132"/>
    <s v="OF-E&amp;M"/>
    <s v="BASE JV"/>
    <s v="PRODUCTION"/>
    <s v="PRODUCTION"/>
    <s v="Asset Manager, Land East Hub"/>
    <s v="Asset Management Integration Lead"/>
    <x v="2"/>
    <s v="COLLINS.IYOLOMA@SHELL.COM"/>
    <x v="1"/>
    <s v="CAPEX"/>
    <m/>
    <m/>
    <m/>
    <s v="C_INCR_ELL_A01"/>
    <m/>
    <m/>
    <m/>
    <n v="0"/>
    <n v="0"/>
    <n v="23309930"/>
    <n v="114639"/>
    <n v="191065"/>
    <n v="23309930"/>
    <n v="114639"/>
    <n v="191065"/>
    <n v="0"/>
    <n v="0"/>
    <n v="23309930"/>
    <n v="114639"/>
    <n v="191065"/>
    <n v="23309930"/>
    <n v="114639"/>
    <n v="191065"/>
    <s v="LOW VOLTAGE DISTRIBUTION PANEL UPGRADE  @ UMUECHEM FS,  OBELLE FS &amp;  RUMUEKPE FS,_x000a__x000a_ UPGRADE  OF  ONE UNIT @ F$50,000, each,= F$ 50,000_x000a_ SERVICES &amp; FTO @ N3,250,000 each, = N 9,750,000 _x000a_TOTAL F$ 181967.2 + 5 % VAT = F$ 191065.56"/>
    <m/>
    <m/>
    <m/>
    <m/>
    <m/>
    <m/>
    <m/>
    <m/>
    <m/>
    <m/>
    <m/>
    <m/>
    <n v="0"/>
    <n v="0.1"/>
    <n v="0.1"/>
    <n v="0.2"/>
    <n v="0.2"/>
    <n v="0.2"/>
    <n v="0.2"/>
    <n v="0"/>
    <n v="0"/>
    <n v="0"/>
    <n v="0"/>
    <n v="0"/>
    <n v="1"/>
    <n v="0"/>
    <n v="19106.5"/>
    <n v="19106.5"/>
    <n v="38213"/>
    <n v="38213"/>
    <n v="38213"/>
    <n v="38213"/>
    <n v="0"/>
    <n v="0"/>
    <n v="0"/>
    <n v="0"/>
    <n v="0"/>
    <n v="191065"/>
    <n v="57319.5"/>
  </r>
  <r>
    <s v="C.NG.PAE.DF.18.075"/>
    <s v="Air Operation UPS system machine replacement"/>
    <s v="C.NG.PAE.DF.18.075"/>
    <s v="Air Operation UPS system machine replacement"/>
    <s v="IRETI OMOTOSO"/>
    <s v="PRODUCTION"/>
    <n v="13203"/>
    <n v="132"/>
    <s v="OF-E&amp;M"/>
    <s v="BASE JV"/>
    <s v="PRODUCTION"/>
    <s v="PRODUCTION"/>
    <s v="Asset Manager, Central Hub"/>
    <s v="Asset Management Integration Lead"/>
    <x v="2"/>
    <s v="COLLINS.IYOLOMA@SHELL.COM"/>
    <x v="1"/>
    <s v="CAPEX"/>
    <m/>
    <m/>
    <m/>
    <s v="C_INCR_ELL_A01"/>
    <m/>
    <m/>
    <m/>
    <n v="0"/>
    <n v="0"/>
    <n v="18422000"/>
    <n v="90600"/>
    <n v="151000"/>
    <n v="18422000"/>
    <n v="90600"/>
    <n v="151000"/>
    <n v="0"/>
    <n v="0"/>
    <n v="18422000"/>
    <n v="90600"/>
    <n v="151000"/>
    <n v="18422000"/>
    <n v="90600"/>
    <n v="151000"/>
    <s v="Air Operation UPS system machine replacement. 75 pcs of Baatery at $1480 and UPS at $35,000 plus installation costs (F$5,000)._x000a_Total = F$151,000.00"/>
    <m/>
    <m/>
    <m/>
    <m/>
    <m/>
    <m/>
    <m/>
    <m/>
    <m/>
    <m/>
    <m/>
    <m/>
    <n v="0"/>
    <n v="0"/>
    <n v="0"/>
    <n v="0"/>
    <n v="0"/>
    <n v="0"/>
    <n v="0.3"/>
    <n v="0.4"/>
    <n v="0.3"/>
    <n v="0"/>
    <n v="0"/>
    <n v="0"/>
    <n v="1"/>
    <n v="0"/>
    <n v="0"/>
    <n v="0"/>
    <n v="0"/>
    <n v="0"/>
    <n v="0"/>
    <n v="45300"/>
    <n v="60400"/>
    <n v="45300"/>
    <n v="0"/>
    <n v="0"/>
    <n v="0"/>
    <n v="151000"/>
    <n v="45300"/>
  </r>
  <r>
    <s v="C.NG.PAE.DF.18.076"/>
    <s v="HP flare Tip Replacement"/>
    <s v="C.NG.PAE.DF.18.076"/>
    <s v="HP flare Tip Replacement"/>
    <s v="IRETI OMOTOSO"/>
    <s v="PRODUCTION"/>
    <n v="13310"/>
    <n v="133"/>
    <s v="GAS"/>
    <s v="BASE JV"/>
    <s v="PRODUCTION"/>
    <s v="PRODUCTION"/>
    <s v="Asset Manager, Land East Hub"/>
    <s v="Asset Management Integration Lead"/>
    <x v="2"/>
    <s v="COLLINS.IYOLOMA@SHELL.COM"/>
    <x v="1"/>
    <s v="CAPEX"/>
    <m/>
    <m/>
    <m/>
    <s v="C_OKOL_ELL_A08"/>
    <m/>
    <m/>
    <m/>
    <n v="0"/>
    <n v="0"/>
    <n v="33550000"/>
    <n v="165000"/>
    <n v="275000"/>
    <n v="33550000"/>
    <n v="165000"/>
    <n v="275000"/>
    <n v="0"/>
    <n v="0"/>
    <n v="33550000"/>
    <n v="165000"/>
    <n v="275000"/>
    <n v="33550000"/>
    <n v="165000"/>
    <n v="275000"/>
    <s v="Gbaran Ubie HP flare tip procurement and installation @ $275K each ie (N16775000 $ $220K)_x000a_Total - F$275K"/>
    <m/>
    <m/>
    <m/>
    <m/>
    <m/>
    <m/>
    <m/>
    <m/>
    <m/>
    <m/>
    <m/>
    <m/>
    <n v="0"/>
    <n v="0"/>
    <n v="0"/>
    <n v="0"/>
    <n v="0"/>
    <n v="0.75"/>
    <n v="0"/>
    <n v="0"/>
    <n v="0.25"/>
    <n v="0"/>
    <n v="0"/>
    <n v="0"/>
    <n v="1"/>
    <n v="0"/>
    <n v="0"/>
    <n v="0"/>
    <n v="0"/>
    <n v="0"/>
    <n v="206250"/>
    <n v="0"/>
    <n v="0"/>
    <n v="68750"/>
    <n v="0"/>
    <n v="0"/>
    <n v="0"/>
    <n v="275000"/>
    <n v="82500"/>
  </r>
  <r>
    <s v="C.NG.PAE.DG.18.016"/>
    <s v="LAND AGG  MAJOR OVERHAUL OF GENERATORS "/>
    <s v="C.NG.PAE.DG.18.016"/>
    <s v="LAND AGG  MAJOR OVERHAUL OF GENERATORS "/>
    <s v="IRETI OMOTOSO"/>
    <s v="PRODUCTION"/>
    <n v="13303"/>
    <n v="133"/>
    <s v="GAS"/>
    <s v="BASE JV"/>
    <s v="PRODUCTION"/>
    <s v="PRODUCTION"/>
    <s v="Asset Manager, Land East Hub"/>
    <s v="Asset Management Integration Lead"/>
    <x v="2"/>
    <s v="COLLINS.IYOLOMA@SHELL.COM"/>
    <x v="1"/>
    <s v="CAPEX"/>
    <m/>
    <m/>
    <m/>
    <s v="C_OKOL_ELL_A08"/>
    <m/>
    <m/>
    <m/>
    <n v="0"/>
    <n v="0"/>
    <n v="213500000"/>
    <n v="1050000"/>
    <n v="1750000"/>
    <n v="213500000"/>
    <n v="1050000"/>
    <n v="1750000"/>
    <n v="0"/>
    <n v="0"/>
    <n v="213500000"/>
    <n v="1050000"/>
    <n v="1750000.0000000002"/>
    <n v="213500000"/>
    <n v="1050000"/>
    <n v="1750000"/>
    <s v="4 units AGG &amp; NAG Generator MOH. Obigbo NAG G3512  MOH; EPC D3508 Generator;  Oguta D3412 &amp; Rumuahia D3412 @ $250k each. (N15,250,000 &amp; $200K) per unit._x000a_Total -F$1,000K_x000a__x000a_PROCUREMENT OF 1 no. G3516 (550KVA) Land East Domgas Facilities @ $750K each ie. (N45,750,000 &amp; $600K) - phased OP17 &amp; OP18_x000a_Total F$750K_x000a_"/>
    <m/>
    <m/>
    <m/>
    <m/>
    <m/>
    <m/>
    <m/>
    <m/>
    <m/>
    <m/>
    <m/>
    <m/>
    <n v="0"/>
    <n v="0.1"/>
    <n v="0.2"/>
    <n v="0.2"/>
    <n v="0.2"/>
    <n v="0.2"/>
    <n v="0.1"/>
    <n v="0"/>
    <n v="0"/>
    <n v="0"/>
    <n v="0"/>
    <n v="0"/>
    <n v="0.99999999999999989"/>
    <n v="0"/>
    <n v="175000"/>
    <n v="350000"/>
    <n v="350000"/>
    <n v="350000"/>
    <n v="350000"/>
    <n v="175000"/>
    <n v="0"/>
    <n v="0"/>
    <n v="0"/>
    <n v="0"/>
    <n v="0"/>
    <n v="1750000"/>
    <n v="525000"/>
  </r>
  <r>
    <s v="C.NG.PAE.DG.18.017"/>
    <s v="LAND AGG GAS GEN SCRUBBER REVAMP"/>
    <s v="C.NG.PAE.DG.18.017"/>
    <s v="LAND AGG GAS GEN SCRUBBER REVAMP"/>
    <s v="IRETI OMOTOSO"/>
    <s v="PRODUCTION"/>
    <n v="13303"/>
    <n v="133"/>
    <s v="GAS"/>
    <s v="BASE JV"/>
    <s v="PRODUCTION"/>
    <s v="PRODUCTION"/>
    <s v="Asset Manager, Land East Hub"/>
    <s v="Asset Management Integration Lead"/>
    <x v="2"/>
    <s v="COLLINS.IYOLOMA@SHELL.COM"/>
    <x v="1"/>
    <s v="CAPEX"/>
    <m/>
    <m/>
    <m/>
    <s v="C_OKOL_ELL_A08"/>
    <m/>
    <m/>
    <m/>
    <n v="0"/>
    <n v="0"/>
    <n v="12200000"/>
    <n v="60000"/>
    <n v="100000"/>
    <n v="12200000"/>
    <n v="60000"/>
    <n v="100000"/>
    <n v="0"/>
    <n v="0"/>
    <n v="12200000"/>
    <n v="60000"/>
    <n v="100000"/>
    <n v="12200000"/>
    <n v="60000"/>
    <n v="100000"/>
    <s v="4 units Gas generator scrubber for Agbada AGG, Imo AGG; Obigbo AGG and Obigbo NAG. @ $25K each ie ( N1,525,000 &amp; $20K) per unit._x000a_Total - F$100K"/>
    <m/>
    <m/>
    <m/>
    <m/>
    <m/>
    <m/>
    <m/>
    <m/>
    <m/>
    <m/>
    <m/>
    <m/>
    <n v="0"/>
    <n v="0"/>
    <n v="0"/>
    <n v="0"/>
    <n v="0.4"/>
    <n v="0.4"/>
    <n v="0"/>
    <n v="0.2"/>
    <n v="0"/>
    <n v="0"/>
    <n v="0"/>
    <n v="0"/>
    <n v="1"/>
    <n v="0"/>
    <n v="0"/>
    <n v="0"/>
    <n v="0"/>
    <n v="40000"/>
    <n v="40000"/>
    <n v="0"/>
    <n v="20000"/>
    <n v="0"/>
    <n v="0"/>
    <n v="0"/>
    <n v="0"/>
    <n v="100000"/>
    <n v="30000"/>
  </r>
  <r>
    <s v="C.NG.PAE.DG.18.018"/>
    <s v="LAND OIL FUEL GAS SCRUBBER UPGRADE"/>
    <s v="C.NG.PAE.DG.18.018"/>
    <s v="LAND OIL FUEL GAS SCRUBBER UPGRADE"/>
    <s v="IRETI OMOTOSO"/>
    <s v="PRODUCTION"/>
    <n v="13303"/>
    <n v="133"/>
    <s v="GAS"/>
    <s v="BASE JV"/>
    <s v="PRODUCTION"/>
    <s v="PRODUCTION"/>
    <s v="Asset Manager, Land East Hub"/>
    <s v="Asset Management Integration Lead"/>
    <x v="2"/>
    <s v="COLLINS.IYOLOMA@SHELL.COM"/>
    <x v="1"/>
    <s v="CAPEX"/>
    <m/>
    <m/>
    <m/>
    <s v="C_OKOL_ELL_A08"/>
    <m/>
    <m/>
    <m/>
    <n v="0"/>
    <n v="0"/>
    <n v="12810000"/>
    <n v="63000"/>
    <n v="105000"/>
    <n v="12810000"/>
    <n v="153000"/>
    <n v="195000"/>
    <n v="90000"/>
    <s v="Design review and installation of Flexim Ultrasonic Flow Metering system $90k"/>
    <n v="12810000"/>
    <n v="63000"/>
    <n v="105000"/>
    <n v="12810000"/>
    <n v="63000"/>
    <n v="105000"/>
    <s v="6 units fuel gas scrubber for Obele fs; Agbada 1; Agbada 2; Obigbo north; Rumuekpe FS; Rumuahia FS; @_x000a_@ $16K each ie (N976,000 &amp; $12.8K) per unit_x000a_Total - F$96K"/>
    <m/>
    <m/>
    <m/>
    <m/>
    <m/>
    <m/>
    <m/>
    <m/>
    <m/>
    <m/>
    <m/>
    <m/>
    <n v="0"/>
    <n v="0"/>
    <n v="0"/>
    <n v="0"/>
    <n v="0.4"/>
    <n v="0.4"/>
    <n v="0"/>
    <n v="0.2"/>
    <n v="0"/>
    <n v="0"/>
    <n v="0"/>
    <n v="0"/>
    <n v="1"/>
    <n v="0"/>
    <n v="0"/>
    <n v="0"/>
    <n v="0"/>
    <n v="42000"/>
    <n v="42000"/>
    <n v="0"/>
    <n v="21000"/>
    <n v="0"/>
    <n v="0"/>
    <n v="0"/>
    <n v="0"/>
    <n v="105000"/>
    <n v="31500"/>
  </r>
  <r>
    <s v="C.NG.PAE.DG.18.060"/>
    <s v="LAND-1/2AG COMPRESSOR  INSPECTIONS/OVERHAUL"/>
    <s v="C.NG.PAE.DG.18.060"/>
    <s v="LAND-1/2AG COMPRESSOR  INSPECTIONS/OVERHAUL"/>
    <s v="IRETI OMOTOSO"/>
    <s v="PRODUCTION"/>
    <n v="13303"/>
    <n v="133"/>
    <s v="GAS"/>
    <s v="BASE JV"/>
    <s v="PRODUCTION"/>
    <s v="PRODUCTION"/>
    <s v="Asset Manager, Land East Hub"/>
    <s v="Asset Management Integration Lead"/>
    <x v="2"/>
    <s v="OJIYOVWI.ONEPHROJIRE@SHELL.COM"/>
    <x v="1"/>
    <s v="CAPEX"/>
    <m/>
    <m/>
    <m/>
    <s v="C_OGIS_MAI_A11"/>
    <m/>
    <m/>
    <m/>
    <n v="0"/>
    <n v="0"/>
    <n v="427000000"/>
    <n v="2100000"/>
    <n v="3500000"/>
    <n v="1080920000"/>
    <n v="5316000"/>
    <n v="8860000"/>
    <n v="5360000"/>
    <s v="The following activities were not covered in OP17 but have been identified as being production critical and are being considered for execution in Q1 2018:_x000a__x000a_Land East_x000a_New DGS for Obigbo,1.2M _x000a_Agbada AG compressor rotor refurbishment @ 450K_x000a__x000a_Central_x000a_High speed balancing &amp; refurbishment of exAGC2 bundle. @850K_x000a__x000a_Swamp East_x000a_Soku G8121 restoration (gearbox &amp; accessories). @ 460K_x000a_Soku G8121 VFD/Control Systems upgrade.  @450k_x000a_Soku new DGS 1.5M_x000a_Hitachi H-25 HGPI for GTG-060@ 450k_x000a__x000a_Total --F$  5.36M _x000a_"/>
    <n v="427000000"/>
    <n v="2100000"/>
    <n v="3500000"/>
    <n v="427050381.97469378"/>
    <n v="2110646.01827709"/>
    <n v="3510811.2050793646"/>
    <s v="Turbine and Compressor overhauls_x000a_1. Overhaul of Gearbox, Replacement of Lube oil Pumps [Obigbo and Agbada]. F$300k_x000a_2. Overhaul IMOR AGG Datum compressor F$2.35 M [Compressor at F$2.2m and gear box at F$150K]_x000a_Sub Total: F$2.65m_x000a__x000a_Upgrade and Modification_x000a_1. Upgrade the Fire &amp; Gas system from Eagle Quantum to Premier Eagle Quantum same [OEM Detronics] x 1 at Agbada AGG F$300k_x000a_2. Change out Obigbo pneumatic starter to VFD F$550k_x000a_Sub Total: F$0.85"/>
    <m/>
    <m/>
    <m/>
    <m/>
    <m/>
    <m/>
    <m/>
    <m/>
    <m/>
    <m/>
    <m/>
    <m/>
    <n v="0"/>
    <n v="0"/>
    <n v="0.2"/>
    <n v="0"/>
    <n v="0"/>
    <n v="0"/>
    <n v="0"/>
    <n v="0.6"/>
    <n v="0"/>
    <n v="0.1"/>
    <n v="0.1"/>
    <n v="0"/>
    <n v="1"/>
    <n v="0"/>
    <n v="0"/>
    <n v="700000"/>
    <n v="0"/>
    <n v="0"/>
    <n v="0"/>
    <n v="0"/>
    <n v="2100000"/>
    <n v="0"/>
    <n v="350000"/>
    <n v="350000"/>
    <n v="0"/>
    <n v="3500000"/>
    <n v="1050000"/>
  </r>
  <r>
    <s v="C.NG.PAE.DL.18.007"/>
    <s v="INTEGRITY IMPROVEMENT LINE PIPES"/>
    <s v="C.NG.PAE.DL.13.007"/>
    <s v="INTEGRITY IMPROVEMENT LINE PIPES"/>
    <s v="IRETI OMOTOSO"/>
    <s v="PRODUCTION"/>
    <n v="13210"/>
    <n v="132"/>
    <s v="PMM"/>
    <s v="BASE JV"/>
    <s v="PRODUCTION"/>
    <s v="PRODUCTION"/>
    <s v="Pipeline Asset Manager"/>
    <s v="_x0009_Head, Pipeline Operations &amp; Maintenance Mgt.                             "/>
    <x v="0"/>
    <s v="JOHN.OKOJIE@SHELL.COM"/>
    <x v="1"/>
    <s v="CAPEX"/>
    <m/>
    <m/>
    <m/>
    <s v="C_OGIS_ENG_Z28"/>
    <m/>
    <m/>
    <m/>
    <n v="0"/>
    <n v="0"/>
    <n v="39345000"/>
    <n v="301000"/>
    <n v="430000"/>
    <n v="39345000"/>
    <n v="301000"/>
    <n v="430000"/>
    <n v="0"/>
    <n v="0"/>
    <n v="39345000"/>
    <n v="301000"/>
    <n v="430000"/>
    <n v="39345000"/>
    <n v="301000"/>
    <n v="430000"/>
    <s v="PROCUREMENT OF PIPE FITTINGS, GASKETS AND  LINE PIPES AS FOLLOWS:_x000a_1. LINE PIPES - 225K_x000a_2. FLANGES, BENDS, STUD BOLTS ETC - 175K_x000a_3. FLEXITALLIC GASKETS - 30K"/>
    <m/>
    <m/>
    <m/>
    <m/>
    <m/>
    <m/>
    <m/>
    <m/>
    <m/>
    <m/>
    <m/>
    <m/>
    <n v="0"/>
    <n v="0"/>
    <n v="0"/>
    <n v="0.52325581395348841"/>
    <n v="0"/>
    <n v="0.40697674418604651"/>
    <n v="0"/>
    <n v="6.9767441860465115E-2"/>
    <n v="0"/>
    <n v="0"/>
    <n v="0"/>
    <n v="0"/>
    <n v="1"/>
    <n v="0"/>
    <n v="0"/>
    <n v="0"/>
    <n v="225000.00000000003"/>
    <n v="0"/>
    <n v="175000"/>
    <n v="0"/>
    <n v="30000"/>
    <n v="0"/>
    <n v="0"/>
    <n v="0"/>
    <n v="0"/>
    <n v="430000"/>
    <n v="129000"/>
  </r>
  <r>
    <s v="C.NG.PAO.HF.12.001"/>
    <s v="EA FIRE DETECTION SYSTEM"/>
    <s v="C.NG.PAO.HF.12.001"/>
    <s v="EA FIRE DETECTION SYSTEM"/>
    <s v="IRETI OMOTOSO"/>
    <s v="PRODUCTION"/>
    <n v="13203"/>
    <n v="132"/>
    <s v="OF-E&amp;M"/>
    <s v="BASE JV"/>
    <s v="PRODUCTION"/>
    <s v="PRODUCTION"/>
    <s v="Asset Manager, EA Hub"/>
    <s v="Asset Management Integration Lead"/>
    <x v="4"/>
    <s v="ADEOLA.OMOLE@SHELL.COM"/>
    <x v="1"/>
    <s v="CAPEX"/>
    <m/>
    <m/>
    <m/>
    <s v="C_OGIS_OZZ_A01"/>
    <m/>
    <m/>
    <m/>
    <n v="110298.44"/>
    <n v="0"/>
    <n v="45140000"/>
    <n v="222000"/>
    <n v="370000"/>
    <n v="45140000"/>
    <n v="222000"/>
    <n v="370000"/>
    <n v="0"/>
    <n v="0"/>
    <n v="45140000"/>
    <n v="222000"/>
    <n v="370000"/>
    <n v="45140000"/>
    <n v="222000"/>
    <n v="370000"/>
    <s v="Mobilization/Demob of OEM and couuntry rep crew ($ 0.07M), Installation, Loop cut-over and OEM Commissioning ($0.3M)"/>
    <m/>
    <m/>
    <m/>
    <m/>
    <m/>
    <m/>
    <m/>
    <m/>
    <m/>
    <m/>
    <m/>
    <m/>
    <n v="0"/>
    <n v="0"/>
    <n v="0"/>
    <n v="0.05"/>
    <n v="0.05"/>
    <n v="0.05"/>
    <n v="0.1"/>
    <n v="0.1"/>
    <n v="0.15"/>
    <n v="0.15"/>
    <n v="0.15"/>
    <n v="0.2"/>
    <n v="1"/>
    <n v="0"/>
    <n v="0"/>
    <n v="0"/>
    <n v="18500"/>
    <n v="18500"/>
    <n v="18500"/>
    <n v="37000"/>
    <n v="37000"/>
    <n v="55500"/>
    <n v="55500"/>
    <n v="55500"/>
    <n v="74000"/>
    <n v="370000"/>
    <n v="111000"/>
  </r>
  <r>
    <s v="C.NG.PAO.NO.14.001.1239"/>
    <s v="EA ASSET ENGINERING MANPOWER"/>
    <s v="C.NG.PAO.NO.14.001"/>
    <s v="MINOR MODIFICATION "/>
    <s v="IRETI OMOTOSO"/>
    <s v="PRODUCTION"/>
    <n v="13203"/>
    <n v="132"/>
    <s v="OF-E&amp;M"/>
    <s v="BASE JV"/>
    <s v="PRODUCTION"/>
    <s v="PRODUCTION"/>
    <s v="Asset Manager, EA Hub"/>
    <s v="Asset Management Integration Lead"/>
    <x v="4"/>
    <s v="ADEOLA.OMOLE@SHELL.COM"/>
    <x v="1"/>
    <s v="CAPEX"/>
    <m/>
    <m/>
    <m/>
    <s v="C_OGIS_OZZ_U09"/>
    <m/>
    <m/>
    <m/>
    <n v="0"/>
    <n v="0"/>
    <n v="109800000"/>
    <n v="540000"/>
    <n v="900000"/>
    <n v="109800000"/>
    <n v="540000"/>
    <n v="900000"/>
    <n v="0"/>
    <n v="0"/>
    <n v="109800000"/>
    <n v="540000"/>
    <n v="900000"/>
    <n v="109800000"/>
    <n v="540000"/>
    <n v="900000"/>
    <s v="MPS Personnel supporting Asset Engineering ( 2 Expat - back to back; Mech/Inst/Elec); 6 nos PES (Onshore/Offshore/Lagos/PHC); 4Nos (SN)"/>
    <m/>
    <m/>
    <m/>
    <m/>
    <m/>
    <m/>
    <m/>
    <m/>
    <m/>
    <m/>
    <m/>
    <m/>
    <n v="0.08"/>
    <n v="0.08"/>
    <n v="0.08"/>
    <n v="0.08"/>
    <n v="0.08"/>
    <n v="0.08"/>
    <n v="0.08"/>
    <n v="0.08"/>
    <n v="0.08"/>
    <n v="0.08"/>
    <n v="0.08"/>
    <n v="0.12"/>
    <n v="0.99999999999999989"/>
    <n v="72000"/>
    <n v="72000"/>
    <n v="72000"/>
    <n v="72000"/>
    <n v="72000"/>
    <n v="72000"/>
    <n v="72000"/>
    <n v="72000"/>
    <n v="72000"/>
    <n v="72000"/>
    <n v="72000"/>
    <n v="108000"/>
    <n v="900000"/>
    <n v="270000"/>
  </r>
  <r>
    <s v="C.NG.PAO.NO.17.002"/>
    <s v="11KVA SWITCHGEAR UPGRADE - ENGINEERING, PROCUREMENT, OFFSHORE INSTALLATION, COMMISSIONING AND DE-COMMISSIONING "/>
    <s v="C.NG.PAO.NO.17.002"/>
    <s v="11KVA SWITCHGEAR UPGRADE - ENGINEERING, PROCUREMENT, OFFSHORE INSTALLATION, COMMISSIONING AND DE-COMMISSIONING "/>
    <s v="IRETI OMOTOSO"/>
    <s v="PRODUCTION"/>
    <n v="13203"/>
    <n v="132"/>
    <s v="OF-E&amp;M"/>
    <s v="BASE JV"/>
    <s v="PRODUCTION"/>
    <s v="PRODUCTION"/>
    <s v="Asset Manager, EA Hub"/>
    <s v="Asset Management Integration Lead"/>
    <x v="4"/>
    <s v="ADEOLA.OMOLE@SHELL.COM"/>
    <x v="1"/>
    <s v="CAPEX"/>
    <m/>
    <m/>
    <m/>
    <s v="C_OGIS_OZZ_U08"/>
    <m/>
    <m/>
    <m/>
    <n v="0"/>
    <n v="719756.7"/>
    <n v="37820000"/>
    <n v="186000"/>
    <n v="310000"/>
    <n v="37820000"/>
    <n v="186000"/>
    <n v="310000"/>
    <n v="0"/>
    <n v="0"/>
    <n v="37820000"/>
    <n v="186000"/>
    <n v="310000"/>
    <n v="37820000"/>
    <n v="186000"/>
    <n v="310000"/>
    <s v="Offshore Mobilization, Installation and Commissining of 4 nos switchgears ($0.24M); Decommissioning of existing switchgear ($0.07M) "/>
    <m/>
    <m/>
    <m/>
    <m/>
    <m/>
    <m/>
    <m/>
    <m/>
    <m/>
    <m/>
    <m/>
    <m/>
    <n v="0"/>
    <n v="0"/>
    <n v="0"/>
    <n v="0.05"/>
    <n v="0.05"/>
    <n v="0.05"/>
    <n v="0.1"/>
    <n v="0.1"/>
    <n v="0.15"/>
    <n v="0.15"/>
    <n v="0.15"/>
    <n v="0.2"/>
    <n v="1"/>
    <n v="0"/>
    <n v="0"/>
    <n v="0"/>
    <n v="15500"/>
    <n v="15500"/>
    <n v="15500"/>
    <n v="31000"/>
    <n v="31000"/>
    <n v="46500"/>
    <n v="46500"/>
    <n v="46500"/>
    <n v="62000"/>
    <n v="310000"/>
    <n v="93000"/>
  </r>
  <r>
    <s v="C.NG.PBE.DF.18.092"/>
    <s v="SWAMP-1 OIL :  ELECTRICAL UPGRADE IN ES2"/>
    <s v="C.NG.PBE.DF.18.092"/>
    <s v="SWAMP-1 OIL :  ELECTRICAL UPGRADE IN ES2"/>
    <s v="IRETI OMOTOSO"/>
    <s v="PRODUCTION"/>
    <n v="13203"/>
    <n v="132"/>
    <s v="OF-E&amp;M"/>
    <s v="BASE JV"/>
    <s v="PRODUCTION"/>
    <s v="PRODUCTION"/>
    <s v="Asset Manager, Swamp East Hub"/>
    <s v="Asset Management Integration Lead"/>
    <x v="2"/>
    <s v="GBENGA.ALABUJA@SHELL.COM"/>
    <x v="1"/>
    <s v="CAPEX"/>
    <m/>
    <m/>
    <m/>
    <s v="C_INCR_SE2_A03"/>
    <m/>
    <m/>
    <m/>
    <n v="0"/>
    <n v="0"/>
    <n v="35380000"/>
    <n v="174000"/>
    <n v="290000"/>
    <n v="35380000"/>
    <n v="174000"/>
    <n v="290000"/>
    <n v="0"/>
    <n v="0"/>
    <n v="35380000"/>
    <n v="174000"/>
    <n v="290000"/>
    <n v="35380000"/>
    <n v="174000"/>
    <n v="290000"/>
    <s v="a) PROVISION AND INSTALLATION OF 2 UNIT COOLING TOWER FOR THE WAKEUSHA GENERATOR SET - F$292.7K_x000a_   Provision of Cooling tower at F$138,850 per unit x 2 = F$277,700_x000a_   Installation and commissioning @ F$7500 per unit x 2 = F$15,000"/>
    <m/>
    <m/>
    <m/>
    <m/>
    <m/>
    <m/>
    <m/>
    <m/>
    <m/>
    <m/>
    <m/>
    <m/>
    <n v="0"/>
    <n v="0"/>
    <n v="0"/>
    <n v="0"/>
    <n v="0"/>
    <n v="0"/>
    <n v="0"/>
    <n v="0.95"/>
    <n v="0.05"/>
    <n v="0"/>
    <n v="0"/>
    <n v="0"/>
    <n v="1"/>
    <n v="0"/>
    <n v="0"/>
    <n v="0"/>
    <n v="0"/>
    <n v="0"/>
    <n v="0"/>
    <n v="0"/>
    <n v="275500"/>
    <n v="14500"/>
    <n v="0"/>
    <n v="0"/>
    <n v="0"/>
    <n v="290000"/>
    <n v="87000"/>
  </r>
  <r>
    <s v="C.NG.PBE.IE.18.054"/>
    <s v="SWAMP-1 OIL:  ELECTRICAL UPGRADE IN ES1"/>
    <s v="C.NG.PBE.IE.18.054"/>
    <s v="SWAMP-1 OIL:  ELECTRICAL UPGRADE IN ES1"/>
    <s v="IRETI OMOTOSO"/>
    <s v="PRODUCTION"/>
    <n v="13203"/>
    <n v="132"/>
    <s v="OF-E&amp;M"/>
    <s v="BASE JV"/>
    <s v="PRODUCTION"/>
    <s v="PRODUCTION"/>
    <s v="Asset Manager, Swamp East Hub"/>
    <s v="Asset Management Integration Lead"/>
    <x v="2"/>
    <s v="GBENGA.ALABUJA@SHELL.COM"/>
    <x v="1"/>
    <s v="CAPEX"/>
    <m/>
    <m/>
    <m/>
    <s v="C_INCR_SE1_A02"/>
    <m/>
    <m/>
    <m/>
    <n v="0"/>
    <n v="0"/>
    <n v="42700000"/>
    <n v="210000"/>
    <n v="350000"/>
    <n v="42700000"/>
    <n v="210000"/>
    <n v="350000"/>
    <n v="0"/>
    <n v="0"/>
    <n v="42700000"/>
    <n v="210000"/>
    <n v="350000"/>
    <n v="42700000"/>
    <n v="210000"/>
    <n v="350000"/>
    <s v="a) PROVISION AND INSTALLATION OF 3 UNITS HVAC FOR CCR, GTS, EGGS at F$100k each x3 = F$300k_x000a_B) REVAMP OF HALYSTER DISTRIBUTION BOARD SOKU FS - F$50K                                                                                                                   Total = $350K"/>
    <m/>
    <m/>
    <m/>
    <m/>
    <m/>
    <m/>
    <m/>
    <m/>
    <m/>
    <m/>
    <m/>
    <m/>
    <n v="0"/>
    <n v="0"/>
    <n v="0"/>
    <n v="0.14000000000000001"/>
    <n v="0"/>
    <n v="0.65"/>
    <n v="7.0000000000000007E-2"/>
    <n v="0.14000000000000001"/>
    <n v="0"/>
    <n v="0"/>
    <n v="0"/>
    <n v="0"/>
    <n v="1"/>
    <n v="0"/>
    <n v="0"/>
    <n v="0"/>
    <n v="49000.000000000007"/>
    <n v="0"/>
    <n v="227500"/>
    <n v="24500.000000000004"/>
    <n v="49000.000000000007"/>
    <n v="0"/>
    <n v="0"/>
    <n v="0"/>
    <n v="0"/>
    <n v="350000"/>
    <n v="105000"/>
  </r>
  <r>
    <s v="C.NG.PBE.NV.18.002"/>
    <s v="SWAMP EAST TURBINE  INSPECTIONS AND OVERHAUL"/>
    <s v="C.NG.PBE.NV.18.002"/>
    <s v="SWAMP EAST TURBINE  INSPECTIONS AND OVERHAUL"/>
    <s v="IRETI OMOTOSO"/>
    <s v="PRODUCTION"/>
    <n v="13203"/>
    <n v="132"/>
    <s v="OF-E&amp;M"/>
    <s v="BASE JV"/>
    <s v="PRODUCTION"/>
    <s v="PRODUCTION"/>
    <s v="Asset Manager, Swamp East Hub"/>
    <s v="Asset Management Integration Lead"/>
    <x v="2"/>
    <s v="AFORD.AFODE@SHELL.COM"/>
    <x v="1"/>
    <s v="CAPEX"/>
    <m/>
    <m/>
    <m/>
    <s v="C_OGIS_SE1_A22"/>
    <m/>
    <m/>
    <m/>
    <n v="0"/>
    <n v="0"/>
    <n v="512400000"/>
    <n v="2520000"/>
    <n v="4200000"/>
    <n v="512400000"/>
    <n v="2520000"/>
    <n v="4200000"/>
    <n v="0"/>
    <n v="0"/>
    <n v="512400000"/>
    <n v="2520000"/>
    <n v="4200000"/>
    <n v="512470534.76457137"/>
    <n v="2526919.911880109"/>
    <n v="4207151.1734032938"/>
    <s v="Upgrade and Modification_x000a_1. Control system upgrade for 2Nos. Solar Taurus 60-Soku gas plant-  F$3.4M_x000a_2. Belema Upgrade of corroded Solar turbine enclosure from carbon steel to stainless steel at f$0.8M_x000a_Sub Total: F$4.2M"/>
    <m/>
    <m/>
    <m/>
    <m/>
    <m/>
    <m/>
    <m/>
    <m/>
    <m/>
    <m/>
    <m/>
    <m/>
    <n v="0"/>
    <n v="0"/>
    <n v="0"/>
    <n v="0"/>
    <n v="0"/>
    <n v="0"/>
    <n v="0.7"/>
    <n v="0"/>
    <n v="0.3"/>
    <n v="0"/>
    <n v="0"/>
    <n v="0"/>
    <n v="1"/>
    <n v="0"/>
    <n v="0"/>
    <n v="0"/>
    <n v="0"/>
    <n v="0"/>
    <n v="0"/>
    <n v="2940000"/>
    <n v="0"/>
    <n v="1260000"/>
    <n v="0"/>
    <n v="0"/>
    <n v="0"/>
    <n v="4200000"/>
    <n v="1260000"/>
  </r>
  <r>
    <s v="C.NG.PBW.DF.18.052"/>
    <s v="WS1 CRUDE OIL EVACUATION PUMPS  MAJOR OVERHAUL. "/>
    <s v="C.NG.PBW.DF.18.052"/>
    <s v="WS1 CRUDE OIL EVACUATION PUMPS  MAJOR OVERHAUL. "/>
    <s v="IRETI OMOTOSO"/>
    <s v="PRODUCTION"/>
    <n v="13203"/>
    <n v="132"/>
    <s v="OF-E&amp;M"/>
    <s v="BASE JV"/>
    <s v="PRODUCTION"/>
    <s v="PRODUCTION"/>
    <s v="Asset Manager, Swamp West Hub"/>
    <s v="Asset Management Integration Lead"/>
    <x v="2"/>
    <s v="AFORD.AFODE@SHELL.COM"/>
    <x v="1"/>
    <s v="CAPEX"/>
    <m/>
    <m/>
    <m/>
    <s v="C_OGIS_FWS_A13"/>
    <m/>
    <m/>
    <m/>
    <n v="0"/>
    <n v="0"/>
    <n v="111020000"/>
    <n v="546000"/>
    <n v="910000"/>
    <n v="88816000"/>
    <n v="436800"/>
    <n v="728000"/>
    <n v="-182000"/>
    <s v="Cost optimization"/>
    <n v="111020000"/>
    <n v="546000"/>
    <n v="910000"/>
    <n v="111020000"/>
    <n v="546000"/>
    <n v="910000"/>
    <s v="a) MOH of South Bank G3408 Emsco pump-7 &amp; Sulzer pump 1 @ $220K each = F$440K. PR 10596596 (Mechanical overhaul spare kit)_x000a_b) MOH of North Bank G3408 Emsco pump -2 @ $220K._x000a_c) MOH of Yokri G3408 Emsco pump -2 @ $220K._x000a_d) Logistic /AGO cost:_x000a_  - Ramp barge @ N32,572.94 + $303 per day for 7days =N228,010.58 + $2,121 =F$2,868.6_x000a_  - Tugboat @ N135,587.07 + $1,260.72 per day for 7days = N949,109.49 + $8,825.04 = F$11,936.9_x000a_ - 6,000 liters of AGO @ $0.6 per liter = $3,600_x000a_e) Security running cost (Cost of fueling MPVs for marine escort, catering for GSA personnel) @ N1,000,000 = F$3,278.7_x000a_f) Catering per person/day @ N3,236.94 + $78.4, for 5 persons and 21days  duration =N339,878.7 + $8,232_x000a_= F$93,46.4_x000a__x000a_Total =F$911,030.6"/>
    <m/>
    <m/>
    <m/>
    <m/>
    <m/>
    <m/>
    <m/>
    <m/>
    <m/>
    <m/>
    <m/>
    <m/>
    <n v="0"/>
    <n v="0"/>
    <n v="0"/>
    <n v="0.3"/>
    <n v="0"/>
    <n v="0"/>
    <n v="0.3"/>
    <n v="0"/>
    <n v="0.2"/>
    <n v="0"/>
    <n v="0.2"/>
    <n v="0"/>
    <n v="1"/>
    <n v="0"/>
    <n v="0"/>
    <n v="0"/>
    <n v="273000"/>
    <n v="0"/>
    <n v="0"/>
    <n v="273000"/>
    <n v="0"/>
    <n v="182000"/>
    <n v="0"/>
    <n v="182000"/>
    <n v="0"/>
    <n v="910000"/>
    <n v="273000"/>
  </r>
  <r>
    <s v="C.NG.PBW.DF.18.062"/>
    <s v="PWF FACILITY MAINTENANCE TOOLS AND EQUIPMENT"/>
    <s v="C.NG.PBW.DF.18.062"/>
    <s v="PWF FACILITY MAINTENANCE TOOLS AND EQUIPMENT"/>
    <s v="IRETI OMOTOSO"/>
    <s v="PRODUCTION"/>
    <n v="413001"/>
    <n v="4130"/>
    <s v="OF-MTCE"/>
    <s v="BASE JV"/>
    <s v="PRODUCTION"/>
    <s v="PRODUCTION"/>
    <s v="Asset Manager, Swamp West Hub"/>
    <s v="Asset Management Integration Lead"/>
    <x v="2"/>
    <s v="AFORD.AFODE@SHELL.COM"/>
    <x v="1"/>
    <s v="CAPEX"/>
    <m/>
    <m/>
    <m/>
    <s v="C_OGIS_FWS_A09"/>
    <m/>
    <m/>
    <m/>
    <n v="0"/>
    <n v="0"/>
    <n v="9760000"/>
    <n v="48000"/>
    <n v="80000"/>
    <n v="7808000"/>
    <n v="38400"/>
    <n v="64000"/>
    <n v="-16000"/>
    <s v="Cost optimization"/>
    <n v="9760000"/>
    <n v="48000"/>
    <n v="80000"/>
    <n v="9760000"/>
    <n v="48000"/>
    <n v="80000"/>
    <s v="Procure tools required  for the operations and maintenance of PWF facility equipment. Some tools are required to replace worn and defective tools, while others are new purchases to support safe and efficient maintenance activities.  _x000a_SNAP ON TOOL AGREEMENT NUMBER 4610014182_x000a_REPLACEMENT TOOL REQUEST_x000a_1.  HEAT GUN (150 USD) x 3 = $450_x000a_2.  GREASE GUN (101 USD) x 2 = $202_x000a_3.  HYDRAULIC HAND PUMP ASSY ENERPAC (450 USD) X 2= $900_x000a_4.  HEAVY DUTY SUCKET AND DRIVE 9/16 – 1 ½ (2,200 USD) = $2,200_x000a_TOTAL: $3752_x000a__x000a_NEW TOOL REQUEST_x000a_1.  COMPLETE INST TOOL BOX  (7434.22 USD) x 2 = $14,868.22_x000a_2.  FOXBORO TOOL KIT (433.99 USD) x 4 = $1,736 _x000a_3.  PNEUMATIC POWER TOOLS &amp; ACCESSORIES (850 USD ) X2 = $1,700_x000a_4.  CAMERON SPANNER RANGES 1” - 2” (450 USD) X 10PCS= $4,500_x000a_5.   COMPLETE MECHANICAL TOOLBOX(50,044.51 USD) = $50,042_x000a_6. DIESEL COMPRESION IGNITION TESTER (217.75 USD) x 3 =$653.25_x000a_7. TORQUE WRENCH (300 USD) x 2= $600_x000a_TOTAL: $74, 099.47"/>
    <m/>
    <m/>
    <m/>
    <m/>
    <m/>
    <m/>
    <m/>
    <m/>
    <m/>
    <m/>
    <m/>
    <m/>
    <n v="0"/>
    <n v="0"/>
    <n v="0"/>
    <n v="0"/>
    <n v="0"/>
    <n v="0"/>
    <n v="1"/>
    <n v="0"/>
    <n v="0"/>
    <n v="0"/>
    <n v="0"/>
    <n v="0"/>
    <n v="1"/>
    <n v="0"/>
    <n v="0"/>
    <n v="0"/>
    <n v="0"/>
    <n v="0"/>
    <n v="0"/>
    <n v="80000"/>
    <n v="0"/>
    <n v="0"/>
    <n v="0"/>
    <n v="0"/>
    <n v="0"/>
    <n v="80000"/>
    <n v="24000"/>
  </r>
  <r>
    <s v="C.NG.PCE.DF.18.006"/>
    <s v="EAST SWAMP 1- PROCESS PUMPS UPGRADE"/>
    <s v="C.NG.PCE.DF.18.006"/>
    <s v="EAST SWAMP 1- PROCESS PUMPS UPGRADE"/>
    <s v="IRETI OMOTOSO"/>
    <s v="PRODUCTION"/>
    <n v="13203"/>
    <n v="132"/>
    <s v="OF-E&amp;M"/>
    <s v="BASE JV"/>
    <s v="PRODUCTION"/>
    <s v="PRODUCTION"/>
    <s v="Asset Manager, Swamp East Hub"/>
    <s v="Asset Management Integration Lead"/>
    <x v="2"/>
    <s v="GBENGA.ALABUJA@SHELL.COM"/>
    <x v="1"/>
    <s v="CAPEX"/>
    <m/>
    <m/>
    <m/>
    <s v="C_OGIS_SE1_A14"/>
    <m/>
    <m/>
    <m/>
    <n v="0"/>
    <n v="0"/>
    <n v="92720000"/>
    <n v="456000"/>
    <n v="760000"/>
    <n v="92720000"/>
    <n v="456000"/>
    <n v="760000"/>
    <n v="0"/>
    <n v="0"/>
    <n v="92720000"/>
    <n v="456000"/>
    <n v="760000"/>
    <n v="92720000"/>
    <n v="451609.96"/>
    <n v="755609.96"/>
    <s v="a) Soku FS EP2 G342 MOH @F$220k_x000a_b) Belema FS export G3408 EP1&amp;2 MOH &amp; National Fluid End Inspection @F$180k_x000a_c) Provision and Installation of Effluent Pumps 2 Unit as Soku F$180k * 2 = F$360k_x000a_Total =F$760K_x000a_"/>
    <m/>
    <m/>
    <m/>
    <m/>
    <m/>
    <m/>
    <m/>
    <m/>
    <m/>
    <m/>
    <m/>
    <m/>
    <n v="0"/>
    <n v="0"/>
    <n v="0"/>
    <n v="0"/>
    <n v="0"/>
    <n v="0.28999999999999998"/>
    <n v="0.12"/>
    <n v="0.12"/>
    <n v="0"/>
    <n v="0.47"/>
    <n v="0"/>
    <n v="0"/>
    <n v="1"/>
    <n v="0"/>
    <n v="0"/>
    <n v="0"/>
    <n v="0"/>
    <n v="0"/>
    <n v="220399.99999999997"/>
    <n v="91200"/>
    <n v="91200"/>
    <n v="0"/>
    <n v="357200"/>
    <n v="0"/>
    <n v="0"/>
    <n v="760000"/>
    <n v="228000"/>
  </r>
  <r>
    <s v="C.NG.PCW.DF.18.004"/>
    <s v="WS2 - ESD VALVES REPLACEMENT"/>
    <s v="C.NG.PCW.DF.18.004"/>
    <s v="WS2 - ESD VALVES REPLACEMENT"/>
    <s v="IRETI OMOTOSO"/>
    <s v="PRODUCTION"/>
    <n v="13203"/>
    <n v="132"/>
    <s v="OF-E&amp;M"/>
    <s v="BASE JV"/>
    <s v="PRODUCTION"/>
    <s v="PRODUCTION"/>
    <s v="Asset Manager, Swamp West Hub"/>
    <s v="Asset Management Integration Lead"/>
    <x v="2"/>
    <s v="AFORD.AFODE@SHELL.COM"/>
    <x v="1"/>
    <s v="CAPEX"/>
    <m/>
    <m/>
    <m/>
    <s v="C_INCR_FWS_A16"/>
    <m/>
    <m/>
    <m/>
    <n v="0"/>
    <n v="0"/>
    <n v="25620000"/>
    <n v="126000"/>
    <n v="210000"/>
    <n v="20496000"/>
    <n v="100800"/>
    <n v="168000"/>
    <n v="-42000"/>
    <s v="Cost optimization"/>
    <n v="25620000"/>
    <n v="126000"/>
    <n v="210000"/>
    <n v="25620000"/>
    <n v="126000"/>
    <n v="210000"/>
    <s v="Node 1_x000a_a) Replacement of 2 pieces of 8&quot; MSDV @ F$55k each in Tunu FS = F$@ F$110k _x000a_b)Replacement of 1 pieces of 8&quot; MSDV in Yokri FS @ F$55k = F$55k_x000a_c)Replacement of 2 Actuators for Escavos and South Bank FS @ F$42K. PO -4510378891 _x000a_Total =F$207k                                                       "/>
    <m/>
    <m/>
    <m/>
    <m/>
    <m/>
    <m/>
    <m/>
    <m/>
    <m/>
    <m/>
    <m/>
    <m/>
    <n v="0"/>
    <n v="0"/>
    <n v="0"/>
    <n v="0"/>
    <n v="0.3"/>
    <n v="0"/>
    <n v="0"/>
    <n v="0.35"/>
    <n v="0"/>
    <n v="0.35"/>
    <n v="0"/>
    <n v="0"/>
    <n v="0.99999999999999989"/>
    <n v="0"/>
    <n v="0"/>
    <n v="0"/>
    <n v="0"/>
    <n v="63000"/>
    <n v="0"/>
    <n v="0"/>
    <n v="73500"/>
    <n v="0"/>
    <n v="73500"/>
    <n v="0"/>
    <n v="0"/>
    <n v="210000"/>
    <n v="63000"/>
  </r>
  <r>
    <s v="C.NG.PCW.DF.18.051"/>
    <s v="WS2 Major Overhaul of CAT Engines &amp; Generating sets SETS"/>
    <s v="C.NG.PCW.DF.18.051"/>
    <s v="WS2 Major Overhaul of CAT Engines &amp; Generating sets SETS"/>
    <s v="IRETI OMOTOSO"/>
    <s v="PRODUCTION"/>
    <n v="13206"/>
    <n v="132"/>
    <s v="OF-E&amp;M"/>
    <s v="BASE JV"/>
    <s v="PRODUCTION"/>
    <s v="PRODUCTION"/>
    <s v="Asset Manager, Swamp West Hub"/>
    <s v="Asset Management Integration Lead"/>
    <x v="2"/>
    <s v="AFORD.AFODE@SHELL.COM"/>
    <x v="1"/>
    <s v="CAPEX"/>
    <m/>
    <m/>
    <m/>
    <s v="C_OGIS_WS1_Z04"/>
    <m/>
    <m/>
    <m/>
    <n v="0"/>
    <n v="0"/>
    <n v="59780000"/>
    <n v="294000"/>
    <n v="490000"/>
    <n v="44286000"/>
    <n v="338800"/>
    <n v="484000"/>
    <n v="-6000"/>
    <s v="Cost optimization"/>
    <n v="59780000.000000007"/>
    <n v="294000"/>
    <n v="490000"/>
    <n v="59780000.000000007"/>
    <n v="294000"/>
    <n v="490000"/>
    <s v="a) MOH of Opukushi ICG/1 (CAT G3516 ) at  $180K_x000a_b)MOH of Benisede G3412 Pump 10 Driver at $220K_x000a_c) Procurement of 2nos Radiator Assembly, Bearward,5653800101 @ $45,799.70 each for Opukushi FS_x000a_ = F$91,599.40. (Two new radiators to replace faulty pump driver radiators due since 2014 in Swamp West.  PO 4510384305_x000a__x000a_Total =F$491,599.4"/>
    <m/>
    <m/>
    <m/>
    <m/>
    <m/>
    <m/>
    <m/>
    <m/>
    <m/>
    <m/>
    <m/>
    <m/>
    <n v="0"/>
    <n v="0"/>
    <n v="0"/>
    <n v="0"/>
    <n v="0"/>
    <n v="0"/>
    <n v="0.7"/>
    <n v="0"/>
    <n v="0.3"/>
    <n v="0"/>
    <n v="0"/>
    <n v="0"/>
    <n v="1"/>
    <n v="0"/>
    <n v="0"/>
    <n v="0"/>
    <n v="0"/>
    <n v="0"/>
    <n v="0"/>
    <n v="343000"/>
    <n v="0"/>
    <n v="147000"/>
    <n v="0"/>
    <n v="0"/>
    <n v="0"/>
    <n v="490000"/>
    <n v="147000"/>
  </r>
  <r>
    <s v="C.NG.PCW.DF.18.052"/>
    <s v="WS2 CRUDE OIL EVACUATION PUMPS  MAJOR OVERHAUL. "/>
    <s v="C.NG.PCW.DF.18.052"/>
    <s v="WS2 CRUDE OIL EVACUATION PUMPS  MAJOR OVERHAUL. "/>
    <s v="IRETI OMOTOSO"/>
    <s v="PRODUCTION"/>
    <n v="13203"/>
    <n v="132"/>
    <s v="OF-E&amp;M"/>
    <s v="BASE JV"/>
    <s v="PRODUCTION"/>
    <s v="PRODUCTION"/>
    <s v="Asset Manager, Swamp West Hub"/>
    <s v="Asset Management Integration Lead"/>
    <x v="2"/>
    <s v="AFORD.AFODE@SHELL.COM"/>
    <x v="1"/>
    <s v="CAPEX"/>
    <m/>
    <m/>
    <m/>
    <s v="C_OGIS_FWS_A14"/>
    <m/>
    <m/>
    <m/>
    <n v="0"/>
    <n v="0"/>
    <n v="84180000"/>
    <n v="414000"/>
    <n v="690000"/>
    <n v="67344000"/>
    <n v="331200"/>
    <n v="552000"/>
    <n v="-138000"/>
    <s v="Cost optimization"/>
    <n v="84180000"/>
    <n v="414000"/>
    <n v="690000"/>
    <n v="84180000"/>
    <n v="414000"/>
    <n v="690000"/>
    <s v="_x000a_a) MOH of Opukushi  CAT G342 Sulzer pump 5 at  $220K_x000a_b)MOH of Benisede CAT G342 Emsco pump 4  at $220K_x000a_c) MOH of Tunu CAT G342 Emsco pump 5  at $220K_x000a_d) Logistic /AGO cost:_x000a_  - Ramp barge @ N32,572.94 + $303 per day for 7days =N228,010.58 + $2,121 =F$2,868.6_x000a_  - Tugboat @ N135,587.07 + $1,260.72 per day for 7days = N949,109.49 + $8,825.04 = F$11,936.9_x000a_ - 6,000 liters of AGO @ $0.6 per liter = $3,600_x000a_e) Security running cost (Cost of fueling MPVs for marine escort, catering for GSA personnel) @ N1,000,000 = F$3,278.7_x000a_f) Catering per person/day @ N3,236.94 + $78.4, for 4 persons and 14days duration =N181,268.64 + $4,390.4_x000a_= F$4,984.7_x000a__x000a__x000a_Total =F$686,668.9"/>
    <m/>
    <m/>
    <m/>
    <m/>
    <m/>
    <m/>
    <m/>
    <m/>
    <m/>
    <m/>
    <m/>
    <m/>
    <n v="0"/>
    <n v="0"/>
    <n v="0.5"/>
    <n v="0"/>
    <n v="0"/>
    <n v="0"/>
    <n v="0"/>
    <n v="0.5"/>
    <n v="0"/>
    <n v="0"/>
    <n v="0"/>
    <n v="0"/>
    <n v="1"/>
    <n v="0"/>
    <n v="0"/>
    <n v="345000"/>
    <n v="0"/>
    <n v="0"/>
    <n v="0"/>
    <n v="0"/>
    <n v="345000"/>
    <n v="0"/>
    <n v="0"/>
    <n v="0"/>
    <n v="0"/>
    <n v="690000"/>
    <n v="207000"/>
  </r>
  <r>
    <s v="C.NG.PCW.DF.18.069"/>
    <s v="WS 2   - UNDERWATER TOPSIDE WH INSPECTION WEST"/>
    <s v="C.NG.PCW.DF.18.069"/>
    <s v="WS 2   - UNDERWATER TOPSIDE WH INSPECTION WEST"/>
    <s v="IRETI OMOTOSO"/>
    <s v="PRODUCTION"/>
    <n v="13203"/>
    <n v="132"/>
    <s v="OF-E&amp;M"/>
    <s v="BASE JV"/>
    <s v="PRODUCTION"/>
    <s v="PRODUCTION"/>
    <s v="Asset Manager, Swamp West Hub"/>
    <s v="Asset Management Integration Lead"/>
    <x v="2"/>
    <s v="AFORD.AFODE@SHELL.COM"/>
    <x v="1"/>
    <s v="CAPEX"/>
    <m/>
    <m/>
    <m/>
    <s v="C_FORT_WST_A15"/>
    <m/>
    <m/>
    <m/>
    <n v="0"/>
    <n v="0"/>
    <n v="118340000"/>
    <n v="582000"/>
    <n v="970000"/>
    <n v="118340000"/>
    <n v="582000"/>
    <n v="970000"/>
    <n v="0"/>
    <n v="0"/>
    <n v="118340000"/>
    <n v="582000"/>
    <n v="970000"/>
    <n v="118340000"/>
    <n v="582000"/>
    <n v="970000"/>
    <s v="Underdeck Refurbishment for Opukushi FS &amp; Jetty @ 557K and Benisede FS &amp; Jetty @410K _x000a_TOTAL = F$ 967K"/>
    <m/>
    <m/>
    <m/>
    <m/>
    <m/>
    <m/>
    <m/>
    <m/>
    <m/>
    <m/>
    <m/>
    <m/>
    <n v="0"/>
    <n v="0"/>
    <n v="0"/>
    <n v="0"/>
    <n v="0"/>
    <n v="0"/>
    <n v="0"/>
    <n v="0"/>
    <n v="0"/>
    <n v="0.5"/>
    <n v="0.5"/>
    <n v="0"/>
    <n v="1"/>
    <n v="0"/>
    <n v="0"/>
    <n v="0"/>
    <n v="0"/>
    <n v="0"/>
    <n v="0"/>
    <n v="0"/>
    <n v="0"/>
    <n v="0"/>
    <n v="485000"/>
    <n v="485000"/>
    <n v="0"/>
    <n v="970000"/>
    <n v="291000"/>
  </r>
  <r>
    <s v="C.NG.PCW.DG.18.060"/>
    <s v="SWAMP2  WEST AG COMPRESSORS INSPECTIONS/OVERHAULS."/>
    <s v="C.NG.PCW.DG.18.060"/>
    <s v="SWAMP2  WEST AG COMPRESSORS INSPECTIONS/OVERHAULS."/>
    <s v="IRETI OMOTOSO"/>
    <s v="PRODUCTION"/>
    <n v="13303"/>
    <n v="133"/>
    <s v="GAS"/>
    <s v="BASE JV"/>
    <s v="PRODUCTION"/>
    <s v="PRODUCTION"/>
    <s v="Asset Manager, Swamp West Hub"/>
    <s v="Asset Management Integration Lead"/>
    <x v="2"/>
    <s v="AFORD.AFODE@SHELL.COM"/>
    <x v="1"/>
    <s v="CAPEX"/>
    <m/>
    <m/>
    <m/>
    <s v="C_OGIS_MAI_A21"/>
    <m/>
    <m/>
    <m/>
    <n v="0"/>
    <n v="0"/>
    <n v="4880000"/>
    <n v="24000"/>
    <n v="40000"/>
    <n v="4880000"/>
    <n v="24000"/>
    <n v="40000"/>
    <n v="0"/>
    <n v="0"/>
    <n v="4880000"/>
    <n v="24000"/>
    <n v="40000"/>
    <n v="4880000"/>
    <n v="24000"/>
    <n v="40000"/>
    <s v="a) MOH of 15T Air Compressor @ $20k each for South Bank FS &amp; Opukushi FS _x000a__x000a_Total =F$40k_x000a__x000a_"/>
    <m/>
    <m/>
    <m/>
    <m/>
    <m/>
    <m/>
    <m/>
    <m/>
    <m/>
    <m/>
    <m/>
    <m/>
    <n v="0"/>
    <n v="0"/>
    <n v="0"/>
    <n v="0"/>
    <n v="0"/>
    <n v="0.7"/>
    <n v="0"/>
    <n v="0.3"/>
    <n v="0"/>
    <n v="0"/>
    <n v="0"/>
    <n v="0"/>
    <n v="1"/>
    <n v="0"/>
    <n v="0"/>
    <n v="0"/>
    <n v="0"/>
    <n v="0"/>
    <n v="28000"/>
    <n v="0"/>
    <n v="12000"/>
    <n v="0"/>
    <n v="0"/>
    <n v="0"/>
    <n v="0"/>
    <n v="40000"/>
    <n v="12000"/>
  </r>
  <r>
    <s v="C.NG.POE.OR.14.008"/>
    <s v="LAB, FIELD TESTING AND MEASURING EQUIPMENT"/>
    <s v="C.NG.POE.OR.14.008"/>
    <s v="CHEMISTRY LABORATORY UPGRADE"/>
    <s v="IRETI OMOTOSO"/>
    <s v="PRODUCTION"/>
    <n v="13204"/>
    <n v="132"/>
    <s v="OF-E&amp;M"/>
    <s v="BASE JV"/>
    <s v="PRODUCTION"/>
    <s v="PRODUCTION"/>
    <s v="Production Services Manager"/>
    <s v="Hd Prodn Chemistry &amp; Discipline Lead"/>
    <x v="3"/>
    <s v="MICHAEL.OSUAGWU@SHELL.COM"/>
    <x v="1"/>
    <s v="CAPEX"/>
    <m/>
    <m/>
    <m/>
    <s v="C_FLDX_CWW_U06"/>
    <m/>
    <m/>
    <m/>
    <n v="89433.440000000017"/>
    <n v="115890.86000000002"/>
    <n v="8326195"/>
    <n v="62701"/>
    <n v="90000"/>
    <n v="8326195"/>
    <n v="62701"/>
    <n v="90000"/>
    <n v="0"/>
    <n v="0"/>
    <n v="8326195"/>
    <n v="62701"/>
    <n v="90000"/>
    <n v="8326195"/>
    <n v="62701"/>
    <n v="90000"/>
    <s v="1no General Purpose Oven with Fan (N559,680 &amp; $2,753), 1no Conductivity &amp; Turbidity Meter with accessories (N828,488 &amp; $20,548), 2no Monobed Deionser with housing (N124,440 &amp; $612), 1no Chemical Oxygen Demand Analyzer (N238,550 &amp; $1,173), 1no Biochemical Oxygen Demand Analyzer (N65,978 &amp; $324), 1no unit of Total Hydrocarbon Analyzer with accessories &amp; standards (N1,084,275 &amp; $5,333) and 1no unit of ERAVAP vapour pressure Tester (N6,497,964 &amp; $31,957) Total - F$93.5K"/>
    <m/>
    <m/>
    <m/>
    <m/>
    <m/>
    <m/>
    <m/>
    <m/>
    <m/>
    <m/>
    <m/>
    <m/>
    <n v="0"/>
    <n v="0"/>
    <n v="0"/>
    <n v="0.1"/>
    <n v="0.1"/>
    <n v="0.3"/>
    <n v="0.1"/>
    <n v="0.2"/>
    <n v="0.05"/>
    <n v="0.05"/>
    <n v="0.05"/>
    <n v="0.05"/>
    <n v="1.0000000000000002"/>
    <n v="0"/>
    <n v="0"/>
    <n v="0"/>
    <n v="9000"/>
    <n v="9000"/>
    <n v="27000"/>
    <n v="9000"/>
    <n v="18000"/>
    <n v="4500"/>
    <n v="4500"/>
    <n v="4500"/>
    <n v="4500"/>
    <n v="90000"/>
    <n v="27000"/>
  </r>
  <r>
    <s v="C.NG.PPE.DP.17.002"/>
    <s v="PIPELINE MANIFOLD UPGRADE -EAST"/>
    <s v="C.NG.PPE.DP.13.002"/>
    <s v="PIPELINE MANIFOLD UPGRADE -EAST (PIPELINES, FLOWLINES &amp; RISERS - OIL (LAND, SWAMP, AND SHALLOW WATERS))"/>
    <s v="IRETI OMOTOSO"/>
    <s v="PRODUCTION"/>
    <n v="13210"/>
    <n v="132"/>
    <s v="OF-E&amp;M"/>
    <s v="BASE JV"/>
    <s v="PRODUCTION"/>
    <s v="PRODUCTION"/>
    <s v="Pipeline Asset Manager"/>
    <s v="_x0009_Head, Pipeline Operations &amp; Maintenance Mgt.                             "/>
    <x v="0"/>
    <s v="EWORITSE.SANIYO@SHELL.COM"/>
    <x v="1"/>
    <s v="CAPEX"/>
    <m/>
    <m/>
    <m/>
    <s v="C_OGIS_EPP_F02"/>
    <m/>
    <m/>
    <m/>
    <n v="0"/>
    <n v="101694.57"/>
    <n v="48800000"/>
    <n v="640000"/>
    <n v="800000"/>
    <n v="48800000"/>
    <n v="640000"/>
    <n v="800000"/>
    <n v="0"/>
    <n v="0"/>
    <n v="48800000"/>
    <n v="640000"/>
    <n v="800000"/>
    <n v="48800000"/>
    <n v="640000"/>
    <n v="800000"/>
    <s v="1. Bomu Manifold Upgrade works (Installation of Launcher and reciever barrels and manifold concrete works)_x000a_2. Kolo Creek Manifold Civil works"/>
    <m/>
    <m/>
    <m/>
    <m/>
    <m/>
    <m/>
    <m/>
    <m/>
    <m/>
    <m/>
    <m/>
    <m/>
    <n v="0"/>
    <n v="0"/>
    <n v="0"/>
    <n v="0"/>
    <n v="0.375"/>
    <n v="0"/>
    <n v="0"/>
    <n v="0"/>
    <n v="0"/>
    <n v="0.625"/>
    <n v="0"/>
    <n v="0"/>
    <n v="1"/>
    <n v="0"/>
    <n v="0"/>
    <n v="0"/>
    <n v="0"/>
    <n v="300000"/>
    <n v="0"/>
    <n v="0"/>
    <n v="0"/>
    <n v="0"/>
    <n v="500000"/>
    <n v="0"/>
    <n v="0"/>
    <n v="800000"/>
    <n v="240000"/>
  </r>
  <r>
    <s v="C.NG.PPE.DP.17.003"/>
    <s v="PIPELINES CATHODIC PROTECTION SYSTEM-EAST"/>
    <s v="C.NG.PPE.DP.13.003"/>
    <s v="PIPELINES CATHODIC PROTECTION SYSTEM-EAST"/>
    <s v="IRETI OMOTOSO"/>
    <s v="PRODUCTION"/>
    <n v="412002"/>
    <n v="4120"/>
    <s v="OF-MTCE"/>
    <s v="BASE JV"/>
    <s v="PRODUCTION"/>
    <s v="PRODUCTION"/>
    <s v="Pipeline Asset Manager"/>
    <s v="_x0009_Head, Pipeline Operations &amp; Maintenance Mgt.                             "/>
    <x v="0"/>
    <s v="ADEBOYE.SOBAYO@SHELL.COM"/>
    <x v="1"/>
    <s v="CAPEX"/>
    <m/>
    <m/>
    <m/>
    <s v="C_OGIS_EPP_F01"/>
    <m/>
    <m/>
    <m/>
    <n v="0"/>
    <n v="704018.30999999994"/>
    <n v="46360000"/>
    <n v="228000"/>
    <n v="380000"/>
    <n v="103700000"/>
    <n v="1360000"/>
    <n v="1700000"/>
    <n v="1320000"/>
    <s v="1. 2 NOS. GROUNDBED INSTALLATION/UPGRADE - $270_x000a_2. 70 NOS. TEST POST REPLACEMENT/INSTALLATION - $6K - $420_x000a_3. 41 NOS. SACRIFICIAL ANODE REPLACEMENT/INSTALLATION - $245K_x000a_4. MATERIALS FOR GROUNDBED INSTALLATION (D-METER, CABLES) - $380K"/>
    <n v="46360000"/>
    <n v="228000"/>
    <n v="380000"/>
    <n v="46360000"/>
    <n v="228000"/>
    <n v="380000"/>
    <s v="1. 1 NOS. GROUNDBED INSTALLATION/UPGRADE - $180K_x000a_2. 12 NOS. TEST POST REPLACEMENT/INSTALLATION - $60K_x000a_3. 11 NOS. SACRIFICIAL ANODE REPLACEMENT/INSTALLATION - $50K_x000a_4. 1 NOS. SOLAR SYSTEM UPGRADE/REHABILITATION - $90K"/>
    <m/>
    <m/>
    <m/>
    <m/>
    <m/>
    <m/>
    <m/>
    <m/>
    <m/>
    <m/>
    <m/>
    <m/>
    <n v="0"/>
    <n v="0"/>
    <n v="0.15789473684210525"/>
    <n v="0.47368421052631576"/>
    <n v="0.13157894736842105"/>
    <n v="0.23684210526315788"/>
    <n v="0"/>
    <n v="0"/>
    <n v="0"/>
    <n v="0"/>
    <n v="0"/>
    <n v="0"/>
    <n v="0.99999999999999989"/>
    <n v="0"/>
    <n v="0"/>
    <n v="60000"/>
    <n v="180000"/>
    <n v="50000"/>
    <n v="90000"/>
    <n v="0"/>
    <n v="0"/>
    <n v="0"/>
    <n v="0"/>
    <n v="0"/>
    <n v="0"/>
    <n v="380000"/>
    <n v="114000"/>
  </r>
  <r>
    <s v="C.NG.PPE.DP.17.005"/>
    <s v="PROCUREMENT &amp; REPLACEMENT OF DEFECTIVE VALVES ON OIL NETWORKS-EAST"/>
    <s v="C.NG.PPE.DP.13.005"/>
    <s v="PROCUREMENT &amp; REPLACEMENT OF DEFECTIVE VALVES ON OIL AND GAS NETWORKS-EAST"/>
    <s v="IRETI OMOTOSO"/>
    <s v="PRODUCTION"/>
    <n v="13204"/>
    <n v="132"/>
    <s v="OF-E&amp;M"/>
    <s v="BASE JV"/>
    <s v="PRODUCTION"/>
    <s v="PRODUCTION"/>
    <s v="Pipeline Asset Manager"/>
    <s v="_x0009_Head, Pipeline Operations &amp; Maintenance Mgt.                             "/>
    <x v="0"/>
    <s v="EWORITSE.SANIYO@SHELL.COM"/>
    <x v="1"/>
    <s v="CAPEX"/>
    <m/>
    <m/>
    <m/>
    <s v="C_OGIS_EPP_F06"/>
    <m/>
    <m/>
    <m/>
    <n v="0"/>
    <n v="640326.02999999991"/>
    <n v="75945000"/>
    <n v="581000"/>
    <n v="830000"/>
    <n v="75945000"/>
    <n v="581000"/>
    <n v="830000"/>
    <n v="0"/>
    <n v="0"/>
    <n v="75945000"/>
    <n v="581000"/>
    <n v="830000"/>
    <n v="75945000"/>
    <n v="581000"/>
    <n v="830000"/>
    <s v="1. PROCUREMENT OF VALVES ON TNP OIL  NETWORK - $500K_x000a_2. REPLACEMENT OF DEFECTIVE PASSING VALVES ON TNP OIL  NETWORK - $325K"/>
    <m/>
    <m/>
    <m/>
    <m/>
    <m/>
    <m/>
    <m/>
    <m/>
    <m/>
    <m/>
    <m/>
    <m/>
    <n v="0"/>
    <n v="0"/>
    <n v="3.614457831325301E-2"/>
    <n v="0.30120481927710846"/>
    <n v="6.0240963855421686E-2"/>
    <n v="0.12048192771084337"/>
    <n v="6.0240963855421686E-2"/>
    <n v="6.0240963855421686E-2"/>
    <n v="6.0240963855421686E-2"/>
    <n v="0.30120481927710846"/>
    <n v="0"/>
    <n v="0"/>
    <n v="1"/>
    <n v="0"/>
    <n v="0"/>
    <n v="30000"/>
    <n v="250000.00000000003"/>
    <n v="50000"/>
    <n v="100000"/>
    <n v="50000"/>
    <n v="50000"/>
    <n v="50000"/>
    <n v="250000.00000000003"/>
    <n v="0"/>
    <n v="0"/>
    <n v="830000"/>
    <n v="249000"/>
  </r>
  <r>
    <s v="C.NG.PPE.DP.17.008"/>
    <s v="GAS PIPELINES AND MANIFOLD UPGRADE- EAST "/>
    <s v="C.NG.PPE.DP.13.008"/>
    <s v="GAS PIPELINES UPGRADE- EAST "/>
    <s v="IRETI OMOTOSO"/>
    <s v="PRODUCTION"/>
    <n v="13310"/>
    <n v="133"/>
    <s v="GAS"/>
    <s v="BASE JV"/>
    <s v="PRODUCTION"/>
    <s v="PRODUCTION"/>
    <s v="Pipeline Asset Manager"/>
    <s v="_x0009_Head, Pipeline Operations &amp; Maintenance Mgt.                             "/>
    <x v="0"/>
    <s v="EWORITSE.SANIYO@SHELL.COM"/>
    <x v="1"/>
    <s v="CAPEX"/>
    <m/>
    <m/>
    <m/>
    <s v="C_OGIS_EPP_F03"/>
    <m/>
    <m/>
    <m/>
    <n v="0"/>
    <n v="0"/>
    <n v="402600000"/>
    <n v="3080000"/>
    <n v="4400000"/>
    <n v="109800000"/>
    <n v="840000"/>
    <n v="1200000"/>
    <n v="-3200000"/>
    <s v="ORIGINAL SCOPE DEFERRED TO 2019:_x000a_1. PROCUREMENT OF 8NOS. 40&quot; VALVES FOR GAS NETWORK -$4mln_x000a_2. REPLACEMENT OF DEFECTIVE/PASSING VALVES ON GAS MANIFOLDS $400K_x000a__x000a_NEW SCOPE:_x000a_1. PROCUREMENT OF 2NOS. 40&quot; VALVES FOR GAS NETWORK -$1.2MLN_x000a_"/>
    <n v="402600000"/>
    <n v="3080000"/>
    <n v="4400000"/>
    <n v="402600000"/>
    <n v="3080000"/>
    <n v="4400000"/>
    <s v="1. PROCUREMENT OF 8NOS. 40&quot; VALVES FOR GAS NETWORK -$4mln"/>
    <m/>
    <m/>
    <m/>
    <m/>
    <m/>
    <m/>
    <m/>
    <m/>
    <m/>
    <m/>
    <m/>
    <m/>
    <n v="0"/>
    <n v="0"/>
    <n v="0"/>
    <n v="0"/>
    <n v="0"/>
    <n v="0"/>
    <n v="0"/>
    <n v="0"/>
    <n v="0"/>
    <n v="0.90909090909090906"/>
    <n v="9.0909090909090912E-2"/>
    <n v="0"/>
    <n v="1"/>
    <n v="0"/>
    <n v="0"/>
    <n v="0"/>
    <n v="0"/>
    <n v="0"/>
    <n v="0"/>
    <n v="0"/>
    <n v="0"/>
    <n v="0"/>
    <n v="4000000"/>
    <n v="400000"/>
    <n v="0"/>
    <n v="4400000"/>
    <n v="1320000"/>
  </r>
  <r>
    <s v="C.NG.PPE.NP.17.001"/>
    <s v="PIPELINES SECURITY IMPROVEMENT-EAST"/>
    <s v="C.NG.PPE.NP.13.001"/>
    <s v="PIPELINES SECURITY IMPROVEMENT-EAST"/>
    <s v="IRETI OMOTOSO"/>
    <s v="PRODUCTION"/>
    <n v="13210"/>
    <n v="132"/>
    <s v="OF-CIVIL"/>
    <s v="BASE JV"/>
    <s v="PRODUCTION"/>
    <s v="PRODUCTION"/>
    <s v="Pipeline Asset Manager"/>
    <s v="_x0009_Head, Pipeline Operations &amp; Maintenance Mgt.                             "/>
    <x v="0"/>
    <s v="CYPRIANA.WILKEY@SHELL.COM"/>
    <x v="1"/>
    <s v="CAPEX"/>
    <m/>
    <m/>
    <m/>
    <s v="C_OGIS_EPP_F05"/>
    <m/>
    <m/>
    <m/>
    <n v="0"/>
    <n v="315565.13999999996"/>
    <n v="36935500"/>
    <n v="8900"/>
    <n v="130000"/>
    <n v="36935500"/>
    <n v="8900"/>
    <n v="130000"/>
    <n v="0"/>
    <n v="0"/>
    <n v="36935500"/>
    <n v="8900"/>
    <n v="130000"/>
    <n v="36935500"/>
    <n v="8900"/>
    <n v="130000"/>
    <s v="1. CONSTRUCTION OF GUARD HUTS/SHELTERS LAND &amp; SWAMP - $44k_x000a_2. PROCURE 4&quot; &amp; 2&quot; LINE PIPES FOR FABRICATION AND INSTALLATION OF ROW MOVEMENT BREAKERS &amp; SIGNPOSTS (INCL. REHABS)  - $8.9k_x000a_Planned Locations : 16” Agbada – Imo River (Imo river); 18&quot; Assa - Rumuekpe (Ihuaba);  16&quot; Nunr - Kolocreek ( Agbura); 40&quot; EGGS II (Onunagha, Onopa, Yeneza-Epie, Opolo-Epie, Okutukutu/Etegwe, Outasega, Edepie, Imiringi, Obedum, Anyu, Akani, Elem-Sangana); 16” Egbm – Assa (Assa)."/>
    <m/>
    <m/>
    <m/>
    <m/>
    <m/>
    <m/>
    <m/>
    <m/>
    <m/>
    <m/>
    <m/>
    <m/>
    <n v="7.0000000000000007E-2"/>
    <n v="0"/>
    <n v="0"/>
    <n v="0.31"/>
    <n v="0"/>
    <n v="0"/>
    <n v="0"/>
    <n v="0.31"/>
    <n v="0"/>
    <n v="0.31"/>
    <n v="0"/>
    <n v="0"/>
    <n v="1"/>
    <n v="9100"/>
    <n v="0"/>
    <n v="0"/>
    <n v="40300"/>
    <n v="0"/>
    <n v="0"/>
    <n v="0"/>
    <n v="40300"/>
    <n v="0"/>
    <n v="40300"/>
    <n v="0"/>
    <n v="0"/>
    <n v="130000"/>
    <n v="39000"/>
  </r>
  <r>
    <s v="C.NG.PPE.OR.17.011"/>
    <s v="PROCUREMENT OF OIL SPILL RESPONSE EQUIPMENT-EAST"/>
    <s v="C.NG.PPE.OR.13.011"/>
    <s v="PROCUREMENT OF OIL SPILL RESPONSE EQUIPMENT-EAST"/>
    <s v="IRETI OMOTOSO"/>
    <s v="PRODUCTION"/>
    <n v="13401"/>
    <n v="134"/>
    <s v="HSE"/>
    <s v="BASE JV"/>
    <s v="PRODUCTION"/>
    <s v="PRODUCTION"/>
    <s v="Pipeline Asset Manager"/>
    <s v="_x0009_Head, Pipeline Operations &amp; Maintenance Mgt.                             "/>
    <x v="0"/>
    <s v="DAMIAN-PAUL.AGUIYI@SHELL.COM"/>
    <x v="1"/>
    <s v="CAPEX"/>
    <m/>
    <m/>
    <m/>
    <s v="C_OGIS_EPP_F04"/>
    <m/>
    <m/>
    <m/>
    <n v="0"/>
    <n v="625606.87"/>
    <n v="121928156.94500001"/>
    <n v="235.55099999999999"/>
    <n v="400000"/>
    <n v="121928156.94500001"/>
    <n v="235.55099999999999"/>
    <n v="400000"/>
    <n v="0"/>
    <n v="0"/>
    <n v="121928156.94500001"/>
    <n v="235.55099999999999"/>
    <n v="400000"/>
    <n v="4270000"/>
    <n v="56000"/>
    <n v="70000"/>
    <s v="1. 300M OFFSHORE BOOMS (DESMI, LAMOR, ECO-SERVICE) - $330K_x000a_2. 1 ZODIAC BOAT FOR OFFSHORE RESPONSE - $70K"/>
    <m/>
    <m/>
    <m/>
    <m/>
    <m/>
    <m/>
    <m/>
    <m/>
    <m/>
    <m/>
    <m/>
    <m/>
    <n v="0"/>
    <n v="0"/>
    <n v="0"/>
    <n v="0"/>
    <n v="0"/>
    <n v="0"/>
    <n v="0"/>
    <n v="0"/>
    <n v="0"/>
    <n v="1"/>
    <n v="0"/>
    <n v="0"/>
    <n v="1"/>
    <n v="0"/>
    <n v="0"/>
    <n v="0"/>
    <n v="0"/>
    <n v="0"/>
    <n v="0"/>
    <n v="0"/>
    <n v="0"/>
    <n v="0"/>
    <n v="400000"/>
    <n v="0"/>
    <n v="0"/>
    <n v="400000"/>
    <n v="120000"/>
  </r>
  <r>
    <s v="C.NG.PPW.DP.17.002"/>
    <s v="PIPELINE MANIFOLD UPGRADE-WEST"/>
    <s v="C.NG.PPW.DP.13.002"/>
    <s v="PIPELINE MANIFOLD UPGRADE-WEST"/>
    <s v="IRETI OMOTOSO"/>
    <s v="PRODUCTION"/>
    <n v="13210"/>
    <n v="132"/>
    <s v="OF-E&amp;M"/>
    <s v="BASE JV"/>
    <s v="PRODUCTION"/>
    <s v="PRODUCTION"/>
    <s v="Pipeline Asset Manager"/>
    <s v="_x0009_Head, Pipeline Operations &amp; Maintenance Mgt.                             "/>
    <x v="0"/>
    <s v="SANNI.MOHAMMED@SHELL.COM"/>
    <x v="1"/>
    <s v="CAPEX"/>
    <m/>
    <m/>
    <m/>
    <s v="C_OGIS_WPP_A02"/>
    <m/>
    <m/>
    <m/>
    <n v="0"/>
    <n v="252278.02000000002"/>
    <n v="29280000"/>
    <n v="384000"/>
    <n v="480000"/>
    <n v="29280000"/>
    <n v="384000"/>
    <n v="480000"/>
    <n v="0"/>
    <n v="0"/>
    <n v="29280000"/>
    <n v="384000"/>
    <n v="480000"/>
    <n v="29280000"/>
    <n v="384000"/>
    <n v="480000"/>
    <s v="1. REPLACEMENT AT FORCADOS RIVER MANIFOLD - $261K_x000a_2. 2 NOS. VALVE CHANGE OUT AT FORCADOS TERMINAL - $81K_x000a_3. VALVE CHANGE OUT AT BRASS CREEK MANIFOLD - $140K"/>
    <m/>
    <m/>
    <m/>
    <m/>
    <m/>
    <m/>
    <m/>
    <m/>
    <m/>
    <m/>
    <m/>
    <m/>
    <n v="0"/>
    <n v="0"/>
    <n v="0"/>
    <n v="0"/>
    <n v="0"/>
    <n v="0.16666666666666666"/>
    <n v="0.41666666666666669"/>
    <n v="0"/>
    <n v="0.41666666666666669"/>
    <n v="0"/>
    <n v="0"/>
    <n v="0"/>
    <n v="1"/>
    <n v="0"/>
    <n v="0"/>
    <n v="0"/>
    <n v="0"/>
    <n v="0"/>
    <n v="80000"/>
    <n v="200000"/>
    <n v="0"/>
    <n v="200000"/>
    <n v="0"/>
    <n v="0"/>
    <n v="0"/>
    <n v="480000"/>
    <n v="144000"/>
  </r>
  <r>
    <s v="C.NG.PPW.DP.17.003"/>
    <s v="CATHODIC PROTECTION SYSTEM MAINTENANCE/ UPGRADES - WEST:"/>
    <s v="C.NG.PPW.DP.13.003"/>
    <s v="CATHODIC PROTECTION SYSTEM MAINTENANCE/ UPGRADES - WEST:"/>
    <s v="IRETI OMOTOSO"/>
    <s v="PRODUCTION"/>
    <n v="413001"/>
    <n v="4130"/>
    <s v="OF-MTCE"/>
    <s v="BASE JV"/>
    <s v="PRODUCTION"/>
    <s v="PRODUCTION"/>
    <s v="Pipeline Asset Manager"/>
    <s v="_x0009_Head, Pipeline Operations &amp; Maintenance Mgt.                             "/>
    <x v="0"/>
    <s v="ADEBOYE.SOBAYO@SHELL.COM"/>
    <x v="1"/>
    <s v="CAPEX"/>
    <m/>
    <m/>
    <m/>
    <s v="C_OGIS_WPP_A01"/>
    <m/>
    <m/>
    <m/>
    <n v="0"/>
    <n v="242287.86"/>
    <n v="25620000"/>
    <n v="126000"/>
    <n v="210000"/>
    <n v="40504000"/>
    <n v="531200"/>
    <n v="664000"/>
    <n v="454000"/>
    <s v="1. 2 NOS. GROUNDBED INSTALLATION/UPGRADE @ $150K EACH - $300_x000a_1. 10 NOS. TEST POST REPLACEMENT/INSTALLATION - $60K_x000a_3. 15 NOS. SACRIFICIAL ANODE REPLACEMENT/INSTALLATION - $90K"/>
    <n v="25620000"/>
    <n v="126000"/>
    <n v="210000"/>
    <n v="25620000"/>
    <n v="126000"/>
    <n v="210000"/>
    <s v="1. 24 NOS. TEST POST REPLACEMENT/INSTALLATION - $120K_x000a_2. CP SYSTEMS MATERIALS/EQUIPMENTS $90k"/>
    <m/>
    <m/>
    <m/>
    <m/>
    <m/>
    <m/>
    <m/>
    <m/>
    <m/>
    <m/>
    <m/>
    <m/>
    <n v="0"/>
    <n v="0"/>
    <n v="0.5714285714285714"/>
    <n v="0"/>
    <n v="0"/>
    <n v="0"/>
    <n v="0"/>
    <n v="0"/>
    <n v="0"/>
    <n v="0.42857142857142855"/>
    <n v="0"/>
    <n v="0"/>
    <n v="1"/>
    <n v="0"/>
    <n v="0"/>
    <n v="120000"/>
    <n v="0"/>
    <n v="0"/>
    <n v="0"/>
    <n v="0"/>
    <n v="0"/>
    <n v="0"/>
    <n v="90000"/>
    <n v="0"/>
    <n v="0"/>
    <n v="210000"/>
    <n v="63000"/>
  </r>
  <r>
    <s v="C.NG.PPW.DP.17.008"/>
    <s v="GAS PIPELINE AND MANIFOLD UPGRADE"/>
    <s v="C.NG.PPW.DP.13.008"/>
    <s v="GAS PIPELINE AND MANIFOLD UPGRADE"/>
    <s v="IRETI OMOTOSO"/>
    <s v="PRODUCTION"/>
    <n v="13310"/>
    <n v="133"/>
    <s v="GAS"/>
    <s v="BASE JV"/>
    <s v="PRODUCTION"/>
    <s v="PRODUCTION"/>
    <s v="Pipeline Asset Manager"/>
    <s v="_x0009_Head, Pipeline Operations &amp; Maintenance Mgt.                             "/>
    <x v="0"/>
    <s v="SANNI.MOHAMMED@SHELL.COM"/>
    <x v="1"/>
    <s v="CAPEX"/>
    <m/>
    <m/>
    <m/>
    <s v="C_OGIS_PPW_A07"/>
    <m/>
    <m/>
    <m/>
    <n v="0"/>
    <n v="0"/>
    <n v="4880000"/>
    <n v="64000"/>
    <n v="80000"/>
    <n v="0"/>
    <n v="0"/>
    <n v="0"/>
    <n v="-80000"/>
    <s v="ACTIVITY DEFERRED TO 2019"/>
    <n v="4880000"/>
    <n v="64000"/>
    <n v="80000"/>
    <n v="4880000"/>
    <n v="64000"/>
    <n v="80000"/>
    <s v="1. DEFECTIVE VALVE CHANGE OUT NORTH BANK MANIFOLD - $81K"/>
    <m/>
    <m/>
    <m/>
    <m/>
    <m/>
    <m/>
    <m/>
    <m/>
    <m/>
    <m/>
    <m/>
    <m/>
    <n v="0"/>
    <n v="0"/>
    <n v="0"/>
    <n v="0"/>
    <n v="0"/>
    <n v="0"/>
    <n v="0"/>
    <n v="0"/>
    <n v="1"/>
    <n v="0"/>
    <n v="0"/>
    <n v="0"/>
    <n v="1"/>
    <n v="0"/>
    <n v="0"/>
    <n v="0"/>
    <n v="0"/>
    <n v="0"/>
    <n v="0"/>
    <n v="0"/>
    <n v="0"/>
    <n v="80000"/>
    <n v="0"/>
    <n v="0"/>
    <n v="0"/>
    <n v="80000"/>
    <n v="24000"/>
  </r>
  <r>
    <s v="C.NG.PPW.NP.17.001"/>
    <s v="PIPELINES SECURITY IMPROVEMENT-WEST"/>
    <s v="C.NG.PPW.NP.13.001"/>
    <s v="PIPELINES SECURITY IMPROVEMENT-WEST "/>
    <s v="IRETI OMOTOSO"/>
    <s v="PRODUCTION"/>
    <n v="13210"/>
    <n v="132"/>
    <s v="OF-E&amp;M"/>
    <s v="BASE JV"/>
    <s v="PRODUCTION"/>
    <s v="PRODUCTION"/>
    <s v="Pipeline Asset Manager"/>
    <s v="_x0009_Head, Pipeline Operations &amp; Maintenance Mgt.                             "/>
    <x v="0"/>
    <s v="CYPRIANA.WILKEY@SHELL.COM"/>
    <x v="1"/>
    <s v="CAPEX"/>
    <m/>
    <m/>
    <m/>
    <s v="C_OGIS_WPP_A03"/>
    <m/>
    <m/>
    <m/>
    <n v="0"/>
    <n v="102427.38"/>
    <n v="46085500"/>
    <n v="8900"/>
    <n v="160000"/>
    <n v="46085500"/>
    <n v="8900"/>
    <n v="160000"/>
    <n v="0"/>
    <n v="0"/>
    <n v="46085500"/>
    <n v="8900"/>
    <n v="160000"/>
    <n v="46085500"/>
    <n v="8900"/>
    <n v="160000"/>
    <s v="1. CONSTRUCTION OF GUARD HUTS/SHELTERS LAND &amp; SWAMP - $69k_x000a_2. PROCURE 4&quot; &amp; 200 2&quot; LINE PIPES FOR FABRICATION AND INSTALLATION OF ROW MOVEMENT BREAKERS &amp; SIGNPOSTS (INCL. REHABS)  - $8.9k_x000a_Planned Locations : 20” TEP Otumara - Escravos (Otumara); 24” TRP   Brass Creek Mf – Forcados Terminal (Odimodi, Ogulagha, Aghoro I &amp; II, Egbemo- Angalabiri, Tamogbene,); 16” Tunu Delivery Line (Tunu, Agbidiama); 12” Benisede Delivery Line(Benisede), 20” Opukushi – Brass creek (Opukushi, Peretorugbene)"/>
    <m/>
    <m/>
    <m/>
    <m/>
    <m/>
    <m/>
    <m/>
    <m/>
    <m/>
    <m/>
    <m/>
    <m/>
    <n v="6.1249999999999999E-2"/>
    <n v="0"/>
    <n v="0"/>
    <n v="0.31"/>
    <n v="0"/>
    <n v="0"/>
    <n v="0"/>
    <n v="0.31"/>
    <n v="0"/>
    <n v="0.31874999999999998"/>
    <n v="0"/>
    <n v="0"/>
    <n v="0.99999999999999989"/>
    <n v="9800"/>
    <n v="0"/>
    <n v="0"/>
    <n v="49600"/>
    <n v="0"/>
    <n v="0"/>
    <n v="0"/>
    <n v="49600"/>
    <n v="0"/>
    <n v="51000"/>
    <n v="0"/>
    <n v="0"/>
    <n v="160000"/>
    <n v="48000"/>
  </r>
  <r>
    <s v="C.NG.PPW.OR.17.006"/>
    <s v="PROCURMENT OF OIL SPILL RESPONSE EQUIPMENT - WEST"/>
    <s v="C.NG.PPW.OR.13.006"/>
    <s v="PROCURMENT OF OIL SPILL RESPONSE EQUIPMENT - WEST"/>
    <s v="IRETI OMOTOSO"/>
    <s v="PRODUCTION"/>
    <n v="13401"/>
    <n v="134"/>
    <s v="HSE"/>
    <s v="BASE JV"/>
    <s v="PRODUCTION"/>
    <s v="PRODUCTION"/>
    <s v="Pipeline Asset Manager"/>
    <s v="_x0009_Head, Pipeline Operations &amp; Maintenance Mgt.                             "/>
    <x v="0"/>
    <s v="DAMIAN-PAUL.AGUIYI@SHELL.COM"/>
    <x v="1"/>
    <s v="CAPEX"/>
    <m/>
    <m/>
    <m/>
    <s v="C_OGIS_WPP_A05"/>
    <m/>
    <m/>
    <m/>
    <n v="0"/>
    <n v="513076.65"/>
    <n v="40125633.164999999"/>
    <n v="188440.54699999999"/>
    <n v="320000"/>
    <n v="40125633.164999999"/>
    <n v="188440.54699999999"/>
    <n v="320000"/>
    <n v="0"/>
    <n v="0"/>
    <n v="40125633.164999999"/>
    <n v="188440.54699999999"/>
    <n v="320000"/>
    <n v="4270000"/>
    <n v="56000"/>
    <n v="70000"/>
    <s v="1 NUMBER DESMI RO-SWEEP SYSTEMS - $253K                                                                                            _x000a_1 NUMBER ZODIAC BOAT - $70K"/>
    <m/>
    <m/>
    <m/>
    <m/>
    <m/>
    <m/>
    <m/>
    <m/>
    <m/>
    <m/>
    <m/>
    <m/>
    <n v="0"/>
    <n v="0"/>
    <n v="0"/>
    <n v="0"/>
    <n v="0"/>
    <n v="0"/>
    <n v="0"/>
    <n v="0"/>
    <n v="0"/>
    <n v="1"/>
    <n v="0"/>
    <n v="0"/>
    <n v="1"/>
    <n v="0"/>
    <n v="0"/>
    <n v="0"/>
    <n v="0"/>
    <n v="0"/>
    <n v="0"/>
    <n v="0"/>
    <n v="0"/>
    <n v="0"/>
    <n v="320000"/>
    <n v="0"/>
    <n v="0"/>
    <n v="320000"/>
    <n v="96000"/>
  </r>
  <r>
    <s v="C.NG.PSE.OR.18.051"/>
    <s v="STRUCTURAL UPGRADE OF WORKSHOP EAST"/>
    <s v="C.NG.PSE.OR.18.051"/>
    <s v="STRUCTURAL UPGRADE OF WORKSHOP EAST"/>
    <s v="IRETI OMOTOSO"/>
    <s v="PRODUCTION"/>
    <n v="14001"/>
    <n v="140"/>
    <s v="OF-CIVIL"/>
    <s v="BASE JV"/>
    <s v="PRODUCTION"/>
    <s v="PRODUCTION"/>
    <s v="Production Services Manager"/>
    <s v="Mgr, Turnaround &amp; Maintenance Execution"/>
    <x v="2"/>
    <s v="ABIODUN.BAKARE@SHELL.COM"/>
    <x v="1"/>
    <s v="CAPEX"/>
    <m/>
    <m/>
    <m/>
    <s v="C_OGIS_COR_A11"/>
    <m/>
    <m/>
    <m/>
    <n v="0"/>
    <n v="0"/>
    <n v="146400000"/>
    <n v="320000"/>
    <n v="800000"/>
    <n v="146400000"/>
    <n v="320000"/>
    <n v="800000"/>
    <n v="0"/>
    <n v="0"/>
    <n v="146400000"/>
    <n v="320000"/>
    <n v="800000"/>
    <n v="146400000"/>
    <n v="320000"/>
    <n v="800000"/>
    <s v="Expansion upgrade of central workshop east to accommodate repairs of heavy duty generators plus 40&quot; and above valves ( -Design and study is on-going) - $800K"/>
    <m/>
    <m/>
    <m/>
    <m/>
    <m/>
    <m/>
    <m/>
    <m/>
    <m/>
    <m/>
    <m/>
    <m/>
    <n v="5.0000000000000001E-4"/>
    <n v="5.0000000000000001E-4"/>
    <n v="5.0000000000000001E-4"/>
    <n v="4.7500000000000001E-2"/>
    <n v="5.0000000000000001E-4"/>
    <n v="0.05"/>
    <n v="0.15"/>
    <n v="5.0000000000000001E-4"/>
    <n v="0.35"/>
    <n v="0.1"/>
    <n v="0.3"/>
    <n v="0"/>
    <n v="1"/>
    <n v="400"/>
    <n v="400"/>
    <n v="400"/>
    <n v="38000"/>
    <n v="400"/>
    <n v="40000"/>
    <n v="120000"/>
    <n v="400"/>
    <n v="280000"/>
    <n v="80000"/>
    <n v="240000"/>
    <n v="0"/>
    <n v="800000"/>
    <n v="240000"/>
  </r>
  <r>
    <s v="C.NG.PSW.OR.18.002"/>
    <s v="WORKSHOP (WEST) CIVIL UPGRADE "/>
    <s v="C.NG.PSW.OR.18.002"/>
    <s v="WORKSHOP (WEST) CIVIL UPGRADE "/>
    <s v="IRETI OMOTOSO"/>
    <s v="PRODUCTION"/>
    <n v="13203"/>
    <n v="132"/>
    <s v="OF-E&amp;M"/>
    <s v="BASE JV"/>
    <s v="PRODUCTION"/>
    <s v="PRODUCTION"/>
    <s v="Production Services Manager"/>
    <s v="Mgr, Turnaround &amp; Maintenance Execution"/>
    <x v="2"/>
    <s v="ABIODUN.BAKARE@SHELL.COM"/>
    <x v="1"/>
    <s v="CAPEX"/>
    <m/>
    <m/>
    <m/>
    <s v="C_OGIS_COR_A14"/>
    <m/>
    <m/>
    <m/>
    <n v="0"/>
    <n v="0"/>
    <n v="51240000"/>
    <n v="42000"/>
    <n v="210000"/>
    <n v="51240000"/>
    <n v="42000"/>
    <n v="210000"/>
    <n v="0"/>
    <n v="0"/>
    <n v="51240000"/>
    <n v="42000"/>
    <n v="210000"/>
    <n v="51240000"/>
    <n v="42000"/>
    <n v="210000"/>
    <s v="Concrete re-surfacing of Warri workshop floor - F$210K_x000a__x000a_Total = F$210K"/>
    <m/>
    <m/>
    <m/>
    <m/>
    <m/>
    <m/>
    <m/>
    <m/>
    <m/>
    <m/>
    <m/>
    <m/>
    <n v="0"/>
    <n v="0"/>
    <n v="0.05"/>
    <n v="0"/>
    <n v="0"/>
    <n v="0.1"/>
    <n v="0.1"/>
    <n v="0.25"/>
    <n v="0.25"/>
    <n v="0.25"/>
    <n v="0"/>
    <n v="0"/>
    <n v="1"/>
    <n v="0"/>
    <n v="0"/>
    <n v="10500"/>
    <n v="0"/>
    <n v="0"/>
    <n v="21000"/>
    <n v="21000"/>
    <n v="52500"/>
    <n v="52500"/>
    <n v="52500"/>
    <n v="0"/>
    <n v="0"/>
    <n v="210000"/>
    <n v="63000"/>
  </r>
  <r>
    <s v="O.NG.PAE.AGA.FLB.71300"/>
    <s v="CATERING/ACCOMM/HSEKEEPING AGBADA 1 AGG"/>
    <s v="101276_DGS"/>
    <s v="CATERING/ ACCOMMODATION &amp; HOUSEKEEPING IN LAND 1 AREA  EAST GAS"/>
    <s v="IRETI OMOTOSO"/>
    <s v="PRODUCTION"/>
    <n v="413003"/>
    <n v="4130"/>
    <s v="GAS"/>
    <s v="DOMGAS/IPP"/>
    <s v="PRODUCTION"/>
    <s v="PRODUCTION"/>
    <s v="Asset Manager, Land East Hub"/>
    <s v="Asset Management Integration Lead"/>
    <x v="1"/>
    <s v="DENNIS.ONYEBUCHIE@SHELL.COM"/>
    <x v="0"/>
    <s v="OPEX"/>
    <s v="NON SAL"/>
    <s v="N/A"/>
    <s v="N/A"/>
    <s v="N_AGBD_EL1_N01"/>
    <s v="P231 Production Operations - Gas"/>
    <s v="S7200 Services"/>
    <s v="A2110 Production Operations"/>
    <n v="35446.410000000003"/>
    <n v="0"/>
    <n v="16280565"/>
    <n v="0"/>
    <n v="53378.901639344265"/>
    <n v="16280565"/>
    <n v="0"/>
    <n v="53378.901639344265"/>
    <n v="0"/>
    <m/>
    <n v="54242810.000000007"/>
    <n v="0"/>
    <n v="177845.27868852462"/>
    <n v="54242810.000000007"/>
    <n v="0"/>
    <n v="177845.27868852462"/>
    <s v=" Lunch packs supplied for 15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448.2418032786882"/>
    <n v="4448.2418032786882"/>
    <n v="4448.2418032786882"/>
    <n v="4448.2418032786882"/>
    <n v="4448.2418032786882"/>
    <n v="4448.2418032786882"/>
    <n v="4448.2418032786882"/>
    <n v="4448.2418032786882"/>
    <n v="4448.2418032786882"/>
    <n v="4448.2418032786882"/>
    <n v="4448.2418032786882"/>
    <n v="4448.2418032786882"/>
    <n v="53378.901639344258"/>
    <n v="16013.670491803279"/>
  </r>
  <r>
    <s v="C.NG.PTE.DF.18.004"/>
    <s v="MECHANICAL UPGRADE IN BONNY TERMINAL"/>
    <s v="C.NG.PTE.DF.18.004"/>
    <s v="MECHANICAL UPGRADE IN BONNY TERMINAL"/>
    <s v="IRETI OMOTOSO"/>
    <s v="PRODUCTION"/>
    <n v="13203"/>
    <n v="132"/>
    <s v="OF-E&amp;M"/>
    <s v="BASE JV"/>
    <s v="PRODUCTION"/>
    <s v="PRODUCTION"/>
    <s v="Asset Manager, Swamp East Hub"/>
    <s v="Bonny Terminal Installation Manager"/>
    <x v="2"/>
    <s v="VICTOR.NKETAH@SHELL.COM"/>
    <x v="1"/>
    <s v="CAPEX"/>
    <m/>
    <m/>
    <m/>
    <s v="C_BORT_EST_A01"/>
    <m/>
    <m/>
    <m/>
    <n v="0"/>
    <n v="0"/>
    <n v="178181000"/>
    <n v="876300"/>
    <n v="1460500"/>
    <n v="178181000"/>
    <n v="876300"/>
    <n v="1460500"/>
    <n v="0"/>
    <n v="0"/>
    <n v="178181000"/>
    <n v="876300"/>
    <n v="1460500"/>
    <n v="178181000"/>
    <n v="876300"/>
    <n v="1460500"/>
    <s v="Phase 2: Replacement of (2) AOC and (2) COC Sump Pumps with fit for purpose pumps. F$586k_x000a_(2 of 16 pumps. 1 captured in OP16 at 293k - Item phased in MRP)_x000a_Overhaul of Main  Air Compressor ( Air pack) F$550k_x000a_(1 of 2 units captured in OP16 at F$550k - Item phased in MRP. Strategy is to procure and replace the Gas End. This is a cheaper and more reliabiable option as against buying parts for overhaul)_x000a_Overhaul  of one  Liquid Ring Vacuum Compressor (LRVC) F$320k_x000a_Activity not supported in OP16._x000a_Total =F$1,456k"/>
    <m/>
    <m/>
    <m/>
    <m/>
    <m/>
    <m/>
    <m/>
    <m/>
    <m/>
    <m/>
    <m/>
    <m/>
    <n v="0.6"/>
    <n v="0.25"/>
    <n v="0.15"/>
    <n v="0"/>
    <n v="0"/>
    <n v="0"/>
    <n v="0"/>
    <n v="0"/>
    <n v="0"/>
    <n v="0"/>
    <n v="0"/>
    <n v="0"/>
    <n v="1"/>
    <n v="876300"/>
    <n v="365125"/>
    <n v="219075"/>
    <n v="0"/>
    <n v="0"/>
    <n v="0"/>
    <n v="0"/>
    <n v="0"/>
    <n v="0"/>
    <n v="0"/>
    <n v="0"/>
    <n v="0"/>
    <n v="1460500"/>
    <n v="438150"/>
  </r>
  <r>
    <s v="C.NG.PTE.DF.18.005"/>
    <s v="INSTRUMENT/METERING UPGRADE IN BONNY TERMINAL"/>
    <s v="C.NG.PTE.DF.17.005"/>
    <s v="INSTRUMENT/METERING UPGRADE IN BONNY TERMINAL"/>
    <s v="IRETI OMOTOSO"/>
    <s v="PRODUCTION"/>
    <n v="13204"/>
    <n v="132"/>
    <s v="OF-E&amp;M"/>
    <s v="BASE JV"/>
    <s v="PRODUCTION"/>
    <s v="PRODUCTION"/>
    <s v="Asset Manager, Swamp East Hub"/>
    <s v="Bonny Terminal Installation Manager"/>
    <x v="2"/>
    <s v="VICTOR.NKETAH@SHELL.COM"/>
    <x v="1"/>
    <s v="CAPEX"/>
    <m/>
    <m/>
    <m/>
    <s v="C_BORT_EST_A03"/>
    <m/>
    <m/>
    <m/>
    <n v="0"/>
    <n v="0"/>
    <n v="506300000.00000012"/>
    <n v="2490000"/>
    <n v="4150000.0000000005"/>
    <n v="405040000"/>
    <n v="2637250"/>
    <n v="3965250"/>
    <n v="-184750.00000000047"/>
    <s v="Deferrment of the following:_x000a_procurement of CONTROL VALVES, SDVs &amp; BDVs &amp; FLAREMETER UPGRADE"/>
    <n v="506300000.00000012"/>
    <n v="2490000"/>
    <n v="4150000"/>
    <n v="506300000.00000012"/>
    <n v="2490000"/>
    <n v="4150000.0000000005"/>
    <s v="Procurement of Flow Control Valve, Blowdown Valve, Shutdown Valve and Level Control Valve, Actuators and Positional) F$477K_x000a_Phase 2. This is for replacing passing/faulty valves within the New Process area. In OP16, orders have been placed for 44 valves_x000a_Installation of Fire &amp; Gas System (Abuja Residential Quarters and C&amp;I Office Building) and tie in to BOGT Central F&amp;G System F$ 423k_x000a_The entire Project was estimated was estimated to be ca F$1m which is to cover the Design, Procurement, Installation, Tie-in to DCS and Commissioning. The project is still at the Design Stage. Required to close out Fountain_812053 and Fountain_916954 for fire incidents that occurred in the accommodation FLB._x000a_Upgrade of Distributed Control System (DCS) &amp; Safety Instrumented System (SIS) F$ 2,542K_x000a_Existing DCS already obsolete and no longer supported by OEM. NAPIMS and GM Production already engaged. Activity already in the Obsolescence Management Strategy. Technical Authority fully onboard_x000a_Provision of Flow Computers, SVC and Validation workstation for the Bonny Metering System project. F$ 230k_x000a_Tank Gauging System Upgrade F$ 480k_x000a_• 6 Tank Computers; 2 in each of the 3 tank groups in a redundancy configuration for communication with field devices and volume calculation _x000a_• 3 OPC server; 1 in each of the 3 tank groups for communication between the Tank Computer and PAS_x000a_• 1 Fuels manager located in control room for inventory management_x000a__x000a_Total = F$4,152K"/>
    <m/>
    <m/>
    <m/>
    <m/>
    <m/>
    <m/>
    <m/>
    <m/>
    <m/>
    <m/>
    <m/>
    <m/>
    <n v="0.6"/>
    <n v="0"/>
    <n v="0.2"/>
    <n v="0.2"/>
    <n v="0"/>
    <n v="0"/>
    <n v="0"/>
    <n v="0"/>
    <n v="0"/>
    <n v="0"/>
    <n v="0"/>
    <n v="0"/>
    <n v="1"/>
    <n v="2490000"/>
    <n v="0"/>
    <n v="830000.00000000012"/>
    <n v="830000.00000000012"/>
    <n v="0"/>
    <n v="0"/>
    <n v="0"/>
    <n v="0"/>
    <n v="0"/>
    <n v="0"/>
    <n v="0"/>
    <n v="0"/>
    <n v="4150000"/>
    <n v="1245000"/>
  </r>
  <r>
    <s v="O.NG.PAE.OGC.FLB.71300"/>
    <s v="CATERING/ACCOMM/HSEKEEPING OBIGBO NAG"/>
    <s v="101276_DGS"/>
    <s v="CATERING/ ACCOMMODATION &amp; HOUSEKEEPING IN LAND 1 AREA  EAST GAS"/>
    <s v="IRETI OMOTOSO"/>
    <s v="PRODUCTION"/>
    <n v="413003"/>
    <n v="4130"/>
    <s v="GAS"/>
    <s v="DOMGAS/IPP"/>
    <s v="PRODUCTION"/>
    <s v="PRODUCTION"/>
    <s v="Asset Manager, Land East Hub"/>
    <s v="Asset Management Integration Lead"/>
    <x v="1"/>
    <s v="DENNIS.ONYEBUCHIE@SHELL.COM"/>
    <x v="0"/>
    <s v="OPEX"/>
    <s v="NON SAL"/>
    <s v="N/A"/>
    <s v="N/A"/>
    <s v="N_OBGN_EL1_G01"/>
    <s v="P231 Production Operations - Gas"/>
    <s v="S7200 Services"/>
    <s v="A2110 Production Operations"/>
    <n v="5182.01"/>
    <n v="640.57000000000005"/>
    <n v="16392105"/>
    <n v="0"/>
    <n v="53744.606557377047"/>
    <n v="16392105"/>
    <n v="0"/>
    <n v="53744.606557377047"/>
    <n v="0"/>
    <m/>
    <n v="0"/>
    <n v="0"/>
    <n v="0"/>
    <n v="0"/>
    <n v="0"/>
    <n v="0"/>
    <s v="Lunch packs supplied for 15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478.7172131147536"/>
    <n v="4478.7172131147536"/>
    <n v="4478.7172131147536"/>
    <n v="4478.7172131147536"/>
    <n v="4478.7172131147536"/>
    <n v="4478.7172131147536"/>
    <n v="4478.7172131147536"/>
    <n v="4478.7172131147536"/>
    <n v="4478.7172131147536"/>
    <n v="4478.7172131147536"/>
    <n v="4478.7172131147536"/>
    <n v="4478.7172131147536"/>
    <n v="53744.606557377039"/>
    <n v="16123.381967213114"/>
  </r>
  <r>
    <s v="C.NG.PTE.IE.18.003"/>
    <s v="ELECTRICAL UPGRADE IN BONNY TERMINAL"/>
    <s v="C.NG.PTE.IE.17.003"/>
    <s v="ELECTRICAL UPGRADE IN BONNY TERMINAL"/>
    <s v="IRETI OMOTOSO"/>
    <s v="PRODUCTION"/>
    <n v="13203"/>
    <n v="132"/>
    <s v="OF-E&amp;M"/>
    <s v="BASE JV"/>
    <s v="PRODUCTION"/>
    <s v="PRODUCTION"/>
    <s v="Asset Manager, Swamp East Hub"/>
    <s v="Bonny Terminal Installation Manager"/>
    <x v="2"/>
    <s v="VICTOR.NKETAH@SHELL.COM"/>
    <x v="1"/>
    <s v="CAPEX"/>
    <m/>
    <m/>
    <m/>
    <s v="C_BORT_EST_A05"/>
    <m/>
    <m/>
    <m/>
    <n v="0"/>
    <n v="0"/>
    <n v="122000000"/>
    <n v="600000"/>
    <n v="1000000"/>
    <n v="122000000"/>
    <n v="600000"/>
    <n v="1000000"/>
    <n v="0"/>
    <n v="0"/>
    <n v="122000000"/>
    <n v="600000"/>
    <n v="1000000"/>
    <n v="122000000"/>
    <n v="600000"/>
    <n v="1000000"/>
    <s v="UPS up-grade F$300K_x000a_UPS Improvement up-grade in SS-100, SS-200, SS-300, PSS-2, Oloma manifold UPS. And expansion of BNAG UPS to Analyser House (to power GC and validation equipment)_x000a_Switchgear motor starter cubicle replacement/refurbishment F$300k_x000a_Activity not funded in OP16_x000a_Installation &amp; commissioning of HVAC units (20 Packs) in BOGT F$60K_x000a_Activity not funded in OP16_x000a_Earthing Improvement on storage tank F$340K_x000a__x000a_Total F$= 1M"/>
    <m/>
    <m/>
    <m/>
    <m/>
    <m/>
    <m/>
    <m/>
    <m/>
    <m/>
    <m/>
    <m/>
    <m/>
    <n v="0.6"/>
    <n v="0.25"/>
    <n v="0"/>
    <n v="0.15"/>
    <n v="0"/>
    <n v="0"/>
    <n v="0"/>
    <n v="0"/>
    <n v="0"/>
    <n v="0"/>
    <n v="0"/>
    <n v="0"/>
    <n v="1"/>
    <n v="600000"/>
    <n v="250000"/>
    <n v="0"/>
    <n v="150000"/>
    <n v="0"/>
    <n v="0"/>
    <n v="0"/>
    <n v="0"/>
    <n v="0"/>
    <n v="0"/>
    <n v="0"/>
    <n v="0"/>
    <n v="1000000"/>
    <n v="300000"/>
  </r>
  <r>
    <s v="C.NG.PTE.NT.18.004"/>
    <s v="INSPECTION  &amp; CRUDE OIL STORAGE TANKS &amp; VESSELS UPGRADE IN BONNY TERMINAL"/>
    <s v="C.NG.PTE.NT.18.004"/>
    <s v="INSPECTION  &amp; CRUDE OIL STORAGE TANKS &amp; VESSELS UPGRADE IN BONNY TERMINAL"/>
    <s v="IRETI OMOTOSO"/>
    <s v="PRODUCTION"/>
    <n v="13204"/>
    <n v="132"/>
    <s v="OF-E&amp;M"/>
    <s v="BASE JV"/>
    <s v="PRODUCTION"/>
    <s v="PRODUCTION"/>
    <s v="Asset Manager, Swamp East Hub"/>
    <s v="Bonny Terminal Installation Manager"/>
    <x v="2"/>
    <s v="VICTOR.NKETAH@SHELL.COM"/>
    <x v="1"/>
    <s v="CAPEX"/>
    <m/>
    <m/>
    <m/>
    <s v="C_BORT_EST_A02"/>
    <m/>
    <m/>
    <m/>
    <n v="0"/>
    <n v="0"/>
    <n v="46360000"/>
    <n v="228000"/>
    <n v="380000"/>
    <n v="46360000"/>
    <n v="228000"/>
    <n v="380000"/>
    <n v="0"/>
    <n v="0"/>
    <n v="46360000"/>
    <n v="228000"/>
    <n v="380000"/>
    <n v="46360000"/>
    <n v="228000"/>
    <n v="380000"/>
    <s v="Crude Oil Storage Tank Inspection F$376K_x000a_(in 2017, Life extension inspection carried out on Tank 2 and 12 instead of total revamp which will typically takeout the tanks away from service for a minimum of 2 years). Plan is to do 4 tanks in 2018_x000a_Total = F$ 376k"/>
    <m/>
    <m/>
    <m/>
    <m/>
    <m/>
    <m/>
    <m/>
    <m/>
    <m/>
    <m/>
    <m/>
    <m/>
    <n v="0.6"/>
    <n v="0"/>
    <n v="0"/>
    <n v="0.4"/>
    <n v="0"/>
    <n v="0"/>
    <n v="0"/>
    <n v="0"/>
    <n v="0"/>
    <n v="0"/>
    <n v="0"/>
    <n v="0"/>
    <n v="1"/>
    <n v="228000"/>
    <n v="0"/>
    <n v="0"/>
    <n v="152000"/>
    <n v="0"/>
    <n v="0"/>
    <n v="0"/>
    <n v="0"/>
    <n v="0"/>
    <n v="0"/>
    <n v="0"/>
    <n v="0"/>
    <n v="380000"/>
    <n v="114000"/>
  </r>
  <r>
    <s v="C.NG.PTE.NV.18.002"/>
    <s v="STATUTORY REPLACEMENT OF MARINE FLOATING HOSES &amp; SUB SEA EXPORT LINES(BONNY )"/>
    <s v="C.NG.PTE.NV.18.002"/>
    <s v="STATUTORY REPLACEMENT OF MARINE FLOATING HOSES &amp; SUB SEA EXPORT LINES(BONNY )"/>
    <s v="IRETI OMOTOSO"/>
    <s v="PRODUCTION"/>
    <n v="13902"/>
    <n v="139"/>
    <s v="OF-E&amp;M"/>
    <s v="BASE JV"/>
    <s v="PRODUCTION"/>
    <s v="PRODUCTION"/>
    <s v="Asset Manager, Swamp East Hub"/>
    <s v="Bonny Terminal Installation Manager"/>
    <x v="2"/>
    <s v="DANIEL.OKOYE@SHELL.COM"/>
    <x v="1"/>
    <s v="CAPEX"/>
    <m/>
    <m/>
    <m/>
    <s v="C_OGIS_MAI_A16"/>
    <m/>
    <m/>
    <m/>
    <n v="0"/>
    <n v="0"/>
    <n v="112240000"/>
    <n v="552000"/>
    <n v="920000"/>
    <n v="112240000"/>
    <n v="552000"/>
    <n v="920000"/>
    <n v="0"/>
    <n v="0"/>
    <n v="112240000"/>
    <n v="552000"/>
    <n v="920000"/>
    <n v="112240000"/>
    <n v="552000"/>
    <n v="920000"/>
    <s v="1. 3 pcs Mooring Grommets @$217,053.45 each, Total $651,160.35 ;.;                               _x000a_2. 4 pcs FOB 20 X 30 SEAFLEX SC STD 2070F @  $36,196.27 Total F$144,785.08;                                                                                                            _x000a_3. 4 pcs TANKER RAIL 16 X 30 SEAFLEX SC STD 6070F @ $31,677.36 Total F$126,709.44;                                                                                                            _x000a__x000a_"/>
    <m/>
    <m/>
    <m/>
    <m/>
    <m/>
    <m/>
    <m/>
    <m/>
    <m/>
    <m/>
    <m/>
    <m/>
    <n v="0"/>
    <n v="0"/>
    <n v="0"/>
    <n v="0"/>
    <n v="0"/>
    <n v="0"/>
    <n v="0"/>
    <n v="0"/>
    <n v="0"/>
    <n v="0.5"/>
    <n v="0"/>
    <n v="0.5"/>
    <n v="1"/>
    <n v="0"/>
    <n v="0"/>
    <n v="0"/>
    <n v="0"/>
    <n v="0"/>
    <n v="0"/>
    <n v="0"/>
    <n v="0"/>
    <n v="0"/>
    <n v="460000"/>
    <n v="0"/>
    <n v="460000"/>
    <n v="920000"/>
    <n v="276000"/>
  </r>
  <r>
    <s v="C.NG.PTE.NV.18.052"/>
    <s v="UNDERWATER INSPECTION"/>
    <s v="C.NG.PTE.NV.18.052"/>
    <s v="UNDERWATER INSPECTION"/>
    <s v="IRETI OMOTOSO"/>
    <s v="PRODUCTION"/>
    <n v="13203"/>
    <n v="132"/>
    <s v="OF-E&amp;M"/>
    <s v="BASE JV"/>
    <s v="PRODUCTION"/>
    <s v="PRODUCTION"/>
    <s v="Asset Manager, Swamp East Hub"/>
    <s v="Asset Management Integration Lead"/>
    <x v="2"/>
    <s v="KAMAR.LAWAL@SHELL.COM"/>
    <x v="1"/>
    <s v="CAPEX"/>
    <m/>
    <m/>
    <m/>
    <s v="C_OGIS_SE1_A20"/>
    <m/>
    <m/>
    <m/>
    <n v="0"/>
    <n v="0"/>
    <n v="57340000"/>
    <n v="282000"/>
    <n v="470000"/>
    <n v="57340000"/>
    <n v="282000"/>
    <n v="470000"/>
    <n v="0"/>
    <n v="0"/>
    <n v="57340000"/>
    <n v="282000"/>
    <n v="470000"/>
    <n v="57340000"/>
    <n v="282000"/>
    <n v="470000"/>
    <s v="Oloma/Bonny wellheads, jetty piles underdeck maintenance.@$472K_x000a__x000a_Total = F$472k"/>
    <m/>
    <m/>
    <m/>
    <m/>
    <m/>
    <m/>
    <m/>
    <m/>
    <m/>
    <m/>
    <m/>
    <m/>
    <n v="0"/>
    <n v="0"/>
    <n v="0"/>
    <n v="0"/>
    <n v="0"/>
    <n v="0"/>
    <n v="0"/>
    <n v="0"/>
    <n v="0"/>
    <n v="1"/>
    <n v="0"/>
    <n v="0"/>
    <n v="1"/>
    <n v="0"/>
    <n v="0"/>
    <n v="0"/>
    <n v="0"/>
    <n v="0"/>
    <n v="0"/>
    <n v="0"/>
    <n v="0"/>
    <n v="0"/>
    <n v="470000"/>
    <n v="0"/>
    <n v="0"/>
    <n v="470000"/>
    <n v="141000"/>
  </r>
  <r>
    <s v="C.NG.PTW.DF.15.061"/>
    <s v="PROCUREMENT/REPLACEMENT OF 5 NOS EXPORT PUMP LUBE OIL COOLERS_x000a_"/>
    <s v="C.NG.PTW.DF.15.061"/>
    <s v="PROCUREMENT/REPLACEMENT OF 5 NOS EXPORT PUMP LUBE OIL COOLERS_x000a_"/>
    <s v="IRETI OMOTOSO"/>
    <s v="PRODUCTION"/>
    <n v="13203"/>
    <n v="132"/>
    <s v="OF-E&amp;M"/>
    <s v="BASE JV"/>
    <s v="PRODUCTION"/>
    <s v="PRODUCTION"/>
    <s v="Asset Manager, Swamp West Hub"/>
    <s v="Asset Management Integration Lead"/>
    <x v="2"/>
    <s v="i.nwosu@shell.com / Patrick.Ogun@shell.com "/>
    <x v="1"/>
    <s v="CAPEX"/>
    <m/>
    <m/>
    <m/>
    <s v="C_FORT_WST_A14"/>
    <m/>
    <m/>
    <m/>
    <n v="0"/>
    <n v="0"/>
    <n v="7320000"/>
    <n v="36000"/>
    <n v="60000"/>
    <n v="7320000"/>
    <n v="36000"/>
    <n v="60000"/>
    <n v="0"/>
    <n v="0"/>
    <n v="7320000"/>
    <n v="36000"/>
    <n v="60000"/>
    <n v="7320000"/>
    <n v="36000"/>
    <n v="60000"/>
    <s v="PROCUREMENT/REPLACEMENT OF 5Nos. EXPORT PUMP LUBE OIL COOLERS AT F$59.4K"/>
    <m/>
    <m/>
    <m/>
    <m/>
    <m/>
    <m/>
    <m/>
    <m/>
    <m/>
    <m/>
    <m/>
    <m/>
    <n v="0"/>
    <n v="0"/>
    <n v="0"/>
    <n v="0"/>
    <n v="0"/>
    <n v="0"/>
    <n v="0"/>
    <n v="0"/>
    <n v="1"/>
    <n v="0"/>
    <n v="0"/>
    <n v="0"/>
    <n v="1"/>
    <n v="0"/>
    <n v="0"/>
    <n v="0"/>
    <n v="0"/>
    <n v="0"/>
    <n v="0"/>
    <n v="0"/>
    <n v="0"/>
    <n v="60000"/>
    <n v="0"/>
    <n v="0"/>
    <n v="0"/>
    <n v="60000"/>
    <n v="18000"/>
  </r>
  <r>
    <s v="C.NG.PTW.DF.18.006"/>
    <s v="REVAMP OF CPI  AND IGF UNITS"/>
    <s v="C.NG.PTW.DF.18.006"/>
    <s v="REVAMP OF CPI  AND IGF UNITS"/>
    <s v="IRETI OMOTOSO"/>
    <s v="PRODUCTION"/>
    <n v="13903"/>
    <n v="139"/>
    <s v="OF-E&amp;M"/>
    <s v="BASE JV"/>
    <s v="PRODUCTION"/>
    <s v="PRODUCTION"/>
    <s v="Asset Manager, Swamp West Hub"/>
    <s v="Asset Management Integration Lead"/>
    <x v="2"/>
    <s v="COLLINS.IYOLOMA@SHELL.COM"/>
    <x v="1"/>
    <s v="CAPEX"/>
    <m/>
    <m/>
    <m/>
    <s v="C_FORT_WST_A16"/>
    <m/>
    <m/>
    <m/>
    <n v="0"/>
    <n v="0"/>
    <n v="61000000"/>
    <n v="300000"/>
    <n v="500000"/>
    <n v="61000000"/>
    <n v="300000"/>
    <n v="500000"/>
    <n v="0"/>
    <n v="0"/>
    <n v="61000000"/>
    <n v="300000"/>
    <n v="500000"/>
    <n v="61000000"/>
    <n v="300000"/>
    <n v="500000"/>
    <s v="PURCHASE OF SPARES AND REHABILITATION OF 2NOS INDUCED GAS FLOATATION (IGF) &amp; CPI UNITS (F$500)_x000a__x000a_Total = F$500K"/>
    <m/>
    <m/>
    <m/>
    <m/>
    <m/>
    <m/>
    <m/>
    <m/>
    <m/>
    <m/>
    <m/>
    <m/>
    <n v="0"/>
    <n v="0.1"/>
    <n v="0.2"/>
    <n v="0.2"/>
    <n v="0.2"/>
    <n v="0.2"/>
    <n v="0.1"/>
    <n v="0"/>
    <n v="0"/>
    <n v="0"/>
    <n v="0"/>
    <n v="0"/>
    <n v="0.99999999999999989"/>
    <n v="0"/>
    <n v="50000"/>
    <n v="100000"/>
    <n v="100000"/>
    <n v="100000"/>
    <n v="100000"/>
    <n v="50000"/>
    <n v="0"/>
    <n v="0"/>
    <n v="0"/>
    <n v="0"/>
    <n v="0"/>
    <n v="500000"/>
    <n v="150000"/>
  </r>
  <r>
    <s v="C.NG.PTW.DF.18.010"/>
    <s v="FOT CRUDE OIL PUMPS OVERHAUL"/>
    <s v="C.NG.PBW.DF.18.010"/>
    <s v="WEST SWAMP-1 CRUDE OIL PUMPS OVERHAUL"/>
    <s v="IRETI OMOTOSO"/>
    <s v="PRODUCTION"/>
    <n v="13203"/>
    <n v="132"/>
    <s v="OF-E&amp;M"/>
    <s v="BASE JV"/>
    <s v="PRODUCTION"/>
    <s v="PRODUCTION"/>
    <s v="Asset Manager, Swamp West Hub"/>
    <s v="Forcados Terminal Installation Manager"/>
    <x v="2"/>
    <s v="i.nwosu@shell.com / Patrick.Ogun@shell.com "/>
    <x v="1"/>
    <s v="CAPEX"/>
    <m/>
    <m/>
    <m/>
    <s v="C_FORT_WST_A08"/>
    <m/>
    <m/>
    <m/>
    <n v="0"/>
    <n v="0"/>
    <n v="41114000"/>
    <n v="202200"/>
    <n v="337000"/>
    <n v="41114000"/>
    <n v="202200"/>
    <n v="337000"/>
    <n v="0"/>
    <n v="0"/>
    <n v="41114000"/>
    <n v="202200"/>
    <n v="337000"/>
    <n v="41114000"/>
    <n v="202200"/>
    <n v="337000"/>
    <s v="Major overhauls of crude oil pumps _x000a_1No WD Pump $158k_x000a_1 No Centrifuge $65k_x000a_1 No Jet Mixer $41k_x000a_1 No. Emulsion Pump $35k_x000a_CSI Laser Vibration Monitorin &amp; Alignment Kit $38k_x000a_                                                                                                                                                                                                                                                      _x000a_Total = $337K                                                                                                                                                            "/>
    <m/>
    <m/>
    <m/>
    <m/>
    <m/>
    <m/>
    <m/>
    <m/>
    <m/>
    <m/>
    <m/>
    <m/>
    <n v="0"/>
    <n v="0.05"/>
    <n v="0.1"/>
    <n v="0"/>
    <n v="0"/>
    <n v="0.1"/>
    <n v="0.1"/>
    <n v="0.1"/>
    <n v="0.1"/>
    <n v="0.1"/>
    <n v="0.1"/>
    <n v="0.25"/>
    <n v="0.99999999999999989"/>
    <n v="0"/>
    <n v="16850"/>
    <n v="33700"/>
    <n v="0"/>
    <n v="0"/>
    <n v="33700"/>
    <n v="33700"/>
    <n v="33700"/>
    <n v="33700"/>
    <n v="33700"/>
    <n v="33700"/>
    <n v="84250"/>
    <n v="337000"/>
    <n v="101100"/>
  </r>
  <r>
    <s v="C.NG.PTW.DF.18.013"/>
    <s v="UPGRADE OF SEWAGE TREATMENT FACILITIES AT FOT"/>
    <s v="C.NG.PBW.DF.18.013"/>
    <s v="UPGRADE OF SEWAGE TREATMENT FACILITIES AT FOT"/>
    <s v="IRETI OMOTOSO"/>
    <s v="PRODUCTION"/>
    <n v="13203"/>
    <n v="132"/>
    <s v="OF-E&amp;M"/>
    <s v="BASE JV"/>
    <s v="PRODUCTION"/>
    <s v="PRODUCTION"/>
    <s v="Asset Manager, Swamp West Hub"/>
    <s v="Forcados Terminal Installation Manager"/>
    <x v="2"/>
    <s v="i.nwosu@shell.com / Patrick.Ogun@shell.com "/>
    <x v="1"/>
    <s v="CAPEX"/>
    <m/>
    <m/>
    <m/>
    <s v="C_FORT_WST_A08"/>
    <m/>
    <m/>
    <m/>
    <n v="0"/>
    <n v="0"/>
    <n v="61427000"/>
    <n v="302100"/>
    <n v="503500"/>
    <n v="61427000"/>
    <n v="302100"/>
    <n v="503500"/>
    <n v="0"/>
    <n v="0"/>
    <n v="61427000"/>
    <n v="302100"/>
    <n v="503500"/>
    <n v="61427000"/>
    <n v="302100"/>
    <n v="503500"/>
    <s v="Phase I of Upgrade of currently installed aqua-cell system and Sewage Treatement Plant_x000a_- Preliminary site studies - $71k_x000a_- Design and Engineering Drawings - $132k_x000a_- Isolation, Propagation and Seeding of microbial propagules - $220k_x000a_- procurement/installation of 6pcs sewage lift pumps - $60k_x000a__x000a_Construction of FOT Waste Holding Facility - F$20k_x000a__x000a_Total (F$503.5k)"/>
    <m/>
    <m/>
    <m/>
    <m/>
    <m/>
    <m/>
    <m/>
    <m/>
    <m/>
    <m/>
    <m/>
    <m/>
    <n v="0"/>
    <n v="0"/>
    <n v="0.2"/>
    <n v="0"/>
    <n v="0.2"/>
    <n v="0"/>
    <n v="0"/>
    <n v="0"/>
    <n v="0.2"/>
    <n v="0"/>
    <n v="0.2"/>
    <n v="0.2"/>
    <n v="1"/>
    <n v="0"/>
    <n v="0"/>
    <n v="100700"/>
    <n v="0"/>
    <n v="100700"/>
    <n v="0"/>
    <n v="0"/>
    <n v="0"/>
    <n v="100700"/>
    <n v="0"/>
    <n v="100700"/>
    <n v="100700"/>
    <n v="503500"/>
    <n v="151050"/>
  </r>
  <r>
    <s v="C.NG.PTW.DF.18.014"/>
    <s v="UPGRADE OF FOT LABORATORY"/>
    <s v="C.NG.PBW.DF.18.014"/>
    <s v="UPGRADE OF FOT LABORATORY"/>
    <s v="IRETI OMOTOSO"/>
    <s v="PRODUCTION"/>
    <n v="13203"/>
    <n v="132"/>
    <s v="OF-E&amp;M"/>
    <s v="BASE JV"/>
    <s v="PRODUCTION"/>
    <s v="PRODUCTION"/>
    <s v="Asset Manager, Swamp West Hub"/>
    <s v="Forcados Terminal Installation Manager"/>
    <x v="2"/>
    <s v="i.nwosu@shell.com / Patrick.Ogun@shell.com "/>
    <x v="1"/>
    <s v="CAPEX"/>
    <m/>
    <m/>
    <m/>
    <s v="C_FORT_WST_A08"/>
    <m/>
    <m/>
    <m/>
    <n v="0"/>
    <n v="0"/>
    <n v="11590000"/>
    <n v="57000"/>
    <n v="95000"/>
    <n v="11590000"/>
    <n v="57000"/>
    <n v="95000"/>
    <n v="0"/>
    <n v="0"/>
    <n v="11590000"/>
    <n v="57000"/>
    <n v="95000"/>
    <n v="11590000"/>
    <n v="57000"/>
    <n v="95000"/>
    <s v="1. Installation of Fumehood for the Organic Chloride equipment - $10k. _x000a_2. Purchase and installation of furnace for Ash content analysis (AGO Monitoring) - $30k_x000a_3. Purchase and installation of 2 unit distillation equipment’s for sand cut analysis - $15k. _x000a_4. Procurement and installation of 4nos Ex-rated Extractor Fans - $40k_x000a_@ F$95K "/>
    <m/>
    <m/>
    <m/>
    <m/>
    <m/>
    <m/>
    <m/>
    <m/>
    <m/>
    <m/>
    <m/>
    <m/>
    <n v="0"/>
    <n v="0"/>
    <n v="0.25"/>
    <n v="0"/>
    <n v="0"/>
    <n v="0.25"/>
    <n v="0"/>
    <n v="0"/>
    <n v="0"/>
    <n v="0.5"/>
    <n v="0"/>
    <n v="0"/>
    <n v="1"/>
    <n v="0"/>
    <n v="0"/>
    <n v="23750"/>
    <n v="0"/>
    <n v="0"/>
    <n v="23750"/>
    <n v="0"/>
    <n v="0"/>
    <n v="0"/>
    <n v="47500"/>
    <n v="0"/>
    <n v="0"/>
    <n v="95000"/>
    <n v="28500"/>
  </r>
  <r>
    <s v="C.NG.PTW.DF.18.062"/>
    <s v="SOLAR TURBINE  UPGRADE"/>
    <s v="C.NG.PTW.DF.18.062"/>
    <s v="SOLAR TURBINE  UPGRADE"/>
    <s v="IRETI OMOTOSO"/>
    <s v="PRODUCTION"/>
    <n v="13203"/>
    <n v="132"/>
    <s v="OF-E&amp;M"/>
    <s v="BASE JV"/>
    <s v="PRODUCTION"/>
    <s v="PRODUCTION"/>
    <s v="Asset Manager, Swamp West Hub"/>
    <s v="Asset Management Integration Lead"/>
    <x v="2"/>
    <s v="i.nwosu@shell.com / Patrick.Ogun@shell.com "/>
    <x v="1"/>
    <s v="CAPEX"/>
    <m/>
    <m/>
    <m/>
    <s v="C_FORT_WST_A43"/>
    <m/>
    <m/>
    <m/>
    <n v="0"/>
    <n v="0"/>
    <n v="464820000"/>
    <n v="2286000"/>
    <n v="3810000"/>
    <n v="464820000"/>
    <n v="2286000"/>
    <n v="3810000"/>
    <n v="0"/>
    <n v="0"/>
    <n v="464820000"/>
    <n v="2286000"/>
    <n v="3810000"/>
    <n v="464820000"/>
    <n v="2286000"/>
    <n v="3810000"/>
    <s v="Upgrade of Control System, Start System, and Fire / Gas Detection system for 2 units_x000a_Upgrade of 1st unit = $1.5m_x000a_Upgrade of 2nd unit = $900k_x000a_Field Installation Retrofit Module (FIRM) = $320k x 2 = $640k_x000a_Associated Logistics Cost = $288.1k x 2 = $576.2k_x000a_Statutory Charges = $97.7k_x000a_Subtotal = $ 3.71m_x000a__x000a_Civil works for cabling - $100k_x000a__x000a_Total = $3.81m"/>
    <m/>
    <m/>
    <m/>
    <m/>
    <m/>
    <m/>
    <m/>
    <m/>
    <m/>
    <m/>
    <m/>
    <m/>
    <n v="0"/>
    <n v="0"/>
    <n v="0"/>
    <n v="0.4"/>
    <n v="0"/>
    <n v="0.3"/>
    <n v="0"/>
    <n v="0"/>
    <n v="0"/>
    <n v="0.3"/>
    <n v="0"/>
    <n v="0"/>
    <n v="1"/>
    <n v="0"/>
    <n v="0"/>
    <n v="0"/>
    <n v="1524000"/>
    <n v="0"/>
    <n v="1143000"/>
    <n v="0"/>
    <n v="0"/>
    <n v="0"/>
    <n v="1143000"/>
    <n v="0"/>
    <n v="0"/>
    <n v="3810000"/>
    <n v="1143000"/>
  </r>
  <r>
    <s v="C.NG.PTW.DF.18.063"/>
    <s v="SOLAR TURBINE  INSPECTION"/>
    <s v="C.NG.PTW.DF.18.063"/>
    <s v="SOLAR TURBINE  INSPECTION"/>
    <s v="IRETI OMOTOSO"/>
    <s v="PRODUCTION"/>
    <n v="13203"/>
    <n v="132"/>
    <s v="OF-E&amp;M"/>
    <s v="BASE JV"/>
    <s v="PRODUCTION"/>
    <s v="PRODUCTION"/>
    <s v="Asset Manager, Swamp West Hub"/>
    <s v="Asset Management Integration Lead"/>
    <x v="2"/>
    <s v="i.nwosu@shell.com / Patrick.Ogun@shell.com "/>
    <x v="1"/>
    <s v="CAPEX"/>
    <m/>
    <m/>
    <m/>
    <s v="C_FORT_WST_A42"/>
    <m/>
    <m/>
    <m/>
    <n v="0"/>
    <n v="0"/>
    <n v="305000000"/>
    <n v="1500000"/>
    <n v="2500000"/>
    <n v="305000000"/>
    <n v="1500000"/>
    <n v="2500000"/>
    <n v="0"/>
    <n v="0"/>
    <n v="305000000"/>
    <n v="1500000"/>
    <n v="2500000"/>
    <n v="305000000"/>
    <n v="1500000"/>
    <n v="2500000"/>
    <s v="Solar Turbine 30K inspection for GT820 (run hours =28,900 (26/05/17)) @$2.5m "/>
    <m/>
    <m/>
    <m/>
    <m/>
    <m/>
    <m/>
    <m/>
    <m/>
    <m/>
    <m/>
    <m/>
    <m/>
    <n v="0"/>
    <n v="0"/>
    <n v="0"/>
    <n v="0.4"/>
    <n v="0"/>
    <n v="0.3"/>
    <n v="0"/>
    <n v="0"/>
    <n v="0"/>
    <n v="0.3"/>
    <n v="0"/>
    <n v="0"/>
    <n v="1"/>
    <n v="0"/>
    <n v="0"/>
    <n v="0"/>
    <n v="1000000"/>
    <n v="0"/>
    <n v="750000"/>
    <n v="0"/>
    <n v="0"/>
    <n v="0"/>
    <n v="750000"/>
    <n v="0"/>
    <n v="0"/>
    <n v="2500000"/>
    <n v="750000"/>
  </r>
  <r>
    <s v="O.NG.PAE.ONA.FLB.71300"/>
    <s v="CATERING/ACCOMM/HSEKEEPING OBIGBO AGG"/>
    <s v="101276_DGS"/>
    <s v="CATERING/ ACCOMMODATION &amp; HOUSEKEEPING IN LAND 1 AREA  EAST GAS"/>
    <s v="IRETI OMOTOSO"/>
    <s v="PRODUCTION"/>
    <n v="413003"/>
    <n v="4130"/>
    <s v="GAS"/>
    <s v="DOMGAS/IPP"/>
    <s v="PRODUCTION"/>
    <s v="PRODUCTION"/>
    <s v="Asset Manager, Land East Hub"/>
    <s v="Asset Management Integration Lead"/>
    <x v="1"/>
    <s v="DENNIS.ONYEBUCHIE@SHELL.COM"/>
    <x v="0"/>
    <s v="OPEX"/>
    <s v="NON SAL"/>
    <s v="N/A"/>
    <s v="N/A"/>
    <s v="N_OBGN_EL1_G01"/>
    <s v="P231 Production Operations - Gas"/>
    <s v="S7200 Services"/>
    <s v="A2110 Production Operations"/>
    <n v="1012.68"/>
    <n v="0"/>
    <n v="21570140"/>
    <n v="0"/>
    <n v="70721.770491803283"/>
    <n v="21570140"/>
    <n v="0"/>
    <n v="70721.770491803283"/>
    <n v="0"/>
    <m/>
    <n v="0"/>
    <n v="0"/>
    <n v="0"/>
    <n v="0"/>
    <n v="0"/>
    <n v="0"/>
    <s v="Lunch packs supplied for 20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893.4808743169397"/>
    <n v="5893.4808743169397"/>
    <n v="5893.4808743169397"/>
    <n v="5893.4808743169397"/>
    <n v="5893.4808743169397"/>
    <n v="5893.4808743169397"/>
    <n v="5893.4808743169397"/>
    <n v="5893.4808743169397"/>
    <n v="5893.4808743169397"/>
    <n v="5893.4808743169397"/>
    <n v="5893.4808743169397"/>
    <n v="5893.4808743169397"/>
    <n v="70721.770491803283"/>
    <n v="21216.531147540984"/>
  </r>
  <r>
    <s v="C.NG.PTW.IE.18.001"/>
    <s v="MAJOR MID-LIFE AND END OF LIFE ELECTRICAL EQUIPMENT MAINTENANCE "/>
    <s v="C.NG.PTW.IE.17.001"/>
    <s v="MAJOR MID-LIFE AND END OF LIFE ELECTRICAL EQUIPMENT MAINTENANCE "/>
    <s v="IRETI OMOTOSO"/>
    <s v="PRODUCTION"/>
    <n v="13203"/>
    <n v="132"/>
    <s v="OF-E&amp;M"/>
    <s v="BASE JV"/>
    <s v="PRODUCTION"/>
    <s v="PRODUCTION"/>
    <s v="Asset Manager, Swamp West Hub"/>
    <s v="Forcados Terminal Installation Manager"/>
    <x v="2"/>
    <s v="i.nwosu@shell.com / Patrick.Ogun@shell.com "/>
    <x v="1"/>
    <s v="CAPEX"/>
    <m/>
    <m/>
    <m/>
    <s v="C_FORT_WST_A06"/>
    <m/>
    <m/>
    <m/>
    <n v="0"/>
    <n v="0"/>
    <n v="31720000"/>
    <n v="156000"/>
    <n v="260000"/>
    <n v="31720000"/>
    <n v="156000"/>
    <n v="260000"/>
    <n v="0"/>
    <n v="0"/>
    <n v="31720000"/>
    <n v="156000"/>
    <n v="260000"/>
    <n v="31720000"/>
    <n v="156000"/>
    <n v="260000"/>
    <s v="A. PROCUREMENT AND INSTALLATION OF ELECTRIC MOTORS_x000a_1. Lube Oil Pump - 2 * $62,026.78 = $124,053.56, _x000a_2. Electro-hydraulic Actuator - 1 * 14,739.86 = $14,739.86 _x000a__x000a_Total = $138.8K_x000a__x000a_Migration of Current CCTV System from Analogue to IP with increased value derivation without pulling down current system_x000a__x000a_A. Replacement of currrently faulty Analogue Cameras - $25,795.86_x000a_B. Requirement for MOB - $8,400.00_x000a_C. Requirement for Maintenance Workshop - $7,993.00_x000a_D. New IP Recording System - $26,401.00_x000a_E. Cost of Logistics: Insurance, Freight, Duty - $20,576.87_x000a_Total net = $89,166.73_x000a__x000a_Service Charges_x000a_F. Design and Engineering - $10,288.48_x000a_G. Installation  - $13,717.97_x000a_H. Configuration/Integration and As Built Documentation - $3,429.50_x000a_Training - $6,858.99_x000a__x000a_Total = $123,461.67"/>
    <m/>
    <m/>
    <m/>
    <m/>
    <m/>
    <m/>
    <m/>
    <m/>
    <m/>
    <m/>
    <m/>
    <m/>
    <n v="0"/>
    <n v="0"/>
    <n v="0"/>
    <n v="0.4"/>
    <n v="0"/>
    <n v="0.3"/>
    <n v="0"/>
    <n v="0"/>
    <n v="0"/>
    <n v="0.3"/>
    <n v="0"/>
    <n v="0"/>
    <n v="1"/>
    <n v="0"/>
    <n v="0"/>
    <n v="0"/>
    <n v="104000"/>
    <n v="0"/>
    <n v="78000"/>
    <n v="0"/>
    <n v="0"/>
    <n v="0"/>
    <n v="78000"/>
    <n v="0"/>
    <n v="0"/>
    <n v="260000"/>
    <n v="78000"/>
  </r>
  <r>
    <s v="C.NG.PTW.IE.18.051"/>
    <s v="REPLACEMENT OF FORCADOS TERMINAL UPS BATTERIES"/>
    <s v="C.NG.PTW.IE.17.051"/>
    <s v="REPLACEMENT OF FORCADOS TERMINAL UPS BATTERIES"/>
    <s v="IRETI OMOTOSO"/>
    <s v="PRODUCTION"/>
    <n v="13203"/>
    <n v="132"/>
    <s v="OF-E&amp;M"/>
    <s v="BASE JV"/>
    <s v="PRODUCTION"/>
    <s v="PRODUCTION"/>
    <s v="Asset Manager, Swamp West Hub"/>
    <s v="Forcados Terminal Installation Manager"/>
    <x v="2"/>
    <s v="i.nwosu@shell.com / Patrick.Ogun@shell.com "/>
    <x v="1"/>
    <s v="CAPEX"/>
    <m/>
    <m/>
    <m/>
    <s v="C_FORT_WST_A03"/>
    <m/>
    <m/>
    <m/>
    <n v="0"/>
    <n v="0"/>
    <n v="21960000"/>
    <n v="108000"/>
    <n v="180000"/>
    <n v="21960000"/>
    <n v="108000"/>
    <n v="180000"/>
    <n v="0"/>
    <n v="0"/>
    <n v="21960000"/>
    <n v="108000"/>
    <n v="180000"/>
    <n v="21960000"/>
    <n v="108000"/>
    <n v="180000"/>
    <s v="Replacement of AC and DC UPS in FOT_x000a__x000a_UPS, Battery cabinet &amp; bypass cabinet for UPS 20kVA_UPS921 - $61K_x000a__x000a_UPS 612 A/B dual charger  - $52K_x000a__x000a_UPS 201, 202 &amp; UPS 301 302 battery charger and rectifiers - $64K_x000a__x000a_Total = $177K"/>
    <m/>
    <m/>
    <m/>
    <m/>
    <m/>
    <m/>
    <m/>
    <m/>
    <m/>
    <m/>
    <m/>
    <m/>
    <n v="0"/>
    <n v="0"/>
    <n v="0"/>
    <n v="0.4"/>
    <n v="0"/>
    <n v="0.3"/>
    <n v="0"/>
    <n v="0"/>
    <n v="0"/>
    <n v="0.3"/>
    <n v="0"/>
    <n v="0"/>
    <n v="1"/>
    <n v="0"/>
    <n v="0"/>
    <n v="0"/>
    <n v="72000"/>
    <n v="0"/>
    <n v="54000"/>
    <n v="0"/>
    <n v="0"/>
    <n v="0"/>
    <n v="54000"/>
    <n v="0"/>
    <n v="0"/>
    <n v="180000"/>
    <n v="54000"/>
  </r>
  <r>
    <s v="C.NG.PTW.II.18.002"/>
    <s v="FORC. TERMINAL INSTRUMENTATION UPGRADE"/>
    <s v="C.NG.PTW.II.18.002"/>
    <s v="FORC. TERMINAL INSTRUMENTATION UPGRADE"/>
    <s v="IRETI OMOTOSO"/>
    <s v="PRODUCTION"/>
    <n v="13903"/>
    <n v="139"/>
    <s v="OF-E&amp;M"/>
    <s v="BASE JV"/>
    <s v="PRODUCTION"/>
    <s v="PRODUCTION"/>
    <s v="Asset Manager, Swamp West Hub"/>
    <s v="Forcados Terminal Installation Manager"/>
    <x v="2"/>
    <s v="i.nwosu@shell.com / Patrick.Ogun@shell.com "/>
    <x v="1"/>
    <s v="CAPEX"/>
    <m/>
    <m/>
    <m/>
    <s v="C_FORT_WST_A09"/>
    <m/>
    <m/>
    <m/>
    <n v="0"/>
    <n v="0"/>
    <n v="54900000"/>
    <n v="270000"/>
    <n v="450000"/>
    <n v="54900000"/>
    <n v="270000"/>
    <n v="450000"/>
    <n v="0"/>
    <n v="0"/>
    <n v="54900000"/>
    <n v="270000"/>
    <n v="450000"/>
    <n v="54900000"/>
    <n v="270000"/>
    <n v="450000"/>
    <s v="1. Field Instrumentation upgrade of Obsolete Rosemount 1151model Transmitters to 3051 Model (Pressure, Level, and temperature transmitters and switches, Varec and Enraf tank guaging system, etc) - F$150k_x000a_2. Upgrade of Auto Sampling Unit - F$300k_x000a_Total = $450K_x000a_"/>
    <m/>
    <m/>
    <m/>
    <m/>
    <m/>
    <m/>
    <m/>
    <m/>
    <m/>
    <m/>
    <m/>
    <m/>
    <n v="0"/>
    <n v="0"/>
    <n v="0.2"/>
    <n v="0"/>
    <n v="0.3"/>
    <n v="0"/>
    <n v="0"/>
    <n v="0.3"/>
    <n v="0"/>
    <n v="0"/>
    <n v="0.2"/>
    <n v="0"/>
    <n v="1"/>
    <n v="0"/>
    <n v="0"/>
    <n v="90000"/>
    <n v="0"/>
    <n v="135000"/>
    <n v="0"/>
    <n v="0"/>
    <n v="135000"/>
    <n v="0"/>
    <n v="0"/>
    <n v="90000"/>
    <n v="0"/>
    <n v="450000"/>
    <n v="135000"/>
  </r>
  <r>
    <s v="C.NG.PTW.II.18.003"/>
    <s v="FORCADOS TERMINAL ELECTRONIC CONTROL / MONITORING SYSTEMS UPGRADE"/>
    <s v="C.NG.PTW.II.18.003"/>
    <s v="FORCADOS TERMINAL ELECTRONIC CONTROL / MONITORING SYSTEMS UPGRADE"/>
    <s v="IRETI OMOTOSO"/>
    <s v="PRODUCTION"/>
    <n v="13903"/>
    <n v="139"/>
    <s v="OF-E&amp;M"/>
    <s v="BASE JV"/>
    <s v="PRODUCTION"/>
    <s v="PRODUCTION"/>
    <s v="Asset Manager, Swamp West Hub"/>
    <s v="Forcados Terminal Installation Manager"/>
    <x v="2"/>
    <s v="i.nwosu@shell.com / Patrick.Ogun@shell.com "/>
    <x v="1"/>
    <s v="CAPEX"/>
    <m/>
    <m/>
    <m/>
    <s v="C_FORT_WST_A41"/>
    <m/>
    <m/>
    <m/>
    <n v="0"/>
    <n v="0"/>
    <n v="91500000"/>
    <n v="450000"/>
    <n v="750000"/>
    <n v="91500000"/>
    <n v="450000"/>
    <n v="750000"/>
    <n v="0"/>
    <n v="0"/>
    <n v="91500000"/>
    <n v="450000"/>
    <n v="750000"/>
    <n v="91500000"/>
    <n v="450000"/>
    <n v="750000"/>
    <s v="1. Upgrade of Obsolete De-Tronics Infra Red Flame Detectors  for Fire Detection in Pumphouses- F$300k_x000a_2. Upgrade of Yokogawa FASTVIEW/ PMC Safeguarding System to Prosafe SLS - $450k_x000a__x000a_Total = F$750k"/>
    <m/>
    <m/>
    <m/>
    <m/>
    <m/>
    <m/>
    <m/>
    <m/>
    <m/>
    <m/>
    <m/>
    <m/>
    <n v="0"/>
    <n v="0"/>
    <n v="0"/>
    <n v="0.2"/>
    <n v="0"/>
    <n v="0.4"/>
    <n v="0"/>
    <n v="0"/>
    <n v="0.2"/>
    <n v="0"/>
    <n v="0"/>
    <n v="0.2"/>
    <n v="1"/>
    <n v="0"/>
    <n v="0"/>
    <n v="0"/>
    <n v="150000"/>
    <n v="0"/>
    <n v="300000"/>
    <n v="0"/>
    <n v="0"/>
    <n v="150000"/>
    <n v="0"/>
    <n v="0"/>
    <n v="150000"/>
    <n v="750000"/>
    <n v="225000"/>
  </r>
  <r>
    <s v="C.NG.PTW.NV.18.002"/>
    <s v="STATUTORY REPLACEMENT OF MARINE FLOATING HOSES &amp; SUB SEA EXPORT LINES(FORCADOS)"/>
    <s v="C.NG.PTW.NV.18.002"/>
    <s v="STATUTORY REPLACEMENT OF MARINE FLOATING HOSES &amp; SUB SEA EXPORT LINES(FORCADOS)"/>
    <s v="IRETI OMOTOSO"/>
    <s v="PRODUCTION"/>
    <n v="13902"/>
    <n v="139"/>
    <s v="OF-E&amp;M"/>
    <s v="BASE JV"/>
    <s v="PRODUCTION"/>
    <s v="PRODUCTION"/>
    <s v="Asset Manager, Swamp West Hub"/>
    <s v="Forcados Terminal Installation Manager"/>
    <x v="2"/>
    <s v="DANIEL.OKOYE@SHELL.COM"/>
    <x v="1"/>
    <s v="CAPEX"/>
    <m/>
    <m/>
    <m/>
    <s v="C_OGIS_MAI_A17"/>
    <m/>
    <m/>
    <m/>
    <n v="0"/>
    <n v="0"/>
    <n v="123220000"/>
    <n v="606000"/>
    <n v="1010000"/>
    <n v="122683373.24000002"/>
    <n v="603360.85199999996"/>
    <n v="1005601.42"/>
    <n v="-4398.5799999999581"/>
    <s v="1. 2 pcs Mooring Grommets @$217,053.45 each Total $434,106.90 ;                     2.  4 pcs FOB 20 X 30 SEAFLEX SC STD 2070F @  $36,196.27 Total F$144,785.08;                                                                                                             3. 4 pcs TANKER RAIL 16 X 30 SEAFLEX SC STD 6070F @ $31,677.36 Total F$126,709.44; 4. Procurement of Pneumatic Power tools for hose stringing activities $300,000.00 "/>
    <n v="123220000"/>
    <n v="606000"/>
    <n v="1010000"/>
    <n v="123220000"/>
    <n v="606000"/>
    <n v="1010000"/>
    <s v="1. 2 pcs Mooring Grommets @$217,053.45 each Total $434,106.90 ;                     _x000a_2.  4 pcs FOB 20 X 30 SEAFLEX SC STD 2070F @  $36,196.27 Total F$144,785.08;                                                                                                             _x000a_3. 4 pcs TANKER RAIL 16 X 30 SEAFLEX SC STD 6070F @ $31,677.36 Total F$126,709.44; _x000a_4. Procurement of Pneumatic Power tools for hose stringing activities $300,000.00  _x000a_"/>
    <m/>
    <m/>
    <m/>
    <m/>
    <m/>
    <m/>
    <m/>
    <m/>
    <m/>
    <m/>
    <m/>
    <m/>
    <n v="0"/>
    <n v="0"/>
    <n v="0"/>
    <n v="0"/>
    <n v="0"/>
    <n v="0"/>
    <n v="0"/>
    <n v="0"/>
    <n v="0"/>
    <n v="0.5"/>
    <n v="0"/>
    <n v="0.5"/>
    <n v="1"/>
    <n v="0"/>
    <n v="0"/>
    <n v="0"/>
    <n v="0"/>
    <n v="0"/>
    <n v="0"/>
    <n v="0"/>
    <n v="0"/>
    <n v="0"/>
    <n v="505000"/>
    <n v="0"/>
    <n v="505000"/>
    <n v="1010000"/>
    <n v="303000"/>
  </r>
  <r>
    <s v="C.NG.PTW.OR.18.001"/>
    <s v="INSPECTION OF SOLAR TURBINE MARS 100 ALTERNATORS"/>
    <s v="C.NG.PTW.OR.18.001"/>
    <s v="FORCADOS TERMINAL ROTORK MOV/GEARBOX AND PAKSCAN REPLACEMENT"/>
    <s v="IRETI OMOTOSO"/>
    <s v="PRODUCTION"/>
    <n v="13203"/>
    <n v="132"/>
    <s v="OF-E&amp;M"/>
    <s v="BASE JV"/>
    <s v="PRODUCTION"/>
    <s v="PRODUCTION"/>
    <s v="Asset Manager, Swamp West Hub"/>
    <s v="Forcados Terminal Installation Manager"/>
    <x v="2"/>
    <s v="i.nwosu@shell.com / Patrick.Ogun@shell.com "/>
    <x v="1"/>
    <s v="CAPEX"/>
    <m/>
    <m/>
    <m/>
    <s v="C_FORT_WST_A01"/>
    <m/>
    <m/>
    <m/>
    <n v="0"/>
    <n v="0"/>
    <n v="97600000"/>
    <n v="480000"/>
    <n v="800000"/>
    <n v="97600000"/>
    <n v="480000"/>
    <n v="800000"/>
    <n v="0"/>
    <n v="0"/>
    <n v="97600000"/>
    <n v="480000"/>
    <n v="800000"/>
    <n v="97600000"/>
    <n v="480000"/>
    <n v="800000"/>
    <s v="OEM 100,000 Hours C-Inspection of 2 Nos 10MVA Alternators_x000a__x000a_Two (2) units planned for 2018 at $400k per unit - F$800k. _x000a__x000a_All 5 currently running alternators are showing seepage of lube oil.  Units assessed by the OEM and the C-Inspection is recommended for all units.  Three (3) units planned for OP16 while the remaining two (2) units are to be addressed in OP17 to prevent HSSE incidents and total damage to the alternator winding._x000a__x000a_Total = $800k_x000a_"/>
    <m/>
    <m/>
    <m/>
    <m/>
    <m/>
    <m/>
    <m/>
    <m/>
    <m/>
    <m/>
    <m/>
    <m/>
    <n v="0"/>
    <n v="0"/>
    <n v="0"/>
    <n v="0.5"/>
    <n v="0"/>
    <n v="0"/>
    <n v="0.5"/>
    <n v="0"/>
    <n v="0"/>
    <n v="0"/>
    <n v="0"/>
    <n v="0"/>
    <n v="1"/>
    <n v="0"/>
    <n v="0"/>
    <n v="0"/>
    <n v="400000"/>
    <n v="0"/>
    <n v="0"/>
    <n v="400000"/>
    <n v="0"/>
    <n v="0"/>
    <n v="0"/>
    <n v="0"/>
    <n v="0"/>
    <n v="800000"/>
    <n v="240000"/>
  </r>
  <r>
    <s v="C.NG.PTW.OR.18.055"/>
    <s v="REPLACEMENT OF VALVES AND ACTUATORS FOR FORCADOS TERM"/>
    <s v="C.NG.PTW.OR.17.055"/>
    <s v="REPLACEMENT OF VALVES AND ACTUATORS FOR FORCADOS TERM"/>
    <s v="IRETI OMOTOSO"/>
    <s v="PRODUCTION"/>
    <n v="13203"/>
    <n v="132"/>
    <s v="OF-E&amp;M"/>
    <s v="BASE JV"/>
    <s v="PRODUCTION"/>
    <s v="PRODUCTION"/>
    <s v="Asset Manager, Swamp West Hub"/>
    <s v="Forcados Terminal Installation Manager"/>
    <x v="2"/>
    <s v="i.nwosu@shell.com / Patrick.Ogun@shell.com "/>
    <x v="1"/>
    <s v="CAPEX"/>
    <m/>
    <m/>
    <m/>
    <s v="C_FORT_WST_A11"/>
    <m/>
    <m/>
    <m/>
    <n v="0"/>
    <n v="0"/>
    <n v="89060000"/>
    <n v="438000"/>
    <n v="730000"/>
    <n v="89060000"/>
    <n v="438000"/>
    <n v="730000"/>
    <n v="0"/>
    <n v="0"/>
    <n v="89060000"/>
    <n v="438000"/>
    <n v="730000"/>
    <n v="89060000"/>
    <n v="438000"/>
    <n v="730000"/>
    <s v="REPLACEMENT OF VALVES AND ACTUATORS FOR FORCADOS TERM"/>
    <m/>
    <m/>
    <m/>
    <m/>
    <m/>
    <m/>
    <m/>
    <m/>
    <m/>
    <m/>
    <m/>
    <m/>
    <n v="0"/>
    <n v="0"/>
    <n v="0"/>
    <n v="0"/>
    <n v="0"/>
    <n v="0.5"/>
    <n v="0"/>
    <n v="0"/>
    <n v="0.25"/>
    <n v="0"/>
    <n v="0"/>
    <n v="0.25"/>
    <n v="1"/>
    <n v="0"/>
    <n v="0"/>
    <n v="0"/>
    <n v="0"/>
    <n v="0"/>
    <n v="365000"/>
    <n v="0"/>
    <n v="0"/>
    <n v="182500"/>
    <n v="0"/>
    <n v="0"/>
    <n v="182500"/>
    <n v="730000"/>
    <n v="219000"/>
  </r>
  <r>
    <s v="C.NG.PTW.OR.18.056"/>
    <s v="REPLACEMENT OF ROTORK MOV GEARBOXES"/>
    <s v="C.NG.PTW.OR.18.056"/>
    <s v="FORCADOS TERMINAL ROTORK MOV/GEARBOX AND PAKSCAN REPLACEMENT"/>
    <s v="IRETI OMOTOSO"/>
    <s v="PRODUCTION"/>
    <n v="13203"/>
    <n v="132"/>
    <s v="OF-E&amp;M"/>
    <s v="BASE JV"/>
    <s v="PRODUCTION"/>
    <s v="PRODUCTION"/>
    <s v="Asset Manager, Swamp West Hub"/>
    <s v="Forcados Terminal Installation Manager"/>
    <x v="2"/>
    <s v="i.nwosu@shell.com / Patrick.Ogun@shell.com "/>
    <x v="1"/>
    <s v="CAPEX"/>
    <m/>
    <m/>
    <m/>
    <s v="C_FORT_WST_A01"/>
    <m/>
    <m/>
    <m/>
    <n v="0"/>
    <n v="0"/>
    <n v="36600000"/>
    <n v="180000"/>
    <n v="300000"/>
    <n v="36600000"/>
    <n v="180000"/>
    <n v="300000"/>
    <n v="0"/>
    <n v="0"/>
    <n v="36600000"/>
    <n v="180000"/>
    <n v="300000"/>
    <n v="36600000"/>
    <n v="180000"/>
    <n v="300000"/>
    <s v="a) Procurement and installation 15nos IQT Actuators and 15nos Pakboxes - F$300k_x000a__x000a_Total =F$300k"/>
    <m/>
    <m/>
    <m/>
    <m/>
    <m/>
    <m/>
    <m/>
    <m/>
    <m/>
    <m/>
    <m/>
    <m/>
    <n v="0"/>
    <n v="0"/>
    <n v="0"/>
    <n v="0.3"/>
    <n v="0"/>
    <n v="0.3"/>
    <n v="0"/>
    <n v="0"/>
    <n v="0.3"/>
    <n v="0"/>
    <n v="0.1"/>
    <n v="0"/>
    <n v="0.99999999999999989"/>
    <n v="0"/>
    <n v="0"/>
    <n v="0"/>
    <n v="90000"/>
    <n v="0"/>
    <n v="90000"/>
    <n v="0"/>
    <n v="0"/>
    <n v="90000"/>
    <n v="0"/>
    <n v="30000"/>
    <n v="0"/>
    <n v="300000"/>
    <n v="90000"/>
  </r>
  <r>
    <s v="O.NG.BPE.AFR.FAC.724FP"/>
    <s v="AFAM POWER PLANT PREV. MTCENANCE"/>
    <s v="O.NG.BPE.FAC.724FP"/>
    <s v="AFAM POWER PLANT PREV. MTCENANCE (PRODUCTION MAINTENANCE – GAS (ONSHORE))"/>
    <s v="IRETI OMOTOSO"/>
    <s v="PRODUCTION"/>
    <n v="413003"/>
    <n v="4130"/>
    <s v="GAS"/>
    <s v="DOMGAS/IPP"/>
    <s v="PRODUCTION"/>
    <s v="PRODUCTION"/>
    <s v="Asset Manager, Land East Hub (AFAM)"/>
    <s v="Operations Manager Afam Power Plant"/>
    <x v="6"/>
    <s v="ALPHONS.ALAGALA@SHELL.COM"/>
    <x v="0"/>
    <s v="OPEX"/>
    <s v="NON SAL"/>
    <s v="N/A"/>
    <s v="N/A"/>
    <s v="N_AFAM_EL1_G01"/>
    <s v="P234 Power Operations"/>
    <s v="S7200 Services"/>
    <s v="A2170 Direct Mngt and Overheads"/>
    <n v="18117742.889999997"/>
    <n v="10339927.450000001"/>
    <n v="1024926115"/>
    <n v="33497329.600000001"/>
    <n v="36857743.091803282"/>
    <n v="1024926115"/>
    <n v="32997329.600000001"/>
    <n v="36357743.091803282"/>
    <n v="-500000"/>
    <s v="Discount on GT 11 C4 Inspection."/>
    <n v="1024926115.0000001"/>
    <n v="33497329.599999998"/>
    <n v="36857743.091803275"/>
    <n v="1024926115.0000001"/>
    <n v="33497329.599999998"/>
    <n v="36857743.091803275"/>
    <s v="50% Payment for GTs11,  C4 Inspection Spar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71478.5909836069"/>
    <n v="3071478.5909836069"/>
    <n v="3071478.5909836069"/>
    <n v="3071478.5909836069"/>
    <n v="3071478.5909836069"/>
    <n v="3071478.5909836069"/>
    <n v="3071478.5909836069"/>
    <n v="3071478.5909836069"/>
    <n v="3071478.5909836069"/>
    <n v="3071478.5909836069"/>
    <n v="3071478.5909836069"/>
    <n v="3071478.5909836069"/>
    <n v="36857743.091803282"/>
    <n v="11057322.927540984"/>
  </r>
  <r>
    <s v="O.NG.PAE.A2G.FAC.71300"/>
    <s v="PAE AFAM GRF FACILITIES OPERATION"/>
    <s v="O.NG.PEL.OKL.FAC.71300"/>
    <s v="LAND AREA EAST (PEL) GAS FACILITIES OPERATIONS (PRODUCTION MAINTENANCE – GAS (ONSHORE))"/>
    <s v="IRETI OMOTOSO"/>
    <s v="PRODUCTION"/>
    <n v="413003"/>
    <n v="4130"/>
    <s v="GAS"/>
    <s v="DOMGAS/IPP"/>
    <s v="PRODUCTION"/>
    <s v="PRODUCTION"/>
    <s v="Asset Manager, Land East Hub"/>
    <s v="Asset Management Integration Lead"/>
    <x v="1"/>
    <s v="DENNIS.ONYEBUCHIE@SHELL.COM"/>
    <x v="0"/>
    <s v="OPEX"/>
    <s v="NON SAL"/>
    <s v="N/A"/>
    <s v="N/A"/>
    <s v="N_AFAM_EL1_G01"/>
    <s v="P231 Production Operations"/>
    <s v="S7200 Services"/>
    <s v="A2170 Direct Mngt and Overheads"/>
    <n v="1496422.1599999995"/>
    <n v="1269458.0299999993"/>
    <n v="231762006.25"/>
    <n v="247923.53999999998"/>
    <n v="1007798.9703278688"/>
    <n v="79262006.25"/>
    <n v="247923.53999999998"/>
    <n v="507798.97032786882"/>
    <n v="-500000"/>
    <m/>
    <n v="231762006.24999997"/>
    <n v="247923.54"/>
    <n v="1007798.9703278689"/>
    <n v="231762006.24999997"/>
    <n v="247923.54"/>
    <n v="1007798.9703278688"/>
    <s v="MORLINA 220- Lubricant and chemical required to run GP and for Compressor mtce. An average of 2 drums use on monthly basi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3983.247527322397"/>
    <n v="83983.247527322397"/>
    <n v="83983.247527322397"/>
    <n v="83983.247527322397"/>
    <n v="83983.247527322397"/>
    <n v="83983.247527322397"/>
    <n v="83983.247527322397"/>
    <n v="83983.247527322397"/>
    <n v="83983.247527322397"/>
    <n v="83983.247527322397"/>
    <n v="83983.247527322397"/>
    <n v="83983.247527322397"/>
    <n v="1007798.9703278687"/>
    <n v="302339.69109836064"/>
  </r>
  <r>
    <s v="O.NG.PAE.A2G.FAC.724FC"/>
    <s v="PAE AFAM GRF FACILITIES CORRECTIVE"/>
    <s v="O.NG.PEL.OKL.FAC.724FC"/>
    <s v="AFAM GAS RECEIVING FACILITIES CORRECTIVE MAINTENANCE (PRODUCTION MAINTENANCE – GAS (ONSHORE))"/>
    <s v="IRETI OMOTOSO"/>
    <s v="PRODUCTION"/>
    <n v="413003"/>
    <n v="4130"/>
    <s v="GAS"/>
    <s v="DOMGAS/IPP"/>
    <s v="PRODUCTION"/>
    <s v="PRODUCTION"/>
    <s v="Asset Manager, Land East Hub"/>
    <s v="Asset Management Integration Lead"/>
    <x v="1"/>
    <s v="DENNIS.ONYEBUCHIE@SHELL.COM"/>
    <x v="0"/>
    <s v="OPEX"/>
    <s v="NON SAL"/>
    <s v="N/A"/>
    <s v="N/A"/>
    <s v="N_AFAM_EL1_G01"/>
    <s v="P234 Power Operations"/>
    <s v="S7200 Services"/>
    <s v="A2170 Direct Mngt and Overheads"/>
    <n v="1358875.21"/>
    <n v="526462.53"/>
    <n v="47956180.649999999"/>
    <n v="587000"/>
    <n v="744233.37918032787"/>
    <n v="47956180.649999999"/>
    <n v="587000"/>
    <n v="744233.37918032787"/>
    <n v="0"/>
    <m/>
    <n v="47956180.649999999"/>
    <n v="587000"/>
    <n v="744233.37918032787"/>
    <n v="47956180.649999999"/>
    <n v="587000"/>
    <n v="744233.37918032787"/>
    <s v="Provision Of Remote Manifold 13km High Voltage  Overhead  Line Management And Maintenance Support At Okolom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2019.44826502732"/>
    <n v="62019.44826502732"/>
    <n v="62019.44826502732"/>
    <n v="62019.44826502732"/>
    <n v="62019.44826502732"/>
    <n v="62019.44826502732"/>
    <n v="62019.44826502732"/>
    <n v="62019.44826502732"/>
    <n v="62019.44826502732"/>
    <n v="62019.44826502732"/>
    <n v="62019.44826502732"/>
    <n v="62019.44826502732"/>
    <n v="744233.37918032799"/>
    <n v="223270.01375409836"/>
  </r>
  <r>
    <s v="O.NG.PAE.A2G.FAC.724FP"/>
    <s v="PAE AFAM GRF FACILITIES PREVENTIVE"/>
    <s v="O.NG.PEL.OKL.FAC.724FP"/>
    <s v="AFAM GAS RECEIVING FACILITIES PREVENTIVE MAINTENANCE (PRODUCTION MAINTENANCE – GAS (ONSHORE))"/>
    <s v="IRETI OMOTOSO"/>
    <s v="PRODUCTION"/>
    <n v="413003"/>
    <n v="4130"/>
    <s v="GAS"/>
    <s v="DOMGAS/IPP"/>
    <s v="PRODUCTION"/>
    <s v="PRODUCTION"/>
    <s v="Asset Manager, Land East Hub"/>
    <s v="Asset Management Integration Lead"/>
    <x v="1"/>
    <s v="DENNIS.ONYEBUCHIE@SHELL.COM"/>
    <x v="0"/>
    <s v="OPEX"/>
    <s v="NON SAL"/>
    <s v="N/A"/>
    <s v="N/A"/>
    <s v="N_AFAM_EL1_G01"/>
    <s v="P234 Power Operations"/>
    <s v="S7200 Services"/>
    <s v="A2170 Direct Mngt and Overheads"/>
    <n v="289086.27"/>
    <n v="699848.63"/>
    <n v="12275052.620000001"/>
    <n v="620994.978"/>
    <n v="661241.05216393445"/>
    <n v="12275052.620000001"/>
    <n v="620994.978"/>
    <n v="661241.05216393445"/>
    <n v="0"/>
    <m/>
    <n v="12275052.620000001"/>
    <n v="620994.978"/>
    <n v="661241.05216393434"/>
    <n v="12275052.620000001"/>
    <n v="620994.978"/>
    <n v="661241.05216393445"/>
    <s v="Valve testing ; ESD test on shutdown valve ,blow down valve test( 3 monthly), All plant ESD 6M,  general maintenance and servicing of ESD valv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5103.421013661202"/>
    <n v="55103.421013661202"/>
    <n v="55103.421013661202"/>
    <n v="55103.421013661202"/>
    <n v="55103.421013661202"/>
    <n v="55103.421013661202"/>
    <n v="55103.421013661202"/>
    <n v="55103.421013661202"/>
    <n v="55103.421013661202"/>
    <n v="55103.421013661202"/>
    <n v="55103.421013661202"/>
    <n v="55103.421013661202"/>
    <n v="661241.05216393445"/>
    <n v="198372.31564918032"/>
  </r>
  <r>
    <n v="107206"/>
    <s v="BELEMA BELEMA NORTH BANK GENERIC        "/>
    <s v="BELEMA UNITIZATION - OPEX"/>
    <s v="BELEMA UNITIZATION - OPEX"/>
    <s v="IRETI OMOTOSO"/>
    <s v="PRODUCTION"/>
    <n v="411001"/>
    <n v="4110"/>
    <s v="BBN"/>
    <s v="BASE JV"/>
    <s v="PRODUCTION"/>
    <s v="PRODUCTION"/>
    <s v="Asset Manager, Swamp East Hub"/>
    <s v="Asset Management Integration Lead"/>
    <x v="6"/>
    <s v="SADIK.ZEKERI@SHELL.COM"/>
    <x v="0"/>
    <s v="OPEX"/>
    <s v="NON SAL"/>
    <s v="N/A"/>
    <s v="N/A"/>
    <s v="N/A"/>
    <s v="P231 Production Operations"/>
    <s v="S7200 Services"/>
    <s v="A2110 Production Operations"/>
    <n v="66.746851000000007"/>
    <n v="40.442855000000002"/>
    <n v="0"/>
    <n v="0"/>
    <n v="0"/>
    <n v="0"/>
    <n v="0"/>
    <n v="0"/>
    <n v="0"/>
    <m/>
    <n v="1180816610.8985929"/>
    <n v="1935714.0000000002"/>
    <n v="5807243.8717986662"/>
    <n v="1197707619.2934575"/>
    <n v="1970069.2693569055"/>
    <n v="5896979.4965485688"/>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HF.FAC.71301"/>
    <s v="PAE AHIA F/S FACILITIES OPERATIONS"/>
    <s v="O.NG.PAE.AHF.FAC.71301"/>
    <s v="PAE AHIA F/S FACILITIES OPERATIONS"/>
    <s v="IRETI OMOTOSO"/>
    <s v="PRODUCTION"/>
    <n v="412001"/>
    <n v="4120"/>
    <s v="OF-MTCE"/>
    <s v="BASE JV"/>
    <s v="PRODUCTION"/>
    <s v="PRODUCTION"/>
    <s v="Asset Manager, Land East Hub"/>
    <s v="Asset Management Integration Lead"/>
    <x v="1"/>
    <s v="EFE.IGWE@SHELL.COM"/>
    <x v="0"/>
    <s v="OPEX"/>
    <s v="NON SAL"/>
    <s v="N/A"/>
    <s v="N/A"/>
    <s v="N_AHIA_EL2_N03"/>
    <s v="P231 Production Operations"/>
    <s v="S7200 Services"/>
    <s v="A2110 Production Operations"/>
    <n v="0"/>
    <n v="0"/>
    <n v="2400000"/>
    <n v="0"/>
    <n v="7868.8524590163934"/>
    <n v="2400000"/>
    <n v="0"/>
    <n v="7868.8524590163934"/>
    <n v="0"/>
    <m/>
    <n v="2400000"/>
    <n v="0"/>
    <n v="7868.8524590163934"/>
    <n v="2488034.5875376454"/>
    <n v="0"/>
    <n v="8157.4904509430999"/>
    <s v="Waste Management -Hazadous waste treatment (oily rag). Assumption based on historical trend, disposing oily rags charged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5.7377049180327"/>
    <n v="655.7377049180327"/>
    <n v="655.7377049180327"/>
    <n v="655.7377049180327"/>
    <n v="655.7377049180327"/>
    <n v="655.7377049180327"/>
    <n v="655.7377049180327"/>
    <n v="655.7377049180327"/>
    <n v="655.7377049180327"/>
    <n v="655.7377049180327"/>
    <n v="655.7377049180327"/>
    <n v="655.7377049180327"/>
    <n v="7868.8524590163906"/>
    <n v="2360.655737704918"/>
  </r>
  <r>
    <n v="107255"/>
    <s v="BELEMA/BELEMA N SECURITY                "/>
    <s v="BELEMA UNITIZATION - OPEX"/>
    <s v="BELEMA UNITIZATION - OPEX"/>
    <s v="IRETI OMOTOSO"/>
    <s v="PRODUCTION"/>
    <n v="412001"/>
    <n v="4120"/>
    <s v="BBN"/>
    <s v="BASE JV"/>
    <s v="PRODUCTION"/>
    <s v="PRODUCTION"/>
    <s v="Asset Manager, Swamp East Hub"/>
    <s v="Asset Management Integration Lead"/>
    <x v="6"/>
    <s v="SADIK.ZEKERI@SHELL.COM"/>
    <x v="0"/>
    <s v="OPEX"/>
    <s v="NON SAL"/>
    <s v="N/A"/>
    <s v="N/A"/>
    <s v="C_OPSE_OIL_Z11"/>
    <s v="P231 Production Operations"/>
    <s v="S7200 Services"/>
    <s v="A2110 Production Operations"/>
    <n v="688706.533452"/>
    <n v="1118798.0071680001"/>
    <n v="396180100"/>
    <n v="0"/>
    <n v="1298951.1475409835"/>
    <n v="396180100"/>
    <n v="0"/>
    <n v="1298951.1475409835"/>
    <n v="0"/>
    <m/>
    <n v="0"/>
    <n v="0"/>
    <n v="0"/>
    <n v="0"/>
    <n v="0"/>
    <n v="0"/>
    <s v="DEPLOYMENT OF GSS TO PROTECT ASSET &amp; INSTALLATION AT BELEMA FLOW STATION, Including provision of PortaKabin and Marine Patrol vessel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8245.92896174862"/>
    <n v="108245.92896174862"/>
    <n v="108245.92896174862"/>
    <n v="108245.92896174862"/>
    <n v="108245.92896174862"/>
    <n v="108245.92896174862"/>
    <n v="108245.92896174862"/>
    <n v="108245.92896174862"/>
    <n v="108245.92896174862"/>
    <n v="108245.92896174862"/>
    <n v="108245.92896174862"/>
    <n v="108245.92896174862"/>
    <n v="1298951.1475409837"/>
    <n v="389685.34426229505"/>
  </r>
  <r>
    <n v="107256"/>
    <s v="BELEMA POLLUTION CLEAN UP"/>
    <s v="BELEMA UNITIZATION - OPEX"/>
    <s v="BELEMA UNITIZATION - OPEX"/>
    <s v="IRETI OMOTOSO"/>
    <s v="PRODUCTION"/>
    <n v="412001"/>
    <n v="4120"/>
    <s v="BBN"/>
    <s v="BASE JV"/>
    <s v="PRODUCTION"/>
    <s v="PRODUCTION"/>
    <s v="Asset Manager, Swamp East Hub"/>
    <s v="Asset Management Integration Lead"/>
    <x v="6"/>
    <s v="SADIK.ZEKERI@SHELL.COM"/>
    <x v="0"/>
    <s v="OPEX"/>
    <s v="NON SAL"/>
    <s v="N/A"/>
    <s v="N/A"/>
    <s v="C_OPSE_OIL_Z11"/>
    <s v="P236.02 HSE"/>
    <s v="S7200 Services"/>
    <s v="A2110 Production Operations"/>
    <n v="15797.864571000002"/>
    <n v="48456.977943999998"/>
    <n v="8169999.9999999981"/>
    <n v="28000"/>
    <n v="54786.885245901634"/>
    <n v="8169999.9999999981"/>
    <n v="28000"/>
    <n v="54786.885245901634"/>
    <n v="0"/>
    <m/>
    <n v="0"/>
    <n v="0"/>
    <n v="0"/>
    <n v="0"/>
    <n v="0"/>
    <n v="0"/>
    <s v="PROCUREMENT OF OIL SPILL RESPONSE EQUIPMENT/MATERIALS INCLUDING SKIMMER AND FLAT BOTTOM BOAT, SUPPORT SERVICES FOR CLEAN UP ACTIVITIES, MEDIA &amp; GEOMATICS, CONDUCTION OF JIV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565.5737704918029"/>
    <n v="4565.5737704918029"/>
    <n v="4565.5737704918029"/>
    <n v="4565.5737704918029"/>
    <n v="4565.5737704918029"/>
    <n v="4565.5737704918029"/>
    <n v="4565.5737704918029"/>
    <n v="4565.5737704918029"/>
    <n v="4565.5737704918029"/>
    <n v="4565.5737704918029"/>
    <n v="4565.5737704918029"/>
    <n v="4565.5737704918029"/>
    <n v="54786.88524590162"/>
    <n v="16436.065573770491"/>
  </r>
  <r>
    <n v="107257"/>
    <s v="BELEMA/BELEMA N HSE COMPLIANCE          "/>
    <s v="BELEMA UNITIZATION - OPEX"/>
    <s v="BELEMA UNITIZATION - OPEX"/>
    <s v="IRETI OMOTOSO"/>
    <s v="PRODUCTION"/>
    <n v="412001"/>
    <n v="4120"/>
    <s v="BBN"/>
    <s v="BASE JV"/>
    <s v="PRODUCTION"/>
    <s v="PRODUCTION"/>
    <s v="Asset Manager, Swamp East Hub"/>
    <s v="Asset Management Integration Lead"/>
    <x v="6"/>
    <s v="SADIK.ZEKERI@SHELL.COM"/>
    <x v="0"/>
    <s v="OPEX"/>
    <s v="NON SAL"/>
    <s v="N/A"/>
    <s v="N/A"/>
    <s v="C_OPSE_OIL_Z11"/>
    <s v="P231 Production Operations"/>
    <s v="S7200 Services"/>
    <s v="A2110 Production Operations"/>
    <n v="2624.0541760000001"/>
    <n v="3749.0664930000003"/>
    <n v="17480000.000000004"/>
    <n v="30000"/>
    <n v="87311.475409836072"/>
    <n v="17480000.000000004"/>
    <n v="30000"/>
    <n v="87311.475409836072"/>
    <n v="0"/>
    <m/>
    <n v="0"/>
    <n v="0"/>
    <n v="0"/>
    <n v="0"/>
    <n v="0"/>
    <n v="0"/>
    <s v="EFFLUENT/EMISSION MONITORING, HSE SUPPORT SERVICES, CERTIFICATION ACTIVITIES/AUDITS E.G. ISO 14001, ENVIRONMENTAL EVALUATION STUDIES REVIEW (E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275.956284153006"/>
    <n v="7275.956284153006"/>
    <n v="7275.956284153006"/>
    <n v="7275.956284153006"/>
    <n v="7275.956284153006"/>
    <n v="7275.956284153006"/>
    <n v="7275.956284153006"/>
    <n v="7275.956284153006"/>
    <n v="7275.956284153006"/>
    <n v="7275.956284153006"/>
    <n v="7275.956284153006"/>
    <n v="7275.956284153006"/>
    <n v="87311.475409836072"/>
    <n v="26193.442622950821"/>
  </r>
  <r>
    <s v="O.NG.PAE.AHF.FLO.724FP"/>
    <s v="PAE AHIA F/S FLOWLINES PREV. MTC"/>
    <s v="O.NG.PAE.AHF.FLO.724FC"/>
    <s v="PAE AHIA F/S FLOWLINES CORR. MTC"/>
    <s v="IRETI OMOTOSO"/>
    <s v="PRODUCTION"/>
    <n v="413001"/>
    <n v="4130"/>
    <s v="OF-MTCE"/>
    <s v="BASE JV"/>
    <s v="PRODUCTION"/>
    <s v="PRODUCTION"/>
    <s v="Asset Manager, Land East Hub"/>
    <s v="Asset Management Integration Lead"/>
    <x v="1"/>
    <s v="FLORENCE.OYEDELE@SHELL.COM"/>
    <x v="0"/>
    <s v="OPEX"/>
    <s v="NON SAL"/>
    <s v="N/A"/>
    <s v="N/A"/>
    <s v="N/A"/>
    <s v="P233 Facilities Maintenance"/>
    <s v="S7200 Services"/>
    <s v="A2140 Facilities Maintenance"/>
    <n v="1104.3499999999999"/>
    <n v="0"/>
    <n v="31110000"/>
    <n v="408000"/>
    <n v="510000"/>
    <n v="31110000"/>
    <n v="408000"/>
    <n v="510000"/>
    <n v="0"/>
    <m/>
    <n v="31110000"/>
    <n v="408000"/>
    <n v="510000"/>
    <n v="32251148.340956733"/>
    <n v="377131.3022053332"/>
    <n v="482872.77217568317"/>
    <s v="Crude Oil Export Pump Fluid end Inspection. Agbada 2 EP2; EP4; Ahia EP2;  Imo1 FS Ep1; EP2, EP3, EP4; Imo3 FS EP2, EP3; Isimiri FS EP3; Rumuekpe FS EP2, EP3; Oguta FS EP1 &amp; EP2  @ $40K each ie (N2,440,000 &amp; $32K) per unit . _x000a_Total F$560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2500"/>
    <n v="42500"/>
    <n v="42500"/>
    <n v="42500"/>
    <n v="42500"/>
    <n v="42500"/>
    <n v="42500"/>
    <n v="42500"/>
    <n v="42500"/>
    <n v="42500"/>
    <n v="42500"/>
    <n v="42500"/>
    <n v="510000"/>
    <n v="153000"/>
  </r>
  <r>
    <n v="107258"/>
    <s v="BELEMA/BELEMA N STOG                    "/>
    <s v="BELEMA UNITIZATION - OPEX"/>
    <s v="BELEMA UNITIZATION - OPEX"/>
    <s v="IRETI OMOTOSO"/>
    <s v="PRODUCTION"/>
    <n v="411001"/>
    <n v="4110"/>
    <s v="BBN"/>
    <s v="BASE JV"/>
    <s v="PRODUCTION"/>
    <s v="PRODUCTION"/>
    <s v="Asset Manager, Swamp East Hub"/>
    <s v="Asset Management Integration Lead"/>
    <x v="6"/>
    <s v="SADIK.ZEKERI@SHELL.COM"/>
    <x v="0"/>
    <s v="OPEX"/>
    <s v="NON SAL"/>
    <s v="N/A"/>
    <s v="N/A"/>
    <s v="N/A"/>
    <s v="P231 Production Operations"/>
    <s v="S7200 Services"/>
    <s v="A2110 Production Operations"/>
    <n v="-1.8446000000000001E-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7260"/>
    <s v="BELEMA/BELEMA N ASSET INTEGRITY DREDGING"/>
    <s v="BELEMA UNITIZATION - OPEX"/>
    <s v="BELEMA UNITIZATION - OPEX"/>
    <s v="IRETI OMOTOSO"/>
    <s v="PRODUCTION"/>
    <n v="411001"/>
    <n v="4110"/>
    <s v="BBN"/>
    <s v="BASE JV"/>
    <s v="PRODUCTION"/>
    <s v="PRODUCTION"/>
    <s v="Asset Manager, Swamp East Hub"/>
    <s v="Asset Management Integration Lead"/>
    <x v="6"/>
    <s v="SADIK.ZEKERI@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7261"/>
    <s v="BELEMA/BELEMA N COMMUNITY RELATIONS     "/>
    <s v="BELEMA UNITIZATION - OPEX"/>
    <s v="BELEMA UNITIZATION - OPEX"/>
    <s v="IRETI OMOTOSO"/>
    <s v="PRODUCTION"/>
    <n v="412001"/>
    <n v="4120"/>
    <s v="BBN"/>
    <s v="BASE JV"/>
    <s v="PRODUCTION"/>
    <s v="PRODUCTION"/>
    <s v="Asset Manager, Swamp East Hub"/>
    <s v="Asset Management Integration Lead"/>
    <x v="6"/>
    <s v="SADIK.ZEKERI@SHELL.COM"/>
    <x v="0"/>
    <s v="OPEX"/>
    <s v="NON SAL"/>
    <s v="N/A"/>
    <s v="N/A"/>
    <s v="C_OPSE_OIL_Z11"/>
    <s v="P231 Production Operations"/>
    <s v="S7200 Services"/>
    <s v="A2110 Production Operations"/>
    <n v="34420.817048999997"/>
    <n v="3461.2535550000007"/>
    <n v="29126633.165829144"/>
    <n v="0"/>
    <n v="95497.157920751299"/>
    <n v="29126633.165829144"/>
    <n v="0"/>
    <n v="95497.157920751299"/>
    <n v="0"/>
    <m/>
    <n v="0"/>
    <n v="0"/>
    <n v="0"/>
    <n v="0"/>
    <n v="0"/>
    <n v="0"/>
    <s v="STRUCTURED ENGAGEMENT OF BELEMA AND KULA COMMUNITIES, PROVISION OF ELECTRICITY INCLUDIGN AGO FOR GENSETS FOR BELEMA AND KULA COMMUNITIES, PROVISION OF END-OF-YEAR GIFTS ITEMS, SUPPORT FOR SPECIAL RELATIONSHIP-BUILDING INTERACTIONS/ ACTIVITIES {BURIAL  ASSISTANCE, CORONATION, ETC}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958.0964933959413"/>
    <n v="7958.0964933959413"/>
    <n v="7958.0964933959413"/>
    <n v="7958.0964933959413"/>
    <n v="7958.0964933959413"/>
    <n v="7958.0964933959413"/>
    <n v="7958.0964933959413"/>
    <n v="7958.0964933959413"/>
    <n v="7958.0964933959413"/>
    <n v="7958.0964933959413"/>
    <n v="7958.0964933959413"/>
    <n v="7958.0964933959413"/>
    <n v="95497.157920751313"/>
    <n v="28649.147376225388"/>
  </r>
  <r>
    <n v="107262"/>
    <s v="BELEMA/BELEMA N CATERING/ACCOMM/HOUSE KE"/>
    <s v="BELEMA UNITIZATION - OPEX"/>
    <s v="BELEMA UNITIZATION - OPEX"/>
    <s v="IRETI OMOTOSO"/>
    <s v="PRODUCTION"/>
    <n v="412001"/>
    <n v="4120"/>
    <s v="BBN"/>
    <s v="BASE JV"/>
    <s v="PRODUCTION"/>
    <s v="PRODUCTION"/>
    <s v="Asset Manager, Swamp East Hub"/>
    <s v="Asset Management Integration Lead"/>
    <x v="6"/>
    <s v="SADIK.ZEKERI@SHELL.COM"/>
    <x v="0"/>
    <s v="OPEX"/>
    <s v="NON SAL"/>
    <s v="N/A"/>
    <s v="N/A"/>
    <s v="C_OPSE_OIL_Z11"/>
    <s v="P231 Production Operations"/>
    <s v="S7200 Services"/>
    <s v="A2110 Production Operations"/>
    <n v="209040.08817800001"/>
    <n v="7232.1139970000004"/>
    <n v="80924710.55276382"/>
    <n v="0"/>
    <n v="265326.91984512727"/>
    <n v="40462355.27638191"/>
    <n v="0"/>
    <n v="132663.45992256363"/>
    <n v="-132663.45992256363"/>
    <s v="Continuing Belema Facility outage."/>
    <n v="0"/>
    <n v="0"/>
    <n v="0"/>
    <n v="0"/>
    <n v="0"/>
    <n v="0"/>
    <s v="PROVISION OF ACCOMMODATION, CATERING AND HOUSEKEEPING SERVICES FOR PERSONNEL ON BELEMA HOUSEBOA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2110.576653760603"/>
    <n v="22110.576653760603"/>
    <n v="22110.576653760603"/>
    <n v="22110.576653760603"/>
    <n v="22110.576653760603"/>
    <n v="22110.576653760603"/>
    <n v="22110.576653760603"/>
    <n v="22110.576653760603"/>
    <n v="22110.576653760603"/>
    <n v="22110.576653760603"/>
    <n v="22110.576653760603"/>
    <n v="22110.576653760603"/>
    <n v="265326.91984512721"/>
    <n v="79598.07595353818"/>
  </r>
  <r>
    <n v="107263"/>
    <s v="BELEMA/BELEMA N GENERAL OVERHEAD        "/>
    <s v="BELEMA UNITIZATION - OPEX"/>
    <s v="BELEMA UNITIZATION - OPEX"/>
    <s v="IRETI OMOTOSO"/>
    <s v="PRODUCTION"/>
    <n v="412001"/>
    <n v="4120"/>
    <s v="BBN"/>
    <s v="BASE JV"/>
    <s v="PRODUCTION"/>
    <s v="PRODUCTION"/>
    <s v="Asset Manager, Swamp East Hub"/>
    <s v="Asset Management Integration Lead"/>
    <x v="6"/>
    <s v="SADIK.ZEKERI@SHELL.COM"/>
    <x v="0"/>
    <s v="OPEX"/>
    <s v="NON SAL"/>
    <s v="N/A"/>
    <s v="N/A"/>
    <s v="C_OPSE_OIL_Z11"/>
    <s v="P231 Production Operations"/>
    <s v="S7200 Services"/>
    <s v="A2110 Production Operations"/>
    <n v="120160.361374"/>
    <n v="22971.062044000002"/>
    <n v="4180000"/>
    <n v="12000"/>
    <n v="25704.918032786885"/>
    <n v="2090000"/>
    <n v="6000"/>
    <n v="12852.459016393443"/>
    <n v="-12852.459016393443"/>
    <s v="Continuing Belema Facility outage."/>
    <n v="0"/>
    <n v="0"/>
    <n v="0"/>
    <n v="0"/>
    <n v="0"/>
    <n v="0"/>
    <s v="PROVISION OF ADMINISTRATIVE SUPPORT SERVICES, HOTELS &amp; TRAVELS, LOGISTIC SERV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42.0765027322404"/>
    <n v="2142.0765027322404"/>
    <n v="2142.0765027322404"/>
    <n v="2142.0765027322404"/>
    <n v="2142.0765027322404"/>
    <n v="2142.0765027322404"/>
    <n v="2142.0765027322404"/>
    <n v="2142.0765027322404"/>
    <n v="2142.0765027322404"/>
    <n v="2142.0765027322404"/>
    <n v="2142.0765027322404"/>
    <n v="2142.0765027322404"/>
    <n v="25704.918032786893"/>
    <n v="7711.4754098360654"/>
  </r>
  <r>
    <n v="107264"/>
    <s v="BELEMA/BELEMA N OVERHEAD [ICT]          "/>
    <s v="BELEMA UNITIZATION - OPEX"/>
    <s v="BELEMA UNITIZATION - OPEX"/>
    <s v="IRETI OMOTOSO"/>
    <s v="PRODUCTION"/>
    <n v="412001"/>
    <n v="4120"/>
    <s v="BBN"/>
    <s v="BASE JV"/>
    <s v="PRODUCTION"/>
    <s v="PRODUCTION"/>
    <s v="Asset Manager, Swamp East Hub"/>
    <s v="Asset Management Integration Lead"/>
    <x v="6"/>
    <s v="SADIK.ZEKERI@SHELL.COM"/>
    <x v="0"/>
    <s v="OPEX"/>
    <s v="NON SAL"/>
    <s v="N/A"/>
    <s v="N/A"/>
    <s v="C_OPSE_OIL_Z11"/>
    <s v="P231 Production Operations"/>
    <s v="S7200 Services"/>
    <s v="A2110 Production Operations"/>
    <n v="6377.9258520000003"/>
    <n v="79.363914999999992"/>
    <n v="1329999.9999999998"/>
    <n v="6000"/>
    <n v="10360.655737704918"/>
    <n v="1329999.9999999998"/>
    <n v="3000"/>
    <n v="7360.6557377049176"/>
    <n v="-3000"/>
    <s v="Continuing Belema Facility outage."/>
    <n v="0"/>
    <n v="0"/>
    <n v="0"/>
    <n v="0"/>
    <n v="0"/>
    <n v="0"/>
    <s v="PROCUREMENT OF 1PC IRIDIUM RADIO HANDSET &amp; AIRTIME INCLUDING PROVISION OF IT FACILITIES, AND CONSUMBLES FOR BELEMA  SUCH AS TELEPHONE CHARGES, I.T. SUPPORT SERVICES,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63.38797814207646"/>
    <n v="863.38797814207646"/>
    <n v="863.38797814207646"/>
    <n v="863.38797814207646"/>
    <n v="863.38797814207646"/>
    <n v="863.38797814207646"/>
    <n v="863.38797814207646"/>
    <n v="863.38797814207646"/>
    <n v="863.38797814207646"/>
    <n v="863.38797814207646"/>
    <n v="863.38797814207646"/>
    <n v="863.38797814207646"/>
    <n v="10360.655737704918"/>
    <n v="3108.1967213114754"/>
  </r>
  <r>
    <n v="107265"/>
    <s v="BELEM/BELEMA N SALARIES.                "/>
    <s v="BELEMA UNITIZATION - OPEX"/>
    <s v="BELEMA UNITIZATION - OPEX"/>
    <s v="IRETI OMOTOSO"/>
    <s v="PRODUCTION"/>
    <n v="412001"/>
    <n v="4120"/>
    <s v="BBN"/>
    <s v="BASE JV"/>
    <s v="PRODUCTION"/>
    <s v="PRODUCTION"/>
    <s v="Asset Manager, Swamp East Hub"/>
    <s v="Asset Management Integration Lead"/>
    <x v="6"/>
    <s v="SADIK.ZEKERI@SHELL.COM"/>
    <x v="0"/>
    <s v="OPEX"/>
    <s v="NON SAL"/>
    <s v="N/A"/>
    <s v="N/A"/>
    <s v="C_OPSE_OIL_Z11"/>
    <s v="P231 Production Operations"/>
    <s v="S7200 Services"/>
    <s v="A2110 Production Operations"/>
    <n v="1.724701"/>
    <n v="0"/>
    <n v="334000000"/>
    <n v="0"/>
    <n v="1095081.9672131147"/>
    <n v="334000000"/>
    <n v="0"/>
    <n v="1095081.9672131147"/>
    <n v="0"/>
    <m/>
    <n v="0"/>
    <n v="0"/>
    <n v="0"/>
    <n v="0"/>
    <n v="0"/>
    <n v="0"/>
    <s v="SALARIES OF STAFF ON PART TIME AND THOSE ON FULL TIME ON BELEMA BELEMA NORTH ACTIV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1256.830601092894"/>
    <n v="91256.830601092894"/>
    <n v="91256.830601092894"/>
    <n v="91256.830601092894"/>
    <n v="91256.830601092894"/>
    <n v="91256.830601092894"/>
    <n v="91256.830601092894"/>
    <n v="91256.830601092894"/>
    <n v="91256.830601092894"/>
    <n v="91256.830601092894"/>
    <n v="91256.830601092894"/>
    <n v="91256.830601092894"/>
    <n v="1095081.9672131147"/>
    <n v="328524.59016393439"/>
  </r>
  <r>
    <n v="108808"/>
    <s v="BELEMA BELEMA NORTH NDDC LEVY           "/>
    <s v="BELEMA UNITIZATION - OPEX"/>
    <s v="BELEMA UNITIZATION - OPEX"/>
    <s v="IRETI OMOTOSO"/>
    <s v="PRODUCTION"/>
    <n v="411001"/>
    <n v="4110"/>
    <s v="BBN"/>
    <s v="BASE JV"/>
    <s v="PRODUCTION"/>
    <s v="PRODUCTION"/>
    <s v="Asset Manager, Swamp East Hub"/>
    <s v="Asset Management Integration Lead"/>
    <x v="6"/>
    <s v="SADIK.ZEKERI@SHELL.COM"/>
    <x v="0"/>
    <s v="OPEX"/>
    <s v="NDDC"/>
    <s v="N/A"/>
    <s v="N/A"/>
    <s v="N/A"/>
    <s v="P244 NDDC"/>
    <s v="S7900 Other Expenses"/>
    <s v="A2320 Other Operating Cost"/>
    <n v="136747.106027"/>
    <n v="146602.13054800002"/>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8954"/>
    <s v="PARTNERS CAPACITY BUILDING"/>
    <s v="BELEMA UNITIZATION - OPEX"/>
    <s v="BELEMA UNITIZATION - OPEX"/>
    <s v="IRETI OMOTOSO"/>
    <s v="PRODUCTION"/>
    <n v="412001"/>
    <n v="4120"/>
    <s v="BBN"/>
    <s v="BASE JV"/>
    <s v="PRODUCTION"/>
    <s v="PRODUCTION"/>
    <s v="Asset Manager, Swamp East Hub"/>
    <s v="Asset Management Integration Lead"/>
    <x v="6"/>
    <s v="SADIK.ZEKERI@SHELL.COM"/>
    <x v="0"/>
    <s v="OPEX"/>
    <s v="NON SAL"/>
    <s v="N/A"/>
    <s v="N/A"/>
    <s v="C_OPSE_OIL_Z11"/>
    <s v="P236.04 HR"/>
    <s v="S7200 Services"/>
    <s v="A2340 Overhead"/>
    <n v="0"/>
    <n v="0"/>
    <n v="12349999.999999998"/>
    <n v="90000"/>
    <n v="130491.80327868852"/>
    <n v="12349999.999999998"/>
    <n v="90000"/>
    <n v="130491.80327868852"/>
    <n v="0"/>
    <m/>
    <n v="0"/>
    <n v="0"/>
    <n v="0"/>
    <n v="0"/>
    <n v="0"/>
    <n v="0"/>
    <s v="PARTNERS CAPACITY BUILDING ON UNITISATION MANAGEME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874.316939890708"/>
    <n v="10874.316939890708"/>
    <n v="10874.316939890708"/>
    <n v="10874.316939890708"/>
    <n v="10874.316939890708"/>
    <n v="10874.316939890708"/>
    <n v="10874.316939890708"/>
    <n v="10874.316939890708"/>
    <n v="10874.316939890708"/>
    <n v="10874.316939890708"/>
    <n v="10874.316939890708"/>
    <n v="10874.316939890708"/>
    <n v="130491.80327868847"/>
    <n v="39147.540983606552"/>
  </r>
  <r>
    <n v="108993"/>
    <s v="HEAD OFFICE SERVICE FEES BELEMA         "/>
    <s v="BELEMA UNITIZATION - OPEX"/>
    <s v="BELEMA UNITIZATION - OPEX"/>
    <s v="IRETI OMOTOSO"/>
    <s v="PRODUCTION"/>
    <n v="411001"/>
    <n v="4110"/>
    <s v="BBN"/>
    <s v="BASE JV"/>
    <s v="PRODUCTION"/>
    <s v="PRODUCTION"/>
    <s v="Asset Manager, Swamp East Hub"/>
    <s v="Asset Management Integration Lead"/>
    <x v="6"/>
    <s v="SADIK.ZEKERI@SHELL.COM"/>
    <x v="0"/>
    <s v="OPEX"/>
    <s v="SERVICE FEES"/>
    <s v="N/A"/>
    <s v="N/A"/>
    <s v="N/A"/>
    <s v="P237 Global Service Charge"/>
    <s v="S7300 Intercompany Service"/>
    <s v="A2340 Overhead"/>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107265_sal"/>
    <s v="BELEM/BELEMA N SALARIES."/>
    <s v="BELEMA UNITIZATION - OPEX"/>
    <s v="BELEMA UNITIZATION - OPEX"/>
    <s v="IRETI OMOTOSO"/>
    <s v="PRODUCTION"/>
    <n v="411001"/>
    <n v="4110"/>
    <s v="BBN"/>
    <s v="BASE JV"/>
    <s v="PRODUCTION"/>
    <s v="PRODUCTION"/>
    <s v="Asset Manager, Swamp East Hub"/>
    <s v="Asset Management Integration Lead"/>
    <x v="6"/>
    <s v="SADIK.ZEKERI@SHELL.COM"/>
    <x v="0"/>
    <s v="OPEX"/>
    <s v="NON SAL"/>
    <s v="N/A"/>
    <s v="N/A"/>
    <s v="N/A"/>
    <s v="P231 Production Operations"/>
    <s v="S7000 Salaries and Wages"/>
    <s v="A2110 Production Operations"/>
    <n v="1477554.02137"/>
    <n v="1181854.975666"/>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EL.CRC.71300G"/>
    <s v="BELEMA COMMUNITY RELATIONS ELECTRIFICATI"/>
    <s v="BELEMA UNITIZATION - OPEX"/>
    <s v="BELEMA UNITIZATION - OPEX"/>
    <s v="IRETI OMOTOSO"/>
    <s v="PRODUCTION"/>
    <n v="411001"/>
    <n v="4110"/>
    <s v="BBN"/>
    <s v="BASE JV"/>
    <s v="PRODUCTION"/>
    <s v="PRODUCTION"/>
    <s v="Asset Manager, Swamp East Hub"/>
    <s v="Asset Management Integration Lead"/>
    <x v="6"/>
    <s v="SADIK.ZEKERI@SHELL.COM"/>
    <x v="0"/>
    <s v="OPEX"/>
    <s v="NON SAL"/>
    <s v="N/A"/>
    <s v="N/A"/>
    <s v="N/A"/>
    <s v="P231 Production Operations"/>
    <s v="S7200 Services"/>
    <s v="A2110 Production Operations"/>
    <n v="18311.480000000003"/>
    <n v="58529.81"/>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EL.FAC.71300C"/>
    <s v="BELEMA FS + GAS PLANT  CATERING/HSE KEEP"/>
    <s v="BELEMA UNITIZATION - OPEX"/>
    <s v="BELEMA UNITIZATION - OPEX"/>
    <s v="IRETI OMOTOSO"/>
    <s v="PRODUCTION"/>
    <n v="411001"/>
    <n v="4110"/>
    <s v="BBN"/>
    <s v="BASE JV"/>
    <s v="PRODUCTION"/>
    <s v="PRODUCTION"/>
    <s v="Asset Manager, Swamp East Hub"/>
    <s v="Asset Management Integration Lead"/>
    <x v="6"/>
    <s v="SADIK.ZEKERI@SHELL.COM"/>
    <x v="0"/>
    <s v="OPEX"/>
    <s v="NON SAL"/>
    <s v="N/A"/>
    <s v="N/A"/>
    <s v="N/A"/>
    <s v="P231 Production Operations - Gas"/>
    <s v="S7200 Services"/>
    <s v="A2110 Production Operations"/>
    <n v="80755.176881000007"/>
    <n v="225407.43610699999"/>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LE.FAC.71300"/>
    <s v="PBE BELEMA F/S FACIL OPERATIONS         "/>
    <s v="BELEMA UNITIZATION - OPEX"/>
    <s v="BELEMA UNITIZATION - OPEX"/>
    <s v="IRETI OMOTOSO"/>
    <s v="PRODUCTION"/>
    <n v="412001"/>
    <n v="4120"/>
    <s v="BBN"/>
    <s v="BASE JV"/>
    <s v="PRODUCTION"/>
    <s v="PRODUCTION"/>
    <s v="Asset Manager, Swamp East Hub"/>
    <s v="Asset Management Integration Lead"/>
    <x v="6"/>
    <s v="SADIK.ZEKERI@SHELL.COM"/>
    <x v="0"/>
    <s v="OPEX"/>
    <s v="NON SAL"/>
    <s v="N/A"/>
    <s v="N/A"/>
    <s v="N_BELE_ES2_N01"/>
    <s v="P231 Production Operations"/>
    <s v="S7200 Services"/>
    <s v="A2110 Production Operations"/>
    <n v="1724405.0892680003"/>
    <n v="1084175.695238"/>
    <n v="154259774.5"/>
    <n v="1203326.0000000002"/>
    <n v="1709095.7524590166"/>
    <n v="77129887.25"/>
    <n v="601663.00000000012"/>
    <n v="854547.87622950831"/>
    <n v="-854547.87622950831"/>
    <s v="Continuing Belema Facility outage."/>
    <n v="0"/>
    <n v="0"/>
    <n v="0"/>
    <n v="0"/>
    <n v="0"/>
    <n v="0"/>
    <s v="Mysella Oil required for the servicing Engines 2.5 drums/Mont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2424.64603825138"/>
    <n v="142424.64603825138"/>
    <n v="142424.64603825138"/>
    <n v="142424.64603825138"/>
    <n v="142424.64603825138"/>
    <n v="142424.64603825138"/>
    <n v="142424.64603825138"/>
    <n v="142424.64603825138"/>
    <n v="142424.64603825138"/>
    <n v="142424.64603825138"/>
    <n v="142424.64603825138"/>
    <n v="142424.64603825138"/>
    <n v="1709095.7524590169"/>
    <n v="512728.72573770495"/>
  </r>
  <r>
    <s v="O.NG.PBE.BLE.FAC.724FC"/>
    <s v="PBE BELEMA F/S FACIL CORR. MTC          "/>
    <s v="BELEMA UNITIZATION - OPEX"/>
    <s v="BELEMA UNITIZATION - OPEX"/>
    <s v="IRETI OMOTOSO"/>
    <s v="PRODUCTION"/>
    <n v="412001"/>
    <n v="4120"/>
    <s v="BBN"/>
    <s v="BASE JV"/>
    <s v="PRODUCTION"/>
    <s v="PRODUCTION"/>
    <s v="Asset Manager, Swamp East Hub"/>
    <s v="Asset Management Integration Lead"/>
    <x v="6"/>
    <s v="SADIK.ZEKERI@SHELL.COM"/>
    <x v="0"/>
    <s v="OPEX"/>
    <s v="NON SAL"/>
    <s v="N/A"/>
    <s v="N/A"/>
    <s v="N_BELE_ES2_N01"/>
    <s v="P233 Facilities Maintenance"/>
    <s v="S7200 Services"/>
    <s v="A2140 Facilities Maintenance"/>
    <n v="380418.88592600002"/>
    <n v="398764.11542799999"/>
    <n v="17615000"/>
    <n v="116900"/>
    <n v="174654.09836065574"/>
    <n v="17615000"/>
    <n v="116900"/>
    <n v="174654.09836065574"/>
    <n v="0"/>
    <m/>
    <n v="0"/>
    <n v="0"/>
    <n v="0"/>
    <n v="0"/>
    <n v="0"/>
    <n v="0"/>
    <s v="Critical spares for repairs of oil facilities Crude pumps packages ( Emsco &amp; Sulzer Pumps MSD 3-6-9-C/7)"/>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554.508196721312"/>
    <n v="14554.508196721312"/>
    <n v="14554.508196721312"/>
    <n v="14554.508196721312"/>
    <n v="14554.508196721312"/>
    <n v="14554.508196721312"/>
    <n v="14554.508196721312"/>
    <n v="14554.508196721312"/>
    <n v="14554.508196721312"/>
    <n v="14554.508196721312"/>
    <n v="14554.508196721312"/>
    <n v="14554.508196721312"/>
    <n v="174654.0983606558"/>
    <n v="52396.229508196724"/>
  </r>
  <r>
    <s v="O.NG.PBE.BLE.FAC.724FP"/>
    <s v="PBE BELEMAF/S FACIL PREV MTC            "/>
    <s v="BELEMA UNITIZATION - OPEX"/>
    <s v="BELEMA UNITIZATION - OPEX"/>
    <s v="IRETI OMOTOSO"/>
    <s v="PRODUCTION"/>
    <n v="412001"/>
    <n v="4120"/>
    <s v="BBN"/>
    <s v="BASE JV"/>
    <s v="PRODUCTION"/>
    <s v="PRODUCTION"/>
    <s v="Asset Manager, Swamp East Hub"/>
    <s v="Asset Management Integration Lead"/>
    <x v="6"/>
    <s v="SADIK.ZEKERI@SHELL.COM"/>
    <x v="0"/>
    <s v="OPEX"/>
    <s v="NON SAL"/>
    <s v="N/A"/>
    <s v="N/A"/>
    <s v="N_BELE_ES2_N01"/>
    <s v="P233 Facilities Maintenance"/>
    <s v="S7200 Services"/>
    <s v="A2140 Facilities Maintenance"/>
    <n v="227506.581684"/>
    <n v="131176.77372399994"/>
    <n v="125200392.68000002"/>
    <n v="449488"/>
    <n v="859981.09075409849"/>
    <n v="62600196.340000011"/>
    <n v="224744"/>
    <n v="429990.54537704925"/>
    <n v="-429990.54537704925"/>
    <s v="Continuing Belema Facility outage."/>
    <n v="0"/>
    <n v="0"/>
    <n v="0"/>
    <n v="0"/>
    <n v="0"/>
    <n v="0"/>
    <s v="Belema Solar 8k Turbine Inspection_x000a_2FSR  for 10 days @ F$2,442 each per day =F$48,840_x000a_Solar 8k Turbine Spares including one set of enclosure &amp; Air inlet filters @ F$72,629.79 &amp; Other Logistics F$ 10,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1665.090896174865"/>
    <n v="71665.090896174865"/>
    <n v="71665.090896174865"/>
    <n v="71665.090896174865"/>
    <n v="71665.090896174865"/>
    <n v="71665.090896174865"/>
    <n v="71665.090896174865"/>
    <n v="71665.090896174865"/>
    <n v="71665.090896174865"/>
    <n v="71665.090896174865"/>
    <n v="71665.090896174865"/>
    <n v="71665.090896174865"/>
    <n v="859981.09075409861"/>
    <n v="257994.32722622954"/>
  </r>
  <r>
    <s v="O.NG.PBE.BLF.FAC.71300"/>
    <s v="PBE BELEMA F/S FACIL OPERATIONS"/>
    <s v="BELEMA UNITIZATION - OPEX"/>
    <s v="BELEMA UNITIZATION - OPEX"/>
    <s v="IRETI OMOTOSO"/>
    <s v="PRODUCTION"/>
    <n v="411001"/>
    <n v="4110"/>
    <s v="BBN"/>
    <s v="BASE JV"/>
    <s v="PRODUCTION"/>
    <s v="PRODUCTION"/>
    <s v="Asset Manager, Swamp East Hub"/>
    <s v="Asset Management Integration Lead"/>
    <x v="6"/>
    <s v="SADIK.ZEKERI@SHELL.COM"/>
    <x v="0"/>
    <s v="OPEX"/>
    <s v="NON SAL"/>
    <s v="N/A"/>
    <s v="N/A"/>
    <s v="N/A"/>
    <s v="P231 Production Operations"/>
    <s v="S7200 Services"/>
    <s v="A2110 Production Operations"/>
    <n v="2.7668999999999999E-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LF.FAC.724FC"/>
    <s v="PBE BELEMA F/S FACIL CORR. MTC"/>
    <s v="BELEMA UNITIZATION - OPEX"/>
    <s v="BELEMA UNITIZATION - OPEX"/>
    <s v="IRETI OMOTOSO"/>
    <s v="PRODUCTION"/>
    <n v="411001"/>
    <n v="4110"/>
    <s v="BBN"/>
    <s v="BASE JV"/>
    <s v="PRODUCTION"/>
    <s v="PRODUCTION"/>
    <s v="Asset Manager, Swamp East Hub"/>
    <s v="Asset Management Integration Lead"/>
    <x v="6"/>
    <s v="SADIK.ZEKERI@SHELL.COM"/>
    <x v="0"/>
    <s v="OPEX"/>
    <s v="NON SAL"/>
    <s v="N/A"/>
    <s v="N/A"/>
    <s v="N/A"/>
    <s v="P233 Facilities Maintenance"/>
    <s v="S7200 Services"/>
    <s v="A2140 Facilities Maintenance"/>
    <n v="1.8446000000000001E-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LF.FAC.724FP"/>
    <s v="PBEBELEMAF/SFACILPREV.MTC"/>
    <s v="BELEMA UNITIZATION - OPEX"/>
    <s v="BELEMA UNITIZATION - OPEX"/>
    <s v="IRETI OMOTOSO"/>
    <s v="PRODUCTION"/>
    <n v="411001"/>
    <n v="4110"/>
    <s v="BBN"/>
    <s v="BASE JV"/>
    <s v="PRODUCTION"/>
    <s v="PRODUCTION"/>
    <s v="Asset Manager, Swamp East Hub"/>
    <s v="Asset Management Integration Lead"/>
    <x v="6"/>
    <s v="SADIK.ZEKERI@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LF.FLO.724FC"/>
    <s v="PBE BELEMA F/S FLOWL CORR. MTC"/>
    <s v="BELEMA UNITIZATION - OPEX"/>
    <s v="BELEMA UNITIZATION - OPEX"/>
    <s v="IRETI OMOTOSO"/>
    <s v="PRODUCTION"/>
    <n v="411001"/>
    <n v="4110"/>
    <s v="BBN"/>
    <s v="BASE JV"/>
    <s v="PRODUCTION"/>
    <s v="PRODUCTION"/>
    <s v="Asset Manager, Swamp East Hub"/>
    <s v="Asset Management Integration Lead"/>
    <x v="6"/>
    <s v="SADIK.ZEKERI@SHELL.COM"/>
    <x v="0"/>
    <s v="OPEX"/>
    <s v="NON SAL"/>
    <s v="N/A"/>
    <s v="N/A"/>
    <s v="N/A"/>
    <s v="P233 Facilities Maintenance"/>
    <s v="S7200 Services"/>
    <s v="A2140 Facilities Maintenance"/>
    <n v="49.60999999999999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LF.FLO.724FP"/>
    <s v="PBE BELEMA F/S FLOWL PREV. MTC"/>
    <s v="BELEMA UNITIZATION - OPEX"/>
    <s v="BELEMA UNITIZATION - OPEX"/>
    <s v="IRETI OMOTOSO"/>
    <s v="PRODUCTION"/>
    <n v="411001"/>
    <n v="4110"/>
    <s v="BBN"/>
    <s v="BASE JV"/>
    <s v="PRODUCTION"/>
    <s v="PRODUCTION"/>
    <s v="Asset Manager, Swamp East Hub"/>
    <s v="Asset Management Integration Lead"/>
    <x v="6"/>
    <s v="SADIK.ZEKERI@SHELL.COM"/>
    <x v="0"/>
    <s v="OPEX"/>
    <s v="NON SAL"/>
    <s v="N/A"/>
    <s v="N/A"/>
    <s v="N/A"/>
    <s v="P233 Facilities Maintenance"/>
    <s v="S7200 Services"/>
    <s v="A2140 Facilities Maintenance"/>
    <n v="61.34"/>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PBE.IE.13.002"/>
    <s v="BELEMA ELECTRICAL INTERDEPENDENCY PROJECT"/>
    <s v="BELEMA UNITIZATION - OPEX"/>
    <s v="BELEMA UNITIZATION - OPEX"/>
    <s v="IRETI OMOTOSO"/>
    <s v="PRODUCTION"/>
    <n v="411001"/>
    <n v="4110"/>
    <s v="BBN"/>
    <s v="BASE JV"/>
    <s v="PRODUCTION"/>
    <s v="PRODUCTION"/>
    <s v="Asset Manager, Swamp East Hub"/>
    <s v="Asset Management Integration Lead"/>
    <x v="6"/>
    <s v="SADIK.ZEKERI@SHELL.COM"/>
    <x v="0"/>
    <s v="OPEX"/>
    <s v="NON SAL"/>
    <s v="N/A"/>
    <s v="N/A"/>
    <s v="N/A"/>
    <s v="P236.08 Overhead (SCD)"/>
    <s v="S7200 Services"/>
    <s v="A2110 Production Operations"/>
    <n v="160.14817199999999"/>
    <n v="2102.825554"/>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C.NG.PTE.DF.18.002"/>
    <s v="BOGT INSTRUMENTATION UPGRADE"/>
    <s v="C.NG.PTE.DF.18.001"/>
    <s v="BOGT INSTRUMENTATION UPGRADE"/>
    <s v="IRETI OMOTOSO"/>
    <s v="PRODUCTION"/>
    <n v="13902"/>
    <n v="139"/>
    <s v="OF-E&amp;M"/>
    <s v="BASE JV"/>
    <s v="PRODUCTION"/>
    <s v="PRODUCTION"/>
    <s v="Asset Manager, Swamp East Hub"/>
    <s v="Bonny Terminal Installation Manager "/>
    <x v="8"/>
    <s v="AKPALA.UDE@SHELL.COM"/>
    <x v="1"/>
    <s v="CAPEX"/>
    <m/>
    <m/>
    <m/>
    <s v="C_OGIS_MAI_A22"/>
    <m/>
    <m/>
    <m/>
    <n v="0"/>
    <n v="0"/>
    <n v="27450000"/>
    <n v="104000"/>
    <n v="194000"/>
    <n v="22227637.499999996"/>
    <n v="84213.999999999985"/>
    <n v="157091.49999999997"/>
    <n v="-36908.500000000029"/>
    <n v="0"/>
    <n v="0"/>
    <n v="0"/>
    <n v="0"/>
    <n v="0"/>
    <n v="0"/>
    <n v="0"/>
    <s v="Upgrade of the BOGT HMIs and other obsolete/unserviceable hardware, BOGT Instrumentation upgrade."/>
    <m/>
    <m/>
    <m/>
    <m/>
    <m/>
    <m/>
    <m/>
    <m/>
    <m/>
    <m/>
    <m/>
    <m/>
    <n v="0"/>
    <n v="0"/>
    <n v="0"/>
    <n v="0"/>
    <n v="0"/>
    <n v="0"/>
    <n v="0"/>
    <n v="0"/>
    <n v="0"/>
    <n v="0"/>
    <n v="0"/>
    <n v="1"/>
    <n v="1"/>
    <n v="0"/>
    <n v="0"/>
    <n v="0"/>
    <n v="0"/>
    <n v="0"/>
    <n v="0"/>
    <n v="0"/>
    <n v="0"/>
    <n v="0"/>
    <n v="0"/>
    <n v="0"/>
    <n v="194000"/>
    <n v="194000"/>
    <n v="58200"/>
  </r>
  <r>
    <s v="C.NG.PAE.DF.18.005"/>
    <s v="OKOLOMA LAND FENCING "/>
    <s v="C.NG.PAE.DF.18.005"/>
    <s v="OKOLOMA LAND FENCING "/>
    <s v="IRETI OMOTOSO"/>
    <s v="PRODUCTION"/>
    <n v="13204"/>
    <n v="132"/>
    <s v="OF-MTCE"/>
    <s v="BASE JV"/>
    <s v="PRODUCTION"/>
    <s v="PRODUCTION"/>
    <s v="Asset Manager, Land East Hub"/>
    <s v="Asset Management Integration Lead"/>
    <x v="1"/>
    <s v="ebere.onoh@shell.com"/>
    <x v="1"/>
    <s v="CAPEX"/>
    <m/>
    <m/>
    <m/>
    <s v="C_OKOL_ELL_A36"/>
    <m/>
    <m/>
    <m/>
    <n v="0"/>
    <n v="0"/>
    <n v="61000000"/>
    <n v="100000"/>
    <n v="300000"/>
    <n v="61000000"/>
    <n v="100000"/>
    <n v="300000"/>
    <n v="0"/>
    <m/>
    <n v="108580000"/>
    <n v="334000"/>
    <n v="689999.99999999988"/>
    <n v="108580000"/>
    <n v="334000"/>
    <n v="690000"/>
    <s v="OKOLOMA LAND FENCING "/>
    <m/>
    <m/>
    <m/>
    <m/>
    <m/>
    <m/>
    <m/>
    <m/>
    <m/>
    <m/>
    <m/>
    <m/>
    <n v="0"/>
    <n v="0"/>
    <n v="0.1"/>
    <n v="0.1"/>
    <n v="0.2"/>
    <n v="0.2"/>
    <n v="0.2"/>
    <n v="0.1"/>
    <n v="0.1"/>
    <n v="0"/>
    <n v="0"/>
    <n v="0"/>
    <n v="1"/>
    <n v="0"/>
    <n v="0"/>
    <n v="30000"/>
    <n v="30000"/>
    <n v="60000"/>
    <n v="60000"/>
    <n v="60000"/>
    <n v="30000"/>
    <n v="30000"/>
    <n v="0"/>
    <n v="0"/>
    <n v="0"/>
    <n v="300000"/>
    <n v="90000"/>
  </r>
  <r>
    <s v="C.NG.PAE.DF.18.005_1"/>
    <s v="CENTRAL TURBINE  INSPECTIONS AND OVERHAUL"/>
    <s v="C.NG.PAE.DF.18.005"/>
    <s v="CENTRAL TURBINE  INSPECTIONS AND OVERHAUL"/>
    <s v="IRETI OMOTOSO"/>
    <s v="PRODUCTION"/>
    <n v="13306"/>
    <n v="133"/>
    <s v="GAS"/>
    <s v="BASE JV"/>
    <s v="PRODUCTION"/>
    <s v="PRODUCTION"/>
    <s v="Asset Manager, Central Hub"/>
    <s v="Asset Management Integration Lead"/>
    <x v="2"/>
    <s v="OJIYOVWI.ONEPHROJIRE@SHELL.COM"/>
    <x v="1"/>
    <s v="CAPEX"/>
    <m/>
    <m/>
    <m/>
    <s v="C_OGIS_SE1_A17"/>
    <m/>
    <m/>
    <m/>
    <n v="0"/>
    <n v="0"/>
    <n v="47580000"/>
    <n v="234000"/>
    <n v="390000"/>
    <n v="47580000"/>
    <n v="234000"/>
    <n v="390000"/>
    <n v="0"/>
    <n v="0"/>
    <n v="0"/>
    <n v="0"/>
    <n v="0"/>
    <n v="0"/>
    <n v="0"/>
    <n v="0"/>
    <s v="Upgrade and Modification_x000a_1. Upgrade of Gbaran SGT400 R3 F&amp;G protection system to R4 at F$385k_x000a_Sub Total: F$385K"/>
    <m/>
    <m/>
    <m/>
    <m/>
    <m/>
    <m/>
    <m/>
    <m/>
    <m/>
    <m/>
    <m/>
    <m/>
    <n v="0"/>
    <n v="0"/>
    <n v="0"/>
    <n v="0"/>
    <n v="0.5"/>
    <n v="0"/>
    <n v="0"/>
    <n v="0.5"/>
    <n v="0"/>
    <n v="0"/>
    <n v="0"/>
    <n v="0"/>
    <n v="1"/>
    <n v="0"/>
    <n v="0"/>
    <n v="0"/>
    <n v="0"/>
    <n v="195000"/>
    <n v="0"/>
    <n v="0"/>
    <n v="195000"/>
    <n v="0"/>
    <n v="0"/>
    <n v="0"/>
    <n v="0"/>
    <n v="390000"/>
    <n v="117000"/>
  </r>
  <r>
    <s v="C.NG.PAO.NO.18.001"/>
    <s v="Flash Gas Overhauls"/>
    <s v="C.NG.PAO.NO.18.001"/>
    <s v="Flash Gas Overhauls"/>
    <s v="IRETI OMOTOSO"/>
    <s v="PRODUCTION"/>
    <n v="13203"/>
    <n v="132"/>
    <s v="OF-EM"/>
    <s v="BASE JV"/>
    <s v="PRODUCTION"/>
    <s v="PRODUCTION"/>
    <s v="Asset Manager, EA Hub"/>
    <s v="Asset Management Integration Lead"/>
    <x v="4"/>
    <s v="ADEOLA.OMOLE@SHELL.COM"/>
    <x v="1"/>
    <s v="CAPEX"/>
    <n v="0"/>
    <n v="0"/>
    <n v="0"/>
    <s v="C_OGIS_OZZ_U08"/>
    <n v="0"/>
    <n v="0"/>
    <n v="0"/>
    <n v="0"/>
    <n v="0"/>
    <n v="417240000"/>
    <n v="2052000"/>
    <n v="3420000"/>
    <n v="417240000"/>
    <n v="2052000"/>
    <n v="3420000"/>
    <n v="0"/>
    <n v="0"/>
    <n v="417240000"/>
    <n v="2052000"/>
    <n v="3420000"/>
    <n v="417240000"/>
    <n v="2052000"/>
    <n v="3420000"/>
    <s v="Flash Gas Overhauls"/>
    <m/>
    <m/>
    <m/>
    <m/>
    <m/>
    <m/>
    <m/>
    <m/>
    <m/>
    <m/>
    <m/>
    <m/>
    <n v="0"/>
    <n v="0"/>
    <n v="0"/>
    <n v="0"/>
    <n v="0"/>
    <n v="0"/>
    <n v="0"/>
    <n v="0"/>
    <n v="0"/>
    <n v="0"/>
    <n v="0.5"/>
    <n v="0.5"/>
    <n v="1"/>
    <n v="0"/>
    <n v="0"/>
    <n v="0"/>
    <n v="0"/>
    <n v="0"/>
    <n v="0"/>
    <n v="0"/>
    <n v="0"/>
    <n v="0"/>
    <n v="0"/>
    <n v="1710000"/>
    <n v="1710000"/>
    <n v="3420000"/>
    <n v="1026000"/>
  </r>
  <r>
    <s v="C.NG.PAO.NO.18.002"/>
    <s v="Sewage System Upgrade Phase 2"/>
    <s v="C.NG.PAO.NO.18.002"/>
    <s v="Sewage System Upgrade Phase 2"/>
    <s v="IRETI OMOTOSO"/>
    <s v="PRODUCTION"/>
    <n v="13203"/>
    <n v="132"/>
    <s v="OF-EM"/>
    <s v="BASE JV"/>
    <s v="PRODUCTION"/>
    <s v="PRODUCTION"/>
    <s v="Asset Manager, EA Hub"/>
    <s v="Asset Management Integration Lead"/>
    <x v="4"/>
    <s v="ADEOLA.OMOLE@SHELL.COM"/>
    <x v="1"/>
    <s v="CAPEX"/>
    <n v="0"/>
    <n v="0"/>
    <n v="0"/>
    <s v="C_OGIS_OZZ_U10"/>
    <n v="0"/>
    <n v="0"/>
    <n v="0"/>
    <n v="0"/>
    <n v="0"/>
    <n v="32330000"/>
    <n v="424000"/>
    <n v="530000"/>
    <n v="32330000"/>
    <n v="424000"/>
    <n v="530000"/>
    <n v="0"/>
    <n v="0"/>
    <n v="32330000"/>
    <n v="424000"/>
    <n v="530000"/>
    <n v="32330000"/>
    <n v="424000"/>
    <n v="530000"/>
    <s v="Engineering Survey, Laser Scanning and Design of sewage holding tank, associated piping ($0.20M), Material Procurement ($0.18M), Onshore fabricationand re-routing of existing piping ($0.12M),Offshore Installation and OEM commissioning ($0.03M) "/>
    <m/>
    <m/>
    <m/>
    <m/>
    <m/>
    <m/>
    <m/>
    <m/>
    <m/>
    <m/>
    <m/>
    <m/>
    <n v="0"/>
    <n v="0"/>
    <n v="0"/>
    <n v="0"/>
    <n v="0"/>
    <n v="0"/>
    <n v="0"/>
    <n v="0"/>
    <n v="0"/>
    <n v="0"/>
    <n v="0.5"/>
    <n v="0.5"/>
    <n v="1"/>
    <n v="0"/>
    <n v="0"/>
    <n v="0"/>
    <n v="0"/>
    <n v="0"/>
    <n v="0"/>
    <n v="0"/>
    <n v="0"/>
    <n v="0"/>
    <n v="0"/>
    <n v="265000"/>
    <n v="265000"/>
    <n v="530000"/>
    <n v="159000"/>
  </r>
  <r>
    <n v="101644"/>
    <s v="SALS &amp; WAGES AFAM"/>
    <s v="O.NG.BPE.FAC.71300"/>
    <s v="AFAM POWER PLANT OPERATIONS (PRODUCTION MAINTENANCE – GAS (ONSHORE))"/>
    <s v="IRETI OMOTOSO"/>
    <s v="PRODUCTION"/>
    <n v="413003"/>
    <n v="4130"/>
    <s v="GAS"/>
    <s v="DOMGAS/IPP"/>
    <s v="PRODUCTION"/>
    <s v="PRODUCTION"/>
    <s v="Asset Manager, Land East Hub (AFAM)"/>
    <s v="Operations Manager Afam Power Plant"/>
    <x v="6"/>
    <s v="ALPHONS.ALAGALA@SHELL.COM"/>
    <x v="0"/>
    <s v="OPEX"/>
    <s v="NON SAL"/>
    <s v="N/A"/>
    <s v="N/A"/>
    <s v="N/A"/>
    <s v="P234 Power Operations"/>
    <s v="S7200 Services"/>
    <s v="A2110 Production Operations"/>
    <n v="387688.61000000004"/>
    <n v="273188.99000000005"/>
    <n v="0"/>
    <n v="0"/>
    <n v="0"/>
    <n v="0"/>
    <n v="0"/>
    <n v="0"/>
    <n v="0"/>
    <m/>
    <n v="1705055935.5000002"/>
    <n v="11672013.225"/>
    <n v="17262360.554508194"/>
    <n v="1705055935.5000002"/>
    <n v="11672013.225"/>
    <n v="17262360.554508198"/>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BPE.AFR.FAC.71300"/>
    <s v="AFAM POWER PLANT OPERATIONS"/>
    <s v="O.NG.BPE.FAC.71300"/>
    <s v="AFAM POWER PLANT OPERATIONS (PRODUCTION MAINTENANCE – GAS (ONSHORE))"/>
    <s v="IRETI OMOTOSO"/>
    <s v="PRODUCTION"/>
    <n v="413003"/>
    <n v="4130"/>
    <s v="GAS"/>
    <s v="DOMGAS/IPP"/>
    <s v="PRODUCTION"/>
    <s v="PRODUCTION"/>
    <s v="Asset Manager, Land East Hub (AFAM)"/>
    <s v="Operations Manager Afam Power Plant"/>
    <x v="6"/>
    <s v="ALPHONS.ALAGALA@SHELL.COM"/>
    <x v="0"/>
    <s v="OPEX"/>
    <s v="NON SAL"/>
    <s v="N/A"/>
    <s v="N/A"/>
    <s v="N_AFAM_EL1_G01"/>
    <s v="P234 Power Operations"/>
    <s v="S7200 Services"/>
    <s v="A2110 Production Operations"/>
    <n v="17815414.010000005"/>
    <n v="16005075.710000003"/>
    <n v="1705055935.5"/>
    <n v="11672013.225"/>
    <n v="17262360.554508194"/>
    <n v="1705055935.5"/>
    <n v="10672013.225"/>
    <n v="16262360.554508196"/>
    <n v="-999999.99999999814"/>
    <s v="Optimal management of Afam VI Reimbursables"/>
    <n v="0"/>
    <n v="0"/>
    <n v="0"/>
    <n v="0"/>
    <n v="0"/>
    <n v="0"/>
    <s v="Fixed Fees for the Operations and Maintenance of the Afam VI Power Pla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38530.0462090161"/>
    <n v="1438530.0462090161"/>
    <n v="1438530.0462090161"/>
    <n v="1438530.0462090161"/>
    <n v="1438530.0462090161"/>
    <n v="1438530.0462090161"/>
    <n v="1438530.0462090161"/>
    <n v="1438530.0462090161"/>
    <n v="1438530.0462090161"/>
    <n v="1438530.0462090161"/>
    <n v="1438530.0462090161"/>
    <n v="1438530.0462090161"/>
    <n v="17262360.554508198"/>
    <n v="5178708.1663524583"/>
  </r>
  <r>
    <s v="O.NG.PAO.FAU.PIP.724FC"/>
    <s v="EA PIPELINES &amp; FLOWLINES CORR. MTC"/>
    <s v="O.NG.PAO.FAU.PIP.724FP"/>
    <s v="EA PIPELINES &amp; FLOWLINES PREV. MTC (MAINTENANCE OF PIPELINES, FLOWLINES AND RISERS - CRUDE)"/>
    <s v="IRETI OMOTOSO"/>
    <s v="PRODUCTION"/>
    <n v="412002"/>
    <n v="4120"/>
    <s v="OF-MTCE"/>
    <s v="BASE JV"/>
    <s v="PRODUCTION"/>
    <s v="PRODUCTION"/>
    <s v="Asset Manager, EA Hub"/>
    <s v="Asset Management Integration Lead"/>
    <x v="4"/>
    <s v="OGBONNA.NWACHI@SHELL.COM"/>
    <x v="0"/>
    <s v="OPEX"/>
    <s v="NON SAL"/>
    <s v="N/A"/>
    <s v="N/A"/>
    <s v="N/A"/>
    <s v="P233 Facilities Maintenance"/>
    <s v="S7200 Services"/>
    <s v="A2140 Facilities Maintenance"/>
    <n v="-533.50000000000068"/>
    <n v="-14406.72"/>
    <n v="160433339.38650313"/>
    <n v="789016.42321231007"/>
    <n v="1315027.372020517"/>
    <n v="160433339.38650313"/>
    <n v="789016.42321231007"/>
    <n v="1315027.372020517"/>
    <n v="0"/>
    <n v="0"/>
    <n v="310841925.5945031"/>
    <n v="1528730.7816123101"/>
    <n v="2547884.636020517"/>
    <n v="310841925.5945031"/>
    <n v="1528730.7816123101"/>
    <n v="2547884.636020517"/>
    <s v="EA PIPELINES CORRECTIVE MT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9585.61433504308"/>
    <n v="109585.61433504308"/>
    <n v="109585.61433504308"/>
    <n v="109585.61433504308"/>
    <n v="109585.61433504308"/>
    <n v="109585.61433504308"/>
    <n v="109585.61433504308"/>
    <n v="109585.61433504308"/>
    <n v="109585.61433504308"/>
    <n v="109585.61433504308"/>
    <n v="109585.61433504308"/>
    <n v="109585.61433504308"/>
    <n v="1315027.3720205172"/>
    <n v="394508.21160615509"/>
  </r>
  <r>
    <s v="O.NG.PAO.FAU.PIP.724FP"/>
    <s v="EA PIPELINES &amp; FLOWLINES PREV. MTC"/>
    <s v="O.NG.PAO.FAU.PIP.724FP"/>
    <s v="EA PIPELINES &amp; FLOWLINES PREV. MTC (MAINTENANCE OF PIPELINES, FLOWLINES AND RISERS - CRUDE)"/>
    <s v="IRETI OMOTOSO"/>
    <s v="PRODUCTION"/>
    <n v="412002"/>
    <n v="4120"/>
    <s v="OF-MTCE"/>
    <s v="BASE JV"/>
    <s v="PRODUCTION"/>
    <s v="PRODUCTION"/>
    <s v="Asset Manager, EA Hub"/>
    <s v="Asset Management Integration Lead"/>
    <x v="4"/>
    <s v="OGBONNA.NWACHI@SHELL.COM"/>
    <x v="0"/>
    <s v="OPEX"/>
    <s v="NON SAL"/>
    <s v="N/A"/>
    <s v="N/A"/>
    <s v="N_EAZZ_OFS_N01"/>
    <s v="P233 Facilities Maintenance"/>
    <s v="S7200 Services"/>
    <s v="A2140 Facilities Maintenance"/>
    <n v="1452865.35"/>
    <n v="194624.09999999998"/>
    <n v="150408586.208"/>
    <n v="739714.35839999991"/>
    <n v="1232857.264"/>
    <n v="150408586.208"/>
    <n v="739714.35839999991"/>
    <n v="1232857.264"/>
    <n v="0"/>
    <n v="0"/>
    <n v="0"/>
    <n v="0"/>
    <n v="0"/>
    <n v="0"/>
    <n v="0"/>
    <n v="0"/>
    <s v="EA PIPELINES PREV. MT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2738.10533333333"/>
    <n v="102738.10533333333"/>
    <n v="102738.10533333333"/>
    <n v="102738.10533333333"/>
    <n v="102738.10533333333"/>
    <n v="102738.10533333333"/>
    <n v="102738.10533333333"/>
    <n v="102738.10533333333"/>
    <n v="102738.10533333333"/>
    <n v="102738.10533333333"/>
    <n v="102738.10533333333"/>
    <n v="102738.10533333333"/>
    <n v="1232857.2640000002"/>
    <n v="369857.17919999996"/>
  </r>
  <r>
    <s v="O.NG.PAO.SYM.FAC.71300"/>
    <s v="EA SYMP Facilities Operations           "/>
    <s v="O.NG.PAO.SYM.FAC.724FC"/>
    <s v="EA SYMP FACILITIES CORR. MTC (PLATFORM/ FLOW STATION OPERATIONS &amp; MAINTENANCE)"/>
    <s v="IRETI OMOTOSO"/>
    <s v="PRODUCTION"/>
    <n v="412001"/>
    <n v="4120"/>
    <s v="OF-MTCE"/>
    <s v="BASE JV"/>
    <s v="PRODUCTION"/>
    <s v="PRODUCTION"/>
    <s v="Asset Manager, EA Hub"/>
    <s v="Asset Management Integration Lead"/>
    <x v="4"/>
    <s v="OGBONNA.NWACHI@SHELL.COM"/>
    <x v="0"/>
    <s v="OPEX"/>
    <s v="NON SAL"/>
    <s v="N/A"/>
    <s v="N/A"/>
    <s v="C_OPSE_OIL_Z11"/>
    <s v="P233 Facilities Maintenance"/>
    <s v="S7200 Services"/>
    <s v="A2140 Facilities Maintenance"/>
    <n v="0"/>
    <n v="-5.9999999999998721E-2"/>
    <n v="0"/>
    <n v="0"/>
    <n v="0"/>
    <n v="0"/>
    <n v="0"/>
    <n v="0"/>
    <n v="0"/>
    <n v="0"/>
    <n v="0"/>
    <n v="35229062.262311831"/>
    <n v="35229062.262311831"/>
    <n v="0"/>
    <n v="32563681.682496138"/>
    <n v="32563681.682496138"/>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O.SYM.FAC.724FC"/>
    <s v="EA SYMP FACILITIES CORR. MTC"/>
    <s v="O.NG.PAO.SYM.FAC.724FC"/>
    <s v="EA SYMP FACILITIES CORR. MTC (PLATFORM/ FLOW STATION OPERATIONS &amp; MAINTENANCE)"/>
    <s v="IRETI OMOTOSO"/>
    <s v="PRODUCTION"/>
    <n v="412001"/>
    <n v="4120"/>
    <s v="OF-MTCE"/>
    <s v="BASE JV"/>
    <s v="PRODUCTION"/>
    <s v="PRODUCTION"/>
    <s v="Asset Manager, EA Hub"/>
    <s v="Asset Management Integration Lead"/>
    <x v="4"/>
    <s v="OGBONNA.NWACHI@SHELL.COM"/>
    <x v="0"/>
    <s v="OPEX"/>
    <s v="NON SAL"/>
    <s v="N/A"/>
    <s v="N/A"/>
    <s v="C_OPSE_OIL_Z11"/>
    <s v="P233 Facilities Maintenance"/>
    <s v="S7200 Services"/>
    <s v="A2140 Facilities Maintenance"/>
    <n v="3469087.8200000008"/>
    <n v="274922.19999999995"/>
    <n v="0"/>
    <n v="35229062.262311801"/>
    <n v="35229062.262311801"/>
    <n v="0"/>
    <n v="20000062.262311801"/>
    <n v="20000062.262311801"/>
    <n v="-15229000"/>
    <s v="Impact of replacing Long term solution with Bridging solution) "/>
    <n v="0"/>
    <n v="0"/>
    <n v="0"/>
    <n v="0"/>
    <n v="0"/>
    <n v="0"/>
    <s v="Provision for valve Handle 74801-BLV-003 on SY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935755.1885259831"/>
    <n v="2935755.1885259831"/>
    <n v="2935755.1885259831"/>
    <n v="2935755.1885259831"/>
    <n v="2935755.1885259831"/>
    <n v="2935755.1885259831"/>
    <n v="2935755.1885259831"/>
    <n v="2935755.1885259831"/>
    <n v="2935755.1885259831"/>
    <n v="2935755.1885259831"/>
    <n v="2935755.1885259831"/>
    <n v="2935755.1885259831"/>
    <n v="35229062.262311794"/>
    <n v="10568718.67869354"/>
  </r>
  <r>
    <s v="O.NG.PAW.KOC.FAC.724FP"/>
    <s v="PAW KOKORI C/S FACIL PREV. MTC          "/>
    <s v="O.NG.PAW.KOC.FAC.724FP"/>
    <s v="PAW KOKORI C/S FACIL PREV. MTC          "/>
    <s v="IRETI OMOTOSO"/>
    <s v="PRODUCTION"/>
    <n v="413001"/>
    <n v="4130"/>
    <s v="OF-MTCE"/>
    <s v="BASE JV"/>
    <s v="PRODUCTION"/>
    <s v="PRODUCTION"/>
    <s v="Asset Manager, Swamp West Hub"/>
    <s v="Asset Management Integration Lead"/>
    <x v="2"/>
    <s v="NPDC"/>
    <x v="0"/>
    <s v="OPEX"/>
    <s v="NON SAL"/>
    <s v="N/A"/>
    <s v="N/A"/>
    <s v="N/A"/>
    <s v="P233 Facilities Maintenance - Gas"/>
    <s v="S7200 Services"/>
    <s v="A2140 Facilities Maintenance"/>
    <n v="0.02"/>
    <n v="0.59"/>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KOF.FAC.724FC"/>
    <s v="PAW Kokori F/S Facil Corr. Mtc          "/>
    <s v="O.NG.PAW.KOC.FAC.724FP"/>
    <s v="PAW KOKORI C/S FACIL PREV. MTC          "/>
    <s v="IRETI OMOTOSO"/>
    <s v="PRODUCTION"/>
    <n v="413001"/>
    <n v="4130"/>
    <s v="OF-MTCE"/>
    <s v="BASE JV"/>
    <s v="PRODUCTION"/>
    <s v="PRODUCTION"/>
    <s v="Asset Manager, Swamp West Hub"/>
    <s v="Asset Management Integration Lead"/>
    <x v="2"/>
    <s v="NPDC"/>
    <x v="0"/>
    <s v="OPEX"/>
    <s v="NON SAL"/>
    <s v="N/A"/>
    <s v="N/A"/>
    <s v="N/A"/>
    <s v="P233 Facilities Maintenance - Gas"/>
    <s v="S7200 Services"/>
    <s v="A2140 Facilities Maintenance"/>
    <n v="0"/>
    <n v="32.79"/>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1F.FAC.71300"/>
    <s v="PBE EKULAMA 1 F/S FACIL OPERATIONS"/>
    <s v="O.NG.PBE.FAC.71300W"/>
    <s v="WESTERN SWAMP (PEB) OIL FACILITIES OPERATIONS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2F.FAC.71300"/>
    <s v="PBE EKULAMA 2 F/S FACIL OPERATIONS"/>
    <s v="O.NG.PBE.FAC.71300W"/>
    <s v="WESTERN SWAMP (PEB) OIL FACILITIES OPERATIONS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1F.FAC.71300"/>
    <s v="PBE NEMBE 1 F/S FACIL OPERATIONS"/>
    <s v="O.NG.PBE.FAC.71300W"/>
    <s v="WESTERN SWAMP (PEB) OIL FACILITIES OPERATIONS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2F.FAC.71300"/>
    <s v="PBE NEMBE 2 F/S FACIL OPERATIONS"/>
    <s v="O.NG.PBE.FAC.71300W"/>
    <s v="WESTERN SWAMP (PEB) OIL FACILITIES OPERATIONS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3F.FAC.71300"/>
    <s v="PBE NEMBE 3 F/S FACIL OPERATIONS"/>
    <s v="O.NG.PBE.FAC.71300W"/>
    <s v="WESTERN SWAMP (PEB) OIL FACILITIES OPERATIONS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1 Production Operations"/>
    <s v="S7200 Services"/>
    <s v="A2110 Production Operations"/>
    <n v="0.03"/>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4F.FAC.71300"/>
    <s v="PBE NEMBE 4 F/S FACIL OPERATIONS"/>
    <s v="O.NG.PBE.FAC.71300W"/>
    <s v="WESTERN SWAMP (PEB) OIL FACILITIES OPERATIONS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OCF.FAC.71300"/>
    <s v="PBE ODEAMA CREEK F/S FACIL OPERATIONS"/>
    <s v="O.NG.PBE.FAC.71300W"/>
    <s v="WESTERN SWAMP (PEB) OIL FACILITIES OPERATIONS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GI.FAC.71301"/>
    <s v="PAE OBIGBO WIP FACILITIES OPERATIONS"/>
    <s v="O.NG.PAE.OGI.FAC.71301"/>
    <s v="PAE OBIGBO WIP FACILITIES OPERATIONS"/>
    <s v="IRETI OMOTOSO"/>
    <s v="PRODUCTION"/>
    <n v="413001"/>
    <n v="4130"/>
    <s v="OF-MTCE"/>
    <s v="BASE JV"/>
    <s v="PRODUCTION"/>
    <s v="PRODUCTION"/>
    <s v="Asset Manager, Land East Hub"/>
    <s v="Asset Management Integration Lead"/>
    <x v="1"/>
    <s v="EFE.IGWE@SHELL.COM"/>
    <x v="0"/>
    <s v="OPEX"/>
    <s v="NON SAL"/>
    <s v="N/A"/>
    <s v="N/A"/>
    <s v="N_OBGN_EL1_G01"/>
    <s v="P233 Facilities Maintenance"/>
    <s v="S7200 Services"/>
    <s v="A2140 Facilities Maintenance"/>
    <n v="0"/>
    <n v="0"/>
    <n v="0"/>
    <n v="9104.2800000000007"/>
    <n v="9104.2800000000007"/>
    <n v="0"/>
    <n v="9104.2800000000007"/>
    <n v="9104.2800000000007"/>
    <n v="0"/>
    <m/>
    <n v="0"/>
    <n v="9104.2800000000007"/>
    <n v="9104.2800000000007"/>
    <n v="0"/>
    <n v="8415.4631667695394"/>
    <n v="8415.4631667695394"/>
    <s v="Nalco EC6064A _x000a_Oxygen Scaveng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58.69"/>
    <n v="758.69"/>
    <n v="758.69"/>
    <n v="758.69"/>
    <n v="758.69"/>
    <n v="758.69"/>
    <n v="758.69"/>
    <n v="758.69"/>
    <n v="758.69"/>
    <n v="758.69"/>
    <n v="758.69"/>
    <n v="758.69"/>
    <n v="9104.2800000000025"/>
    <n v="2731.2840000000001"/>
  </r>
  <r>
    <s v="O.NG.PBE.SBM.FAC.71300"/>
    <s v="PBE SANTA BARBARA MPF FACIL OPERATIONS"/>
    <s v="O.NG.PBE.FAC.71300W"/>
    <s v="WESTERN SWAMP (PEB) OIL FACILITIES OPERATIONS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1 Production Operations - Gas"/>
    <s v="S7200 Services"/>
    <s v="A2110 Production Operations"/>
    <n v="-5388.3300000000008"/>
    <n v="8.74"/>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BM.FLO.71300"/>
    <s v="PBE SANTA BARBARA MPF FLOWL OPERATIONS"/>
    <s v="O.NG.PBE.FAC.71300W"/>
    <s v="WESTERN SWAMP (PEB) OIL FACILITIES OPERATIONS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1F.FAC.724FC"/>
    <s v="PBE EKULAMA 1 F/S FACIL CORR. MTC"/>
    <s v="O.NG.PBE.FAC.724FCW"/>
    <s v="WESTERN SWAMP (PEB) OIL FACILITIES CORRECTIVE MAINTENANCE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2F.FAC.724FC"/>
    <s v="PBE EKULAMA 2 F/S FACIL CORR. MTC"/>
    <s v="O.NG.PBE.FAC.724FCW"/>
    <s v="WESTERN SWAMP (PEB) OIL FACILITIES CORRECTIVE MAINTENANCE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3 Facilities Maintenance"/>
    <s v="S7200 Services"/>
    <s v="A2140 Facilities Maintenance"/>
    <n v="0.02"/>
    <n v="476.94"/>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1F.FAC.724FC"/>
    <s v="PBE NEMBE 1 F/S FACIL CORR. MTC"/>
    <s v="O.NG.PBE.FAC.724FCW"/>
    <s v="WESTERN SWAMP (PEB) OIL FACILITIES CORRECTIVE MAINTENANCE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3 Facilities Maintenance"/>
    <s v="S7200 Services"/>
    <s v="A2140 Facilities Maintenance"/>
    <n v="-0.02"/>
    <n v="256.26000000000005"/>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2F.FAC.724FC"/>
    <s v="PBE NEMBE 2 F/S FACIL CORR. MTC"/>
    <s v="O.NG.PBE.FAC.724FCW"/>
    <s v="WESTERN SWAMP (PEB) OIL FACILITIES CORRECTIVE MAINTENANCE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3F.FAC.724FC"/>
    <s v="PBE NEMBE 3 F/S FACIL CORR. MTC"/>
    <s v="O.NG.PBE.FAC.724FCW"/>
    <s v="WESTERN SWAMP (PEB) OIL FACILITIES CORRECTIVE MAINTENANCE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3 Facilities Maintenance"/>
    <s v="S7200 Services"/>
    <s v="A2140 Facilities Maintenance"/>
    <n v="-0.03"/>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4F.FAC.724FC"/>
    <s v="PBE NEMBE 4 F/S FACIL CORR. MTC"/>
    <s v="O.NG.PBE.FAC.724FCW"/>
    <s v="WESTERN SWAMP (PEB) OIL FACILITIES CORRECTIVE MAINTENANCE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3 Facilities Maintenance"/>
    <s v="S7200 Services"/>
    <s v="A2140 Facilities Maintenance"/>
    <n v="-9.9999999999999967E-3"/>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OCF.FAC.724FC"/>
    <s v="PBE ODEAMA CREEK F/S FACIL CORRECT MTC"/>
    <s v="O.NG.PBE.FAC.724FCW"/>
    <s v="WESTERN SWAMP (PEB) OIL FACILITIES CORRECTIVE MAINTENANCE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3 Facilities Maintenance"/>
    <s v="S7200 Services"/>
    <s v="A2140 Facilities Maintenance"/>
    <n v="1.0000000000000002E-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BM.FAC.724FC"/>
    <s v="PBE SANTA BARBARA MPF FACIL CORRECT MTC"/>
    <s v="O.NG.PBE.FAC.724FCW"/>
    <s v="WESTERN SWAMP (PEB) OIL FACILITIES CORRECTIVE MAINTENANCE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3 Facilities Maintenance - Gas"/>
    <s v="S7200 Services"/>
    <s v="A2140 Facilities Maintenance"/>
    <n v="1.0000000000218279E-2"/>
    <n v="102.6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BM.FLO.724FC"/>
    <s v="PBE SANTA BARBARA MPF FLOWL CORRECT MTC"/>
    <s v="O.NG.PBE.FAC.724FCW"/>
    <s v="WESTERN SWAMP (PEB) OIL FACILITIES CORRECTIVE MAINTENANCE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1F.FAC.724FP"/>
    <s v="PBE EKULAMA 1 F/S FACIL PREV. MTC"/>
    <s v="O.NG.PBE.FAC.724FPW"/>
    <s v="WESTERN SWAMP (PEB) OIL FACILITIES PREVENTIVE MAINTENANCE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2F.FAC.724FP"/>
    <s v="PBE EKULAMA 2 F/S FACIL PREV. MTC"/>
    <s v="O.NG.PBE.FAC.724FPW"/>
    <s v="WESTERN SWAMP (PEB) OIL FACILITIES PREVENTIVE MAINTENANCE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1F.FAC.724FP"/>
    <s v="PBE NEMBE 1 F/S FACIL PREV. MTC"/>
    <s v="O.NG.PBE.FAC.724FPW"/>
    <s v="WESTERN SWAMP (PEB) OIL FACILITIES PREVENTIVE MAINTENANCE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3 Facilities Maintenance"/>
    <s v="S7200 Services"/>
    <s v="A2140 Facilities Maintenance"/>
    <n v="-0.03"/>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2F.FAC.724FP"/>
    <s v="PBE NEMBE 2 F/S FACIL PREV. MTC"/>
    <s v="O.NG.PBE.FAC.724FPW"/>
    <s v="WESTERN SWAMP (PEB) OIL FACILITIES PREVENTIVE MAINTENANCE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3 Facilities Maintenance"/>
    <s v="S7200 Services"/>
    <s v="A2140 Facilities Maintenance"/>
    <n v="-0.03"/>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3F.FAC.724FP"/>
    <s v="PBE NEMBE 3 F/S FACIL PREV. MTC"/>
    <s v="O.NG.PBE.FAC.724FPW"/>
    <s v="WESTERN SWAMP (PEB) OIL FACILITIES PREVENTIVE MAINTENANCE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3 Facilities Maintenance"/>
    <s v="S7200 Services"/>
    <s v="A2140 Facilities Maintenance"/>
    <n v="0.14999999999987268"/>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4F.FAC.724FP"/>
    <s v="PBE NEMBE 4 F/S FACIL PREV. MTC"/>
    <s v="O.NG.PBE.FAC.724FPW"/>
    <s v="WESTERN SWAMP (PEB) OIL FACILITIES PREVENTIVE MAINTENANCE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3 Facilities Maintenance"/>
    <s v="S7200 Services"/>
    <s v="A2140 Facilities Maintenance"/>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OCF.FAC.724FP"/>
    <s v="PBE ODEAMA CREEK F/S FACIL PREVENT MTC"/>
    <s v="O.NG.PBE.FAC.724FPW"/>
    <s v="WESTERN SWAMP (PEB) OIL FACILITIES PREVENTIVE MAINTENANCE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BM.FAC.724FP"/>
    <s v="PBE SANTA BARBARA MPF FACIL PREVENT MTC"/>
    <s v="O.NG.PBE.FAC.724FPW"/>
    <s v="WESTERN SWAMP (PEB) OIL FACILITIES PREVENTIVE MAINTENANCE (PRODUCTION MAINTENANCE – OIL (ONSHORE))"/>
    <s v="IRETI OMOTOSO"/>
    <s v="PRODUCTION"/>
    <n v="413001"/>
    <n v="4130"/>
    <s v="OF-MTCE"/>
    <s v="BASE JV"/>
    <s v="PRODUCTION"/>
    <s v="PRODUCTION"/>
    <s v="Asset Manager, Swamp East Hub"/>
    <s v="Asset Management Integration Lead"/>
    <x v="6"/>
    <s v="SADIK.ZEKERI@SHELL.COM"/>
    <x v="0"/>
    <s v="OPEX"/>
    <s v="NON SAL"/>
    <s v="N/A"/>
    <s v="N/A"/>
    <s v="N/A"/>
    <s v="P233 Facilities Maintenance - Gas"/>
    <s v="S7200 Services"/>
    <s v="A2140 Facilities Maintenance"/>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LG.FAC.71300"/>
    <s v="PBE BELEMA G/P FACIL OPERATIONS"/>
    <s v="O.NG.PBE.GAS.71300W"/>
    <s v="WESTERN SWAMP (PEB) GAS FACILITIES OPERATIONS"/>
    <s v="IRETI OMOTOSO"/>
    <s v="PRODUCTION"/>
    <n v="413003"/>
    <n v="4130"/>
    <s v="GAS"/>
    <s v="BASE JV"/>
    <s v="PRODUCTION"/>
    <s v="PRODUCTION"/>
    <s v="Asset Manager, Swamp East Hub"/>
    <s v="Asset Management Integration Lead"/>
    <x v="6"/>
    <s v="SADIK.ZEKERI@SHELL.COM"/>
    <x v="0"/>
    <s v="OPEX"/>
    <s v="NON SAL"/>
    <s v="N/A"/>
    <s v="N/A"/>
    <s v="N_BELE_ES2_N01"/>
    <s v="P231 Production Operations - Gas"/>
    <s v="S7200 Services"/>
    <s v="A2110 Production Operations"/>
    <n v="1378191.1099999999"/>
    <n v="1145939.0399999998"/>
    <n v="171472967.09999999"/>
    <n v="693010.60000000009"/>
    <n v="1255217.0495081968"/>
    <n v="128604725.32499999"/>
    <n v="519757.95000000007"/>
    <n v="941412.78713114758"/>
    <n v="-313804.26237704919"/>
    <s v="Continuing Belema Facility outage."/>
    <n v="171472967.10000002"/>
    <n v="693010.6"/>
    <n v="1255217.0495081965"/>
    <n v="171472967.10000002"/>
    <n v="694090.50714996748"/>
    <n v="1256296.9566581643"/>
    <s v="Production operations movement to Belema Gas plant and Wellheads at consumption rate of 200 litres/da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4601.42079234973"/>
    <n v="104601.42079234973"/>
    <n v="104601.42079234973"/>
    <n v="104601.42079234973"/>
    <n v="104601.42079234973"/>
    <n v="104601.42079234973"/>
    <n v="104601.42079234973"/>
    <n v="104601.42079234973"/>
    <n v="104601.42079234973"/>
    <n v="104601.42079234973"/>
    <n v="104601.42079234973"/>
    <n v="104601.42079234973"/>
    <n v="1255217.0495081968"/>
    <n v="376565.114852459"/>
  </r>
  <r>
    <s v="O.NG.PBE.E1A.FAC.71300"/>
    <s v="PBE EKULAMA 1 AGG OPERATIONS"/>
    <s v="O.NG.PBE.GAS.71300W"/>
    <s v="WESTERN SWAMP (PEB) GAS FACILITIES OPERATIONS"/>
    <s v="IRETI OMOTOSO"/>
    <s v="PRODUCTION"/>
    <n v="413003"/>
    <n v="4130"/>
    <s v="GAS"/>
    <s v="BASE JV"/>
    <s v="PRODUCTION"/>
    <s v="PRODUCTION"/>
    <s v="Asset Manager, Swamp East Hub"/>
    <s v="Asset Management Integration Lead"/>
    <x v="6"/>
    <s v="SADIK.ZEKERI@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2A.FAC.71300"/>
    <s v="PBE EKULAMA 2 AGG OPERATIONS"/>
    <s v="O.NG.PBE.GAS.71300W"/>
    <s v="WESTERN SWAMP (PEB) GAS FACILITIES OPERATIONS"/>
    <s v="IRETI OMOTOSO"/>
    <s v="PRODUCTION"/>
    <n v="413003"/>
    <n v="4130"/>
    <s v="GAS"/>
    <s v="BASE JV"/>
    <s v="PRODUCTION"/>
    <s v="PRODUCTION"/>
    <s v="Asset Manager, Swamp East Hub"/>
    <s v="Asset Management Integration Lead"/>
    <x v="6"/>
    <s v="SADIK.ZEKERI@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1A.FAC.71300"/>
    <s v="PBE NEMBE 1 AGG OPERATIONS"/>
    <s v="O.NG.PBE.GAS.71300W"/>
    <s v="WESTERN SWAMP (PEB) GAS FACILITIES OPERATIONS"/>
    <s v="IRETI OMOTOSO"/>
    <s v="PRODUCTION"/>
    <n v="413003"/>
    <n v="4130"/>
    <s v="GAS"/>
    <s v="BASE JV"/>
    <s v="PRODUCTION"/>
    <s v="PRODUCTION"/>
    <s v="Asset Manager, Swamp East Hub"/>
    <s v="Asset Management Integration Lead"/>
    <x v="6"/>
    <s v="SADIK.ZEKERI@SHELL.COM"/>
    <x v="0"/>
    <s v="OPEX"/>
    <s v="NON SAL"/>
    <s v="N/A"/>
    <s v="N/A"/>
    <s v="N/A"/>
    <s v="P231 Production Operations - Ga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3A.FAC.71300"/>
    <s v="PBE NEMBE 3 AGG OPERATIONS"/>
    <s v="O.NG.PBE.GAS.71300W"/>
    <s v="WESTERN SWAMP (PEB) GAS FACILITIES OPERATIONS"/>
    <s v="IRETI OMOTOSO"/>
    <s v="PRODUCTION"/>
    <n v="413003"/>
    <n v="4130"/>
    <s v="GAS"/>
    <s v="BASE JV"/>
    <s v="PRODUCTION"/>
    <s v="PRODUCTION"/>
    <s v="Asset Manager, Swamp East Hub"/>
    <s v="Asset Management Integration Lead"/>
    <x v="6"/>
    <s v="SADIK.ZEKERI@SHELL.COM"/>
    <x v="0"/>
    <s v="OPEX"/>
    <s v="NON SAL"/>
    <s v="N/A"/>
    <s v="N/A"/>
    <s v="N/A"/>
    <s v="P231 Production Operations - Ga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4A.FAC.71300"/>
    <s v="PBE NEMBE 4 AGG OPERATIONS"/>
    <s v="O.NG.PBE.GAS.71300W"/>
    <s v="WESTERN SWAMP (PEB) GAS FACILITIES OPERATIONS"/>
    <s v="IRETI OMOTOSO"/>
    <s v="PRODUCTION"/>
    <n v="413003"/>
    <n v="4130"/>
    <s v="GAS"/>
    <s v="BASE JV"/>
    <s v="PRODUCTION"/>
    <s v="PRODUCTION"/>
    <s v="Asset Manager, Swamp East Hub"/>
    <s v="Asset Management Integration Lead"/>
    <x v="6"/>
    <s v="SADIK.ZEKERI@SHELL.COM"/>
    <x v="0"/>
    <s v="OPEX"/>
    <s v="NON SAL"/>
    <s v="N/A"/>
    <s v="N/A"/>
    <s v="N/A"/>
    <s v="P231 Production Operations - Ga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LG.FAC.724FC"/>
    <s v="PBE BELEMA G/P FACIL CORR. MTC"/>
    <s v="O.NG.PBE.GAS.724FC"/>
    <s v="WESTERN SWAMP (PEB) GAS FACILITIES CORRECTIVE MAINTENANCE (PRODUCTION MAINTENANCE – GAS (ONSHORE))"/>
    <s v="IRETI OMOTOSO"/>
    <s v="PRODUCTION"/>
    <n v="413003"/>
    <n v="4130"/>
    <s v="GAS"/>
    <s v="BASE JV"/>
    <s v="PRODUCTION"/>
    <s v="PRODUCTION"/>
    <s v="Asset Manager, Swamp East Hub"/>
    <s v="Asset Management Integration Lead"/>
    <x v="6"/>
    <s v="SADIK.ZEKERI@SHELL.COM"/>
    <x v="0"/>
    <s v="OPEX"/>
    <s v="NON SAL"/>
    <s v="N/A"/>
    <s v="N/A"/>
    <s v="N_BELE_ES2_N01"/>
    <s v="P233 Facilities Maintenance - Gas"/>
    <s v="S7200 Services"/>
    <s v="A2140 Facilities Maintenance"/>
    <n v="179419.34"/>
    <n v="626135.37000000011"/>
    <n v="22198000"/>
    <n v="230000"/>
    <n v="302780.32786885247"/>
    <n v="22198000"/>
    <n v="230000"/>
    <n v="302780.32786885247"/>
    <n v="0"/>
    <m/>
    <n v="22198000"/>
    <n v="230000"/>
    <n v="302780.32786885247"/>
    <n v="22198000"/>
    <n v="230000"/>
    <n v="302780.32786885247"/>
    <s v="Critical spares for corrective repairs of Gas facilities Compressor packag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5231.693989071038"/>
    <n v="25231.693989071038"/>
    <n v="25231.693989071038"/>
    <n v="25231.693989071038"/>
    <n v="25231.693989071038"/>
    <n v="25231.693989071038"/>
    <n v="25231.693989071038"/>
    <n v="25231.693989071038"/>
    <n v="25231.693989071038"/>
    <n v="25231.693989071038"/>
    <n v="25231.693989071038"/>
    <n v="25231.693989071038"/>
    <n v="302780.32786885247"/>
    <n v="90834.098360655742"/>
  </r>
  <r>
    <s v="O.NG.PBE.N1A.FAC.724FC"/>
    <s v="PBE NEMBE 1 AGG CORR. MTC"/>
    <s v="O.NG.PBE.GAS.724FC"/>
    <s v="WESTERN SWAMP (PEB) GAS FACILITIES CORRECTIVE MAINTENANCE (PRODUCTION MAINTENANCE – GAS (ONSHORE))"/>
    <s v="IRETI OMOTOSO"/>
    <s v="PRODUCTION"/>
    <n v="413003"/>
    <n v="4130"/>
    <s v="GAS"/>
    <s v="BASE JV"/>
    <s v="PRODUCTION"/>
    <s v="PRODUCTION"/>
    <s v="Asset Manager, Swamp East Hub"/>
    <s v="Asset Management Integration Lead"/>
    <x v="6"/>
    <s v="SADIK.ZEKERI@SHELL.COM"/>
    <x v="0"/>
    <s v="OPEX"/>
    <s v="NON SAL"/>
    <s v="N/A"/>
    <s v="N/A"/>
    <s v="N/A"/>
    <s v="P233 Facilities Maintenance - Gas"/>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2A.FAC.724FC"/>
    <s v="PBE NEMBE 2 AGG CORR. MTC"/>
    <s v="O.NG.PBE.GAS.724FC"/>
    <s v="WESTERN SWAMP (PEB) GAS FACILITIES CORRECTIVE MAINTENANCE (PRODUCTION MAINTENANCE – GAS (ONSHORE))"/>
    <s v="IRETI OMOTOSO"/>
    <s v="PRODUCTION"/>
    <n v="413003"/>
    <n v="4130"/>
    <s v="GAS"/>
    <s v="BASE JV"/>
    <s v="PRODUCTION"/>
    <s v="PRODUCTION"/>
    <s v="Asset Manager, Swamp East Hub"/>
    <s v="Asset Management Integration Lead"/>
    <x v="6"/>
    <s v="SADIK.ZEKERI@SHELL.COM"/>
    <x v="0"/>
    <s v="OPEX"/>
    <s v="NON SAL"/>
    <s v="N/A"/>
    <s v="N/A"/>
    <s v="N/A"/>
    <s v="P233 Facilities Maintenance - Gas"/>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4A.FAC.724FC"/>
    <s v="PBE NEMBE 4 AGG CORR. MTC"/>
    <s v="O.NG.PBE.GAS.724FC"/>
    <s v="WESTERN SWAMP (PEB) GAS FACILITIES CORRECTIVE MAINTENANCE (PRODUCTION MAINTENANCE – GAS (ONSHORE))"/>
    <s v="IRETI OMOTOSO"/>
    <s v="PRODUCTION"/>
    <n v="413003"/>
    <n v="4130"/>
    <s v="GAS"/>
    <s v="BASE JV"/>
    <s v="PRODUCTION"/>
    <s v="PRODUCTION"/>
    <s v="Asset Manager, Swamp East Hub"/>
    <s v="Asset Management Integration Lead"/>
    <x v="6"/>
    <s v="SADIK.ZEKERI@SHELL.COM"/>
    <x v="0"/>
    <s v="OPEX"/>
    <s v="NON SAL"/>
    <s v="N/A"/>
    <s v="N/A"/>
    <s v="N/A"/>
    <s v="P233 Facilities Maintenance - Gas"/>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LG.FAC.724FP"/>
    <s v="PBE BELEMA G/P FACIL PREV. MTC"/>
    <s v="O.NG.PBE.GAS.724FP"/>
    <s v="WESTERN SWAMP (PEB) GAS FACILITIES PREVENTIVE MAINTENANCE (PRODUCTION MAINTENANCE – GAS (ONSHORE))"/>
    <s v="IRETI OMOTOSO"/>
    <s v="PRODUCTION"/>
    <n v="413003"/>
    <n v="4130"/>
    <s v="GAS"/>
    <s v="BASE JV"/>
    <s v="PRODUCTION"/>
    <s v="PRODUCTION"/>
    <s v="Asset Manager, Swamp East Hub"/>
    <s v="Asset Management Integration Lead"/>
    <x v="6"/>
    <s v="SADIK.ZEKERI@SHELL.COM"/>
    <x v="0"/>
    <s v="OPEX"/>
    <s v="NON SAL"/>
    <s v="N/A"/>
    <s v="N/A"/>
    <s v="N_BELE_ES2_N01"/>
    <s v="P233 Facilities Maintenance - Gas"/>
    <s v="S7200 Services"/>
    <s v="A2140 Facilities Maintenance"/>
    <n v="257956.58999999994"/>
    <n v="146454.67000000001"/>
    <n v="67934000"/>
    <n v="756203"/>
    <n v="978937.42622950813"/>
    <n v="33967000"/>
    <n v="378101.5"/>
    <n v="489468.71311475406"/>
    <n v="-489468.71311475406"/>
    <s v="Continuing Belema Facility outage."/>
    <n v="67934000"/>
    <n v="756203"/>
    <n v="978937.42622950824"/>
    <n v="67934000"/>
    <n v="756203"/>
    <n v="978937.42622950813"/>
    <s v="Belema Solar 4k Turbine Inspection_x000a_2FSR  for 7 days @ F$2,442 each per day =F$34,188 (NG01010158)_x000a_Solar 4k Turbine Spares @F$30,000 &amp; Other Logistics F$ 10,000_x000a_Purchase of F/Gas Injectors one set (21pc) F$3,859.61_x000a_AGG specialist support and hands-on workshop :$66,315"/>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1578.118852459011"/>
    <n v="81578.118852459011"/>
    <n v="81578.118852459011"/>
    <n v="81578.118852459011"/>
    <n v="81578.118852459011"/>
    <n v="81578.118852459011"/>
    <n v="81578.118852459011"/>
    <n v="81578.118852459011"/>
    <n v="81578.118852459011"/>
    <n v="81578.118852459011"/>
    <n v="81578.118852459011"/>
    <n v="81578.118852459011"/>
    <n v="978937.42622950813"/>
    <n v="293681.22786885244"/>
  </r>
  <r>
    <s v="O.NG.PBE.N1A.FAC.724FP"/>
    <s v="PBE NEMBE 1 AGG PREV. MTC"/>
    <s v="O.NG.PBE.GAS.724FP"/>
    <s v="WESTERN SWAMP (PEB) GAS FACILITIES PREVENTIVE MAINTENANCE (PRODUCTION MAINTENANCE – GAS (ONSHORE))"/>
    <s v="IRETI OMOTOSO"/>
    <s v="PRODUCTION"/>
    <n v="413003"/>
    <n v="4130"/>
    <s v="GAS"/>
    <s v="BASE JV"/>
    <s v="PRODUCTION"/>
    <s v="PRODUCTION"/>
    <s v="Asset Manager, Swamp East Hub"/>
    <s v="Asset Management Integration Lead"/>
    <x v="6"/>
    <s v="SADIK.ZEKERI@SHELL.COM"/>
    <x v="0"/>
    <s v="OPEX"/>
    <s v="NON SAL"/>
    <s v="N/A"/>
    <s v="N/A"/>
    <s v="N/A"/>
    <s v="P233 Facilities Maintenance - Gas"/>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2A.FAC.724FP"/>
    <s v="PBE NEMBE 2 AGG PREV. MTC"/>
    <s v="O.NG.PBE.GAS.724FP"/>
    <s v="WESTERN SWAMP (PEB) GAS FACILITIES PREVENTIVE MAINTENANCE (PRODUCTION MAINTENANCE – GAS (ONSHORE))"/>
    <s v="IRETI OMOTOSO"/>
    <s v="PRODUCTION"/>
    <n v="413003"/>
    <n v="4130"/>
    <s v="GAS"/>
    <s v="BASE JV"/>
    <s v="PRODUCTION"/>
    <s v="PRODUCTION"/>
    <s v="Asset Manager, Swamp East Hub"/>
    <s v="Asset Management Integration Lead"/>
    <x v="6"/>
    <s v="SADIK.ZEKERI@SHELL.COM"/>
    <x v="0"/>
    <s v="OPEX"/>
    <s v="NON SAL"/>
    <s v="N/A"/>
    <s v="N/A"/>
    <s v="N/A"/>
    <s v="P233 Facilities Maintenance - Gas"/>
    <s v="S7200 Services"/>
    <s v="A2140 Facilities Maintenance"/>
    <n v="0.05"/>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3A.FAC.724FP"/>
    <s v="PBE NEMBE 3 AGG PREV. MTC"/>
    <s v="O.NG.PBE.GAS.724FP"/>
    <s v="WESTERN SWAMP (PEB) GAS FACILITIES PREVENTIVE MAINTENANCE (PRODUCTION MAINTENANCE – GAS (ONSHORE))"/>
    <s v="IRETI OMOTOSO"/>
    <s v="PRODUCTION"/>
    <n v="413003"/>
    <n v="4130"/>
    <s v="GAS"/>
    <s v="BASE JV"/>
    <s v="PRODUCTION"/>
    <s v="PRODUCTION"/>
    <s v="Asset Manager, Swamp East Hub"/>
    <s v="Asset Management Integration Lead"/>
    <x v="6"/>
    <s v="SADIK.ZEKERI@SHELL.COM"/>
    <x v="0"/>
    <s v="OPEX"/>
    <s v="NON SAL"/>
    <s v="N/A"/>
    <s v="N/A"/>
    <s v="N/A"/>
    <s v="P233 Facilities Maintenance - Gas"/>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UU.ACC.71300"/>
    <s v="PBE.SUPPORT ACCOMMODATION OPERATIONS"/>
    <s v="O.NG.PBE.SUU.ACC.726FC"/>
    <s v="PBE.SUPPORT ACCOMMDATION OPERATIONS "/>
    <s v="IRETI OMOTOSO"/>
    <s v="PRODUCTION"/>
    <n v="415006"/>
    <n v="4150"/>
    <s v="HSE"/>
    <s v="BASE JV"/>
    <s v="PRODUCTION"/>
    <s v="PRODUCTION"/>
    <s v="Asset Manager, Swamp East Hub"/>
    <s v="Asset Management Integration Lead"/>
    <x v="6"/>
    <s v="SADIK.ZEKERI@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UU.ACC.724FC"/>
    <s v="PBE.SUPPORT ACCOMMDATION CORR."/>
    <s v="O.NG.PBE.SUU.ACC.726FC"/>
    <s v="PBE.SUPPORT ACCOMMDATION OPERATIONS "/>
    <s v="IRETI OMOTOSO"/>
    <s v="PRODUCTION"/>
    <n v="415006"/>
    <n v="4150"/>
    <s v="HSE"/>
    <s v="BASE JV"/>
    <s v="PRODUCTION"/>
    <s v="PRODUCTION"/>
    <s v="Asset Manager, Swamp East Hub"/>
    <s v="Asset Management Integration Lead"/>
    <x v="6"/>
    <s v="SADIK.ZEKERI@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AF.FAC.71300"/>
    <s v="PAW OSIOKA F/S FACIL OPERATIONS         "/>
    <s v="O.NG.PBW.FAC.71300"/>
    <s v="NORTHERN SWAMP (PWB) OIL FACILITIES OPERATIONS (PRODUCTION MAINTENANCE – OIL (ONSHORE))"/>
    <s v="IRETI OMOTOSO"/>
    <s v="PRODUCTION"/>
    <n v="413001"/>
    <n v="4130"/>
    <s v="OF-MTCE"/>
    <s v="BASE JV"/>
    <s v="PRODUCTION"/>
    <s v="PRODUCTION"/>
    <s v="Asset Manager, Swamp West Hub"/>
    <s v="Asset Management Integration Lead"/>
    <x v="7"/>
    <s v="RICHARD.ITENE@SHELL.COM"/>
    <x v="0"/>
    <s v="OPEX"/>
    <s v="NON SAL"/>
    <s v="N/A"/>
    <s v="N/A"/>
    <s v="N/A"/>
    <s v="P231 Production Operations"/>
    <s v="S7200 Services"/>
    <s v="A2110 Production Operations"/>
    <n v="0"/>
    <n v="0"/>
    <n v="0"/>
    <n v="0"/>
    <n v="0"/>
    <n v="0"/>
    <n v="0"/>
    <n v="0"/>
    <n v="0"/>
    <m/>
    <n v="655870909.2032671"/>
    <n v="2926663.85"/>
    <n v="5077060.2736172685"/>
    <n v="668744942.18298376"/>
    <n v="2909156.253436774"/>
    <n v="5101762.6212498359"/>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C.NG.PAO.NO.18.003"/>
    <s v="Export Gas Compressor"/>
    <s v="C.NG.PAO.NO.18.003"/>
    <s v="Export Gas Compressor"/>
    <s v="IRETI OMOTOSO"/>
    <s v="PRODUCTION"/>
    <n v="13203"/>
    <n v="132"/>
    <s v="OF-EM"/>
    <s v="BASE JV"/>
    <s v="PRODUCTION"/>
    <s v="PRODUCTION"/>
    <s v="Asset Manager, EA Hub"/>
    <s v="Asset Management Integration Lead"/>
    <x v="4"/>
    <s v="ADEOLA.OMOLE@SHELL.COM"/>
    <x v="1"/>
    <s v="CAPEX"/>
    <n v="0"/>
    <n v="0"/>
    <n v="0"/>
    <s v="C_OGIS_OZZ_U13"/>
    <n v="0"/>
    <n v="0"/>
    <n v="0"/>
    <n v="0"/>
    <n v="0"/>
    <n v="171410000"/>
    <n v="2248000"/>
    <n v="2810000"/>
    <n v="171410000"/>
    <n v="2248000"/>
    <n v="2810000"/>
    <n v="0"/>
    <n v="0"/>
    <n v="171410000"/>
    <n v="2248000"/>
    <n v="2810000"/>
    <n v="146400000"/>
    <n v="720000"/>
    <n v="1200000"/>
    <s v="Overhaul of Sea Eagle Demag Delaval Compressor Spares ($ 1.89M), Service ($0.92M)"/>
    <m/>
    <m/>
    <m/>
    <m/>
    <m/>
    <m/>
    <m/>
    <m/>
    <m/>
    <m/>
    <m/>
    <m/>
    <n v="0"/>
    <n v="0"/>
    <n v="0"/>
    <n v="0"/>
    <n v="0"/>
    <n v="0"/>
    <n v="0"/>
    <n v="0"/>
    <n v="0"/>
    <n v="0"/>
    <n v="0.5"/>
    <n v="0.5"/>
    <n v="1"/>
    <n v="0"/>
    <n v="0"/>
    <n v="0"/>
    <n v="0"/>
    <n v="0"/>
    <n v="0"/>
    <n v="0"/>
    <n v="0"/>
    <n v="0"/>
    <n v="0"/>
    <n v="1405000"/>
    <n v="1405000"/>
    <n v="2810000"/>
    <n v="843000"/>
  </r>
  <r>
    <s v="O.NG.PBW.ECF.FAC.71300"/>
    <s v="PBW ESCRAVOS BEACH F/S FACIL OPERATE"/>
    <s v="O.NG.PBW.FAC.71300"/>
    <s v="NORTHERN SWAMP (PWB) OIL FACILITIES OPERATIONS (PRODUCTION MAINTENANCE – OIL (ONSHORE))"/>
    <s v="IRETI OMOTOSO"/>
    <s v="PRODUCTION"/>
    <n v="413001"/>
    <n v="4130"/>
    <s v="OF-MTCE"/>
    <s v="BASE JV"/>
    <s v="PRODUCTION"/>
    <s v="PRODUCTION"/>
    <s v="Asset Manager, Swamp West Hub"/>
    <s v="Asset Management Integration Lead"/>
    <x v="7"/>
    <s v="RICHARD.ITENE@SHELL.COM"/>
    <x v="0"/>
    <s v="OPEX"/>
    <s v="NON SAL"/>
    <s v="N/A"/>
    <s v="N/A"/>
    <s v="N_ESCB_WS1_N02"/>
    <s v="P231 Production Operations"/>
    <s v="S7200 Services"/>
    <s v="A2110 Production Operations"/>
    <n v="568638.41999999993"/>
    <n v="880386.89"/>
    <n v="132286750.468408"/>
    <n v="177374.87"/>
    <n v="611101.92071609176"/>
    <n v="129094130.398408"/>
    <n v="129929.25"/>
    <n v="553188.69392920658"/>
    <n v="-57913.226786885178"/>
    <m/>
    <n v="0"/>
    <n v="0"/>
    <n v="0"/>
    <n v="0"/>
    <n v="0"/>
    <n v="0"/>
    <s v="Deployment of shielded ignition system for 1 Gas engine at Escravos FS_x000a_Cost of Spare per Pump @ $36.5k. Total = F$36.5k_x000a_Installation cost per pump =  N640,500._x000a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0925.160059674308"/>
    <n v="50925.160059674308"/>
    <n v="50925.160059674308"/>
    <n v="50925.160059674308"/>
    <n v="50925.160059674308"/>
    <n v="50925.160059674308"/>
    <n v="50925.160059674308"/>
    <n v="50925.160059674308"/>
    <n v="50925.160059674308"/>
    <n v="50925.160059674308"/>
    <n v="50925.160059674308"/>
    <n v="50925.160059674308"/>
    <n v="611101.92071609164"/>
    <n v="183330.57621482751"/>
  </r>
  <r>
    <s v="O.NG.PCW.ARF.FAC.71300"/>
    <s v="PCW AFREMO F/S FACIL OPERATIONS"/>
    <s v="O.NG.PBW.FAC.71300"/>
    <s v="NORTHERN SWAMP (PWB) OIL FACILITIES OPERATIONS (PRODUCTION MAINTENANCE – OIL (ONSHORE))"/>
    <s v="IRETI OMOTOSO"/>
    <s v="PRODUCTION"/>
    <n v="413001"/>
    <n v="4130"/>
    <s v="OF-MTCE"/>
    <s v="BASE JV"/>
    <s v="PRODUCTION"/>
    <s v="PRODUCTION"/>
    <s v="Asset Manager, Swamp West Hub"/>
    <s v="Asset Management Integration Lead"/>
    <x v="7"/>
    <s v="RICHARD.ITENE@SHELL.COM"/>
    <x v="0"/>
    <s v="OPEX"/>
    <s v="NON SAL"/>
    <s v="N/A"/>
    <s v="N/A"/>
    <s v="N_AFRE_WS1_N02"/>
    <s v="P231 Production Operations"/>
    <s v="S7200 Services"/>
    <s v="A2110 Production Operations"/>
    <n v="799075.77999999991"/>
    <n v="610961.04"/>
    <n v="106423425.8727152"/>
    <n v="1905936.58"/>
    <n v="2254865.8451564433"/>
    <n v="108549540.872715"/>
    <n v="1413674.58"/>
    <n v="1769574.7140089017"/>
    <n v="-485291.13114754157"/>
    <m/>
    <n v="0"/>
    <n v="0"/>
    <n v="0"/>
    <n v="0"/>
    <n v="0"/>
    <n v="0"/>
    <s v="2'' x H2 Bean Spann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7905.48709637026"/>
    <n v="187905.48709637026"/>
    <n v="187905.48709637026"/>
    <n v="187905.48709637026"/>
    <n v="187905.48709637026"/>
    <n v="187905.48709637026"/>
    <n v="187905.48709637026"/>
    <n v="187905.48709637026"/>
    <n v="187905.48709637026"/>
    <n v="187905.48709637026"/>
    <n v="187905.48709637026"/>
    <n v="187905.48709637026"/>
    <n v="2254865.8451564428"/>
    <n v="676459.75354693295"/>
  </r>
  <r>
    <s v="O.NG.PCW.NTF.FAC.71300"/>
    <s v="PCW NORTH BANK F/S FACIL OPERATIONS"/>
    <s v="O.NG.PBW.FAC.71300"/>
    <s v="NORTHERN SWAMP (PWB) OIL FACILITIES OPERATIONS (PRODUCTION MAINTENANCE – OIL (ONSHORE))"/>
    <s v="IRETI OMOTOSO"/>
    <s v="PRODUCTION"/>
    <n v="413001"/>
    <n v="4130"/>
    <s v="OF-MTCE"/>
    <s v="BASE JV"/>
    <s v="PRODUCTION"/>
    <s v="PRODUCTION"/>
    <s v="Asset Manager, Swamp West Hub"/>
    <s v="Asset Management Integration Lead"/>
    <x v="7"/>
    <s v="RICHARD.ITENE@SHELL.COM"/>
    <x v="0"/>
    <s v="OPEX"/>
    <s v="NON SAL"/>
    <s v="N/A"/>
    <s v="N/A"/>
    <s v="N_FORC_WS1_G01"/>
    <s v="P231 Production Operations"/>
    <s v="S7200 Services"/>
    <s v="A2110 Production Operations"/>
    <n v="868297.14999999991"/>
    <n v="761565.35000000009"/>
    <n v="147492629.83940798"/>
    <n v="301336.74"/>
    <n v="784919.13291609171"/>
    <n v="147492629.83940798"/>
    <n v="301336.74"/>
    <n v="784919.13291609171"/>
    <n v="0"/>
    <m/>
    <n v="0"/>
    <n v="0"/>
    <n v="0"/>
    <n v="0"/>
    <n v="0"/>
    <n v="0"/>
    <s v="Monthly Facility Grass cutting / Maintenance - Yokri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409.92774300764"/>
    <n v="65409.92774300764"/>
    <n v="65409.92774300764"/>
    <n v="65409.92774300764"/>
    <n v="65409.92774300764"/>
    <n v="65409.92774300764"/>
    <n v="65409.92774300764"/>
    <n v="65409.92774300764"/>
    <n v="65409.92774300764"/>
    <n v="65409.92774300764"/>
    <n v="65409.92774300764"/>
    <n v="65409.92774300764"/>
    <n v="784919.13291609182"/>
    <n v="235475.7398748275"/>
  </r>
  <r>
    <s v="O.NG.PCW.SBF.FAC.71300"/>
    <s v="PCW SOUTH BANK F/S FACIL OPERATIONS"/>
    <s v="O.NG.PBW.FAC.71300"/>
    <s v="NORTHERN SWAMP (PWB) OIL FACILITIES OPERATIONS (PRODUCTION MAINTENANCE – OIL (ONSHORE))"/>
    <s v="IRETI OMOTOSO"/>
    <s v="PRODUCTION"/>
    <n v="413001"/>
    <n v="4130"/>
    <s v="OF-MTCE"/>
    <s v="BASE JV"/>
    <s v="PRODUCTION"/>
    <s v="PRODUCTION"/>
    <s v="Asset Manager, Swamp West Hub"/>
    <s v="Asset Management Integration Lead"/>
    <x v="7"/>
    <s v="RICHARD.ITENE@SHELL.COM"/>
    <x v="0"/>
    <s v="OPEX"/>
    <s v="NON SAL"/>
    <s v="N/A"/>
    <s v="N/A"/>
    <s v="N_FORC_WS1_G01"/>
    <s v="P231 Production Operations"/>
    <s v="S7200 Services"/>
    <s v="A2110 Production Operations"/>
    <n v="415776.5199999999"/>
    <n v="679663.37999999977"/>
    <n v="130099418.133136"/>
    <n v="308281.34000000003"/>
    <n v="734836.80928897054"/>
    <n v="130099418.133136"/>
    <n v="308281.34000000003"/>
    <n v="734836.80928897054"/>
    <n v="0"/>
    <m/>
    <n v="0"/>
    <n v="0"/>
    <n v="0"/>
    <n v="0"/>
    <n v="0"/>
    <n v="0"/>
    <s v="Youbebe IPSS  at a monthly Rate of N568716"/>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1236.400774080874"/>
    <n v="61236.400774080874"/>
    <n v="61236.400774080874"/>
    <n v="61236.400774080874"/>
    <n v="61236.400774080874"/>
    <n v="61236.400774080874"/>
    <n v="61236.400774080874"/>
    <n v="61236.400774080874"/>
    <n v="61236.400774080874"/>
    <n v="61236.400774080874"/>
    <n v="61236.400774080874"/>
    <n v="61236.400774080874"/>
    <n v="734836.80928897054"/>
    <n v="220451.04278669116"/>
  </r>
  <r>
    <s v="O.NG.PCW.YKF.FAC.71300"/>
    <s v="PCW YOKRI F/S FACIL OPERATIONS"/>
    <s v="O.NG.PBW.FAC.71300"/>
    <s v="NORTHERN SWAMP (PWB) OIL FACILITIES OPERATIONS (PRODUCTION MAINTENANCE – OIL (ONSHORE))"/>
    <s v="IRETI OMOTOSO"/>
    <s v="PRODUCTION"/>
    <n v="413001"/>
    <n v="4130"/>
    <s v="OF-MTCE"/>
    <s v="BASE JV"/>
    <s v="PRODUCTION"/>
    <s v="PRODUCTION"/>
    <s v="Asset Manager, Swamp West Hub"/>
    <s v="Asset Management Integration Lead"/>
    <x v="7"/>
    <s v="RICHARD.ITENE@SHELL.COM"/>
    <x v="0"/>
    <s v="OPEX"/>
    <s v="NON SAL"/>
    <s v="N/A"/>
    <s v="N/A"/>
    <s v="N_FORC_WS1_G01"/>
    <s v="P231 Production Operations"/>
    <s v="S7200 Services"/>
    <s v="A2110 Production Operations"/>
    <n v="364809.31"/>
    <n v="569758.56000000006"/>
    <n v="139568684.88960001"/>
    <n v="233734.32"/>
    <n v="691336.56553967216"/>
    <n v="139568684.88959998"/>
    <n v="233734.32"/>
    <n v="691336.56553967204"/>
    <n v="0"/>
    <m/>
    <n v="0"/>
    <n v="0"/>
    <n v="0"/>
    <n v="0"/>
    <n v="0"/>
    <n v="0"/>
    <s v="Yokri IPSS  at a monthly Rate of N528716"/>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7611.380461639346"/>
    <n v="57611.380461639346"/>
    <n v="57611.380461639346"/>
    <n v="57611.380461639346"/>
    <n v="57611.380461639346"/>
    <n v="57611.380461639346"/>
    <n v="57611.380461639346"/>
    <n v="57611.380461639346"/>
    <n v="57611.380461639346"/>
    <n v="57611.380461639346"/>
    <n v="57611.380461639346"/>
    <n v="57611.380461639346"/>
    <n v="691336.56553967239"/>
    <n v="207400.96966190165"/>
  </r>
  <r>
    <s v="O.NG.PCW.YKW.WEL.71300"/>
    <s v="PCW YOKRI WELLS OPERATIONS"/>
    <s v="O.NG.PBW.FAC.71300"/>
    <s v="NORTHERN SWAMP (PWB) OIL FACILITIES OPERATIONS (PRODUCTION MAINTENANCE – OIL (ONSHORE))"/>
    <s v="IRETI OMOTOSO"/>
    <s v="PRODUCTION"/>
    <n v="413001"/>
    <n v="4130"/>
    <s v="OF-MTCE"/>
    <s v="BASE JV"/>
    <s v="PRODUCTION"/>
    <s v="PRODUCTION"/>
    <s v="Asset Manager, Swamp West Hub"/>
    <s v="Asset Management Integration Lead"/>
    <x v="7"/>
    <s v="RICHARD.ITENE@SHELL.COM"/>
    <x v="0"/>
    <s v="OPEX"/>
    <s v="NON SAL"/>
    <s v="N/A"/>
    <s v="N/A"/>
    <s v="N/A"/>
    <s v="P232 Well Mtce, Testing &amp; Stimulation"/>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BTF.FAC.71300"/>
    <s v="PBW BATAN F/S FACIL OPERATE"/>
    <s v="O.NG.PBW.FAC.71300C"/>
    <s v="NORTHERN SWAMP (PWB) OIL FACILITIES OPERATIONS (INDIRECT PRODUCTION &amp; FIELD OVERHEAD – OIL (LOGISTICS/LAND TRANSPORT)"/>
    <s v="IRETI OMOTOSO"/>
    <s v="PRODUCTION"/>
    <n v="413001"/>
    <n v="4130"/>
    <s v="OF-MTCE"/>
    <s v="BASE JV"/>
    <s v="PRODUCTION"/>
    <s v="PRODUCTION"/>
    <s v="Asset Manager, Swamp West Hub"/>
    <s v="Asset Management Integration Lead"/>
    <x v="7"/>
    <s v="RICHARD.ITENE@SHELL.COM"/>
    <x v="0"/>
    <s v="OPEX"/>
    <s v="NON SAL"/>
    <s v="N/A"/>
    <s v="N/A"/>
    <s v="N/A"/>
    <s v="P231 Production Operations"/>
    <s v="S7200 Services"/>
    <s v="A2110 Production Operations"/>
    <n v="0"/>
    <n v="0"/>
    <n v="0"/>
    <n v="0"/>
    <n v="0"/>
    <n v="0"/>
    <n v="0"/>
    <n v="0"/>
    <n v="0"/>
    <m/>
    <n v="491098678.59781206"/>
    <n v="3415505.6240000003"/>
    <n v="5025665.2259600395"/>
    <n v="500986764.50875038"/>
    <n v="3399917.2213860285"/>
    <n v="5042496.7771524228"/>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O.EAD.DPS.71300"/>
    <s v="EA DRILLING PLATFORMS OPERATIONS"/>
    <s v="O.NG.PAO.EAD.DPS.71300"/>
    <s v="EA DRILLING PLATFORMS OPERATIONS"/>
    <s v="IRETI OMOTOSO"/>
    <s v="PRODUCTION"/>
    <n v="412001"/>
    <n v="4120"/>
    <s v="OF-MTCE"/>
    <s v="BASE JV"/>
    <s v="PRODUCTION"/>
    <s v="PRODUCTION"/>
    <s v="Asset Manager, EA Hub"/>
    <s v="Asset Management Integration Lead"/>
    <x v="4"/>
    <s v="OGBONNA.NWACHI@SHELL.COM"/>
    <x v="0"/>
    <s v="OPEX"/>
    <s v="NON SAL"/>
    <s v="N/A"/>
    <s v="N/A"/>
    <s v="N/A"/>
    <s v="P231 Production Operations"/>
    <s v="S7200 Services"/>
    <s v="A2110 Production Operations"/>
    <n v="7.28"/>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O.EAD.DPS.724FC"/>
    <s v="EA DRILLING PLATFORMS CORR. MTC"/>
    <s v="O.NG.PAO.EAD.DPS.724FC"/>
    <s v="EA DRILLING PLATFORMS CORR. MTC (PLATFORM/ FLOW STATION OPERATIONS &amp; MAINTENANCE)"/>
    <s v="IRETI OMOTOSO"/>
    <s v="PRODUCTION"/>
    <n v="412001"/>
    <n v="4120"/>
    <s v="OF-MTCE"/>
    <s v="BASE JV"/>
    <s v="PRODUCTION"/>
    <s v="PRODUCTION"/>
    <s v="Asset Manager, EA Hub"/>
    <s v="Asset Management Integration Lead"/>
    <x v="4"/>
    <s v="OGBONNA.NWACHI@SHELL.COM"/>
    <x v="0"/>
    <s v="OPEX"/>
    <s v="NON SAL"/>
    <s v="N/A"/>
    <s v="N/A"/>
    <s v="N_EAZZ_OFS_N01"/>
    <s v="P233 Facilities Maintenance"/>
    <s v="S7200 Services"/>
    <s v="A2140 Facilities Maintenance"/>
    <n v="198323.28"/>
    <n v="277837.88"/>
    <n v="15248914"/>
    <n v="317633.84999999998"/>
    <n v="367630.28934426227"/>
    <n v="15248914"/>
    <n v="317633.84999999998"/>
    <n v="367630.28934426227"/>
    <n v="0"/>
    <n v="0"/>
    <n v="15248914"/>
    <n v="317633.84999999998"/>
    <n v="367630.28934426227"/>
    <n v="15808260.605994595"/>
    <n v="293602.12616419973"/>
    <n v="345432.48880680493"/>
    <s v="Genera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635.857445355188"/>
    <n v="30635.857445355188"/>
    <n v="30635.857445355188"/>
    <n v="30635.857445355188"/>
    <n v="30635.857445355188"/>
    <n v="30635.857445355188"/>
    <n v="30635.857445355188"/>
    <n v="30635.857445355188"/>
    <n v="30635.857445355188"/>
    <n v="30635.857445355188"/>
    <n v="30635.857445355188"/>
    <n v="30635.857445355188"/>
    <n v="367630.28934426233"/>
    <n v="110289.08680327868"/>
  </r>
  <r>
    <s v="O.NG.PAO.EAD.DPS.724FP"/>
    <s v="EA DRILLING PLATFORMS PREV. MTC"/>
    <s v="O.NG.PAO.EAD.DPS.724FP"/>
    <s v="EA DRILLING PLATFORMS PREV. MTC (PLATFORM/ FLOW STATION OPERATIONS &amp; MAINTENANCE)"/>
    <s v="IRETI OMOTOSO"/>
    <s v="PRODUCTION"/>
    <n v="412001"/>
    <n v="4120"/>
    <s v="OF-MTCE"/>
    <s v="BASE JV"/>
    <s v="PRODUCTION"/>
    <s v="PRODUCTION"/>
    <s v="Asset Manager, EA Hub"/>
    <s v="Asset Management Integration Lead"/>
    <x v="4"/>
    <s v="OGBONNA.NWACHI@SHELL.COM"/>
    <x v="0"/>
    <s v="OPEX"/>
    <s v="NON SAL"/>
    <s v="N/A"/>
    <s v="N/A"/>
    <s v="N_EAZZ_OFS_N01"/>
    <s v="P233 Facilities Maintenance"/>
    <s v="S7200 Services"/>
    <s v="A2140 Facilities Maintenance"/>
    <n v="5559232.0500000017"/>
    <n v="75555.77"/>
    <n v="12851319.999999998"/>
    <n v="138526.33000000002"/>
    <n v="180661.80540983606"/>
    <n v="12851319.999999998"/>
    <n v="138526.33000000002"/>
    <n v="180661.80540983606"/>
    <n v="0"/>
    <n v="0"/>
    <n v="12851319.999999998"/>
    <n v="138526.32999999999"/>
    <n v="180661.80540983606"/>
    <n v="13322720.273130955"/>
    <n v="128045.62554565126"/>
    <n v="171726.67562149046"/>
    <s v="UPS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055.15045081967"/>
    <n v="15055.15045081967"/>
    <n v="15055.15045081967"/>
    <n v="15055.15045081967"/>
    <n v="15055.15045081967"/>
    <n v="15055.15045081967"/>
    <n v="15055.15045081967"/>
    <n v="15055.15045081967"/>
    <n v="15055.15045081967"/>
    <n v="15055.15045081967"/>
    <n v="15055.15045081967"/>
    <n v="15055.15045081967"/>
    <n v="180661.80540983603"/>
    <n v="54198.541622950819"/>
  </r>
  <r>
    <s v="O.NG.PAO.EAF.FAC.71300"/>
    <s v="EA SEA EAGLE FPSO FACILITIES OPS"/>
    <s v="O.NG.PAO.EAF.FAC.71300"/>
    <s v="EA SEA EAGLE FPSO FACILITIES OPS"/>
    <s v="IRETI OMOTOSO"/>
    <s v="PRODUCTION"/>
    <n v="412001"/>
    <n v="4120"/>
    <s v="OF-MTCE"/>
    <s v="BASE JV"/>
    <s v="PRODUCTION"/>
    <s v="PRODUCTION"/>
    <s v="Asset Manager, EA Hub"/>
    <s v="Asset Management Integration Lead"/>
    <x v="4"/>
    <s v="OGBONNA.NWACHI@SHELL.COM"/>
    <x v="0"/>
    <s v="OPEX"/>
    <s v="NON SAL"/>
    <s v="N/A"/>
    <s v="N/A"/>
    <s v="N_EAZZ_OFS_N01"/>
    <s v="P231 Production Operations"/>
    <s v="S7200 Services"/>
    <s v="A2110 Production Operations"/>
    <n v="10656792.369999999"/>
    <n v="10048389.999999998"/>
    <n v="754531451.96800005"/>
    <n v="9289371.2093982752"/>
    <n v="11763244.822408112"/>
    <n v="668665634.27410769"/>
    <n v="8087080.3027070109"/>
    <n v="10279426.644589331"/>
    <n v="-1483818.1778187808"/>
    <s v="Deferment of TAM to 2019"/>
    <n v="754531451.96800005"/>
    <n v="9289371.2093982752"/>
    <n v="11763244.822408112"/>
    <n v="782095251.90185153"/>
    <n v="8720835.0937644243"/>
    <n v="11285081.821311478"/>
    <s v="EA CONTRACT STAFF SALAR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80270.40186734265"/>
    <n v="980270.40186734265"/>
    <n v="980270.40186734265"/>
    <n v="980270.40186734265"/>
    <n v="980270.40186734265"/>
    <n v="980270.40186734265"/>
    <n v="980270.40186734265"/>
    <n v="980270.40186734265"/>
    <n v="980270.40186734265"/>
    <n v="980270.40186734265"/>
    <n v="980270.40186734265"/>
    <n v="980270.40186734265"/>
    <n v="11763244.822408115"/>
    <n v="3528973.4467224334"/>
  </r>
  <r>
    <s v="O.NG.PAO.EAF.FAC.724FC"/>
    <s v="EA SEA EAGLE FPSO FACILITIES CORR. MTC"/>
    <s v="O.NG.PAO.EAF.FAC.724FC"/>
    <s v="EA SEA EAGLE FPSO FACILITIES CORR. MTC (PLATFORM/ FLOW STATION OPERATIONS &amp; MAINTENANCE)"/>
    <s v="IRETI OMOTOSO"/>
    <s v="PRODUCTION"/>
    <n v="412001"/>
    <n v="4120"/>
    <s v="OF-MTCE"/>
    <s v="BASE JV"/>
    <s v="PRODUCTION"/>
    <s v="PRODUCTION"/>
    <s v="Asset Manager, EA Hub"/>
    <s v="Asset Management Integration Lead"/>
    <x v="4"/>
    <s v="OGBONNA.NWACHI@SHELL.COM"/>
    <x v="0"/>
    <s v="OPEX"/>
    <s v="NON SAL"/>
    <s v="N/A"/>
    <s v="N/A"/>
    <s v="N_EAZZ_OFS_N01"/>
    <s v="P233 Facilities Maintenance"/>
    <s v="S7200 Services"/>
    <s v="A2140 Facilities Maintenance"/>
    <n v="3265757.540000001"/>
    <n v="3449604.1300000008"/>
    <n v="226026103.19999999"/>
    <n v="2556364.81"/>
    <n v="3297434.0008196719"/>
    <n v="120271858.78854699"/>
    <n v="2036261.968632197"/>
    <n v="2430595.9318733346"/>
    <n v="-866838.06894633733"/>
    <s v="Deferment of TAM to 2019"/>
    <n v="226026103.20000002"/>
    <n v="2556364.810000001"/>
    <n v="3297434.0008196733"/>
    <n v="234316984.35331389"/>
    <n v="2362953.8963411511"/>
    <n v="3131206.3040569341"/>
    <s v="Lighting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4786.16673497262"/>
    <n v="274786.16673497262"/>
    <n v="274786.16673497262"/>
    <n v="274786.16673497262"/>
    <n v="274786.16673497262"/>
    <n v="274786.16673497262"/>
    <n v="274786.16673497262"/>
    <n v="274786.16673497262"/>
    <n v="274786.16673497262"/>
    <n v="274786.16673497262"/>
    <n v="274786.16673497262"/>
    <n v="274786.16673497262"/>
    <n v="3297434.0008196705"/>
    <n v="989230.20024590148"/>
  </r>
  <r>
    <s v="O.NG.PAO.EAF.FAC.724FP"/>
    <s v="EA SEA EAGLE FPSO FACILITIES PREV. MTC"/>
    <s v="O.NG.PAO.EAF.FAC.724FP"/>
    <s v="EA SEA EAGLE FPSO FACILITIES PREV. MTC (PLATFORM/ FLOW STATION OPERATIONS &amp; MAINTENANCE)"/>
    <s v="IRETI OMOTOSO"/>
    <s v="PRODUCTION"/>
    <n v="412001"/>
    <n v="4120"/>
    <s v="OF-MTCE"/>
    <s v="BASE JV"/>
    <s v="PRODUCTION"/>
    <s v="PRODUCTION"/>
    <s v="Asset Manager, EA Hub"/>
    <s v="Asset Management Integration Lead"/>
    <x v="4"/>
    <s v="OGBONNA.NWACHI@SHELL.COM"/>
    <x v="0"/>
    <s v="OPEX"/>
    <s v="NON SAL"/>
    <s v="N/A"/>
    <s v="N/A"/>
    <s v="N_EAZZ_OFS_N01"/>
    <s v="P233 Facilities Maintenance"/>
    <s v="S7200 Services"/>
    <s v="A2140 Facilities Maintenance"/>
    <n v="6300303.0899999971"/>
    <n v="6192236.6999999983"/>
    <n v="362955126.5"/>
    <n v="5342058.72"/>
    <n v="6532075.5281967213"/>
    <n v="142713914.64276201"/>
    <n v="4258905.2190627698"/>
    <n v="4726819.693301334"/>
    <n v="-1805255.8348953873"/>
    <s v="Deferment of TAM to 2019"/>
    <n v="362955126.5"/>
    <n v="5342058.7199999988"/>
    <n v="6532075.5281967204"/>
    <n v="376268711.856709"/>
    <n v="4937886.1802229295"/>
    <n v="6171554.0879498441"/>
    <s v="Gas Compressor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44339.62734972674"/>
    <n v="544339.62734972674"/>
    <n v="544339.62734972674"/>
    <n v="544339.62734972674"/>
    <n v="544339.62734972674"/>
    <n v="544339.62734972674"/>
    <n v="544339.62734972674"/>
    <n v="544339.62734972674"/>
    <n v="544339.62734972674"/>
    <n v="544339.62734972674"/>
    <n v="544339.62734972674"/>
    <n v="544339.62734972674"/>
    <n v="6532075.5281967213"/>
    <n v="1959622.6584590164"/>
  </r>
  <r>
    <s v="O.NG.PAO.EAF.FAC.725FP"/>
    <s v="EA FPSO FACILITIES INSPECTION PREV. MTC"/>
    <s v="O.NG.PAO.EAF.FAC.725FP"/>
    <s v="EA SEA EAGLE FPSO FACILITIES PREV. MTC (PLATFORM/ FLOW STATION OPERATIONS &amp; MAINTENANCE)"/>
    <s v="IRETI OMOTOSO"/>
    <s v="PRODUCTION"/>
    <n v="412001"/>
    <n v="4120"/>
    <s v="OF-MTCE"/>
    <s v="BASE JV"/>
    <s v="PRODUCTION"/>
    <s v="PRODUCTION"/>
    <s v="Asset Manager, EA Hub"/>
    <s v="Asset Management Integration Lead"/>
    <x v="4"/>
    <s v="OGBONNA.NWACHI@SHELL.COM"/>
    <x v="0"/>
    <s v="OPEX"/>
    <s v="NON SAL"/>
    <s v="N/A"/>
    <s v="N/A"/>
    <s v="N_EAZZ_OFS_N01"/>
    <s v="P233 Facilities Maintenance"/>
    <s v="S7200 Services"/>
    <s v="A2140 Facilities Maintenance"/>
    <n v="299539.61"/>
    <n v="7742678.2399999993"/>
    <n v="160069536"/>
    <n v="1155964.3999999999"/>
    <n v="1680782.5508196722"/>
    <n v="160069536"/>
    <n v="1155964.3999999999"/>
    <n v="1680782.5508196722"/>
    <m/>
    <n v="0"/>
    <n v="160069536"/>
    <n v="1155964.4000000001"/>
    <n v="1680782.5508196722"/>
    <n v="165941059.15795928"/>
    <n v="1068505.7830269772"/>
    <n v="1612574.829446516"/>
    <s v="4 Tank Inspection personnel (LR Certified UTM Inspectors) @ $700/day/Lloyds Certified Inspecto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0065.21256830601"/>
    <n v="140065.21256830601"/>
    <n v="140065.21256830601"/>
    <n v="140065.21256830601"/>
    <n v="140065.21256830601"/>
    <n v="140065.21256830601"/>
    <n v="140065.21256830601"/>
    <n v="140065.21256830601"/>
    <n v="140065.21256830601"/>
    <n v="140065.21256830601"/>
    <n v="140065.21256830601"/>
    <n v="140065.21256830601"/>
    <n v="1680782.5508196717"/>
    <n v="504234.76524590165"/>
  </r>
  <r>
    <s v="O.NG.PAO.EAW.WEL.724WC"/>
    <s v="EAWELLSCORR.MTC"/>
    <s v="O.NG.PAO.EAW.WEL.724WC"/>
    <s v="EAWELLSCORR.MTC"/>
    <s v="IRETI OMOTOSO"/>
    <s v="PRODUCTION"/>
    <n v="411001"/>
    <n v="4110"/>
    <s v="PE"/>
    <s v="BASE JV"/>
    <s v="PRODUCTION"/>
    <s v="PRODUCTION"/>
    <s v="Asset Manager, EA Hub"/>
    <s v="Asset Management Integration Lead"/>
    <x v="4"/>
    <s v="OGBONNA.NWACHI@SHELL.COM"/>
    <x v="0"/>
    <s v="OPEX"/>
    <s v="NON SAL"/>
    <s v="N/A"/>
    <s v="N/A"/>
    <s v="N/A"/>
    <s v="P232 Well Mtce, Testing &amp; Stimulation"/>
    <s v="S7200 Services"/>
    <s v="A2130 Well/Mine Maintenance"/>
    <n v="-0.11"/>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O.EAW.WEL.724WP"/>
    <s v="EA WELLS PREV. MTC"/>
    <s v="O.NG.PAO.EAW.WEL.724WP"/>
    <s v="EA WELLS PREV. MTC (MAINTENANCE OF WELL EQUIPMENT)"/>
    <s v="IRETI OMOTOSO"/>
    <s v="PRODUCTION"/>
    <n v="411006"/>
    <n v="4110"/>
    <s v="PE"/>
    <s v="BASE JV"/>
    <s v="PRODUCTION"/>
    <s v="PRODUCTION"/>
    <s v="Asset Manager, EA Hub"/>
    <s v="Asset Management Integration Lead"/>
    <x v="4"/>
    <s v="OGBONNA.NWACHI@SHELL.COM"/>
    <x v="0"/>
    <s v="OPEX"/>
    <s v="NON SAL"/>
    <s v="N/A"/>
    <s v="N/A"/>
    <s v="N_EAZZ_OFS_N01"/>
    <s v="P232 Well Mtce, Testing &amp; Stimulation"/>
    <s v="S7200 Services"/>
    <s v="A2130 Well/Mine Maintenance"/>
    <n v="118770.88"/>
    <n v="99278.790000000023"/>
    <n v="10200000"/>
    <n v="0"/>
    <n v="33442.62295081967"/>
    <n v="10200000"/>
    <n v="0"/>
    <n v="33442.62295081967"/>
    <n v="0"/>
    <n v="0"/>
    <n v="10200000"/>
    <n v="0"/>
    <n v="33442.622950819677"/>
    <n v="10200000"/>
    <n v="0"/>
    <n v="33442.62295081967"/>
    <s v="Well Head Maintenance Servic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86.8852459016389"/>
    <n v="2786.8852459016389"/>
    <n v="2786.8852459016389"/>
    <n v="2786.8852459016389"/>
    <n v="2786.8852459016389"/>
    <n v="2786.8852459016389"/>
    <n v="2786.8852459016389"/>
    <n v="2786.8852459016389"/>
    <n v="2786.8852459016389"/>
    <n v="2786.8852459016389"/>
    <n v="2786.8852459016389"/>
    <n v="2786.8852459016389"/>
    <n v="33442.622950819663"/>
    <n v="10032.786885245901"/>
  </r>
  <r>
    <s v="O.NG.PBW.E1F.FAC.71300"/>
    <s v="PBW EGWA 1 F/S FACIL OPERATE"/>
    <s v="O.NG.PBW.FAC.71300C"/>
    <s v="NORTHERN SWAMP (PWB) OIL FACILITIES OPERATIONS (INDIRECT PRODUCTION &amp; FIELD OVERHEAD – OIL (LOGISTICS/LAND TRANSPORT)"/>
    <s v="IRETI OMOTOSO"/>
    <s v="PRODUCTION"/>
    <n v="413001"/>
    <n v="4130"/>
    <s v="OF-MTCE"/>
    <s v="BASE JV"/>
    <s v="PRODUCTION"/>
    <s v="PRODUCTION"/>
    <s v="Asset Manager, Swamp West Hub"/>
    <s v="Asset Management Integration Lead"/>
    <x v="7"/>
    <s v="RICHARD.ITENE@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E2F.FAC.71300"/>
    <s v="PBW EGWA 2 F/S FACIL OPERATE"/>
    <s v="O.NG.PBW.FAC.71300C"/>
    <s v="NORTHERN SWAMP (PWB) OIL FACILITIES OPERATIONS (INDIRECT PRODUCTION &amp; FIELD OVERHEAD – OIL (LOGISTICS/LAND TRANSPORT)"/>
    <s v="IRETI OMOTOSO"/>
    <s v="PRODUCTION"/>
    <n v="413001"/>
    <n v="4130"/>
    <s v="OF-MTCE"/>
    <s v="BASE JV"/>
    <s v="PRODUCTION"/>
    <s v="PRODUCTION"/>
    <s v="Asset Manager, Swamp West Hub"/>
    <s v="Asset Management Integration Lead"/>
    <x v="7"/>
    <s v="RICHARD.ITENE@SHELL.COM"/>
    <x v="0"/>
    <s v="OPEX"/>
    <s v="NON SAL"/>
    <s v="N/A"/>
    <s v="N/A"/>
    <s v="N/A"/>
    <s v="P231 Production Operations"/>
    <s v="S7200 Services"/>
    <s v="A2110 Production Operations"/>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JCF.FAC.71300"/>
    <s v="PBW JONES CREEK F/S FACIL OPERATE"/>
    <s v="O.NG.PBW.FAC.71300C"/>
    <s v="NORTHERN SWAMP (PWB) OIL FACILITIES OPERATIONS (INDIRECT PRODUCTION &amp; FIELD OVERHEAD – OIL (LOGISTICS/LAND TRANSPORT)"/>
    <s v="IRETI OMOTOSO"/>
    <s v="PRODUCTION"/>
    <n v="413001"/>
    <n v="4130"/>
    <s v="OF-MTCE"/>
    <s v="BASE JV"/>
    <s v="PRODUCTION"/>
    <s v="PRODUCTION"/>
    <s v="Asset Manager, Swamp West Hub"/>
    <s v="Asset Management Integration Lead"/>
    <x v="7"/>
    <s v="RICHARD.ITENE@SHELL.COM"/>
    <x v="0"/>
    <s v="OPEX"/>
    <s v="NON SAL"/>
    <s v="N/A"/>
    <s v="N/A"/>
    <s v="N/A"/>
    <s v="P231 Production Operations"/>
    <s v="S7200 Services"/>
    <s v="A2110 Production Operations"/>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1F.FAC.71300"/>
    <s v="PBW ODIDI 1 F/S FACIL OPERATE"/>
    <s v="O.NG.PBW.FAC.71300C"/>
    <s v="NORTHERN SWAMP (PWB) OIL FACILITIES OPERATIONS (INDIRECT PRODUCTION &amp; FIELD OVERHEAD – OIL (LOGISTICS/LAND TRANSPORT)"/>
    <s v="IRETI OMOTOSO"/>
    <s v="PRODUCTION"/>
    <n v="413001"/>
    <n v="4130"/>
    <s v="OF-MTCE"/>
    <s v="BASE JV"/>
    <s v="PRODUCTION"/>
    <s v="PRODUCTION"/>
    <s v="Asset Manager, Swamp West Hub"/>
    <s v="Asset Management Integration Lead"/>
    <x v="7"/>
    <s v="RICHARD.ITENE@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O.SYM.FAC.724FP"/>
    <s v="EA SYMP FACILITIES PREV. MTC"/>
    <s v="O.NG.PAO.SYM.FAC.724FP"/>
    <s v="EA SYMP FACILITIES PREV. MTC (PLATFORM/ FLOW STATION OPERATIONS &amp; MAINTENANCE)"/>
    <s v="IRETI OMOTOSO"/>
    <s v="PRODUCTION"/>
    <n v="412001"/>
    <n v="4120"/>
    <s v="OF-MTCE"/>
    <s v="BASE JV"/>
    <s v="PRODUCTION"/>
    <s v="PRODUCTION"/>
    <s v="Asset Manager, EA Hub"/>
    <s v="Asset Management Integration Lead"/>
    <x v="4"/>
    <s v="OGBONNA.NWACHI@SHELL.COM"/>
    <x v="0"/>
    <s v="OPEX"/>
    <s v="NON SAL"/>
    <s v="N/A"/>
    <s v="N/A"/>
    <s v="N_EAZZ_OFS_N01"/>
    <s v="P233 Facilities Maintenance"/>
    <s v="S7200 Services"/>
    <s v="A2140 Facilities Maintenance"/>
    <n v="-0.02"/>
    <n v="3673.46"/>
    <n v="12969340.000000002"/>
    <n v="63564"/>
    <n v="106086.4262295082"/>
    <n v="12969340.000000002"/>
    <n v="63564"/>
    <n v="106086.4262295082"/>
    <n v="0"/>
    <n v="0"/>
    <n v="12969340.000000004"/>
    <n v="63564"/>
    <n v="106086.4262295082"/>
    <n v="13445069.373973124"/>
    <n v="58754.838464166183"/>
    <n v="102837.03313293052"/>
    <s v="LV Explosion Proof electric motor repai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840.5355191256822"/>
    <n v="8840.5355191256822"/>
    <n v="8840.5355191256822"/>
    <n v="8840.5355191256822"/>
    <n v="8840.5355191256822"/>
    <n v="8840.5355191256822"/>
    <n v="8840.5355191256822"/>
    <n v="8840.5355191256822"/>
    <n v="8840.5355191256822"/>
    <n v="8840.5355191256822"/>
    <n v="8840.5355191256822"/>
    <n v="8840.5355191256822"/>
    <n v="106086.42622950819"/>
    <n v="31825.927868852457"/>
  </r>
  <r>
    <s v="O.NG.PAW.AFC.FAC.724FC"/>
    <s v="PAW AFIESERE C/S FACIL CORR. MTC        "/>
    <s v="O.NG.PAW.AFC.FAC.724FC"/>
    <s v="PAW AFIESERE C/S FACIL CORR. MTC        "/>
    <s v="IRETI OMOTOSO"/>
    <s v="PRODUCTION"/>
    <n v="413001"/>
    <n v="4130"/>
    <s v="OF-MTCE"/>
    <s v="BASE JV"/>
    <s v="PRODUCTION"/>
    <s v="PRODUCTION"/>
    <s v="Asset Manager, Swamp West Hub"/>
    <s v="Asset Management Integration Lead"/>
    <x v="2"/>
    <s v="NPDC"/>
    <x v="0"/>
    <s v="OPEX"/>
    <s v="NON SAL"/>
    <s v="N/A"/>
    <s v="N/A"/>
    <s v="N/A"/>
    <s v="P233 Facilities Maintenance - Gas"/>
    <s v="S7200 Services"/>
    <s v="A2140 Facilities Maintenance"/>
    <n v="0.0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AFC.FAC.724FP"/>
    <s v="PAW AFIESERE C/S FACIL PREV. MTC        "/>
    <s v="O.NG.PAW.AFC.FAC.724FP"/>
    <s v="PAW AFIESERE C/S FACIL PREV. MTC        "/>
    <s v="IRETI OMOTOSO"/>
    <s v="PRODUCTION"/>
    <n v="413001"/>
    <n v="4130"/>
    <s v="OF-MTCE"/>
    <s v="BASE JV"/>
    <s v="PRODUCTION"/>
    <s v="PRODUCTION"/>
    <s v="Asset Manager, Swamp West Hub"/>
    <s v="Asset Management Integration Lead"/>
    <x v="2"/>
    <s v="NPDC"/>
    <x v="0"/>
    <s v="OPEX"/>
    <s v="NON SAL"/>
    <s v="N/A"/>
    <s v="N/A"/>
    <s v="N/A"/>
    <s v="P233 Facilities Maintenance - Gas"/>
    <s v="S7200 Services"/>
    <s v="A2140 Facilities Maintenance"/>
    <n v="0.0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AFF.FAC.71300"/>
    <s v="PAW AFIESERE F/S FACIL OPERATIONS"/>
    <s v="O.NG.PAW.AFF.FAC.71300"/>
    <s v="PAW AFIESERE F/S FACIL OPERATIONS"/>
    <s v="IRETI OMOTOSO"/>
    <s v="PRODUCTION"/>
    <n v="413001"/>
    <n v="4130"/>
    <s v="OF-MTCE"/>
    <s v="BASE JV"/>
    <s v="PRODUCTION"/>
    <s v="PRODUCTION"/>
    <s v="Asset Manager, Swamp West Hub"/>
    <s v="Asset Management Integration Lead"/>
    <x v="2"/>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AFF.FAC.724FP"/>
    <s v="PAW AFIESERE F/S FACIL PREV. MTC        "/>
    <s v="O.NG.PAW.AFF.FAC.724FP"/>
    <s v="PAW AFIESERE F/S FACIL PREV. MTC        "/>
    <s v="IRETI OMOTOSO"/>
    <s v="PRODUCTION"/>
    <n v="413001"/>
    <n v="4130"/>
    <s v="OF-MTCE"/>
    <s v="BASE JV"/>
    <s v="PRODUCTION"/>
    <s v="PRODUCTION"/>
    <s v="Asset Manager, Swamp West Hub"/>
    <s v="Asset Management Integration Lead"/>
    <x v="2"/>
    <s v="NPDC"/>
    <x v="0"/>
    <s v="OPEX"/>
    <s v="NON SAL"/>
    <s v="N/A"/>
    <s v="N/A"/>
    <s v="N/A"/>
    <s v="P233 Facilities Maintenance"/>
    <s v="S7200 Services"/>
    <s v="A2140 Facilities Maintenance"/>
    <n v="0.0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ERC.FAC.724FC"/>
    <s v="PAW ERIEMU NGC C/S FACIL CORR. MTC      "/>
    <s v="O.NG.PAW.ERC.FAC.724FC"/>
    <s v="PAW ERIEMU NGC C/S FACIL CORR. MTC      "/>
    <s v="IRETI OMOTOSO"/>
    <s v="PRODUCTION"/>
    <n v="413003"/>
    <n v="4130"/>
    <s v="GAS"/>
    <s v="BASE JV"/>
    <s v="PRODUCTION"/>
    <s v="PRODUCTION"/>
    <s v="Asset Manager, Swamp West Hub"/>
    <s v="Asset Management Integration Lead"/>
    <x v="2"/>
    <s v="NPDC"/>
    <x v="0"/>
    <s v="OPEX"/>
    <s v="NON SAL"/>
    <s v="N/A"/>
    <s v="N/A"/>
    <s v="N/A"/>
    <s v="P233 Facilities Maintenance - Gas"/>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KOC.FAC.71300"/>
    <s v="PAW KOKORI C/S FACIL OPERATIONS         "/>
    <s v="O.NG.PAW.KOC.FAC.71300"/>
    <s v="PAW KOKORI C/S FACIL OPERATIONS         "/>
    <s v="IRETI OMOTOSO"/>
    <s v="PRODUCTION"/>
    <n v="413001"/>
    <n v="4130"/>
    <s v="OF-MTCE"/>
    <s v="BASE JV"/>
    <s v="PRODUCTION"/>
    <s v="PRODUCTION"/>
    <s v="Asset Manager, Swamp West Hub"/>
    <s v="Asset Management Integration Lead"/>
    <x v="2"/>
    <s v="NPDC"/>
    <x v="0"/>
    <s v="OPEX"/>
    <s v="NON SAL"/>
    <s v="N/A"/>
    <s v="N/A"/>
    <s v="N/A"/>
    <s v="P231 Production Operations - Ga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2F.FAC.71300"/>
    <s v="PBW ODIDI 2 F/S FACIL OPERATE"/>
    <s v="O.NG.PBW.FAC.71300C"/>
    <s v="NORTHERN SWAMP (PWB) OIL FACILITIES OPERATIONS (INDIRECT PRODUCTION &amp; FIELD OVERHEAD – OIL (LOGISTICS/LAND TRANSPORT)"/>
    <s v="IRETI OMOTOSO"/>
    <s v="PRODUCTION"/>
    <n v="413001"/>
    <n v="4130"/>
    <s v="OF-MTCE"/>
    <s v="BASE JV"/>
    <s v="PRODUCTION"/>
    <s v="PRODUCTION"/>
    <s v="Asset Manager, Swamp West Hub"/>
    <s v="Asset Management Integration Lead"/>
    <x v="7"/>
    <s v="RICHARD.ITEN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KOF.FAC.71300"/>
    <s v="PAW KOKORI F/S FACIL OPERATIONS"/>
    <s v="O.NG.PAW.KOF.FAC.71300"/>
    <s v="PAW KOKORI F/S FACIL OPERATIONS"/>
    <s v="IRETI OMOTOSO"/>
    <s v="PRODUCTION"/>
    <n v="413001"/>
    <n v="4130"/>
    <s v="OF-MTCE"/>
    <s v="BASE JV"/>
    <s v="PRODUCTION"/>
    <s v="PRODUCTION"/>
    <s v="Asset Manager, Swamp West Hub"/>
    <s v="Asset Management Integration Lead"/>
    <x v="2"/>
    <s v="NPDC"/>
    <x v="0"/>
    <s v="OPEX"/>
    <s v="NON SAL"/>
    <s v="N/A"/>
    <s v="N/A"/>
    <s v="N/A"/>
    <s v="P231 Production Operations"/>
    <s v="S7200 Services"/>
    <s v="A2110 Production Operations"/>
    <n v="0"/>
    <n v="-0.02"/>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DA.FAC.71300"/>
    <s v="PBW ODIDI CPF FACIL OPERATE"/>
    <s v="O.NG.PBW.FAC.71300C"/>
    <s v="NORTHERN SWAMP (PWB) OIL FACILITIES OPERATIONS (INDIRECT PRODUCTION &amp; FIELD OVERHEAD – OIL (LOGISTICS/LAND TRANSPORT)"/>
    <s v="IRETI OMOTOSO"/>
    <s v="PRODUCTION"/>
    <n v="413001"/>
    <n v="4130"/>
    <s v="OF-MTCE"/>
    <s v="BASE JV"/>
    <s v="PRODUCTION"/>
    <s v="PRODUCTION"/>
    <s v="Asset Manager, Swamp West Hub"/>
    <s v="Asset Management Integration Lead"/>
    <x v="7"/>
    <s v="RICHARD.ITENE@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1C.FAC.71300"/>
    <s v="PAW OLOMORO C/S1 FACIL OPERATIONS       "/>
    <s v="O.NG.PAW.O1C.FAC.71300"/>
    <s v="PAW OLOMORO C/S1 FACIL OPERATIONS       "/>
    <s v="IRETI OMOTOSO"/>
    <s v="PRODUCTION"/>
    <n v="411008"/>
    <n v="4110"/>
    <s v="OF-MTCE"/>
    <s v="BASE JV"/>
    <s v="PRODUCTION"/>
    <s v="PRODUCTION"/>
    <s v="Asset Manager, Swamp West Hub"/>
    <s v="Asset Management Integration Lead"/>
    <x v="2"/>
    <s v="NPDC"/>
    <x v="0"/>
    <s v="OPEX"/>
    <s v="NON SAL"/>
    <s v="N/A"/>
    <s v="N/A"/>
    <s v="N/A"/>
    <s v="P231 Production Operations - Ga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1C.FAC.724FC"/>
    <s v="PAW OLOMORO C/S1 FACIL CORR. MTC        "/>
    <s v="O.NG.PAW.O1C.FAC.724FC"/>
    <s v="PAW OLOMORO C/S1 FACIL CORR. MTC        "/>
    <s v="IRETI OMOTOSO"/>
    <s v="PRODUCTION"/>
    <n v="411008"/>
    <n v="4110"/>
    <s v="OF-MTCE"/>
    <s v="BASE JV"/>
    <s v="PRODUCTION"/>
    <s v="PRODUCTION"/>
    <s v="Asset Manager, Swamp West Hub"/>
    <s v="Asset Management Integration Lead"/>
    <x v="2"/>
    <s v="NPDC"/>
    <x v="0"/>
    <s v="OPEX"/>
    <s v="NON SAL"/>
    <s v="N/A"/>
    <s v="N/A"/>
    <s v="N/A"/>
    <s v="P233 Facilities Maintenance - Gas"/>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2C.FAC.724FC"/>
    <s v="PAW OLOMORO C/S2 FACIL CORR. MTC        "/>
    <s v="O.NG.PAW.O2C.FAC.724FC"/>
    <s v="PAW OLOMORO C/S2 FACIL CORR. MTC        "/>
    <s v="IRETI OMOTOSO"/>
    <s v="PRODUCTION"/>
    <n v="411008"/>
    <n v="4110"/>
    <s v="OF-MTCE"/>
    <s v="BASE JV"/>
    <s v="PRODUCTION"/>
    <s v="PRODUCTION"/>
    <s v="Asset Manager, Swamp West Hub"/>
    <s v="Asset Management Integration Lead"/>
    <x v="2"/>
    <s v="NPDC"/>
    <x v="0"/>
    <s v="OPEX"/>
    <s v="NON SAL"/>
    <s v="N/A"/>
    <s v="N/A"/>
    <s v="N/A"/>
    <s v="P233 Facilities Maintenance - Gas"/>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2C.FAC.724FP"/>
    <s v="PAW OLOMORO C/S2 FACIL PREV. MTC        "/>
    <s v="O.NG.PAW.O2C.FAC.724FP"/>
    <s v="PAW OLOMORO C/S2 FACIL PREV. MTC        "/>
    <s v="IRETI OMOTOSO"/>
    <s v="PRODUCTION"/>
    <n v="411008"/>
    <n v="4110"/>
    <s v="OF-MTCE"/>
    <s v="BASE JV"/>
    <s v="PRODUCTION"/>
    <s v="PRODUCTION"/>
    <s v="Asset Manager, Swamp West Hub"/>
    <s v="Asset Management Integration Lead"/>
    <x v="2"/>
    <s v="NPDC"/>
    <x v="0"/>
    <s v="OPEX"/>
    <s v="NON SAL"/>
    <s v="N/A"/>
    <s v="N/A"/>
    <s v="N/A"/>
    <s v="P233 Facilities Maintenance - Gas"/>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PF.FAC.71300"/>
    <s v="PBW OPUAMA F/S FACIL OPERATE"/>
    <s v="O.NG.PBW.FAC.71300C"/>
    <s v="NORTHERN SWAMP (PWB) OIL FACILITIES OPERATIONS (INDIRECT PRODUCTION &amp; FIELD OVERHEAD – OIL (LOGISTICS/LAND TRANSPORT)"/>
    <s v="IRETI OMOTOSO"/>
    <s v="PRODUCTION"/>
    <n v="413001"/>
    <n v="4130"/>
    <s v="OF-MTCE"/>
    <s v="BASE JV"/>
    <s v="PRODUCTION"/>
    <s v="PRODUCTION"/>
    <s v="Asset Manager, Swamp West Hub"/>
    <s v="Asset Management Integration Lead"/>
    <x v="7"/>
    <s v="RICHARD.ITEN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BF.FAC.71300"/>
    <s v="PAWOBENF/SFACILOPERATIONS"/>
    <s v="O.NG.PAW.OBF.FAC.71300"/>
    <s v="PAWOBENF/SFACILOPERATIONS"/>
    <s v="IRETI OMOTOSO"/>
    <s v="PRODUCTION"/>
    <n v="413001"/>
    <n v="4130"/>
    <s v="OF-MTCE"/>
    <s v="BASE JV"/>
    <s v="PRODUCTION"/>
    <s v="PRODUCTION"/>
    <s v="Asset Manager, Swamp West Hub"/>
    <s v="Asset Management Integration Lead"/>
    <x v="2"/>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HF.FAC.71300"/>
    <s v="PAW OWEH F/S FACIL OPERATIONS           "/>
    <s v="O.NG.PAW.OHF.FAC.71300"/>
    <s v="PAW OWEH F/S FACIL OPERATIONS           "/>
    <s v="IRETI OMOTOSO"/>
    <s v="PRODUCTION"/>
    <n v="413001"/>
    <n v="4130"/>
    <s v="OF-MTCE"/>
    <s v="BASE JV"/>
    <s v="PRODUCTION"/>
    <s v="PRODUCTION"/>
    <s v="Asset Manager, Swamp West Hub"/>
    <s v="Asset Management Integration Lead"/>
    <x v="2"/>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TF.FAC.71300"/>
    <s v="PBW OTUMARA F/S FACIL OPERATE"/>
    <s v="O.NG.PBW.FAC.71300C"/>
    <s v="NORTHERN SWAMP (PWB) OIL FACILITIES OPERATIONS (INDIRECT PRODUCTION &amp; FIELD OVERHEAD – OIL (LOGISTICS/LAND TRANSPORT)"/>
    <s v="IRETI OMOTOSO"/>
    <s v="PRODUCTION"/>
    <n v="413001"/>
    <n v="4130"/>
    <s v="OF-MTCE"/>
    <s v="BASE JV"/>
    <s v="PRODUCTION"/>
    <s v="PRODUCTION"/>
    <s v="Asset Manager, Swamp West Hub"/>
    <s v="Asset Management Integration Lead"/>
    <x v="7"/>
    <s v="RICHARD.ITENE@SHELL.COM"/>
    <x v="0"/>
    <s v="OPEX"/>
    <s v="NON SAL"/>
    <s v="N/A"/>
    <s v="N/A"/>
    <s v="N_OTUM_WS1_N02"/>
    <s v="P231 Production Operations"/>
    <s v="S7200 Services"/>
    <s v="A2110 Production Operations"/>
    <n v="2751228.9300000011"/>
    <n v="2812669.5999999982"/>
    <n v="255930870.59840399"/>
    <n v="1314806.5279999999"/>
    <n v="2153924.1365193576"/>
    <n v="281424870.59840399"/>
    <n v="614859.4879999999"/>
    <n v="1537563.9817652588"/>
    <n v="-616360.15475409874"/>
    <m/>
    <n v="0"/>
    <n v="0"/>
    <n v="0"/>
    <n v="0"/>
    <n v="0"/>
    <n v="0"/>
    <s v="Monthly Facility Maintenance - Otumara at N475,000/mont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9493.6780432798"/>
    <n v="179493.6780432798"/>
    <n v="179493.6780432798"/>
    <n v="179493.6780432798"/>
    <n v="179493.6780432798"/>
    <n v="179493.6780432798"/>
    <n v="179493.6780432798"/>
    <n v="179493.6780432798"/>
    <n v="179493.6780432798"/>
    <n v="179493.6780432798"/>
    <n v="179493.6780432798"/>
    <n v="179493.6780432798"/>
    <n v="2153924.1365193576"/>
    <n v="646177.24095580727"/>
  </r>
  <r>
    <s v="O.NG.PAW.ONC.FAC.71300"/>
    <s v="PAW OGINI C/S FACIL OPERATIONS"/>
    <s v="O.NG.PAW.ONC.FAC.71300"/>
    <s v="PAW OGINI C/S FACIL OPERATIONS"/>
    <s v="IRETI OMOTOSO"/>
    <s v="PRODUCTION"/>
    <n v="411008"/>
    <n v="4110"/>
    <s v="OF-MTCE"/>
    <s v="BASE JV"/>
    <s v="PRODUCTION"/>
    <s v="PRODUCTION"/>
    <s v="Asset Manager, Swamp West Hub"/>
    <s v="Asset Management Integration Lead"/>
    <x v="2"/>
    <s v="NPDC"/>
    <x v="0"/>
    <s v="OPEX"/>
    <s v="NON SAL"/>
    <s v="N/A"/>
    <s v="N/A"/>
    <s v="N/A"/>
    <s v="P231 Production Operations - Ga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NC.FAC.724FC"/>
    <s v="PAW OGINI C/S FACIL CORR. MTC"/>
    <s v="O.NG.PAW.ONC.FAC.724FC"/>
    <s v="PAW OGINI C/S FACIL CORR. MTC"/>
    <s v="IRETI OMOTOSO"/>
    <s v="PRODUCTION"/>
    <n v="411008"/>
    <n v="4110"/>
    <s v="OF-MTCE"/>
    <s v="BASE JV"/>
    <s v="PRODUCTION"/>
    <s v="PRODUCTION"/>
    <s v="Asset Manager, Swamp West Hub"/>
    <s v="Asset Management Integration Lead"/>
    <x v="2"/>
    <s v="NPDC"/>
    <x v="0"/>
    <s v="OPEX"/>
    <s v="NON SAL"/>
    <s v="N/A"/>
    <s v="N/A"/>
    <s v="N/A"/>
    <s v="P233 Facilities Maintenance - Gas"/>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NF.FAC.71300"/>
    <s v="PAW OGINI F/S FACIL OPERATIONS"/>
    <s v="O.NG.PAW.ONF.FAC.71300"/>
    <s v="PAW OGINI F/S FACIL OPERATIONS"/>
    <s v="IRETI OMOTOSO"/>
    <s v="PRODUCTION"/>
    <n v="413001"/>
    <n v="4130"/>
    <s v="OF-MTCE"/>
    <s v="BASE JV"/>
    <s v="PRODUCTION"/>
    <s v="PRODUCTION"/>
    <s v="Asset Manager, Swamp West Hub"/>
    <s v="Asset Management Integration Lead"/>
    <x v="2"/>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NF.FAC.724FC"/>
    <s v="PAW OGINI F/S FACIL CORR. MTC"/>
    <s v="O.NG.PAW.ONF.FAC.724FC"/>
    <s v="PAW OGINI F/S FACIL CORR. MTC"/>
    <s v="IRETI OMOTOSO"/>
    <s v="PRODUCTION"/>
    <n v="413001"/>
    <n v="4130"/>
    <s v="OF-MTCE"/>
    <s v="BASE JV"/>
    <s v="PRODUCTION"/>
    <s v="PRODUCTION"/>
    <s v="Asset Manager, Swamp West Hub"/>
    <s v="Asset Management Integration Lead"/>
    <x v="2"/>
    <s v="NPDC"/>
    <x v="0"/>
    <s v="OPEX"/>
    <s v="NON SAL"/>
    <s v="N/A"/>
    <s v="N/A"/>
    <s v="N/A"/>
    <s v="P233 Facilities Maintenance"/>
    <s v="S7200 Services"/>
    <s v="A2140 Facilities Maintenance"/>
    <n v="0.0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OF.FAC.724FC"/>
    <s v="PAW OLOMORO F/S FACIL CORR. MTC         "/>
    <s v="O.NG.PAW.OOF.FAC.724FC"/>
    <s v="PAW OLOMORO F/S FACIL CORR. MTC         "/>
    <s v="IRETI OMOTOSO"/>
    <s v="PRODUCTION"/>
    <n v="413001"/>
    <n v="4130"/>
    <s v="OF-MTCE"/>
    <s v="BASE JV"/>
    <s v="PRODUCTION"/>
    <s v="PRODUCTION"/>
    <s v="Asset Manager, Swamp West Hub"/>
    <s v="Asset Management Integration Lead"/>
    <x v="2"/>
    <s v="NPDC"/>
    <x v="0"/>
    <s v="OPEX"/>
    <s v="NON SAL"/>
    <s v="N/A"/>
    <s v="N/A"/>
    <s v="N/A"/>
    <s v="P233 Facilities Maintenance"/>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OF.FAC.724FP"/>
    <s v="PAW OLOMORO F/S FACIL PREV. MTC         "/>
    <s v="O.NG.PAW.OOF.FAC.724FP"/>
    <s v="PAW OLOMORO F/S FACIL PREV. MTC         "/>
    <s v="IRETI OMOTOSO"/>
    <s v="PRODUCTION"/>
    <n v="413001"/>
    <n v="4130"/>
    <s v="OF-MTCE"/>
    <s v="BASE JV"/>
    <s v="PRODUCTION"/>
    <s v="PRODUCTION"/>
    <s v="Asset Manager, Swamp West Hub"/>
    <s v="Asset Management Integration Lead"/>
    <x v="2"/>
    <s v="NPDC"/>
    <x v="0"/>
    <s v="OPEX"/>
    <s v="NON SAL"/>
    <s v="N/A"/>
    <s v="N/A"/>
    <s v="N/A"/>
    <s v="P233 Facilities Maintenance"/>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RF.FAC.71300"/>
    <s v="PAW ORONI F/S FACIL OPERATIONS"/>
    <s v="O.NG.PAW.ORF.FAC.71300"/>
    <s v="PAW ORONI F/S FACIL OPERATIONS"/>
    <s v="IRETI OMOTOSO"/>
    <s v="PRODUCTION"/>
    <n v="413001"/>
    <n v="4130"/>
    <s v="OF-MTCE"/>
    <s v="BASE JV"/>
    <s v="PRODUCTION"/>
    <s v="PRODUCTION"/>
    <s v="Asset Manager, Swamp West Hub"/>
    <s v="Asset Management Integration Lead"/>
    <x v="2"/>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RF.FAC.724FP"/>
    <s v="PAW ORONI F/S FACIL PREV. MTC           "/>
    <s v="O.NG.PAW.ORF.FAC.724FP"/>
    <s v="PAW ORONI F/S FACIL PREV. MTC           "/>
    <s v="IRETI OMOTOSO"/>
    <s v="PRODUCTION"/>
    <n v="413001"/>
    <n v="4130"/>
    <s v="OF-MTCE"/>
    <s v="BASE JV"/>
    <s v="PRODUCTION"/>
    <s v="PRODUCTION"/>
    <s v="Asset Manager, Swamp West Hub"/>
    <s v="Asset Management Integration Lead"/>
    <x v="2"/>
    <s v="NPDC"/>
    <x v="0"/>
    <s v="OPEX"/>
    <s v="NON SAL"/>
    <s v="N/A"/>
    <s v="N/A"/>
    <s v="N/A"/>
    <s v="P233 Facilities Maintenance"/>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TF.FLO.71300"/>
    <s v="PBW OTUMARA F/S FLOWL OPERATE           "/>
    <s v="O.NG.PBW.FAC.71300C"/>
    <s v="NORTHERN SWAMP (PWB) OIL FACILITIES OPERATIONS (INDIRECT PRODUCTION &amp; FIELD OVERHEAD – OIL (LOGISTICS/LAND TRANSPORT)"/>
    <s v="IRETI OMOTOSO"/>
    <s v="PRODUCTION"/>
    <n v="413001"/>
    <n v="4130"/>
    <s v="OF-MTCE"/>
    <s v="BASE JV"/>
    <s v="PRODUCTION"/>
    <s v="PRODUCTION"/>
    <s v="Asset Manager, Swamp West Hub"/>
    <s v="Asset Management Integration Lead"/>
    <x v="7"/>
    <s v="RICHARD.ITENE@SHELL.COM"/>
    <x v="0"/>
    <s v="OPEX"/>
    <s v="NON SAL"/>
    <s v="N/A"/>
    <s v="N/A"/>
    <s v="N_OTUM_WS1_N02"/>
    <s v="P231 Production Operations"/>
    <s v="S7200 Services"/>
    <s v="A2110 Production Operations"/>
    <n v="0"/>
    <n v="84135.97"/>
    <n v="34320000"/>
    <n v="149179.19999999998"/>
    <n v="261703.79016393441"/>
    <n v="8316000"/>
    <n v="266779.2"/>
    <n v="294044.77377049183"/>
    <n v="32340.98360655742"/>
    <m/>
    <n v="0"/>
    <n v="0"/>
    <n v="0"/>
    <n v="0"/>
    <n v="0"/>
    <n v="0"/>
    <s v="Payment for QA/QC for FIMs implementa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808.649180327866"/>
    <n v="21808.649180327866"/>
    <n v="21808.649180327866"/>
    <n v="21808.649180327866"/>
    <n v="21808.649180327866"/>
    <n v="21808.649180327866"/>
    <n v="21808.649180327866"/>
    <n v="21808.649180327866"/>
    <n v="21808.649180327866"/>
    <n v="21808.649180327866"/>
    <n v="21808.649180327866"/>
    <n v="21808.649180327866"/>
    <n v="261703.79016393438"/>
    <n v="78511.137049180325"/>
  </r>
  <r>
    <s v="O.NG.PBW.WRF.FAC.71300"/>
    <s v="PBW WARRI RIVER F/S FACIL OPERATE"/>
    <s v="O.NG.PBW.FAC.71300C"/>
    <s v="NORTHERN SWAMP (PWB) OIL FACILITIES OPERATIONS (INDIRECT PRODUCTION &amp; FIELD OVERHEAD – OIL (LOGISTICS/LAND TRANSPORT)"/>
    <s v="IRETI OMOTOSO"/>
    <s v="PRODUCTION"/>
    <n v="413001"/>
    <n v="4130"/>
    <s v="OF-MTCE"/>
    <s v="BASE JV"/>
    <s v="PRODUCTION"/>
    <s v="PRODUCTION"/>
    <s v="Asset Manager, Swamp West Hub"/>
    <s v="Asset Management Integration Lead"/>
    <x v="7"/>
    <s v="RICHARD.ITEN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GS.FAC.71300"/>
    <s v="PAW UPS FACIL OPERATIONS                "/>
    <s v="O.NG.PAW.UGS.FAC.71300"/>
    <s v="PAW UPS FACIL OPERATIONS                "/>
    <s v="IRETI OMOTOSO"/>
    <s v="PRODUCTION"/>
    <n v="413001"/>
    <n v="4130"/>
    <s v="OF-MTCE"/>
    <s v="BASE JV"/>
    <s v="PRODUCTION"/>
    <s v="PRODUCTION"/>
    <s v="Asset Manager, Swamp West Hub"/>
    <s v="Asset Management Integration Lead"/>
    <x v="2"/>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GS.FAC.724FC"/>
    <s v="PAW UPS FACIL CORR. MTC                 "/>
    <s v="O.NG.PAW.UGS.FAC.724FC"/>
    <s v="PAW UPS FACIL CORR. MTC                 "/>
    <s v="IRETI OMOTOSO"/>
    <s v="PRODUCTION"/>
    <n v="413001"/>
    <n v="4130"/>
    <s v="OF-MTCE"/>
    <s v="BASE JV"/>
    <s v="PRODUCTION"/>
    <s v="PRODUCTION"/>
    <s v="Asset Manager, Swamp West Hub"/>
    <s v="Asset Management Integration Lead"/>
    <x v="2"/>
    <s v="NPDC"/>
    <x v="0"/>
    <s v="OPEX"/>
    <s v="NON SAL"/>
    <s v="N/A"/>
    <s v="N/A"/>
    <s v="N/A"/>
    <s v="P233 Facilities Maintenance"/>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TF.FAC.71300"/>
    <s v="PAW UTOROGU F/S FACIL OPERATIONS"/>
    <s v="O.NG.PAW.UTF.FAC.71300"/>
    <s v="PAW UTOROGU F/S FACIL OPERATIONS"/>
    <s v="IRETI OMOTOSO"/>
    <s v="PRODUCTION"/>
    <n v="413001"/>
    <n v="4130"/>
    <s v="OF-MTCE"/>
    <s v="BASE JV"/>
    <s v="PRODUCTION"/>
    <s v="PRODUCTION"/>
    <s v="Asset Manager, Swamp West Hub"/>
    <s v="Asset Management Integration Lead"/>
    <x v="2"/>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TF.FAC.724FC"/>
    <s v="PAW UTOROGU F/S FACIL CORR. MTC         "/>
    <s v="O.NG.PAW.UTF.FAC.724FC"/>
    <s v="PAW UTOROGU F/S FACIL CORR. MTC         "/>
    <s v="IRETI OMOTOSO"/>
    <s v="PRODUCTION"/>
    <n v="413001"/>
    <n v="4130"/>
    <s v="OF-MTCE"/>
    <s v="BASE JV"/>
    <s v="PRODUCTION"/>
    <s v="PRODUCTION"/>
    <s v="Asset Manager, Swamp West Hub"/>
    <s v="Asset Management Integration Lead"/>
    <x v="2"/>
    <s v="NPDC"/>
    <x v="0"/>
    <s v="OPEX"/>
    <s v="NON SAL"/>
    <s v="N/A"/>
    <s v="N/A"/>
    <s v="N/A"/>
    <s v="P233 Facilities Maintenance"/>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TG.FAC.71300"/>
    <s v="PAW UTOROGU G/P FACIL OPERATIONS        "/>
    <s v="O.NG.PAW.UTG.FAC.71300"/>
    <s v="PAW UTOROGU G/P FACIL OPERATIONS        "/>
    <s v="IRETI OMOTOSO"/>
    <s v="PRODUCTION"/>
    <n v="413003"/>
    <n v="4130"/>
    <s v="GAS"/>
    <s v="BASE JV"/>
    <s v="PRODUCTION"/>
    <s v="PRODUCTION"/>
    <s v="Asset Manager, Swamp West Hub"/>
    <s v="Asset Management Integration Lead"/>
    <x v="2"/>
    <s v="NPDC"/>
    <x v="0"/>
    <s v="OPEX"/>
    <s v="NON SAL"/>
    <s v="N/A"/>
    <s v="N/A"/>
    <s v="N/A"/>
    <s v="P231 Production Operations - Gas"/>
    <s v="S7200 Services"/>
    <s v="A2110 Production Operations"/>
    <n v="0.0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TG.FAC.724FC"/>
    <s v="PAW UTOROGU G/P FACIL CORR. MTC         "/>
    <s v="O.NG.PAW.UTG.FAC.724FC"/>
    <s v="PAW UTOROGU G/P FACIL CORR. MTC         "/>
    <s v="IRETI OMOTOSO"/>
    <s v="PRODUCTION"/>
    <n v="413003"/>
    <n v="4130"/>
    <s v="GAS"/>
    <s v="BASE JV"/>
    <s v="PRODUCTION"/>
    <s v="PRODUCTION"/>
    <s v="Asset Manager, Swamp West Hub"/>
    <s v="Asset Management Integration Lead"/>
    <x v="2"/>
    <s v="NPDC"/>
    <x v="0"/>
    <s v="OPEX"/>
    <s v="NON SAL"/>
    <s v="N/A"/>
    <s v="N/A"/>
    <s v="N/A"/>
    <s v="P233 Facilities Maintenance - Gas"/>
    <s v="S7200 Services"/>
    <s v="A2140 Facilities Maintenance"/>
    <n v="0.0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TG.FAC.724FP"/>
    <s v="PAW UTOROGU G/P FACIL PREV. MTC         "/>
    <s v="O.NG.PAW.UTG.FAC.724FP"/>
    <s v="PAW UTOROGU G/P FACIL PREV. MTC         "/>
    <s v="IRETI OMOTOSO"/>
    <s v="PRODUCTION"/>
    <n v="413003"/>
    <n v="4130"/>
    <s v="GAS"/>
    <s v="BASE JV"/>
    <s v="PRODUCTION"/>
    <s v="PRODUCTION"/>
    <s v="Asset Manager, Swamp West Hub"/>
    <s v="Asset Management Integration Lead"/>
    <x v="2"/>
    <s v="NPDC"/>
    <x v="0"/>
    <s v="OPEX"/>
    <s v="NON SAL"/>
    <s v="N/A"/>
    <s v="N/A"/>
    <s v="N/A"/>
    <s v="P233 Facilities Maintenance - Gas"/>
    <s v="S7200 Services"/>
    <s v="A2140 Facilities Maintenance"/>
    <n v="0.0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WF.FAC.71300"/>
    <s v="PAW UGHW F/S FACIL OPERATIONS           "/>
    <s v="O.NG.PAW.UWF.FAC.71300"/>
    <s v="PAW UGHW F/S FACIL OPERATIONS           "/>
    <s v="IRETI OMOTOSO"/>
    <s v="PRODUCTION"/>
    <n v="413001"/>
    <n v="4130"/>
    <s v="OF-MTCE"/>
    <s v="BASE JV"/>
    <s v="PRODUCTION"/>
    <s v="PRODUCTION"/>
    <s v="Asset Manager, Swamp West Hub"/>
    <s v="Asset Management Integration Lead"/>
    <x v="2"/>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WF.FAC.724FP"/>
    <s v="PAW UGHW F/S FACIL PREV. MTC            "/>
    <s v="O.NG.PAW.UWF.FAC.724FP"/>
    <s v="PAW UGHW F/S FACIL PREV. MTC            "/>
    <s v="IRETI OMOTOSO"/>
    <s v="PRODUCTION"/>
    <n v="413001"/>
    <n v="4130"/>
    <s v="OF-MTCE"/>
    <s v="BASE JV"/>
    <s v="PRODUCTION"/>
    <s v="PRODUCTION"/>
    <s v="Asset Manager, Swamp West Hub"/>
    <s v="Asset Management Integration Lead"/>
    <x v="2"/>
    <s v="NPDC"/>
    <x v="0"/>
    <s v="OPEX"/>
    <s v="NON SAL"/>
    <s v="N/A"/>
    <s v="N/A"/>
    <s v="N/A"/>
    <s v="P233 Facilities Maintenance"/>
    <s v="S7200 Services"/>
    <s v="A2140 Facilities Maintenance"/>
    <n v="0.0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ZC.FAC.724FC"/>
    <s v="PAW UZERE C/S FACIL CORR. MTC           "/>
    <s v="O.NG.PAW.UZC.FAC.724FC"/>
    <s v="PAW UZERE C/S FACIL CORR. MTC           "/>
    <s v="IRETI OMOTOSO"/>
    <s v="PRODUCTION"/>
    <n v="413001"/>
    <n v="4130"/>
    <s v="OF-MTCE"/>
    <s v="BASE JV"/>
    <s v="PRODUCTION"/>
    <s v="PRODUCTION"/>
    <s v="Asset Manager, Swamp West Hub"/>
    <s v="Asset Management Integration Lead"/>
    <x v="2"/>
    <s v="NPDC"/>
    <x v="0"/>
    <s v="OPEX"/>
    <s v="NON SAL"/>
    <s v="N/A"/>
    <s v="N/A"/>
    <s v="N/A"/>
    <s v="P233 Facilities Maintenance"/>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ZF.FAC.71300"/>
    <s v="PAW UZERE F/S FACIL OPERATIONS"/>
    <s v="O.NG.PAW.UZF.FAC.71300"/>
    <s v="PAW UZERE F/S FACIL OPERATIONS"/>
    <s v="IRETI OMOTOSO"/>
    <s v="PRODUCTION"/>
    <n v="413001"/>
    <n v="4130"/>
    <s v="OF-MTCE"/>
    <s v="BASE JV"/>
    <s v="PRODUCTION"/>
    <s v="PRODUCTION"/>
    <s v="Asset Manager, Swamp West Hub"/>
    <s v="Asset Management Integration Lead"/>
    <x v="2"/>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VWF.FAC.71300"/>
    <s v="PAW EVWRENI F/S FACIL OPERATIONS"/>
    <s v="O.NG.PAW.VWF.FAC.71300"/>
    <s v="PAW EVWRENI F/S FACIL OPERATIONS"/>
    <s v="IRETI OMOTOSO"/>
    <s v="PRODUCTION"/>
    <n v="413001"/>
    <n v="4130"/>
    <s v="OF-MTCE"/>
    <s v="BASE JV"/>
    <s v="PRODUCTION"/>
    <s v="PRODUCTION"/>
    <s v="Asset Manager, Swamp West Hub"/>
    <s v="Asset Management Integration Lead"/>
    <x v="2"/>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ETF.FAC.71300"/>
    <s v="PCW ESTUARY F/S FACIL OPERATIONS"/>
    <s v="O.NG.PBW.FAC.71300C"/>
    <s v="NORTHERN SWAMP (PWB) OIL FACILITIES OPERATIONS (INDIRECT PRODUCTION &amp; FIELD OVERHEAD – OIL (LOGISTICS/LAND TRANSPORT)"/>
    <s v="IRETI OMOTOSO"/>
    <s v="PRODUCTION"/>
    <n v="413001"/>
    <n v="4130"/>
    <s v="OF-MTCE"/>
    <s v="BASE JV"/>
    <s v="PRODUCTION"/>
    <s v="PRODUCTION"/>
    <s v="Asset Manager, Swamp West Hub"/>
    <s v="Asset Management Integration Lead"/>
    <x v="7"/>
    <s v="RICHARD.ITENE@SHELL.COM"/>
    <x v="0"/>
    <s v="OPEX"/>
    <s v="NON SAL"/>
    <s v="N/A"/>
    <s v="N/A"/>
    <s v="N_FORC_WS1_G01"/>
    <s v="P231 Production Operations"/>
    <s v="S7200 Services"/>
    <s v="A2110 Production Operations"/>
    <n v="1819045.5599999998"/>
    <n v="1469340.8599999999"/>
    <n v="159417224.479408"/>
    <n v="1715297.8959999999"/>
    <n v="2237977.3205226492"/>
    <n v="162181173.979408"/>
    <n v="1282022.8959999999"/>
    <n v="1813764.4500308458"/>
    <n v="-424212.87049180339"/>
    <m/>
    <n v="0"/>
    <n v="0"/>
    <n v="0"/>
    <n v="0"/>
    <n v="0"/>
    <n v="0"/>
    <s v="Oil &amp; gas measurement, Measurement and test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6498.1100435541"/>
    <n v="186498.1100435541"/>
    <n v="186498.1100435541"/>
    <n v="186498.1100435541"/>
    <n v="186498.1100435541"/>
    <n v="186498.1100435541"/>
    <n v="186498.1100435541"/>
    <n v="186498.1100435541"/>
    <n v="186498.1100435541"/>
    <n v="186498.1100435541"/>
    <n v="186498.1100435541"/>
    <n v="186498.1100435541"/>
    <n v="2237977.3205226492"/>
    <n v="671393.19615679479"/>
  </r>
  <r>
    <s v="O.NG.PCW.YOC.FAC.71300"/>
    <s v="PCW YOKRI COMPRESSOR OPERATIONS"/>
    <s v="O.NG.PBW.FAC.71300C"/>
    <s v="NORTHERN SWAMP (PWB) OIL FACILITIES OPERATIONS (INDIRECT PRODUCTION &amp; FIELD OVERHEAD – OIL (LOGISTICS/LAND TRANSPORT)"/>
    <s v="IRETI OMOTOSO"/>
    <s v="PRODUCTION"/>
    <n v="413001"/>
    <n v="4130"/>
    <s v="OF-MTCE"/>
    <s v="BASE JV"/>
    <s v="PRODUCTION"/>
    <s v="PRODUCTION"/>
    <s v="Asset Manager, Swamp West Hub"/>
    <s v="Asset Management Integration Lead"/>
    <x v="7"/>
    <s v="RICHARD.ITENE@SHELL.COM"/>
    <x v="0"/>
    <s v="OPEX"/>
    <s v="NON SAL"/>
    <s v="N/A"/>
    <s v="N/A"/>
    <s v="N_FORC_WS1_G01"/>
    <s v="P231 Production Operations"/>
    <s v="S7200 Services"/>
    <s v="A2110 Production Operations"/>
    <n v="105594.7"/>
    <n v="79387.48"/>
    <n v="41430583.519999996"/>
    <n v="236222"/>
    <n v="372059.97875409835"/>
    <n v="41430583.519999996"/>
    <n v="236222"/>
    <n v="372059.97875409835"/>
    <n v="0"/>
    <m/>
    <n v="0"/>
    <n v="0"/>
    <n v="0"/>
    <n v="0"/>
    <n v="0"/>
    <n v="0"/>
    <s v=" Grass Cutting at Yokri Flow &amp; Compressor Station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1004.998229508194"/>
    <n v="31004.998229508194"/>
    <n v="31004.998229508194"/>
    <n v="31004.998229508194"/>
    <n v="31004.998229508194"/>
    <n v="31004.998229508194"/>
    <n v="31004.998229508194"/>
    <n v="31004.998229508194"/>
    <n v="31004.998229508194"/>
    <n v="31004.998229508194"/>
    <n v="31004.998229508194"/>
    <n v="31004.998229508194"/>
    <n v="372059.97875409829"/>
    <n v="111617.99362622951"/>
  </r>
  <r>
    <s v="O.NG.PBW.ECF.FAC.724FC"/>
    <s v="PBW ESCRAVOS BEACH F/S FACIL CORR. MTC"/>
    <s v="O.NG.PBW.FAC.724EFC"/>
    <s v="PBW ESCRAVOS BEACH F/S FACIL CORR. MTC (PRODUCTION MAINTENANCE – OIL (ONSHORE))"/>
    <s v="IRETI OMOTOSO"/>
    <s v="PRODUCTION"/>
    <n v="413001"/>
    <n v="4130"/>
    <s v="OF-MTCE"/>
    <s v="BASE JV"/>
    <s v="PRODUCTION"/>
    <s v="PRODUCTION"/>
    <s v="Asset Manager, Swamp West Hub"/>
    <s v="Asset Management Integration Lead"/>
    <x v="7"/>
    <s v="RICHARD.ITENE@SHELL.COM"/>
    <x v="0"/>
    <s v="OPEX"/>
    <s v="NON SAL"/>
    <s v="N/A"/>
    <s v="N/A"/>
    <s v="N_ESCB_WS1_N02"/>
    <s v="P233 Facilities Maintenance"/>
    <s v="S7200 Services"/>
    <s v="A2140 Facilities Maintenance"/>
    <n v="18609.899999999998"/>
    <n v="19162.38"/>
    <n v="8639881.2153855823"/>
    <n v="73791.562090000007"/>
    <n v="102119.04148470683"/>
    <n v="8639881.2153855842"/>
    <n v="73791.562090000007"/>
    <n v="102119.04148470683"/>
    <n v="0"/>
    <m/>
    <n v="0"/>
    <n v="0"/>
    <n v="0"/>
    <n v="0"/>
    <n v="0"/>
    <n v="0"/>
    <s v="Corrective maintenance activities on Field instruments, USM,  inplot-pi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509.9201237255693"/>
    <n v="8509.9201237255693"/>
    <n v="8509.9201237255693"/>
    <n v="8509.9201237255693"/>
    <n v="8509.9201237255693"/>
    <n v="8509.9201237255693"/>
    <n v="8509.9201237255693"/>
    <n v="8509.9201237255693"/>
    <n v="8509.9201237255693"/>
    <n v="8509.9201237255693"/>
    <n v="8509.9201237255693"/>
    <n v="8509.9201237255693"/>
    <n v="102119.04148470686"/>
    <n v="30635.712445412049"/>
  </r>
  <r>
    <s v="O.NG.PAE.OUF.FAC.71301_1"/>
    <s v="CRUDE OIL THEFT MONITORING (NCTL)"/>
    <n v="108967"/>
    <s v="CRUDE OIL THEFT MONITORING              "/>
    <s v="IRETI OMOTOSO"/>
    <s v="PRODUCTION"/>
    <n v="412002"/>
    <n v="4120"/>
    <s v="OF-MTCE"/>
    <s v="BASE JV"/>
    <s v="PRODUCTION"/>
    <s v="PRODUCTION"/>
    <s v="Pipeline Asset Manager"/>
    <s v="_x0009_Head, Right of Way Management "/>
    <x v="0"/>
    <s v="CYPRIANA.WILKEY@SHELL.COM"/>
    <x v="0"/>
    <s v="OPEX"/>
    <s v="NON SAL"/>
    <s v="N/A"/>
    <s v="N/A"/>
    <s v="N/A"/>
    <s v="P231 Production Operations"/>
    <s v="S7200 Services"/>
    <s v="A2340 Overhead"/>
    <n v="0"/>
    <n v="0"/>
    <n v="178118460.22508964"/>
    <n v="1660930.2899999998"/>
    <n v="2244925.2415576708"/>
    <n v="132268860.23"/>
    <n v="1315330.29"/>
    <n v="1748998.6841967213"/>
    <n v="-495926.55736094946"/>
    <s v="REDUCED SCOPE: DROP IN NUMBER OF OVERFLIGHTS"/>
    <n v="0"/>
    <n v="0"/>
    <n v="0"/>
    <n v="0"/>
    <n v="0"/>
    <n v="0"/>
    <s v=" Crude Theft Manpower For Helicopter Overfly Analysis-Rate Per Head @ N472,178.00 Ea x 2 Pp x 3 mths;  - TOTAL NGN 2,833,068.00 .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7077.10346313921"/>
    <n v="187077.10346313921"/>
    <n v="187077.10346313921"/>
    <n v="187077.10346313921"/>
    <n v="187077.10346313921"/>
    <n v="187077.10346313921"/>
    <n v="187077.10346313921"/>
    <n v="187077.10346313921"/>
    <n v="187077.10346313921"/>
    <n v="187077.10346313921"/>
    <n v="187077.10346313921"/>
    <n v="187077.10346313921"/>
    <n v="2244925.2415576703"/>
    <n v="673477.57246730116"/>
  </r>
  <r>
    <s v="O.NG.PBW.ECF.FAC.724FP"/>
    <s v="PBW ESCRAVOS BEACH F/S FACIL PREV. MTC"/>
    <s v="O.NG.PBW.FAC.724EFP"/>
    <s v="PBW ESCRAVOS BEACH F/S FACIL PREV.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_ESCB_WS1_N02"/>
    <s v="P233 Facilities Maintenance"/>
    <s v="S7200 Services"/>
    <s v="A2140 Facilities Maintenance"/>
    <n v="116759.77999999998"/>
    <n v="109882.98"/>
    <n v="1800000"/>
    <n v="312829.48"/>
    <n v="318731.11934426229"/>
    <n v="1800000"/>
    <n v="318899.76999999996"/>
    <n v="324801.40934426227"/>
    <n v="6070.289999999979"/>
    <m/>
    <n v="0"/>
    <n v="0"/>
    <n v="0"/>
    <n v="0"/>
    <n v="0"/>
    <n v="0"/>
    <s v="24 monthly Logic Panel Overhaul (instrument intervention and Logic panel overhaul)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560.926612021856"/>
    <n v="26560.926612021856"/>
    <n v="26560.926612021856"/>
    <n v="26560.926612021856"/>
    <n v="26560.926612021856"/>
    <n v="26560.926612021856"/>
    <n v="26560.926612021856"/>
    <n v="26560.926612021856"/>
    <n v="26560.926612021856"/>
    <n v="26560.926612021856"/>
    <n v="26560.926612021856"/>
    <n v="26560.926612021856"/>
    <n v="318731.11934426235"/>
    <n v="95619.335803278678"/>
  </r>
  <r>
    <s v="O.NG.PAE.OUF.FAC.71301"/>
    <s v="PAE OGUTA F/S FACILITIES OPERATIONS"/>
    <s v="O.NG.PAE.OUF.FAC.71301"/>
    <s v="PAE OGUTA F/S FACILITIES OPERATIONS"/>
    <s v="IRETI OMOTOSO"/>
    <s v="PRODUCTION"/>
    <n v="412001"/>
    <n v="4120"/>
    <s v="OF-MTCE"/>
    <s v="BASE JV"/>
    <s v="PRODUCTION"/>
    <s v="PRODUCTION"/>
    <s v="Asset Manager, Land East Hub"/>
    <s v="Asset Management Integration Lead"/>
    <x v="1"/>
    <s v="EFE.IGWE@SHELL.COM"/>
    <x v="0"/>
    <s v="OPEX"/>
    <s v="NON SAL"/>
    <s v="N/A"/>
    <s v="N/A"/>
    <s v="N_OGUT_ENV_N01"/>
    <s v="P231 Production Operations"/>
    <s v="S7200 Services"/>
    <s v="A2110 Production Operations"/>
    <n v="0"/>
    <n v="0"/>
    <n v="2400000"/>
    <n v="0"/>
    <n v="7868.8524590163934"/>
    <n v="2400000"/>
    <n v="0"/>
    <n v="7868.8524590163934"/>
    <n v="0"/>
    <m/>
    <n v="2400000"/>
    <n v="0"/>
    <n v="7868.8524590163934"/>
    <n v="2488034.5875376454"/>
    <n v="0"/>
    <n v="8157.4904509430999"/>
    <s v="Waste Management -Hazadous waste treatment (oily rag). Assumption based on historical trend, disposing oily rags charged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5.7377049180327"/>
    <n v="655.7377049180327"/>
    <n v="655.7377049180327"/>
    <n v="655.7377049180327"/>
    <n v="655.7377049180327"/>
    <n v="655.7377049180327"/>
    <n v="655.7377049180327"/>
    <n v="655.7377049180327"/>
    <n v="655.7377049180327"/>
    <n v="655.7377049180327"/>
    <n v="655.7377049180327"/>
    <n v="655.7377049180327"/>
    <n v="7868.8524590163906"/>
    <n v="2360.655737704918"/>
  </r>
  <r>
    <s v="O.NG.PBW.OTF.FAC.724FC"/>
    <s v="PBW OTUMARA F/S FACIL CORR. MTC"/>
    <s v="O.NG.PBW.FAC.724OTFC"/>
    <s v="PBW OTUMARA F/S FACIL CORR.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_OTUM_WS1_N02"/>
    <s v="P233 Facilities Maintenance"/>
    <s v="S7200 Services"/>
    <s v="A2140 Facilities Maintenance"/>
    <n v="37277.049999999996"/>
    <n v="136105.99000000002"/>
    <n v="25275706.49796075"/>
    <n v="92248.521354264012"/>
    <n v="175119.69020003697"/>
    <n v="25275706.49796075"/>
    <n v="92248.521354264012"/>
    <n v="175119.69020003697"/>
    <n v="0"/>
    <m/>
    <n v="0"/>
    <n v="0"/>
    <n v="0"/>
    <n v="0"/>
    <n v="0"/>
    <n v="0"/>
    <s v="Corrective maintenance activities on Field instruments, USM,  inplot-pi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593.307516669747"/>
    <n v="14593.307516669747"/>
    <n v="14593.307516669747"/>
    <n v="14593.307516669747"/>
    <n v="14593.307516669747"/>
    <n v="14593.307516669747"/>
    <n v="14593.307516669747"/>
    <n v="14593.307516669747"/>
    <n v="14593.307516669747"/>
    <n v="14593.307516669747"/>
    <n v="14593.307516669747"/>
    <n v="14593.307516669747"/>
    <n v="175119.69020003694"/>
    <n v="52535.907060011094"/>
  </r>
  <r>
    <s v="O.NG.PBW.OTF.FAC.724FP"/>
    <s v="PBW OTUMARA F/S FACIL PREV. MTC"/>
    <s v="O.NG.PBW.FAC.724OTFP"/>
    <s v="PBW OTUMARA F/S FACIL PREV.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_OTUM_WS1_N02"/>
    <s v="P233 Facilities Maintenance"/>
    <s v="S7200 Services"/>
    <s v="A2140 Facilities Maintenance"/>
    <n v="180502.41"/>
    <n v="216461.56000000003"/>
    <n v="16612460"/>
    <n v="423275.45"/>
    <n v="477742.53196721314"/>
    <n v="9902460"/>
    <n v="390275.45"/>
    <n v="422742.53196721314"/>
    <n v="-55000"/>
    <m/>
    <n v="0"/>
    <n v="0"/>
    <n v="0"/>
    <n v="0"/>
    <n v="0"/>
    <n v="0"/>
    <s v="Otumara Solar 4k Turbine Inspection_x000a_2FSR  for 7 days @ F$2,442 each per day =F$34,188 (NG01010158)_x000a_Solar 4k Turbine Spares @F$30,000 &amp; Other Logistics F$ 10,000_x000a_Purchase of F/Gas Injectors one set (21pc) F$3,859.61_x000a_Solar fleet mgt. Annual fee :F$151,524"/>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9811.877663934429"/>
    <n v="39811.877663934429"/>
    <n v="39811.877663934429"/>
    <n v="39811.877663934429"/>
    <n v="39811.877663934429"/>
    <n v="39811.877663934429"/>
    <n v="39811.877663934429"/>
    <n v="39811.877663934429"/>
    <n v="39811.877663934429"/>
    <n v="39811.877663934429"/>
    <n v="39811.877663934429"/>
    <n v="39811.877663934429"/>
    <n v="477742.53196721314"/>
    <n v="143322.75959016394"/>
  </r>
  <r>
    <s v="O.NG.PBW.OTF.FLO.724FP"/>
    <s v="PBW OTUMARA F/S FLOWL PREV. MTC"/>
    <s v="O.NG.PBW.FAC.724OTFP"/>
    <s v="PBW OTUMARA F/S FACIL PREV.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A"/>
    <s v="P233 Facilities Maintenance"/>
    <s v="S7200 Services"/>
    <s v="A2140 Facilities Maintenance"/>
    <n v="36758.910000000003"/>
    <n v="524.97"/>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SHF.FAC.724FP"/>
    <s v="PBW SAGHARA F/S FACIL PREV. MTC"/>
    <s v="O.NG.PBW.FAC.724SGFP"/>
    <s v="PBW SAGHARA F/S FACIL PREV.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_SAGR_WS1_N02"/>
    <s v="P233 Facilities Maintenance"/>
    <s v="S7200 Services"/>
    <s v="A2140 Facilities Maintenance"/>
    <n v="2016.140000000001"/>
    <n v="2757.06"/>
    <n v="0"/>
    <n v="31500"/>
    <n v="31500"/>
    <n v="0"/>
    <n v="31500"/>
    <n v="31500"/>
    <n v="0"/>
    <m/>
    <n v="0"/>
    <n v="31500"/>
    <n v="31500"/>
    <n v="0"/>
    <n v="29116.754949676459"/>
    <n v="29116.754949676459"/>
    <s v="PROCESS VALVE INTEGRITY INSPECTIONS (6-MONTHLY)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25"/>
    <n v="2625"/>
    <n v="2625"/>
    <n v="2625"/>
    <n v="2625"/>
    <n v="2625"/>
    <n v="2625"/>
    <n v="2625"/>
    <n v="2625"/>
    <n v="2625"/>
    <n v="2625"/>
    <n v="2625"/>
    <n v="31500"/>
    <n v="9450"/>
  </r>
  <r>
    <s v="O.NG.PBW.SHF.FLO.724FP"/>
    <s v="PBW SAGHARA F/S FLOWL PREV. MTC"/>
    <s v="O.NG.PBW.FAC.724SGFP"/>
    <s v="PBW SAGHARA F/S FACIL PREV.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F.FAC.71300"/>
    <s v="PBE SOKU F/S FACIL OPERATIONS"/>
    <s v="O.NG.PCE.FAC.71300"/>
    <s v="EASTERN SWAMP (PEC) OIL FACILITIES OPERATIONS "/>
    <s v="IRETI OMOTOSO"/>
    <s v="PRODUCTION"/>
    <n v="413001"/>
    <n v="4130"/>
    <s v="OF-MTCE"/>
    <s v="BASE JV"/>
    <s v="PRODUCTION"/>
    <s v="PRODUCTION"/>
    <s v="Asset Manager, Swamp East Hub"/>
    <s v="Asset Management Integration Lead"/>
    <x v="6"/>
    <s v="A.MEGBUWE@SHELL.COM"/>
    <x v="0"/>
    <s v="OPEX"/>
    <s v="NON SAL"/>
    <s v="N/A"/>
    <s v="N/A"/>
    <s v="N_SOKU_ES1_G01"/>
    <s v="P231 Production Operations"/>
    <s v="S7200 Services"/>
    <s v="A2110 Production Operations"/>
    <n v="431229.73"/>
    <n v="450179.44"/>
    <n v="142380000"/>
    <n v="363705.2"/>
    <n v="830524.87213114754"/>
    <n v="142380000"/>
    <n v="363705.2"/>
    <n v="830524.87213114754"/>
    <n v="0"/>
    <m/>
    <n v="202087088.5"/>
    <n v="423213.2"/>
    <n v="1085793.8180327869"/>
    <n v="205538304.34529808"/>
    <n v="402371.82039106562"/>
    <n v="1076267.9002117151"/>
    <s v="Mysella Oil required for the servicing Engines 2.5 drums/Mont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9210.406010928957"/>
    <n v="69210.406010928957"/>
    <n v="69210.406010928957"/>
    <n v="69210.406010928957"/>
    <n v="69210.406010928957"/>
    <n v="69210.406010928957"/>
    <n v="69210.406010928957"/>
    <n v="69210.406010928957"/>
    <n v="69210.406010928957"/>
    <n v="69210.406010928957"/>
    <n v="69210.406010928957"/>
    <n v="69210.406010928957"/>
    <n v="830524.87213114731"/>
    <n v="249157.46163934426"/>
  </r>
  <r>
    <s v="O.NG.PBE.SUU.HEL.71300"/>
    <s v="PBE.SUPPORT HELIPAD OPERATIONS"/>
    <s v="O.NG.PCE.FAC.71300"/>
    <s v="EASTERN SWAMP (PEC) OIL FACILITIES OPERATIONS "/>
    <s v="IRETI OMOTOSO"/>
    <s v="PRODUCTION"/>
    <n v="413001"/>
    <n v="4130"/>
    <s v="OF-MTCE"/>
    <s v="BASE JV"/>
    <s v="PRODUCTION"/>
    <s v="PRODUCTION"/>
    <s v="Asset Manager, Swamp East Hub"/>
    <s v="Asset Management Integration Lead"/>
    <x v="6"/>
    <s v="A.MEGBUWE@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ALF.FAC.71300"/>
    <s v="PCE ALAKIRI F/S FACIL OPERATIONS"/>
    <s v="O.NG.PCE.FAC.71300"/>
    <s v="EASTERN SWAMP (PEC) OIL FACILITIES OPERATIONS "/>
    <s v="IRETI OMOTOSO"/>
    <s v="PRODUCTION"/>
    <n v="413001"/>
    <n v="4130"/>
    <s v="OF-MTCE"/>
    <s v="BASE JV"/>
    <s v="PRODUCTION"/>
    <s v="PRODUCTION"/>
    <s v="Asset Manager, Swamp East Hub"/>
    <s v="Asset Management Integration Lead"/>
    <x v="6"/>
    <s v="A.MEGBUW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AOF.FAC.71300"/>
    <s v="PCE AWOBA F/S FACIL OPERATIONS"/>
    <s v="O.NG.PCE.FAC.71300"/>
    <s v="EASTERN SWAMP (PEC) OIL FACILITIES OPERATIONS "/>
    <s v="IRETI OMOTOSO"/>
    <s v="PRODUCTION"/>
    <n v="413001"/>
    <n v="4130"/>
    <s v="OF-MTCE"/>
    <s v="BASE JV"/>
    <s v="PRODUCTION"/>
    <s v="PRODUCTION"/>
    <s v="Asset Manager, Swamp East Hub"/>
    <s v="Asset Management Integration Lead"/>
    <x v="6"/>
    <s v="A.MEGBUW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GF.FAC.71300"/>
    <s v="PCE BUGUMA F/S FACILITIES OPERATIONS"/>
    <s v="O.NG.PCE.FAC.71300"/>
    <s v="EASTERN SWAMP (PEC) OIL FACILITIES OPERATIONS "/>
    <s v="IRETI OMOTOSO"/>
    <s v="PRODUCTION"/>
    <n v="413001"/>
    <n v="4130"/>
    <s v="OF-MTCE"/>
    <s v="BASE JV"/>
    <s v="PRODUCTION"/>
    <s v="PRODUCTION"/>
    <s v="Asset Manager, Swamp East Hub"/>
    <s v="Asset Management Integration Lead"/>
    <x v="6"/>
    <s v="A.MEGBUWE@SHELL.COM"/>
    <x v="0"/>
    <s v="OPEX"/>
    <s v="NON SAL"/>
    <s v="N/A"/>
    <s v="N/A"/>
    <s v="N/A"/>
    <s v="P231 Production Operations"/>
    <s v="S7200 Services"/>
    <s v="A2110 Production Operations"/>
    <n v="0"/>
    <n v="6719.7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NF.FAC.71300"/>
    <s v="PCE BONNY F/S FACILITIES OPERATIONS"/>
    <s v="O.NG.PCE.FAC.71300"/>
    <s v="EASTERN SWAMP (PEC) OIL FACILITIES OPERATIONS "/>
    <s v="IRETI OMOTOSO"/>
    <s v="PRODUCTION"/>
    <n v="413001"/>
    <n v="4130"/>
    <s v="OF-MTCE"/>
    <s v="BASE JV"/>
    <s v="PRODUCTION"/>
    <s v="PRODUCTION"/>
    <s v="Asset Manager, Swamp East Hub"/>
    <s v="Asset Management Integration Lead"/>
    <x v="6"/>
    <s v="A.MEGBUWE@SHELL.COM"/>
    <x v="0"/>
    <s v="OPEX"/>
    <s v="NON SAL"/>
    <s v="N/A"/>
    <s v="N/A"/>
    <s v="N_BONN_ES1_G01"/>
    <s v="P231 Production Operations"/>
    <s v="S7200 Services"/>
    <s v="A2110 Production Operations"/>
    <n v="824410.96000000008"/>
    <n v="198992.46000000005"/>
    <n v="59707088.5"/>
    <n v="59508"/>
    <n v="255268.94590163935"/>
    <n v="59707088.5"/>
    <n v="59508"/>
    <n v="255268.94590163935"/>
    <n v="0"/>
    <m/>
    <n v="0"/>
    <n v="0"/>
    <n v="0"/>
    <n v="0"/>
    <n v="0"/>
    <n v="0"/>
    <s v="Provision of Fire Extingushers servicing and Replaceme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272.412158469946"/>
    <n v="21272.412158469946"/>
    <n v="21272.412158469946"/>
    <n v="21272.412158469946"/>
    <n v="21272.412158469946"/>
    <n v="21272.412158469946"/>
    <n v="21272.412158469946"/>
    <n v="21272.412158469946"/>
    <n v="21272.412158469946"/>
    <n v="21272.412158469946"/>
    <n v="21272.412158469946"/>
    <n v="21272.412158469946"/>
    <n v="255268.94590163941"/>
    <n v="76580.6837704918"/>
  </r>
  <r>
    <s v="O.NG.PCE.C1F.FAC.71300"/>
    <s v="PCE CAW. CHANNEL 1 F/S FACIL OPERATIONS"/>
    <s v="O.NG.PCE.FAC.71300"/>
    <s v="EASTERN SWAMP (PEC) OIL FACILITIES OPERATIONS "/>
    <s v="IRETI OMOTOSO"/>
    <s v="PRODUCTION"/>
    <n v="413001"/>
    <n v="4130"/>
    <s v="OF-MTCE"/>
    <s v="BASE JV"/>
    <s v="PRODUCTION"/>
    <s v="PRODUCTION"/>
    <s v="Asset Manager, Swamp East Hub"/>
    <s v="Asset Management Integration Lead"/>
    <x v="6"/>
    <s v="A.MEGBUWE@SHELL.COM"/>
    <x v="0"/>
    <s v="OPEX"/>
    <s v="NON SAL"/>
    <s v="N/A"/>
    <s v="N/A"/>
    <s v="N/A"/>
    <s v="P231 Production Operations"/>
    <s v="S7200 Services"/>
    <s v="A2110 Production Operations"/>
    <n v="-7436.66"/>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2F.FAC.71300"/>
    <s v="PCE CAW. CHANNEL 2 F/S FACIL OPERATIONS"/>
    <s v="O.NG.PCE.FAC.71300"/>
    <s v="EASTERN SWAMP (PEC) OIL FACILITIES OPERATIONS "/>
    <s v="IRETI OMOTOSO"/>
    <s v="PRODUCTION"/>
    <n v="413001"/>
    <n v="4130"/>
    <s v="OF-MTCE"/>
    <s v="BASE JV"/>
    <s v="PRODUCTION"/>
    <s v="PRODUCTION"/>
    <s v="Asset Manager, Swamp East Hub"/>
    <s v="Asset Management Integration Lead"/>
    <x v="6"/>
    <s v="A.MEGBUWE@SHELL.COM"/>
    <x v="0"/>
    <s v="OPEX"/>
    <s v="NON SAL"/>
    <s v="N/A"/>
    <s v="N/A"/>
    <s v="N/A"/>
    <s v="P231 Production Operations"/>
    <s v="S7200 Services"/>
    <s v="A2110 Production Operations"/>
    <n v="-17.88"/>
    <n v="12065.71"/>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3F.FAC.71300"/>
    <s v="PCE CAW. CHANNEL 3 F/S FACIL OPERATIONS"/>
    <s v="O.NG.PCE.FAC.71300"/>
    <s v="EASTERN SWAMP (PEC) OIL FACILITIES OPERATIONS "/>
    <s v="IRETI OMOTOSO"/>
    <s v="PRODUCTION"/>
    <n v="413001"/>
    <n v="4130"/>
    <s v="OF-MTCE"/>
    <s v="BASE JV"/>
    <s v="PRODUCTION"/>
    <s v="PRODUCTION"/>
    <s v="Asset Manager, Swamp East Hub"/>
    <s v="Asset Management Integration Lead"/>
    <x v="6"/>
    <s v="A.MEGBUWE@SHELL.COM"/>
    <x v="0"/>
    <s v="OPEX"/>
    <s v="NON SAL"/>
    <s v="N/A"/>
    <s v="N/A"/>
    <s v="N/A"/>
    <s v="P231 Production Operations"/>
    <s v="S7200 Services"/>
    <s v="A2110 Production Operations"/>
    <n v="215.6"/>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KRF.FAC.71300"/>
    <s v="PCE KRAKRAMA F/S FACIL OPERATIONS"/>
    <s v="O.NG.PCE.FAC.71300"/>
    <s v="EASTERN SWAMP (PEC) OIL FACILITIES OPERATIONS "/>
    <s v="IRETI OMOTOSO"/>
    <s v="PRODUCTION"/>
    <n v="413001"/>
    <n v="4130"/>
    <s v="OF-MTCE"/>
    <s v="BASE JV"/>
    <s v="PRODUCTION"/>
    <s v="PRODUCTION"/>
    <s v="Asset Manager, Swamp East Hub"/>
    <s v="Asset Management Integration Lead"/>
    <x v="6"/>
    <s v="A.MEGBUW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SUU.HEL.724FP"/>
    <s v="PCE.SUPPORT HELIPAD PREV. MTC"/>
    <s v="O.NG.PCE.FAC.71300"/>
    <s v="EASTERN SWAMP (PEC) OIL FACILITIES OPERATIONS "/>
    <s v="IRETI OMOTOSO"/>
    <s v="PRODUCTION"/>
    <n v="413001"/>
    <n v="4130"/>
    <s v="OF-MTCE"/>
    <s v="BASE JV"/>
    <s v="PRODUCTION"/>
    <s v="PRODUCTION"/>
    <s v="Asset Manager, Swamp East Hub"/>
    <s v="Asset Management Integration Lead"/>
    <x v="6"/>
    <s v="A.MEGBUWE@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A.FAC.724FC"/>
    <s v="PBE SOKU AGG CORR. MTC                  "/>
    <s v="O.NG.PCE.FAC.724FC"/>
    <s v="EASTERN SWAMP (PEC) OIL FACILITIES CORRECTIVE MAINTENANCE (PRODUCTION MAINTENANCE – OIL (ONSHORE))"/>
    <s v="IRETI OMOTOSO"/>
    <s v="PRODUCTION"/>
    <n v="413003"/>
    <n v="4130"/>
    <s v="OF-MTCE"/>
    <s v="BASE JV"/>
    <s v="PRODUCTION"/>
    <s v="PRODUCTION"/>
    <s v="Asset Manager, Swamp East Hub"/>
    <s v="Asset Management Integration Lead"/>
    <x v="6"/>
    <s v="CHIBUIKE.ATU@SHELL.COM"/>
    <x v="0"/>
    <s v="OPEX"/>
    <s v="NON SAL"/>
    <s v="N/A"/>
    <s v="N/A"/>
    <s v="N/A"/>
    <s v="P233 Facilities Maintenance - Gas"/>
    <s v="S7200 Services"/>
    <s v="A2140 Facilities Maintenance"/>
    <n v="0.01"/>
    <n v="0"/>
    <n v="0"/>
    <n v="0"/>
    <n v="0"/>
    <n v="0"/>
    <n v="0"/>
    <n v="0"/>
    <n v="0"/>
    <m/>
    <n v="44165456"/>
    <n v="277650"/>
    <n v="422454.77377049177"/>
    <n v="45785492.542655014"/>
    <n v="256643.3971992911"/>
    <n v="406759.76619160263"/>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F.FAC.724FC"/>
    <s v="PBESOKUF/SFACILCORR.MTC"/>
    <s v="O.NG.PCE.FAC.724FC"/>
    <s v="EASTERN SWAMP (PEC) OIL FACILITIES CORRECTIVE MAINTENANCE (PRODUCTION MAINTENANCE – OIL (ONSHORE))"/>
    <s v="IRETI OMOTOSO"/>
    <s v="PRODUCTION"/>
    <n v="413001"/>
    <n v="4130"/>
    <s v="OF-MTCE"/>
    <s v="BASE JV"/>
    <s v="PRODUCTION"/>
    <s v="PRODUCTION"/>
    <s v="Asset Manager, Swamp East Hub"/>
    <s v="Asset Management Integration Lead"/>
    <x v="6"/>
    <s v="CHIBUIKE.ATU@SHELL.COM"/>
    <x v="0"/>
    <s v="OPEX"/>
    <s v="NON SAL"/>
    <s v="N/A"/>
    <s v="N/A"/>
    <s v="N_SOKU_ES1_G01"/>
    <s v="P233 Facilities Maintenance"/>
    <s v="S7200 Services"/>
    <s v="A2140 Facilities Maintenance"/>
    <n v="21161.05"/>
    <n v="76984.5"/>
    <n v="12888000"/>
    <n v="101900"/>
    <n v="144155.73770491802"/>
    <n v="12888000"/>
    <n v="101900"/>
    <n v="144155.73770491802"/>
    <n v="0"/>
    <m/>
    <n v="0"/>
    <n v="0"/>
    <n v="0"/>
    <n v="0"/>
    <n v="0"/>
    <n v="0"/>
    <s v="Critical spares for repairs of oil facilities Crude pumps packages ( Emsco &amp; Sulzer Pumps MSD 3-6-9-C/7)"/>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012.978142076501"/>
    <n v="12012.978142076501"/>
    <n v="12012.978142076501"/>
    <n v="12012.978142076501"/>
    <n v="12012.978142076501"/>
    <n v="12012.978142076501"/>
    <n v="12012.978142076501"/>
    <n v="12012.978142076501"/>
    <n v="12012.978142076501"/>
    <n v="12012.978142076501"/>
    <n v="12012.978142076501"/>
    <n v="12012.978142076501"/>
    <n v="144155.73770491802"/>
    <n v="43246.721311475405"/>
  </r>
  <r>
    <s v="O.NG.PBE.SKF.FLO.724FC"/>
    <s v="PBE SOKU F/S FLOWL CORR. MTC            "/>
    <s v="O.NG.PCE.FAC.724FC"/>
    <s v="EASTERN SWAMP (PEC) OIL FACILITIES CORRECTIVE MAINTENANCE (PRODUCTION MAINTENANCE – OIL (ONSHORE))"/>
    <s v="IRETI OMOTOSO"/>
    <s v="PRODUCTION"/>
    <n v="413003"/>
    <n v="4130"/>
    <s v="OF-MTCE"/>
    <s v="BASE JV"/>
    <s v="PRODUCTION"/>
    <s v="PRODUCTION"/>
    <s v="Asset Manager, Swamp East Hub"/>
    <s v="Asset Management Integration Lead"/>
    <x v="6"/>
    <s v="CHIBUIKE.ATU@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F.FLO.724FP"/>
    <s v="PBE SOKU F/S FLOWL PREV. MTC"/>
    <s v="O.NG.PCE.FAC.724FC"/>
    <s v="EASTERN SWAMP (PEC) OIL FACILITIES CORRECTIVE MAINTENANCE (PRODUCTION MAINTENANCE – OIL (ONSHORE))"/>
    <s v="IRETI OMOTOSO"/>
    <s v="PRODUCTION"/>
    <n v="413003"/>
    <n v="4130"/>
    <s v="OF-MTCE"/>
    <s v="BASE JV"/>
    <s v="PRODUCTION"/>
    <s v="PRODUCTION"/>
    <s v="Asset Manager, Swamp East Hub"/>
    <s v="Asset Management Integration Lead"/>
    <x v="6"/>
    <s v="CHIBUIKE.ATU@SHELL.COM"/>
    <x v="0"/>
    <s v="OPEX"/>
    <s v="NON SAL"/>
    <s v="N/A"/>
    <s v="N/A"/>
    <s v="N/A"/>
    <s v="P233 Facilities Maintenance"/>
    <s v="S7200 Services"/>
    <s v="A2140 Facilities Maintenance"/>
    <n v="0"/>
    <n v="3447.81"/>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G.FLO.724FP"/>
    <s v="PBE SOKU G/P FLOWL PREV. MTC"/>
    <s v="O.NG.PCE.FAC.724FC"/>
    <s v="EASTERN SWAMP (PEC) OIL FACILITIES CORRECTIVE MAINTENANCE (PRODUCTION MAINTENANCE – OIL (ONSHORE))"/>
    <s v="IRETI OMOTOSO"/>
    <s v="PRODUCTION"/>
    <n v="413003"/>
    <n v="4130"/>
    <s v="OF-MTCE"/>
    <s v="BASE JV"/>
    <s v="PRODUCTION"/>
    <s v="PRODUCTION"/>
    <s v="Asset Manager, Swamp East Hub"/>
    <s v="Asset Management Integration Lead"/>
    <x v="6"/>
    <s v="CHIBUIKE.ATU@SHELL.COM"/>
    <x v="0"/>
    <s v="OPEX"/>
    <s v="NON SAL"/>
    <s v="N/A"/>
    <s v="N/A"/>
    <s v="N/A"/>
    <s v="P233 Facilities Maintenance"/>
    <s v="S7200 Services"/>
    <s v="A2140 Facilities Maintenance"/>
    <n v="0.01"/>
    <n v="12793.0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AOF.FAC.724FC"/>
    <s v="PCE AWOBA F/S FACIL CORR. MTC"/>
    <s v="O.NG.PCE.FAC.724FC"/>
    <s v="EASTERN SWAMP (PEC) OIL FACILITIES CORRECTIVE MAINTENANCE (PRODUCTION MAINTENANCE – OIL (ONSHORE))"/>
    <s v="IRETI OMOTOSO"/>
    <s v="PRODUCTION"/>
    <n v="413003"/>
    <n v="4130"/>
    <s v="OF-MTCE"/>
    <s v="BASE JV"/>
    <s v="PRODUCTION"/>
    <s v="PRODUCTION"/>
    <s v="Asset Manager, Swamp East Hub"/>
    <s v="Asset Management Integration Lead"/>
    <x v="6"/>
    <s v="CHIBUIKE.ATU@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NF.FAC.724FC"/>
    <s v="PCE BONNY F/S FACILITIES CORR. MTC"/>
    <s v="O.NG.PCE.FAC.724FC"/>
    <s v="EASTERN SWAMP (PEC) OIL FACILITIES CORRECTIVE MAINTENANCE (PRODUCTION MAINTENANCE – OIL (ONSHORE))"/>
    <s v="IRETI OMOTOSO"/>
    <s v="PRODUCTION"/>
    <n v="413001"/>
    <n v="4130"/>
    <s v="OF-MTCE"/>
    <s v="BASE JV"/>
    <s v="PRODUCTION"/>
    <s v="PRODUCTION"/>
    <s v="Asset Manager, Swamp East Hub"/>
    <s v="Asset Management Integration Lead"/>
    <x v="6"/>
    <s v="CHIBUIKE.ATU@SHELL.COM"/>
    <x v="0"/>
    <s v="OPEX"/>
    <s v="NON SAL"/>
    <s v="N/A"/>
    <s v="N/A"/>
    <s v="N_BONN_ES1_G01"/>
    <s v="P233 Facilities Maintenance"/>
    <s v="S7200 Services"/>
    <s v="A2140 Facilities Maintenance"/>
    <n v="60070.48"/>
    <n v="45617.399999999994"/>
    <n v="31277456"/>
    <n v="175750"/>
    <n v="278299.0360655738"/>
    <n v="31277456"/>
    <n v="175750"/>
    <n v="278299.0360655738"/>
    <n v="0"/>
    <m/>
    <n v="0"/>
    <n v="0"/>
    <n v="0"/>
    <n v="0"/>
    <n v="0"/>
    <n v="0"/>
    <s v="Critical spares for repairs of oil facilities Crude pumps packag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191.586338797817"/>
    <n v="23191.586338797817"/>
    <n v="23191.586338797817"/>
    <n v="23191.586338797817"/>
    <n v="23191.586338797817"/>
    <n v="23191.586338797817"/>
    <n v="23191.586338797817"/>
    <n v="23191.586338797817"/>
    <n v="23191.586338797817"/>
    <n v="23191.586338797817"/>
    <n v="23191.586338797817"/>
    <n v="23191.586338797817"/>
    <n v="278299.0360655738"/>
    <n v="83489.710819672138"/>
  </r>
  <r>
    <s v="O.NG.PCE.C1F.FAC.724FC"/>
    <s v="PCE CAW. CHANNEL 1 F/S FACIL CORR. MTC"/>
    <s v="O.NG.PCE.FAC.724FC"/>
    <s v="EASTERN SWAMP (PEC) OIL FACILITIES CORRECTIVE MAINTENANCE (PRODUCTION MAINTENANCE – OIL (ONSHORE))"/>
    <s v="IRETI OMOTOSO"/>
    <s v="PRODUCTION"/>
    <n v="413003"/>
    <n v="4130"/>
    <s v="OF-MTCE"/>
    <s v="BASE JV"/>
    <s v="PRODUCTION"/>
    <s v="PRODUCTION"/>
    <s v="Asset Manager, Swamp East Hub"/>
    <s v="Asset Management Integration Lead"/>
    <x v="6"/>
    <s v="CHIBUIKE.ATU@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2F.FAC.724FC"/>
    <s v="PCE CAW. CHANNEL 2 F/S FACIL CORR. MTC"/>
    <s v="O.NG.PCE.FAC.724FC"/>
    <s v="EASTERN SWAMP (PEC) OIL FACILITIES CORRECTIVE MAINTENANCE (PRODUCTION MAINTENANCE – OIL (ONSHORE))"/>
    <s v="IRETI OMOTOSO"/>
    <s v="PRODUCTION"/>
    <n v="413003"/>
    <n v="4130"/>
    <s v="OF-MTCE"/>
    <s v="BASE JV"/>
    <s v="PRODUCTION"/>
    <s v="PRODUCTION"/>
    <s v="Asset Manager, Swamp East Hub"/>
    <s v="Asset Management Integration Lead"/>
    <x v="6"/>
    <s v="CHIBUIKE.ATU@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3F.FAC.724FC"/>
    <s v="PCE CAW. CHANNEL 3 F/S FACIL CORR. MTC"/>
    <s v="O.NG.PCE.FAC.724FC"/>
    <s v="EASTERN SWAMP (PEC) OIL FACILITIES CORRECTIVE MAINTENANCE (PRODUCTION MAINTENANCE – OIL (ONSHORE))"/>
    <s v="IRETI OMOTOSO"/>
    <s v="PRODUCTION"/>
    <n v="413003"/>
    <n v="4130"/>
    <s v="OF-MTCE"/>
    <s v="BASE JV"/>
    <s v="PRODUCTION"/>
    <s v="PRODUCTION"/>
    <s v="Asset Manager, Swamp East Hub"/>
    <s v="Asset Management Integration Lead"/>
    <x v="6"/>
    <s v="CHIBUIKE.ATU@SHELL.COM"/>
    <x v="0"/>
    <s v="OPEX"/>
    <s v="NON SAL"/>
    <s v="N/A"/>
    <s v="N/A"/>
    <s v="N/A"/>
    <s v="P233 Facilities Maintenance"/>
    <s v="S7200 Services"/>
    <s v="A2140 Facilities Maintenance"/>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3F.FLO.724FC"/>
    <s v="PCE CAW. CHANNEL 3 F/S FLOWL CORR. MTC"/>
    <s v="O.NG.PCE.FAC.724FC"/>
    <s v="EASTERN SWAMP (PEC) OIL FACILITIES CORRECTIVE MAINTENANCE (PRODUCTION MAINTENANCE – OIL (ONSHORE))"/>
    <s v="IRETI OMOTOSO"/>
    <s v="PRODUCTION"/>
    <n v="413003"/>
    <n v="4130"/>
    <s v="OF-MTCE"/>
    <s v="BASE JV"/>
    <s v="PRODUCTION"/>
    <s v="PRODUCTION"/>
    <s v="Asset Manager, Swamp East Hub"/>
    <s v="Asset Management Integration Lead"/>
    <x v="6"/>
    <s v="CHIBUIKE.ATU@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SUU.ACC.724FC"/>
    <s v="PCE.SUPPORTACCOMMODATIONCORR."/>
    <s v="O.NG.PCE.FAC.724FC"/>
    <s v="EASTERN SWAMP (PEC) OIL FACILITIES CORRECTIVE MAINTENANCE (PRODUCTION MAINTENANCE – OIL (ONSHORE))"/>
    <s v="IRETI OMOTOSO"/>
    <s v="PRODUCTION"/>
    <n v="413003"/>
    <n v="4130"/>
    <s v="OF-MTCE"/>
    <s v="BASE JV"/>
    <s v="PRODUCTION"/>
    <s v="PRODUCTION"/>
    <s v="Asset Manager, Swamp East Hub"/>
    <s v="Asset Management Integration Lead"/>
    <x v="6"/>
    <s v="CHIBUIKE.ATU@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SUU.HEL.724FC"/>
    <s v="PCE.SUPPORT HELIPAD CORR. MTC"/>
    <s v="O.NG.PCE.FAC.724FC"/>
    <s v="EASTERN SWAMP (PEC) OIL FACILITIES CORRECTIVE MAINTENANCE (PRODUCTION MAINTENANCE – OIL (ONSHORE))"/>
    <s v="IRETI OMOTOSO"/>
    <s v="PRODUCTION"/>
    <n v="413003"/>
    <n v="4130"/>
    <s v="OF-MTCE"/>
    <s v="BASE JV"/>
    <s v="PRODUCTION"/>
    <s v="PRODUCTION"/>
    <s v="Asset Manager, Swamp East Hub"/>
    <s v="Asset Management Integration Lead"/>
    <x v="6"/>
    <s v="CHIBUIKE.ATU@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A.FAC.724FP"/>
    <s v="PBE SOKU AGG PREV. MTC                  "/>
    <s v="O.NG.PCE.FAC.724FP"/>
    <s v="EASTERN SWAMP (PEC) OIL FACILITIES PREVENTIVE MAINTENANCE (PRODUCTION MAINTENANCE – OIL (ONSHORE))"/>
    <s v="IRETI OMOTOSO"/>
    <s v="PRODUCTION"/>
    <n v="413001"/>
    <n v="4130"/>
    <s v="OF-MTCE"/>
    <s v="BASE JV"/>
    <s v="PRODUCTION"/>
    <s v="PRODUCTION"/>
    <s v="Asset Manager, Swamp East Hub"/>
    <s v="Asset Management Integration Lead"/>
    <x v="6"/>
    <s v="CHIBUIKE.ATU@SHELL.COM"/>
    <x v="0"/>
    <s v="OPEX"/>
    <s v="NON SAL"/>
    <s v="N/A"/>
    <s v="N/A"/>
    <s v="N/A"/>
    <s v="P233 Facilities Maintenance - Gas"/>
    <s v="S7200 Services"/>
    <s v="A2140 Facilities Maintenance"/>
    <n v="56914.11"/>
    <n v="57698.559999999998"/>
    <n v="0"/>
    <n v="0"/>
    <n v="0"/>
    <n v="0"/>
    <n v="0"/>
    <n v="0"/>
    <n v="0"/>
    <m/>
    <n v="116405463.39999999"/>
    <n v="299500"/>
    <n v="681157.25704918033"/>
    <n v="120675341.29897812"/>
    <n v="276840.2573786698"/>
    <n v="672497.11409663083"/>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F.FAC.724FP"/>
    <s v="PBE SOKU F/S FACIL PREV. MTC"/>
    <s v="O.NG.PCE.FAC.724FP"/>
    <s v="EASTERN SWAMP (PEC) OIL FACILITIES PREVENTIVE MAINTENANCE (PRODUCTION MAINTENANCE – OIL (ONSHORE))"/>
    <s v="IRETI OMOTOSO"/>
    <s v="PRODUCTION"/>
    <n v="413001"/>
    <n v="4130"/>
    <s v="OF-MTCE"/>
    <s v="BASE JV"/>
    <s v="PRODUCTION"/>
    <s v="PRODUCTION"/>
    <s v="Asset Manager, Swamp East Hub"/>
    <s v="Asset Management Integration Lead"/>
    <x v="6"/>
    <s v="CHIBUIKE.ATU@SHELL.COM"/>
    <x v="0"/>
    <s v="OPEX"/>
    <s v="NON SAL"/>
    <s v="N/A"/>
    <s v="N/A"/>
    <s v="N_SOKU_ES1_G01"/>
    <s v="P233 Facilities Maintenance"/>
    <s v="S7200 Services"/>
    <s v="A2140 Facilities Maintenance"/>
    <n v="152589.26000000004"/>
    <n v="295618.3000000001"/>
    <n v="62759331.200000003"/>
    <n v="162450"/>
    <n v="368218.29901639349"/>
    <n v="62759331.200000003"/>
    <n v="162450"/>
    <n v="368218.29901639349"/>
    <n v="0"/>
    <m/>
    <n v="0"/>
    <n v="0"/>
    <n v="0"/>
    <n v="0"/>
    <n v="0"/>
    <n v="0"/>
    <s v="Function Checks, calibration checks and re-calibration of Instruments (DI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684.858251366124"/>
    <n v="30684.858251366124"/>
    <n v="30684.858251366124"/>
    <n v="30684.858251366124"/>
    <n v="30684.858251366124"/>
    <n v="30684.858251366124"/>
    <n v="30684.858251366124"/>
    <n v="30684.858251366124"/>
    <n v="30684.858251366124"/>
    <n v="30684.858251366124"/>
    <n v="30684.858251366124"/>
    <n v="30684.858251366124"/>
    <n v="368218.29901639349"/>
    <n v="110465.48970491804"/>
  </r>
  <r>
    <s v="O.NG.PCE.AOF.FAC.724FP"/>
    <s v="PCE AWOBA F/S FACIL PREV. MTC"/>
    <s v="O.NG.PCE.FAC.724FP"/>
    <s v="EASTERN SWAMP (PEC) OIL FACILITIES PREVENTIVE MAINTENANCE (PRODUCTION MAINTENANCE – OIL (ONSHORE))"/>
    <s v="IRETI OMOTOSO"/>
    <s v="PRODUCTION"/>
    <n v="413001"/>
    <n v="4130"/>
    <s v="OF-MTCE"/>
    <s v="BASE JV"/>
    <s v="PRODUCTION"/>
    <s v="PRODUCTION"/>
    <s v="Asset Manager, Swamp East Hub"/>
    <s v="Asset Management Integration Lead"/>
    <x v="6"/>
    <s v="CHIBUIKE.ATU@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NF.FAC.724FP"/>
    <s v="PCW  NTA FACILITY OPERATIONS_x000d__x000a_PCE BONNY F/S FACILITIES PREV. MTC"/>
    <s v="O.NG.PCE.FAC.724FP"/>
    <s v="EASTERN SWAMP (PEC) OIL FACILITIES PREVENTIVE MAINTENANCE (PRODUCTION MAINTENANCE – OIL (ONSHORE))"/>
    <s v="IRETI OMOTOSO"/>
    <s v="PRODUCTION"/>
    <n v="413001"/>
    <n v="4130"/>
    <s v="OF-MTCE"/>
    <s v="BASE JV"/>
    <s v="PRODUCTION"/>
    <s v="PRODUCTION"/>
    <s v="Asset Manager, Swamp East Hub"/>
    <s v="Asset Management Integration Lead"/>
    <x v="6"/>
    <s v="CHIBUIKE.ATU@SHELL.COM"/>
    <x v="0"/>
    <s v="OPEX"/>
    <s v="NON SAL"/>
    <s v="N/A"/>
    <s v="N/A"/>
    <s v="N_BONN_ES1_G01"/>
    <s v="P233 Facilities Maintenance"/>
    <s v="S7200 Services"/>
    <s v="A2140 Facilities Maintenance"/>
    <n v="367051.11999999988"/>
    <n v="138468.38"/>
    <n v="53646132.200000003"/>
    <n v="137050"/>
    <n v="312938.9580327869"/>
    <n v="53646132.200000003"/>
    <n v="137050"/>
    <n v="312938.9580327869"/>
    <n v="0"/>
    <m/>
    <n v="0"/>
    <n v="0"/>
    <n v="0"/>
    <n v="0"/>
    <n v="0"/>
    <n v="0"/>
    <s v="Oloma Annual Compressor Inspection_x000a_2 FSR for 15 days F$ 2210 each per day _x000a_AGG specialist support and hands-on workshop :$66,315"/>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078.24650273224"/>
    <n v="26078.24650273224"/>
    <n v="26078.24650273224"/>
    <n v="26078.24650273224"/>
    <n v="26078.24650273224"/>
    <n v="26078.24650273224"/>
    <n v="26078.24650273224"/>
    <n v="26078.24650273224"/>
    <n v="26078.24650273224"/>
    <n v="26078.24650273224"/>
    <n v="26078.24650273224"/>
    <n v="26078.24650273224"/>
    <n v="312938.9580327869"/>
    <n v="93881.687409836071"/>
  </r>
  <r>
    <s v="O.NG.PCE.BNF.FLO.724FC"/>
    <s v="PCE BONNY F/S FLOWLINES CORR. MTC"/>
    <s v="O.NG.PCE.FAC.724FP"/>
    <s v="EASTERN SWAMP (PEC) OIL FACILITIES PREVENTIVE MAINTENANCE (PRODUCTION MAINTENANCE – OIL (ONSHORE))"/>
    <s v="IRETI OMOTOSO"/>
    <s v="PRODUCTION"/>
    <n v="413001"/>
    <n v="4130"/>
    <s v="OF-MTCE"/>
    <s v="BASE JV"/>
    <s v="PRODUCTION"/>
    <s v="PRODUCTION"/>
    <s v="Asset Manager, Swamp East Hub"/>
    <s v="Asset Management Integration Lead"/>
    <x v="6"/>
    <s v="CHIBUIKE.ATU@SHELL.COM"/>
    <x v="0"/>
    <s v="OPEX"/>
    <s v="NON SAL"/>
    <s v="N/A"/>
    <s v="N/A"/>
    <s v="N/A"/>
    <s v="P233 Facilities Maintenance"/>
    <s v="S7200 Services"/>
    <s v="A2140 Facilities Maintenance"/>
    <n v="12837.39"/>
    <n v="-964.39999999999986"/>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NF.FLO.724FP"/>
    <s v="PCE BONNY F/S FLOWLINES PREV. MTC"/>
    <s v="O.NG.PCE.FAC.724FP"/>
    <s v="EASTERN SWAMP (PEC) OIL FACILITIES PREVENTIVE MAINTENANCE (PRODUCTION MAINTENANCE – OIL (ONSHORE))"/>
    <s v="IRETI OMOTOSO"/>
    <s v="PRODUCTION"/>
    <n v="413001"/>
    <n v="4130"/>
    <s v="OF-MTCE"/>
    <s v="BASE JV"/>
    <s v="PRODUCTION"/>
    <s v="PRODUCTION"/>
    <s v="Asset Manager, Swamp East Hub"/>
    <s v="Asset Management Integration Lead"/>
    <x v="6"/>
    <s v="CHIBUIKE.ATU@SHELL.COM"/>
    <x v="0"/>
    <s v="OPEX"/>
    <s v="NON SAL"/>
    <s v="N/A"/>
    <s v="N/A"/>
    <s v="N/A"/>
    <s v="P233 Facilities Maintenance"/>
    <s v="S7200 Services"/>
    <s v="A2140 Facilities Maintenance"/>
    <n v="20372.920000000002"/>
    <n v="20470.52"/>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1F.FAC.724FP"/>
    <s v="PCE CAW. CHANNEL 1 F/S FACIL PREV. MTC"/>
    <s v="O.NG.PCE.FAC.724FP"/>
    <s v="EASTERN SWAMP (PEC) OIL FACILITIES PREVENTIVE MAINTENANCE (PRODUCTION MAINTENANCE – OIL (ONSHORE))"/>
    <s v="IRETI OMOTOSO"/>
    <s v="PRODUCTION"/>
    <n v="413001"/>
    <n v="4130"/>
    <s v="OF-MTCE"/>
    <s v="BASE JV"/>
    <s v="PRODUCTION"/>
    <s v="PRODUCTION"/>
    <s v="Asset Manager, Swamp East Hub"/>
    <s v="Asset Management Integration Lead"/>
    <x v="6"/>
    <s v="CHIBUIKE.ATU@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2F.FAC.724FP"/>
    <s v="PCE CAW. CHANNEL 2 F/S FACIL PREV. MTC"/>
    <s v="O.NG.PCE.FAC.724FP"/>
    <s v="EASTERN SWAMP (PEC) OIL FACILITIES PREVENTIVE MAINTENANCE (PRODUCTION MAINTENANCE – OIL (ONSHORE))"/>
    <s v="IRETI OMOTOSO"/>
    <s v="PRODUCTION"/>
    <n v="413001"/>
    <n v="4130"/>
    <s v="OF-MTCE"/>
    <s v="BASE JV"/>
    <s v="PRODUCTION"/>
    <s v="PRODUCTION"/>
    <s v="Asset Manager, Swamp East Hub"/>
    <s v="Asset Management Integration Lead"/>
    <x v="6"/>
    <s v="CHIBUIKE.ATU@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3F.FAC.724FP"/>
    <s v="PCE CAW. CHANNEL 3 F/S FACIL PREV. MTC"/>
    <s v="O.NG.PCE.FAC.724FP"/>
    <s v="EASTERN SWAMP (PEC) OIL FACILITIES PREVENTIVE MAINTENANCE (PRODUCTION MAINTENANCE – OIL (ONSHORE))"/>
    <s v="IRETI OMOTOSO"/>
    <s v="PRODUCTION"/>
    <n v="413001"/>
    <n v="4130"/>
    <s v="OF-MTCE"/>
    <s v="BASE JV"/>
    <s v="PRODUCTION"/>
    <s v="PRODUCTION"/>
    <s v="Asset Manager, Swamp East Hub"/>
    <s v="Asset Management Integration Lead"/>
    <x v="6"/>
    <s v="CHIBUIKE.ATU@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SUU.ACC.724FP"/>
    <s v="PCE.SUPPORTACCOMMODATIONPREV."/>
    <s v="O.NG.PCE.FAC.724FP"/>
    <s v="EASTERN SWAMP (PEC) OIL FACILITIES PREVENTIVE MAINTENANCE (PRODUCTION MAINTENANCE – OIL (ONSHORE))"/>
    <s v="IRETI OMOTOSO"/>
    <s v="PRODUCTION"/>
    <n v="413001"/>
    <n v="4130"/>
    <s v="OF-MTCE"/>
    <s v="BASE JV"/>
    <s v="PRODUCTION"/>
    <s v="PRODUCTION"/>
    <s v="Asset Manager, Swamp East Hub"/>
    <s v="Asset Management Integration Lead"/>
    <x v="6"/>
    <s v="CHIBUIKE.ATU@SHELL.COM"/>
    <x v="0"/>
    <s v="OPEX"/>
    <s v="NON SAL"/>
    <s v="N/A"/>
    <s v="N/A"/>
    <s v="N/A"/>
    <s v="P231 Production Operations"/>
    <s v="S7200 Services"/>
    <s v="A2110 Production Operations"/>
    <n v="1773.7"/>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G.FAC.724FP"/>
    <s v="PBE SOKU G/P FACIL PREV. MTC"/>
    <s v="O.NG.PCE.GAS.724FP"/>
    <s v="EASTERN SWAMP (PEC) GAS PREVENTIVE MAINTENANCE (PRODUCTION MAINTENANCE – GAS (ONSHORE))"/>
    <s v="IRETI OMOTOSO"/>
    <s v="PRODUCTION"/>
    <n v="413003"/>
    <n v="4130"/>
    <s v="GAS"/>
    <s v="BASE JV"/>
    <s v="PRODUCTION"/>
    <s v="PRODUCTION"/>
    <s v="Asset Manager, Swamp East Hub"/>
    <s v="Asset Management Integration Lead"/>
    <x v="6"/>
    <s v="TAIRU.YISA@SHELL.COM"/>
    <x v="0"/>
    <s v="OPEX"/>
    <s v="NON SAL"/>
    <s v="N/A"/>
    <s v="N/A"/>
    <s v="N_SOKU_ES1_G01"/>
    <s v="P233 Facilities Maintenance - Gas"/>
    <s v="S7200 Services"/>
    <s v="A2140 Facilities Maintenance"/>
    <n v="884863.07000000007"/>
    <n v="967377.81000000017"/>
    <n v="157862309"/>
    <n v="1438801"/>
    <n v="1956382.3409836066"/>
    <n v="157862309"/>
    <n v="1438801"/>
    <n v="1956382.3409836066"/>
    <n v="0"/>
    <m/>
    <n v="157862309"/>
    <n v="1438801"/>
    <n v="1956382.3409836064"/>
    <n v="157862309"/>
    <n v="1438801"/>
    <n v="1956382.3409836066"/>
    <s v="Soku Solar 4k Turbine Inspection_x000a_2FSR  for 7 days @ F$2,442 each per day =F$34,188 (NG01010158)_x000a_Solar 4k Turbine Spares @F$30,000 &amp; Other Logistics F$ 10,000_x000a_Purchase of F/Gas Injectors one set (21pc) F$3,859.61_x000a_AGG specialist support and hands-on workshop :$66,315"/>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3031.86174863388"/>
    <n v="163031.86174863388"/>
    <n v="163031.86174863388"/>
    <n v="163031.86174863388"/>
    <n v="163031.86174863388"/>
    <n v="163031.86174863388"/>
    <n v="163031.86174863388"/>
    <n v="163031.86174863388"/>
    <n v="163031.86174863388"/>
    <n v="163031.86174863388"/>
    <n v="163031.86174863388"/>
    <n v="163031.86174863388"/>
    <n v="1956382.3409836066"/>
    <n v="586914.70229508192"/>
  </r>
  <r>
    <s v="O.NG.PCE.AWG.FAC.724FP"/>
    <s v="PCE AWOBA AGG FACIL PREV. MTC"/>
    <s v="O.NG.PCE.GAS.724FP"/>
    <s v="EASTERN SWAMP (PEC) GAS PREVENTIVE MAINTENANCE (PRODUCTION MAINTENANCE – GAS (ONSHORE))"/>
    <s v="IRETI OMOTOSO"/>
    <s v="PRODUCTION"/>
    <n v="413003"/>
    <n v="4130"/>
    <s v="GAS"/>
    <s v="BASE JV"/>
    <s v="PRODUCTION"/>
    <s v="PRODUCTION"/>
    <s v="Asset Manager, Swamp East Hub"/>
    <s v="Asset Management Integration Lead"/>
    <x v="6"/>
    <s v="TAIRU.YISA@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NG.FAC.724FP"/>
    <s v="PCE BONNY NAG FACIL PREVENT MAINT"/>
    <s v="O.NG.PCE.GAS.724FP"/>
    <s v="EASTERN SWAMP (PEC) GAS PREVENTIVE MAINTENANCE (PRODUCTION MAINTENANCE – GAS (ONSHORE))"/>
    <s v="IRETI OMOTOSO"/>
    <s v="PRODUCTION"/>
    <n v="413003"/>
    <n v="4130"/>
    <s v="GAS"/>
    <s v="BASE JV"/>
    <s v="PRODUCTION"/>
    <s v="PRODUCTION"/>
    <s v="Asset Manager, Swamp East Hub"/>
    <s v="Asset Management Integration Lead"/>
    <x v="6"/>
    <s v="TAIRU.YISA@SHELL.COM"/>
    <x v="0"/>
    <s v="OPEX"/>
    <s v="NON SAL"/>
    <s v="N/A"/>
    <s v="N/A"/>
    <s v="N_BONN_ES1_G01"/>
    <s v="P233 Facilities Maintenance"/>
    <s v="S7200 Services"/>
    <s v="A2140 Facilities Maintenance"/>
    <n v="123004.45000000001"/>
    <n v="7529.7499999999991"/>
    <n v="0"/>
    <n v="0"/>
    <n v="0"/>
    <n v="0"/>
    <n v="0"/>
    <n v="0"/>
    <n v="0"/>
    <m/>
    <n v="0"/>
    <n v="0"/>
    <n v="0"/>
    <n v="0"/>
    <n v="0"/>
    <n v="0"/>
    <s v="SPECIALIST INTERVENTION ON COMPRESSOR ENGINE.SPARES FOR BONNY AG COMPRESSOR, ENGINE DRIVER, CONTROL VALVE REPLACEMENT SPARES , DIESEL&amp;GAS GENERATOR SPARES FOR SPECIALIST INTERVENTION.REPAIRS OF GENERATORS - DIESEL AND GAS ENGINES.PREVENTIVE INSPECTION/FIXES OF GENSET ALTERNATORS, AVRS, EIS,EARTHING SYSTEMS, AND LV SWITCHBOARDS &amp; LV SWITCH GEARS (1 CALL OUT PER QUARTER PLUS PROVISION FOR SPARES).MONTHLY PM OF UTILITY PUMPS; SYNTHETIC, LUBE-OIL, ETC.MAINTENANCE AND TOUCH-UP PAINTING OF FACILITIES .INSTRUMENTATION -FIRE&amp;GAS SYSTEM , PROCESS CONTROL SYSTEM- DELTA-V REPAIRS AT BONNY AGG.INSTRUMENT AIR COMPRESSOR AND AIR DRYER  SERVICING AND INSPECTION.GAS ENGINE  ROUTINE(4K) INSPECTION.FISCAL GAS METER VALIDATION .ELECTRICAL INSPECTION.EARTHING INSPECTION.ALTERNATOR GREASING.AIR COMPRESSOR SERVICING AND INSPECTION.6M ESD AND VALVE TESTWORKSHOP SUPPORT SERVICES.SPECIALIST MAINTENANCE SUPPORT FOR SOKU GAS PLANT NAG COMPRESSOR - 10 VENDOR CALLOUTS @ 7.5 K (3DAYS) PER CALLOUT.SPECIALIST MAINTENANCE SUPPORT FOR SOKU GAS PLANT AG2.SOLAR TURBINE RUNHOUR BASED INSPECTION MATERIALS AND VENDOR ENGINEER FOR 3 NOS SOLAR TURBINE.SOKU SPIKING PUMP REPAIRS AND MAINTENANCE.SOKU SPIKING PROJECT CONTINENTAL ESMCO PUMP SHIMS AND PACKINGS TO PREVENT LEAKING..SOKU AG2 &amp; AG3 &amp; LP COMPRESSORS PM - SPARES AND CONSUMABLES FOR RUN-HOUR BASED PM.REPAIRS AND REPLACEMENT SPARES FOR CONTROL VALVES; ESD VALVES.REPAIRS AND RE-CALIBRATION OF INSTRUMENTS.PROVISION  OF MONTHLY SCADA MAINTENANCE SERVICES AT SOKU GAS PLANT.POWER GAS TURBINE INSPECTIONS AND VENDOR SUPPORT- SOLAR CONTRACTS.PLANNED PREVENTIVE MAINTENANCE OF VALVES (GREASING) - THESE SCHEDULES ARE INTEGRITY BASED..INTEGRITY CHECKS/FIXES OF THE PAS AND SIS. THERE IS LIMITED IN-HOUSE CAPABILITY TO ADDRESS THE PAS AND SIS RELATED ISSUES ESPECIALLY FOUNDATION FIELD BUS DEVICES..INSTRUMENT -FIRE&amp;GAS SYSTEM HIMA, PROCESS CONTROL SYSTEM- DELTA-V TRANSMITTERS.INSTRUMENT AIR PACKAGE MTCE INTERVENTION SERVICES .IN-PLANT METERING HARDWARE PM - CONDENSATE, FUEL GAS, FLARE AND EFFLUENT METERING SYSTEMS AND DEVICES (20 DEVICES, TWICE A YEAR).FISCAL METER PM - FOOTPRINTING, RECERTIFICATION OF MOISTURE PROBES ETC.CORROSION MANAGEMENT SYSTEM (CMS) DATA GATHERING PHASE1.AG1 AND AG3 8K INSPECTIONS MATERIALS AND VENDOR ENGINEER .AG MTCE SUPPORT SERVICES FOR THE MECHANICAL AND INSTRUMENTATION.A7420140 (HEATERS, HEAT EXCHANGERS/CONDENSORS).6M ESD AND VALVE TES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2G.FAC.724FP"/>
    <s v="CAW. CHANNEL 2 AGG FACIL PREV. MTC"/>
    <s v="O.NG.PCE.GAS.724FP"/>
    <s v="EASTERN SWAMP (PEC) GAS PREVENTIVE MAINTENANCE (PRODUCTION MAINTENANCE – GAS (ONSHORE))"/>
    <s v="IRETI OMOTOSO"/>
    <s v="PRODUCTION"/>
    <n v="413003"/>
    <n v="4130"/>
    <s v="GAS"/>
    <s v="BASE JV"/>
    <s v="PRODUCTION"/>
    <s v="PRODUCTION"/>
    <s v="Asset Manager, Swamp East Hub"/>
    <s v="Asset Management Integration Lead"/>
    <x v="6"/>
    <s v="TAIRU.YISA@SHELL.COM"/>
    <x v="0"/>
    <s v="OPEX"/>
    <s v="NON SAL"/>
    <s v="N/A"/>
    <s v="N/A"/>
    <s v="N/A"/>
    <s v="P233 Facilities Maintenance - Gas"/>
    <s v="S7200 Services"/>
    <s v="A2140 Facilities Maintenance"/>
    <n v="-1590.86"/>
    <n v="77.5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OKF.FAC.71300"/>
    <s v="PCW OPUKUSHI F/S FACIL OPERATIONS"/>
    <s v="O.NG.PCW.FAC.71300D"/>
    <s v="SOUTHERN SWAMP (PWC) OIL FACILITIES OPERATIONS (FUEL &amp; DIESEL)"/>
    <s v="IRETI OMOTOSO"/>
    <s v="PRODUCTION"/>
    <n v="413001"/>
    <n v="4130"/>
    <s v="OF-MTCE"/>
    <s v="BASE JV"/>
    <s v="PRODUCTION"/>
    <s v="PRODUCTION"/>
    <s v="Asset Manager, Swamp West Hub"/>
    <s v="Asset Management Integration Lead"/>
    <x v="7"/>
    <s v="RICHARD.ITENE@SHELL.COM"/>
    <x v="0"/>
    <s v="OPEX"/>
    <s v="NON SAL"/>
    <s v="N/A"/>
    <s v="N/A"/>
    <s v="N_OPUK_WS2_N02"/>
    <s v="P231 Production Operations"/>
    <s v="S7200 Services"/>
    <s v="A2110 Production Operations"/>
    <n v="1055860.81"/>
    <n v="1431672.54"/>
    <n v="323880296.97337598"/>
    <n v="583043.83000000007"/>
    <n v="1644946.4430274623"/>
    <n v="312360296.97337598"/>
    <n v="500756.13"/>
    <n v="1524888.2512241835"/>
    <n v="-120058.19180327887"/>
    <m/>
    <n v="638216148.48589599"/>
    <n v="1047712.5599999999"/>
    <n v="3140224.522248839"/>
    <n v="652540359.4992044"/>
    <n v="1009718.9052370287"/>
    <n v="3149195.4937590105"/>
    <s v="Using rate from SAP for procurement of Gasket for station desanding, Bean &amp; Bean box, Sample cans and tags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7078.87025228853"/>
    <n v="137078.87025228853"/>
    <n v="137078.87025228853"/>
    <n v="137078.87025228853"/>
    <n v="137078.87025228853"/>
    <n v="137078.87025228853"/>
    <n v="137078.87025228853"/>
    <n v="137078.87025228853"/>
    <n v="137078.87025228853"/>
    <n v="137078.87025228853"/>
    <n v="137078.87025228853"/>
    <n v="137078.87025228853"/>
    <n v="1644946.4430274619"/>
    <n v="493483.93290823867"/>
  </r>
  <r>
    <s v="O.NG.PCW.TNF.FAC.71300"/>
    <s v="PCW TUNU F/S FACIL OPERATIONS"/>
    <s v="O.NG.PCW.FAC.71300D"/>
    <s v="SOUTHERN SWAMP (PWC) OIL FACILITIES OPERATIONS (FUEL &amp; DIESEL)"/>
    <s v="IRETI OMOTOSO"/>
    <s v="PRODUCTION"/>
    <n v="413001"/>
    <n v="4130"/>
    <s v="OF-MTCE"/>
    <s v="BASE JV"/>
    <s v="PRODUCTION"/>
    <s v="PRODUCTION"/>
    <s v="Asset Manager, Swamp West Hub"/>
    <s v="Asset Management Integration Lead"/>
    <x v="7"/>
    <s v="RICHARD.ITENE@SHELL.COM"/>
    <x v="0"/>
    <s v="OPEX"/>
    <s v="NON SAL"/>
    <s v="N/A"/>
    <s v="N/A"/>
    <s v="N_TUNU_WS2_N02"/>
    <s v="P231 Production Operations"/>
    <s v="S7200 Services"/>
    <s v="A2110 Production Operations"/>
    <n v="1694600.7500000002"/>
    <n v="1686054.9999999998"/>
    <n v="314335851.51251996"/>
    <n v="464668.73"/>
    <n v="1495278.0792213769"/>
    <n v="314335851.51251996"/>
    <n v="421017.93000000005"/>
    <n v="1451627.2792213769"/>
    <n v="-43650.800000000047"/>
    <m/>
    <n v="0"/>
    <n v="0"/>
    <n v="0"/>
    <n v="0"/>
    <n v="0"/>
    <n v="0"/>
    <s v="Using rate from SAP for procurement of Gasket for station desanding, Bean &amp; Bean box, Sample cans and tags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4606.50660178141"/>
    <n v="124606.50660178141"/>
    <n v="124606.50660178141"/>
    <n v="124606.50660178141"/>
    <n v="124606.50660178141"/>
    <n v="124606.50660178141"/>
    <n v="124606.50660178141"/>
    <n v="124606.50660178141"/>
    <n v="124606.50660178141"/>
    <n v="124606.50660178141"/>
    <n v="124606.50660178141"/>
    <n v="124606.50660178141"/>
    <n v="1495278.0792213765"/>
    <n v="448583.42376641306"/>
  </r>
  <r>
    <s v="O.NG.PCW.ARF.FAC.724FP"/>
    <s v="PCW AFREMO F/S FACIL PREV. MTC"/>
    <s v="O.NG.PCW.FAC.724AFP"/>
    <s v="PCW AFREMO F/S FACIL PREV.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_AFRE_WS1_N02"/>
    <s v="P233 Facilities Maintenance"/>
    <s v="S7200 Services"/>
    <s v="A2140 Facilities Maintenance"/>
    <n v="249704.77"/>
    <n v="1008.5300000000001"/>
    <n v="751198.15922202123"/>
    <n v="24409.927311686166"/>
    <n v="26872.872096020663"/>
    <n v="751198.15922202077"/>
    <n v="24409.927311686166"/>
    <n v="26872.872096020659"/>
    <n v="0"/>
    <m/>
    <n v="751198.15922202123"/>
    <n v="24409.927311686177"/>
    <n v="26872.87209602067"/>
    <n v="778752.91759958339"/>
    <n v="22563.107043612101"/>
    <n v="25116.395298036965"/>
    <s v="Inspection of Field instruments, USM, Condition monitoring, Preventive work activities on inplot-pi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239.4060080017216"/>
    <n v="2239.4060080017216"/>
    <n v="2239.4060080017216"/>
    <n v="2239.4060080017216"/>
    <n v="2239.4060080017216"/>
    <n v="2239.4060080017216"/>
    <n v="2239.4060080017216"/>
    <n v="2239.4060080017216"/>
    <n v="2239.4060080017216"/>
    <n v="2239.4060080017216"/>
    <n v="2239.4060080017216"/>
    <n v="2239.4060080017216"/>
    <n v="26872.872096020667"/>
    <n v="8061.8616288061985"/>
  </r>
  <r>
    <s v="O.NG.PCW.ARF.FLO.724FP"/>
    <s v="PCW AFREMO F/S FLOWL PREV. MTC          "/>
    <s v="O.NG.PCW.FAC.724AFP"/>
    <s v="PCW AFREMO F/S FACIL PREV.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A"/>
    <s v="P233 Facilities Maintenance"/>
    <s v="S7200 Services"/>
    <s v="A2140 Facilities Maintenance"/>
    <n v="65962.640000000014"/>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ARW.WEL.724WP"/>
    <s v="PCW Afremo Wells Prev. Mtc              "/>
    <s v="O.NG.PCW.FAC.724AFP"/>
    <s v="PCW AFREMO F/S FACIL PREV.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BSF.FAC.724FC"/>
    <s v="PCW BENISEDE F/S FACIL CORR. MTC"/>
    <s v="O.NG.PCW.FAC.724BFC"/>
    <s v="PCW BENISEDE F/S FACIL CORR. MTC (PRODUCTION MAINTENANCE – OIL (ONSHORE))"/>
    <s v="IRETI OMOTOSO"/>
    <s v="PRODUCTION"/>
    <n v="413001"/>
    <n v="4130"/>
    <s v="OF-MTCE"/>
    <s v="BASE JV"/>
    <s v="PRODUCTION"/>
    <s v="PRODUCTION"/>
    <s v="Asset Manager, Swamp West Hub"/>
    <s v="Asset Management Integration Lead"/>
    <x v="7"/>
    <s v="SAMUEL.AKPORHUARHO@SHELL.COM"/>
    <x v="0"/>
    <s v="OPEX"/>
    <s v="NON SAL"/>
    <s v="N/A"/>
    <s v="N/A"/>
    <s v="N_BENS_WS2_N02"/>
    <s v="P233 Facilities Maintenance"/>
    <s v="S7200 Services"/>
    <s v="A2140 Facilities Maintenance"/>
    <n v="26083.149999999998"/>
    <n v="52759.259999999995"/>
    <n v="9631000"/>
    <n v="173000.3"/>
    <n v="204577.34918032784"/>
    <n v="8350000"/>
    <n v="100000.3"/>
    <n v="127377.34918032787"/>
    <n v="-77199.999999999971"/>
    <m/>
    <n v="9631000.0000000019"/>
    <n v="173000.30000000002"/>
    <n v="204577.34918032787"/>
    <n v="9984275.4635729454"/>
    <n v="159911.34416890517"/>
    <n v="192646.67355766892"/>
    <s v="Deployment of shielded ignition system for 2 Gas engines at Benisede FS_x000a_Cost of Spare per Pump @ F$$36.5k = F$73k_x000a_Installation cost per pump @  N640,500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048.112431693986"/>
    <n v="17048.112431693986"/>
    <n v="17048.112431693986"/>
    <n v="17048.112431693986"/>
    <n v="17048.112431693986"/>
    <n v="17048.112431693986"/>
    <n v="17048.112431693986"/>
    <n v="17048.112431693986"/>
    <n v="17048.112431693986"/>
    <n v="17048.112431693986"/>
    <n v="17048.112431693986"/>
    <n v="17048.112431693986"/>
    <n v="204577.34918032787"/>
    <n v="61373.204754098348"/>
  </r>
  <r>
    <s v="O.NG.PCW.BSF.FLO.724FP"/>
    <s v="PCW BENISEDE F/S FLOWL PREV. MTC"/>
    <s v="O.NG.PCW.FAC.724BFC"/>
    <s v="PCW BENISEDE F/S FACIL CORR. MTC (PRODUCTION MAINTENANCE – OIL (ONSHORE))"/>
    <s v="IRETI OMOTOSO"/>
    <s v="PRODUCTION"/>
    <n v="413001"/>
    <n v="4130"/>
    <s v="OF-MTCE"/>
    <s v="BASE JV"/>
    <s v="PRODUCTION"/>
    <s v="PRODUCTION"/>
    <s v="Asset Manager, Swamp West Hub"/>
    <s v="Asset Management Integration Lead"/>
    <x v="7"/>
    <s v="SAMUEL.AKPORHUARHO@SHELL.COM"/>
    <x v="0"/>
    <s v="OPEX"/>
    <s v="NON SAL"/>
    <s v="N/A"/>
    <s v="N/A"/>
    <s v="N/A"/>
    <s v="P233 Facilities Maintenance"/>
    <s v="S7200 Services"/>
    <s v="A2140 Facilities Maintenance"/>
    <n v="11007.45"/>
    <n v="350.6100000000001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ETF.FAC.724FC"/>
    <s v="PCW ESTUARY F/S FACIL CORR. MTC"/>
    <s v="O.NG.PCW.FAC.724EFC"/>
    <s v="PCW ESTUARY F/S FACIL CORR.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_FORC_WS1_G01"/>
    <s v="P233 Facilities Maintenance"/>
    <s v="S7200 Services"/>
    <s v="A2140 Facilities Maintenance"/>
    <n v="42128.94"/>
    <n v="1552.32"/>
    <n v="5544492.3071466601"/>
    <n v="45513.405391026812"/>
    <n v="63692.068693147012"/>
    <n v="5544492.3071466591"/>
    <n v="45513.405391026812"/>
    <n v="63692.068693147005"/>
    <n v="0"/>
    <m/>
    <n v="5544492.3071466582"/>
    <n v="45513.405391026805"/>
    <n v="63692.068693146997"/>
    <n v="5747870.2627155352"/>
    <n v="42069.926085581305"/>
    <n v="60915.402356779785"/>
    <s v="Corrective maintenance activities on Field instruments, USM,  inplot-pi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307.6723910955843"/>
    <n v="5307.6723910955843"/>
    <n v="5307.6723910955843"/>
    <n v="5307.6723910955843"/>
    <n v="5307.6723910955843"/>
    <n v="5307.6723910955843"/>
    <n v="5307.6723910955843"/>
    <n v="5307.6723910955843"/>
    <n v="5307.6723910955843"/>
    <n v="5307.6723910955843"/>
    <n v="5307.6723910955843"/>
    <n v="5307.6723910955843"/>
    <n v="63692.068693147012"/>
    <n v="19107.620607944104"/>
  </r>
  <r>
    <s v="O.NG.PCW.ETF.FLO.71300"/>
    <s v="PCW Estuary F/S Flowl Operations"/>
    <s v="O.NG.PCW.FAC.724EFC"/>
    <s v="PCW ESTUARY F/S FACIL CORR.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_FORC_WS1_G01"/>
    <s v="P233 Facilities Maintenance"/>
    <s v="S7200 Services"/>
    <s v="A2140 Facilities Maintenance"/>
    <n v="0"/>
    <n v="868.36999999999989"/>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NTF.FAC.724FP"/>
    <s v="PCW NORTH BANK F/S FACIL PREV. MTC"/>
    <s v="O.NG.PCW.FAC.724NFP"/>
    <s v="PCW NORTH BANK F/S FACIL PREV.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_FORC_WS1_G01"/>
    <s v="P233 Facilities Maintenance"/>
    <s v="S7200 Services"/>
    <s v="A2140 Facilities Maintenance"/>
    <n v="46770.419999999991"/>
    <n v="77154.880000000005"/>
    <n v="2500000"/>
    <n v="279335.49"/>
    <n v="287532.21131147537"/>
    <n v="2500000"/>
    <n v="279335.49"/>
    <n v="287532.21131147537"/>
    <n v="0"/>
    <m/>
    <n v="2500000"/>
    <n v="279335.49"/>
    <n v="287532.21131147543"/>
    <n v="2591702.6953517138"/>
    <n v="258201.36543104128"/>
    <n v="266698.75131744036"/>
    <s v="24 monthly Logic Panel Overhaul (instrument intervention and Logic panel overhaul)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961.017609289614"/>
    <n v="23961.017609289614"/>
    <n v="23961.017609289614"/>
    <n v="23961.017609289614"/>
    <n v="23961.017609289614"/>
    <n v="23961.017609289614"/>
    <n v="23961.017609289614"/>
    <n v="23961.017609289614"/>
    <n v="23961.017609289614"/>
    <n v="23961.017609289614"/>
    <n v="23961.017609289614"/>
    <n v="23961.017609289614"/>
    <n v="287532.21131147537"/>
    <n v="86259.663393442606"/>
  </r>
  <r>
    <s v="O.NG.PCW.NTF.FLO.724FP"/>
    <s v="PCW NORTH BANK F/S FLOWL PREV. MTC"/>
    <s v="O.NG.PCW.FAC.724NFP"/>
    <s v="PCW NORTH BANK F/S FACIL PREV.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A"/>
    <s v="P233 Facilities Maintenance"/>
    <s v="S7200 Services"/>
    <s v="A2140 Facilities Maintenance"/>
    <n v="9809.84"/>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SBF.FAC.724FP"/>
    <s v="PCW SOUTH BANK F/S FACIL PREV. MTC"/>
    <s v="O.NG.PCW.FAC.724SBFP"/>
    <s v="PCW SOUTH BANK F/S FACIL PREV.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_FORC_WS1_G01"/>
    <s v="P233 Facilities Maintenance"/>
    <s v="S7200 Services"/>
    <s v="A2140 Facilities Maintenance"/>
    <n v="113237.76999999999"/>
    <n v="75600.850000000006"/>
    <n v="9902460"/>
    <n v="320557.21000000002"/>
    <n v="353024.29196721315"/>
    <n v="9902460"/>
    <n v="320557.21000000002"/>
    <n v="353024.29196721315"/>
    <n v="0"/>
    <m/>
    <n v="12379580.07"/>
    <n v="601502.83000000007"/>
    <n v="642091.61711475416"/>
    <n v="12742812.979045015"/>
    <n v="556822.11420109926"/>
    <n v="598601.82888649276"/>
    <s v="24 monthly Logic Panel Overhaul (instrument intervention and Logic panel overhaul)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9418.69099726776"/>
    <n v="29418.69099726776"/>
    <n v="29418.69099726776"/>
    <n v="29418.69099726776"/>
    <n v="29418.69099726776"/>
    <n v="29418.69099726776"/>
    <n v="29418.69099726776"/>
    <n v="29418.69099726776"/>
    <n v="29418.69099726776"/>
    <n v="29418.69099726776"/>
    <n v="29418.69099726776"/>
    <n v="29418.69099726776"/>
    <n v="353024.29196721315"/>
    <n v="105907.28759016395"/>
  </r>
  <r>
    <s v="O.NG.PCW.SBF.FLO.724FP"/>
    <s v="PCW SOUTH BANK F/S FLOWL PREV. MTC      "/>
    <s v="O.NG.PCW.FAC.724SBFP"/>
    <s v="PCW SOUTH BANK F/S FACIL PREV.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A"/>
    <s v="P233 Facilities Maintenance"/>
    <s v="S7200 Services"/>
    <s v="A2140 Facilities Maintenance"/>
    <n v="2505.13"/>
    <n v="0"/>
    <n v="2477120.0699999998"/>
    <n v="280945.62"/>
    <n v="289067.32514754101"/>
    <n v="0"/>
    <n v="0"/>
    <n v="0"/>
    <n v="-289067.32514754101"/>
    <m/>
    <n v="0"/>
    <n v="0"/>
    <n v="0"/>
    <n v="0"/>
    <n v="0"/>
    <n v="0"/>
    <s v="Top Overhaul of 1pc of D3306 at Yokri; D3306 &amp; D3304 Generators for for SouthBank at F$90K each =F$270K_x000a__x000a_Total =F$270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4088.943762295083"/>
    <n v="24088.943762295083"/>
    <n v="24088.943762295083"/>
    <n v="24088.943762295083"/>
    <n v="24088.943762295083"/>
    <n v="24088.943762295083"/>
    <n v="24088.943762295083"/>
    <n v="24088.943762295083"/>
    <n v="24088.943762295083"/>
    <n v="24088.943762295083"/>
    <n v="24088.943762295083"/>
    <n v="24088.943762295083"/>
    <n v="289067.32514754101"/>
    <n v="86720.197544262293"/>
  </r>
  <r>
    <s v="O.NG.PCW.SBW.WEL.71300"/>
    <s v="PCW SOUTH BANK F/S FLOWL OPERATIONS"/>
    <s v="O.NG.PCW.FAC.724SBFP"/>
    <s v="PCW SOUTH BANK F/S FACIL PREV.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A"/>
    <s v="P231 Production Operations"/>
    <s v="S7200 Services"/>
    <s v="A2130 Well/Mine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UF.FLO.724FP"/>
    <s v="PBE NUN RIVER F/S FLOWL PREV. MTC       "/>
    <s v="O.NG.PBE.NUF.FLO.724FC"/>
    <s v="PBE NUN RIVER F/S FLOWL CORR. MTC       "/>
    <s v="IRETI OMOTOSO"/>
    <s v="PRODUCTION"/>
    <n v="413001"/>
    <n v="4130"/>
    <s v="OF-MTCE"/>
    <s v="BASE JV"/>
    <s v="PRODUCTION"/>
    <s v="PRODUCTION"/>
    <s v="Asset Manager, Central Hub"/>
    <s v="Asset Management Integration Lead"/>
    <x v="1"/>
    <s v="MUSTAPHA.ODIOH@SHELL.COM"/>
    <x v="0"/>
    <s v="OPEX"/>
    <s v="NON SAL"/>
    <s v="N/A"/>
    <s v="N/A"/>
    <s v="N/A"/>
    <s v="P233 Facilities Maintenance"/>
    <s v="S7200 Services"/>
    <s v="A2140 Facilities Maintenance"/>
    <n v="10422.98"/>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TNF.FAC.724FC"/>
    <s v="PCW TUNU F/S FACIL CORR. MTC"/>
    <s v="O.NG.PCW.FAC.724TFC"/>
    <s v="PCW TUNU F/S FACIL CORR. MTC (PRODUCTION MAINTENANCE – OIL (ONSHORE))"/>
    <s v="IRETI OMOTOSO"/>
    <s v="PRODUCTION"/>
    <n v="413001"/>
    <n v="4130"/>
    <s v="OF-MTCE"/>
    <s v="BASE JV"/>
    <s v="PRODUCTION"/>
    <s v="PRODUCTION"/>
    <s v="Asset Manager, Swamp West Hub"/>
    <s v="Asset Management Integration Lead"/>
    <x v="7"/>
    <s v="SAMUEL.AKPORHUARHO@SHELL.COM"/>
    <x v="0"/>
    <s v="OPEX"/>
    <s v="NON SAL"/>
    <s v="N/A"/>
    <s v="N/A"/>
    <s v="N_TUNU_WS2_N02"/>
    <s v="P233 Facilities Maintenance"/>
    <s v="S7200 Services"/>
    <s v="A2140 Facilities Maintenance"/>
    <n v="75079.710000000006"/>
    <n v="86221.84"/>
    <n v="12196320"/>
    <n v="216072"/>
    <n v="256059.93442622951"/>
    <n v="10915320"/>
    <n v="143072"/>
    <n v="178859.93442622951"/>
    <n v="-77200"/>
    <m/>
    <n v="12196320"/>
    <n v="216072"/>
    <n v="256059.93442622951"/>
    <n v="12643694.166948806"/>
    <n v="199724.300809095"/>
    <n v="241179.03578269764"/>
    <s v="Deployment of shielded ignition system for 2 Gas engines at Tunu FS._x000a_Cost of Spare per Pump @ F$$36.5k = F$73k_x000a_Installation cost per pump @  N640,500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338.327868852459"/>
    <n v="21338.327868852459"/>
    <n v="21338.327868852459"/>
    <n v="21338.327868852459"/>
    <n v="21338.327868852459"/>
    <n v="21338.327868852459"/>
    <n v="21338.327868852459"/>
    <n v="21338.327868852459"/>
    <n v="21338.327868852459"/>
    <n v="21338.327868852459"/>
    <n v="21338.327868852459"/>
    <n v="21338.327868852459"/>
    <n v="256059.93442622956"/>
    <n v="76817.980327868849"/>
  </r>
  <r>
    <s v="O.NG.PCW.TNF.FLO.724FC"/>
    <s v="PCW TUNU F/S FLOWL CORR. MTC"/>
    <s v="O.NG.PCW.FAC.724TFC"/>
    <s v="PCW TUNU F/S FACIL CORR. MTC (PRODUCTION MAINTENANCE – OIL (ONSHORE))"/>
    <s v="IRETI OMOTOSO"/>
    <s v="PRODUCTION"/>
    <n v="413001"/>
    <n v="4130"/>
    <s v="OF-MTCE"/>
    <s v="BASE JV"/>
    <s v="PRODUCTION"/>
    <s v="PRODUCTION"/>
    <s v="Asset Manager, Swamp West Hub"/>
    <s v="Asset Management Integration Lead"/>
    <x v="7"/>
    <s v="SAMUEL.AKPORHUARHO@SHELL.COM"/>
    <x v="0"/>
    <s v="OPEX"/>
    <s v="NON SAL"/>
    <s v="N/A"/>
    <s v="N/A"/>
    <s v="N/A"/>
    <s v="P233 Facilities Maintenance"/>
    <s v="S7200 Services"/>
    <s v="A2140 Facilities Maintenance"/>
    <n v="0"/>
    <n v="2550.3999999999996"/>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TNF.FAC.724FP"/>
    <s v="PCW TUNU F/S FACIL PREV. MTC"/>
    <s v="O.NG.PCW.FAC.724TFP"/>
    <s v="PCW TUNU F/S FACIL PREV. MTC (PRODUCTION MAINTENANCE – OIL (ONSHORE))"/>
    <s v="IRETI OMOTOSO"/>
    <s v="PRODUCTION"/>
    <n v="413001"/>
    <n v="4130"/>
    <s v="OF-MTCE"/>
    <s v="BASE JV"/>
    <s v="PRODUCTION"/>
    <s v="PRODUCTION"/>
    <s v="Asset Manager, Swamp West Hub"/>
    <s v="Asset Management Integration Lead"/>
    <x v="7"/>
    <s v="SAMUEL.AKPORHUARHO@SHELL.COM"/>
    <x v="0"/>
    <s v="OPEX"/>
    <s v="NON SAL"/>
    <s v="N/A"/>
    <s v="N/A"/>
    <s v="N_TUNU_WS2_N02"/>
    <s v="P233 Facilities Maintenance"/>
    <s v="S7200 Services"/>
    <s v="A2140 Facilities Maintenance"/>
    <n v="17447.540000000005"/>
    <n v="184956.51"/>
    <n v="3668280"/>
    <n v="318065.76999999996"/>
    <n v="330092.91754098359"/>
    <n v="3668280"/>
    <n v="318065.76999999996"/>
    <n v="330092.91754098359"/>
    <n v="0"/>
    <m/>
    <n v="3668280"/>
    <n v="318065.77"/>
    <n v="330092.91754098365"/>
    <n v="3802836.4653219143"/>
    <n v="294001.36771333829"/>
    <n v="306469.68399308226"/>
    <s v="24 monthly Logic Panel Overhaul (instrument intervention and Logic panel overhaul)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507.743128415299"/>
    <n v="27507.743128415299"/>
    <n v="27507.743128415299"/>
    <n v="27507.743128415299"/>
    <n v="27507.743128415299"/>
    <n v="27507.743128415299"/>
    <n v="27507.743128415299"/>
    <n v="27507.743128415299"/>
    <n v="27507.743128415299"/>
    <n v="27507.743128415299"/>
    <n v="27507.743128415299"/>
    <n v="27507.743128415299"/>
    <n v="330092.9175409837"/>
    <n v="99027.875262295071"/>
  </r>
  <r>
    <s v="O.NG.PCW.TNF.FLO.724FP"/>
    <s v="PCW TUNU F/S FLOWL PREV. MTC"/>
    <s v="O.NG.PCW.FAC.724TFP"/>
    <s v="PCW TUNU F/S FACIL PREV. MTC (PRODUCTION MAINTENANCE – OIL (ONSHORE))"/>
    <s v="IRETI OMOTOSO"/>
    <s v="PRODUCTION"/>
    <n v="413001"/>
    <n v="4130"/>
    <s v="OF-MTCE"/>
    <s v="BASE JV"/>
    <s v="PRODUCTION"/>
    <s v="PRODUCTION"/>
    <s v="Asset Manager, Swamp West Hub"/>
    <s v="Asset Management Integration Lead"/>
    <x v="7"/>
    <s v="SAMUEL.AKPORHUARHO@SHELL.COM"/>
    <x v="0"/>
    <s v="OPEX"/>
    <s v="NON SAL"/>
    <s v="N/A"/>
    <s v="N/A"/>
    <s v="N/A"/>
    <s v="P233 Facilities Maintenance"/>
    <s v="S7200 Services"/>
    <s v="A2140 Facilities Maintenance"/>
    <n v="11299.400000000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YKF.FAC.724FC"/>
    <s v="PCW YOKRI F/S FACIL CORR. MTC"/>
    <s v="O.NG.PCW.FAC.724YKFC"/>
    <s v="PCW YOKRI F/S FACIL CORR.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_FORC_WS1_G01"/>
    <s v="P233 Facilities Maintenance"/>
    <s v="S7200 Services"/>
    <s v="A2140 Facilities Maintenance"/>
    <n v="26611.689999999995"/>
    <n v="102424.93"/>
    <n v="6749010.5673512025"/>
    <n v="80885.035154890415"/>
    <n v="103012.93865440256"/>
    <n v="6749010.5673512034"/>
    <n v="79885.035154890385"/>
    <n v="102012.93865440253"/>
    <n v="-1000.0000000000291"/>
    <m/>
    <n v="6749010.5673512043"/>
    <n v="80885.035154890385"/>
    <n v="103012.93865440253"/>
    <n v="6996571.5513445269"/>
    <n v="74765.388815901882"/>
    <n v="97704.967672769184"/>
    <s v="Corrective maintenance activities on Field instruments, USM,  inplot-pi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584.4115545335462"/>
    <n v="8584.4115545335462"/>
    <n v="8584.4115545335462"/>
    <n v="8584.4115545335462"/>
    <n v="8584.4115545335462"/>
    <n v="8584.4115545335462"/>
    <n v="8584.4115545335462"/>
    <n v="8584.4115545335462"/>
    <n v="8584.4115545335462"/>
    <n v="8584.4115545335462"/>
    <n v="8584.4115545335462"/>
    <n v="8584.4115545335462"/>
    <n v="103012.93865440258"/>
    <n v="30903.881596320767"/>
  </r>
  <r>
    <s v="O.NG.PCW.YKF.FLO.724FC"/>
    <s v="PCW YOKRI F/S FLOWL CORR. MTC           "/>
    <s v="O.NG.PCW.FAC.724YKFC"/>
    <s v="PCW YOKRI F/S FACIL CORR.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YKF.FLO.724FP"/>
    <s v="PCW YOKRI F/S FLOWL PREV. MTC"/>
    <s v="O.NG.PCW.FAC.724YKFC"/>
    <s v="PCW YOKRI F/S FACIL CORR.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A"/>
    <s v="P233 Facilities Maintenance"/>
    <s v="S7200 Services"/>
    <s v="A2140 Facilities Maintenance"/>
    <n v="34334.450000000004"/>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OKF.FLO.724FC"/>
    <s v="PCWOPUKUSHIF/SFLOWLCORR.MTC"/>
    <s v="O.NG.PCW.OKF.FLO.724FC"/>
    <s v="PCWOPUKUSHIF/SFLOWLCORR.MTC"/>
    <s v="IRETI OMOTOSO"/>
    <s v="PRODUCTION"/>
    <n v="413001"/>
    <n v="4130"/>
    <s v="OF-MTCE"/>
    <s v="BASE JV"/>
    <s v="PRODUCTION"/>
    <s v="PRODUCTION"/>
    <s v="Asset Manager, Swamp West Hub"/>
    <s v="Asset Management Integration Lead"/>
    <x v="7"/>
    <s v="RICHARD.ITENE@SHELL.COM"/>
    <x v="0"/>
    <s v="OPEX"/>
    <s v="NON SAL"/>
    <s v="N/A"/>
    <s v="N/A"/>
    <s v="N_OPUK_WS2_N02"/>
    <s v="P233 Facilities Maintenance"/>
    <s v="S7200 Services"/>
    <s v="A2140 Facilities Maintenance"/>
    <n v="27370.52"/>
    <n v="215482.34999999998"/>
    <n v="13728000"/>
    <n v="155385.60000000001"/>
    <n v="200395.43606557377"/>
    <n v="11321940"/>
    <n v="275385.59999999998"/>
    <n v="312506.71475409833"/>
    <n v="112111.27868852456"/>
    <m/>
    <n v="13728000"/>
    <n v="155385.60000000001"/>
    <n v="200395.4360655738"/>
    <n v="14231557.840715332"/>
    <n v="143629.34723518882"/>
    <n v="190290.19261458336"/>
    <s v="Payment for QA/QC Inspector s for Fims Activ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699.619672131146"/>
    <n v="16699.619672131146"/>
    <n v="16699.619672131146"/>
    <n v="16699.619672131146"/>
    <n v="16699.619672131146"/>
    <n v="16699.619672131146"/>
    <n v="16699.619672131146"/>
    <n v="16699.619672131146"/>
    <n v="16699.619672131146"/>
    <n v="16699.619672131146"/>
    <n v="16699.619672131146"/>
    <n v="16699.619672131146"/>
    <n v="200395.43606557374"/>
    <n v="60118.630819672129"/>
  </r>
  <r>
    <s v="O.NG.PCW.OKF.FLO.724FP"/>
    <s v="PCW OPUKUSHI F/S FLOWL PREV. MTC"/>
    <s v="O.NG.PCW.OKF.FLO.724FC"/>
    <s v="PCWOPUKUSHIF/SFLOWLCORR.MTC"/>
    <s v="IRETI OMOTOSO"/>
    <s v="PRODUCTION"/>
    <n v="413001"/>
    <n v="4130"/>
    <s v="OF-MTCE"/>
    <s v="BASE JV"/>
    <s v="PRODUCTION"/>
    <s v="PRODUCTION"/>
    <s v="Asset Manager, Swamp West Hub"/>
    <s v="Asset Management Integration Lead"/>
    <x v="7"/>
    <s v="RICHARD.ITENE@SHELL.COM"/>
    <x v="0"/>
    <s v="OPEX"/>
    <s v="NON SAL"/>
    <s v="N/A"/>
    <s v="N/A"/>
    <s v="N/A"/>
    <s v="P233 Facilities Maintenance"/>
    <s v="S7200 Services"/>
    <s v="A2140 Facilities Maintenance"/>
    <n v="11144.150000000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SUU.ACC.724FP"/>
    <s v="PCW.SUPPORT ACCOMMODATION PREV.         "/>
    <s v="O.NG.PCW.SUU.INF.71300"/>
    <s v="PCW.SUPPORT IT INFRASTRUCTURE OPERATE"/>
    <s v="IRETI OMOTOSO"/>
    <s v="PRODUCTION"/>
    <n v="414001"/>
    <n v="4140"/>
    <s v="OF-MTCE"/>
    <s v="BASE JV"/>
    <s v="PRODUCTION"/>
    <s v="PRODUCTION"/>
    <s v="Asset Manager, Swamp West Hub"/>
    <s v="Asset Management Integration Lead"/>
    <x v="7"/>
    <s v="RICHARD.ITENE@SHELL.COM"/>
    <x v="0"/>
    <s v="OPEX"/>
    <s v="NON SAL"/>
    <s v="N/A"/>
    <s v="N/A"/>
    <s v="N/A"/>
    <s v="P233 Facilities Maintenance"/>
    <s v="S7200 Services"/>
    <s v="A2140 Facilities Maintenance"/>
    <n v="1217.9100000000001"/>
    <n v="0"/>
    <n v="0"/>
    <n v="0"/>
    <n v="0"/>
    <n v="13500000"/>
    <n v="0"/>
    <n v="44262.295081967211"/>
    <n v="44262.295081967211"/>
    <m/>
    <n v="13500000"/>
    <n v="0"/>
    <n v="44262.295081967211"/>
    <n v="13500000"/>
    <n v="0"/>
    <n v="44262.295081967211"/>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SUU.HEL.724FC"/>
    <s v="PCW.SUPPORT HELIPAD CORR. MTC"/>
    <s v="O.NG.PCW.SUU.INF.71300"/>
    <s v="PCW.SUPPORT IT INFRASTRUCTURE OPERATE"/>
    <s v="IRETI OMOTOSO"/>
    <s v="PRODUCTION"/>
    <n v="414001"/>
    <n v="4140"/>
    <s v="OF-MTCE"/>
    <s v="BASE JV"/>
    <s v="PRODUCTION"/>
    <s v="PRODUCTION"/>
    <s v="Asset Manager, Swamp West Hub"/>
    <s v="Asset Management Integration Lead"/>
    <x v="7"/>
    <s v="RICHARD.ITENE@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SUU.HEL.724FP"/>
    <s v="PCW.SUPPORT HELIPAD PREV. MTC           "/>
    <s v="O.NG.PCW.SUU.INF.71300"/>
    <s v="PCW.SUPPORT IT INFRASTRUCTURE OPERATE"/>
    <s v="IRETI OMOTOSO"/>
    <s v="PRODUCTION"/>
    <n v="414001"/>
    <n v="4140"/>
    <s v="OF-MTCE"/>
    <s v="BASE JV"/>
    <s v="PRODUCTION"/>
    <s v="PRODUCTION"/>
    <s v="Asset Manager, Swamp West Hub"/>
    <s v="Asset Management Integration Lead"/>
    <x v="7"/>
    <s v="RICHARD.ITENE@SHELL.COM"/>
    <x v="0"/>
    <s v="OPEX"/>
    <s v="NON SAL"/>
    <s v="N/A"/>
    <s v="N/A"/>
    <s v="N/A"/>
    <s v="P233 Facilities Maintenance"/>
    <s v="S7200 Services"/>
    <s v="A2140 Facilities Maintenance"/>
    <n v="3572.47"/>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SUU.INF.71300"/>
    <s v="PCW.SUPPORT IT INFRASTRUCTURE OPERATE"/>
    <s v="O.NG.PCW.SUU.INF.71300"/>
    <s v="PCW.SUPPORT IT INFRASTRUCTURE OPERATE"/>
    <s v="IRETI OMOTOSO"/>
    <s v="PRODUCTION"/>
    <n v="414001"/>
    <n v="4140"/>
    <s v="OF-MTCE"/>
    <s v="BASE JV"/>
    <s v="PRODUCTION"/>
    <s v="PRODUCTION"/>
    <s v="Asset Manager, Swamp West Hub"/>
    <s v="Asset Management Integration Lead"/>
    <x v="7"/>
    <s v="RICHARD.ITENE@SHELL.COM"/>
    <x v="0"/>
    <s v="OPEX"/>
    <s v="NON SAL"/>
    <s v="N/A"/>
    <s v="N/A"/>
    <s v="C_OPSE_OIL_Z11"/>
    <s v="P231 Production Operations"/>
    <s v="S7200 Services"/>
    <s v="A2110 Production Operations"/>
    <n v="6341.23"/>
    <n v="33205.93"/>
    <n v="13500000"/>
    <n v="0"/>
    <n v="44262.295081967211"/>
    <n v="13500000"/>
    <n v="0"/>
    <n v="44262.295081967211"/>
    <n v="0"/>
    <m/>
    <n v="0"/>
    <n v="0"/>
    <n v="0"/>
    <n v="0"/>
    <n v="0"/>
    <n v="0"/>
    <s v="Charge back for Field Location phone bills @10000 per month for 25 Zero Fcailities acrross Swamp wes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688.5245901639341"/>
    <n v="3688.5245901639341"/>
    <n v="3688.5245901639341"/>
    <n v="3688.5245901639341"/>
    <n v="3688.5245901639341"/>
    <n v="3688.5245901639341"/>
    <n v="3688.5245901639341"/>
    <n v="3688.5245901639341"/>
    <n v="3688.5245901639341"/>
    <n v="3688.5245901639341"/>
    <n v="3688.5245901639341"/>
    <n v="3688.5245901639341"/>
    <n v="44262.295081967219"/>
    <n v="13278.688524590163"/>
  </r>
  <r>
    <s v="O.NG.PCW.SUU.JET.724FC"/>
    <s v="PCW.SUPPORT - JETTY CORR. MTC"/>
    <s v="O.NG.PCW.SUU.INF.71300"/>
    <s v="PCW.SUPPORT IT INFRASTRUCTURE OPERATE"/>
    <s v="IRETI OMOTOSO"/>
    <s v="PRODUCTION"/>
    <n v="414001"/>
    <n v="4140"/>
    <s v="OF-MTCE"/>
    <s v="BASE JV"/>
    <s v="PRODUCTION"/>
    <s v="PRODUCTION"/>
    <s v="Asset Manager, Swamp West Hub"/>
    <s v="Asset Management Integration Lead"/>
    <x v="7"/>
    <s v="RICHARD.ITENE@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SUU.JET.724FP"/>
    <s v="PCW.SUPPORT - JETTY PREV. MTC           "/>
    <s v="O.NG.PCW.SUU.INF.71300"/>
    <s v="PCW.SUPPORT IT INFRASTRUCTURE OPERATE"/>
    <s v="IRETI OMOTOSO"/>
    <s v="PRODUCTION"/>
    <n v="414001"/>
    <n v="4140"/>
    <s v="OF-MTCE"/>
    <s v="BASE JV"/>
    <s v="PRODUCTION"/>
    <s v="PRODUCTION"/>
    <s v="Asset Manager, Swamp West Hub"/>
    <s v="Asset Management Integration Lead"/>
    <x v="7"/>
    <s v="RICHARD.ITENE@SHELL.COM"/>
    <x v="0"/>
    <s v="OPEX"/>
    <s v="NON SAL"/>
    <s v="N/A"/>
    <s v="N/A"/>
    <s v="N/A"/>
    <s v="P233 Facilities Maintenance"/>
    <s v="S7200 Services"/>
    <s v="A2140 Facilities Maintenance"/>
    <n v="1773.7"/>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A.FAC.71300"/>
    <s v="PBE SOKU AGG OPERATIONS"/>
    <s v="O.NG.PEC.GAS.71300"/>
    <s v="EASTERN SWAMP (PEC) GAS FACILITIES OPERATIONS "/>
    <s v="IRETI OMOTOSO"/>
    <s v="PRODUCTION"/>
    <n v="413003"/>
    <n v="4130"/>
    <s v="GAS"/>
    <s v="BASE JV"/>
    <s v="PRODUCTION"/>
    <s v="PRODUCTION"/>
    <s v="Asset Manager, Swamp East Hub"/>
    <s v="Asset Management Integration Lead"/>
    <x v="6"/>
    <s v="GOODI.EMOGHWARE@SHELL.COM"/>
    <x v="0"/>
    <s v="OPEX"/>
    <s v="NON SAL"/>
    <s v="N/A"/>
    <s v="N/A"/>
    <s v="N/A"/>
    <s v="P231 Production Operations - Gas"/>
    <s v="S7200 Services"/>
    <s v="A2110 Production Operations"/>
    <n v="2240.14"/>
    <n v="-2240.14"/>
    <n v="0"/>
    <n v="0"/>
    <n v="0"/>
    <n v="0"/>
    <n v="0"/>
    <n v="0"/>
    <n v="0"/>
    <m/>
    <n v="280847049"/>
    <n v="936416"/>
    <n v="1857225.9967213115"/>
    <n v="280847049"/>
    <n v="936416"/>
    <n v="1857225.9967213115"/>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G.FAC.71300"/>
    <s v="PBE SOKU G/P FACIL OPERATIONS"/>
    <s v="O.NG.PEC.GAS.71300"/>
    <s v="EASTERN SWAMP (PEC) GAS FACILITIES OPERATIONS "/>
    <s v="IRETI OMOTOSO"/>
    <s v="PRODUCTION"/>
    <n v="413003"/>
    <n v="4130"/>
    <s v="GAS"/>
    <s v="BASE JV"/>
    <s v="PRODUCTION"/>
    <s v="PRODUCTION"/>
    <s v="Asset Manager, Swamp East Hub"/>
    <s v="Asset Management Integration Lead"/>
    <x v="6"/>
    <s v="GOODI.EMOGHWARE@SHELL.COM"/>
    <x v="0"/>
    <s v="OPEX"/>
    <s v="NON SAL"/>
    <s v="N/A"/>
    <s v="N/A"/>
    <s v="N_SOKU_ES1_G01"/>
    <s v="P231 Production Operations - Gas"/>
    <s v="S7200 Services"/>
    <s v="A2110 Production Operations"/>
    <n v="3248275.6500000004"/>
    <n v="5505424.9100000011"/>
    <n v="280847049"/>
    <n v="936416"/>
    <n v="1857225.9967213115"/>
    <n v="280847049"/>
    <n v="936416"/>
    <n v="1857225.9967213115"/>
    <n v="0"/>
    <m/>
    <n v="0"/>
    <n v="0"/>
    <n v="0"/>
    <n v="0"/>
    <n v="0"/>
    <n v="0"/>
    <s v="1.LGSP Grass Cutting &amp; Gardening services within the perimeter fence N3,530,094.50_x000a_2.LGSP Grass Cutting services outside the perimeter fence N3,471,105.95_x000a_3.Soku-Sombreiro Grass Cutting N2,023,875.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4768.83306010929"/>
    <n v="154768.83306010929"/>
    <n v="154768.83306010929"/>
    <n v="154768.83306010929"/>
    <n v="154768.83306010929"/>
    <n v="154768.83306010929"/>
    <n v="154768.83306010929"/>
    <n v="154768.83306010929"/>
    <n v="154768.83306010929"/>
    <n v="154768.83306010929"/>
    <n v="154768.83306010929"/>
    <n v="154768.83306010929"/>
    <n v="1857225.9967213115"/>
    <n v="557167.79901639337"/>
  </r>
  <r>
    <s v="O.NG.PCE.AWG.FAC.71300"/>
    <s v="PCE AWOBA AGG FACIL OPERATIONS"/>
    <s v="O.NG.PEC.GAS.71300"/>
    <s v="EASTERN SWAMP (PEC) GAS FACILITIES OPERATIONS "/>
    <s v="IRETI OMOTOSO"/>
    <s v="PRODUCTION"/>
    <n v="413003"/>
    <n v="4130"/>
    <s v="GAS"/>
    <s v="BASE JV"/>
    <s v="PRODUCTION"/>
    <s v="PRODUCTION"/>
    <s v="Asset Manager, Swamp East Hub"/>
    <s v="Asset Management Integration Lead"/>
    <x v="6"/>
    <s v="GOODI.EMOGHWARE@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HC.FAC.71300"/>
    <s v="PCE BONNY HEATER CHOKE FACIL OPERATIONS"/>
    <s v="O.NG.PEC.GAS.71300"/>
    <s v="EASTERN SWAMP (PEC) GAS FACILITIES OPERATIONS "/>
    <s v="IRETI OMOTOSO"/>
    <s v="PRODUCTION"/>
    <n v="413003"/>
    <n v="4130"/>
    <s v="GAS"/>
    <s v="BASE JV"/>
    <s v="PRODUCTION"/>
    <s v="PRODUCTION"/>
    <s v="Asset Manager, Swamp East Hub"/>
    <s v="Asset Management Integration Lead"/>
    <x v="6"/>
    <s v="GOODI.EMOGHWARE@SHELL.COM"/>
    <x v="0"/>
    <s v="OPEX"/>
    <s v="NON SAL"/>
    <s v="N/A"/>
    <s v="N/A"/>
    <s v="N_BONN_ES1_G01"/>
    <s v="P231 Production Operations"/>
    <s v="S7200 Services"/>
    <s v="A2110 Production Operations"/>
    <n v="99738.540000000008"/>
    <n v="0"/>
    <n v="0"/>
    <n v="0"/>
    <n v="0"/>
    <n v="0"/>
    <n v="0"/>
    <n v="0"/>
    <n v="0"/>
    <m/>
    <n v="0"/>
    <n v="0"/>
    <n v="0"/>
    <n v="0"/>
    <n v="0"/>
    <n v="0"/>
    <s v="TURBO T46 - TOP UP OIL REQUIRED FOR THE COMPRESSOR 1 DRUM/MONTH (OLOMA).SURVEILLANCE OF BNAG FACILITIES AND WELLHEADS.PROVISION OF GRASS CUTTING SERVICES OUTSIDE THE PERIMETER FENCE OF BNAG PLANT( 50M AWAY FROM THE CITADEL FENCE) ON CALL-OFF BASIS..PROVISION OF FIRE ALARM MAINTENANCE SERVICES FOR THE BNAG.BNAG GAS ANALYSIS @ N363,200/MNTH = N4.36MLN/YR.AERO SHELL 500 - TOP UP OIL REQUIRED FOR THE TURBINES 1DRUM/MONTH (OLOMA).1.BNAG MANIFOLD OPERATION SUPPORT SERVICES AT  N8,083,200WASTE MANAGEMENT (4K) AND GUARD HUT MAINTENANCE (6K).PROVISION OF GRASS CUTTING SERVICES OUTSIDE THE PERIMETER FENCE OF BONNY HEATER CHOKE/FACILITY ATTENDANT GUARD HUT  ( 50M AWAY FROM THE CITADEL FENCE) ON CALL-OFF BASIS..O&amp;M SUPPORT SERVICE FOR DAY-TO-DAY PRODUCTION OPERATIONS E.G. BEAN CHANGES, WELL TESTING, FACILITY OPTIMIZATION (CONTRACT NUMBER NG01018093).1.FLOWSTATION OPERATION SUPPORT SERVICES AT BONNY HEATER CHOKE N10,611,6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NG.FAC.71300"/>
    <s v="PCE BONNY NAG FACIL OPERATIONS"/>
    <s v="O.NG.PEC.GAS.71300"/>
    <s v="EASTERN SWAMP (PEC) GAS FACILITIES OPERATIONS "/>
    <s v="IRETI OMOTOSO"/>
    <s v="PRODUCTION"/>
    <n v="413003"/>
    <n v="4130"/>
    <s v="GAS"/>
    <s v="BASE JV"/>
    <s v="PRODUCTION"/>
    <s v="PRODUCTION"/>
    <s v="Asset Manager, Swamp East Hub"/>
    <s v="Asset Management Integration Lead"/>
    <x v="6"/>
    <s v="GOODI.EMOGHWARE@SHELL.COM"/>
    <x v="0"/>
    <s v="OPEX"/>
    <s v="NON SAL"/>
    <s v="N/A"/>
    <s v="N/A"/>
    <s v="N_BONN_ES1_G01"/>
    <s v="P231 Production Operations - Gas"/>
    <s v="S7200 Services"/>
    <s v="A2340 Overhead"/>
    <n v="95955.540000000008"/>
    <n v="293804.22000000003"/>
    <n v="0"/>
    <n v="0"/>
    <n v="0"/>
    <n v="0"/>
    <n v="0"/>
    <n v="0"/>
    <n v="0"/>
    <m/>
    <n v="0"/>
    <n v="0"/>
    <n v="0"/>
    <n v="0"/>
    <n v="0"/>
    <n v="0"/>
    <s v="TURBO T46 - TOP UP OIL REQUIRED FOR THE COMPRESSOR 1 DRUM/MONTH (OLOMA).SURVEILLANCE OF BNAG FACILITIES AND WELLHEADS.PROVISION OF GRASS CUTTING SERVICES OUTSIDE THE PERIMETER FENCE OF BNAG PLANT( 50M AWAY FROM THE CITADEL FENCE) ON CALL-OFF BASIS..PROVISION OF FIRE ALARM MAINTENANCE SERVICES FOR THE BNAG.BNAG GAS ANALYSIS @ N363,200/MNTH = N4.36MLN/YR.AERO SHELL 500 - TOP UP OIL REQUIRED FOR THE TURBINES 1DRUM/MONTH (OLOMA).1.BNAG MANIFOLD OPERATION SUPPORT SERVICES AT  N8,083,200WASTE MANAGEMENT (4K) AND GUARD HUT MAINTENANCE (6K).PROVISION OF GRASS CUTTING SERVICES OUTSIDE THE PERIMETER FENCE OF BONNY HEATER CHOKE/FACILITY ATTENDANT GUARD HUT  ( 50M AWAY FROM THE CITADEL FENCE) ON CALL-OFF BASIS..O&amp;M SUPPORT SERVICE FOR DAY-TO-DAY PRODUCTION OPERATIONS E.G. BEAN CHANGES, WELL TESTING, FACILITY OPTIMIZATION (CONTRACT NUMBER NG01018093).1.FLOWSTATION OPERATION SUPPORT SERVICES AT BONNY HEATER CHOKE N10,611,6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2G.FAC.71300"/>
    <s v="PCE CAW CHANNEL 2 G/P FACILITIES OPERATIONS"/>
    <s v="O.NG.PEC.GAS.71300"/>
    <s v="EASTERN SWAMP (PEC) GAS FACILITIES OPERATIONS "/>
    <s v="IRETI OMOTOSO"/>
    <s v="PRODUCTION"/>
    <n v="413003"/>
    <n v="4130"/>
    <s v="GAS"/>
    <s v="BASE JV"/>
    <s v="PRODUCTION"/>
    <s v="PRODUCTION"/>
    <s v="Asset Manager, Swamp East Hub"/>
    <s v="Asset Management Integration Lead"/>
    <x v="6"/>
    <s v="GOODI.EMOGHWARE@SHELL.COM"/>
    <x v="0"/>
    <s v="OPEX"/>
    <s v="NON SAL"/>
    <s v="N/A"/>
    <s v="N/A"/>
    <s v="N/A"/>
    <s v="P231 Production Operations - Gas"/>
    <s v="S7200 Services"/>
    <s v="A2110 Production Operations"/>
    <n v="-34655.729999999996"/>
    <n v="24198.04"/>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3G.FAC.71300"/>
    <s v="CAW. CHANNEL 3 AGG FACIL. OPERATIONS"/>
    <s v="O.NG.PEC.GAS.71300"/>
    <s v="EASTERN SWAMP (PEC) GAS FACILITIES OPERATIONS "/>
    <s v="IRETI OMOTOSO"/>
    <s v="PRODUCTION"/>
    <n v="413003"/>
    <n v="4130"/>
    <s v="GAS"/>
    <s v="BASE JV"/>
    <s v="PRODUCTION"/>
    <s v="PRODUCTION"/>
    <s v="Asset Manager, Swamp East Hub"/>
    <s v="Asset Management Integration Lead"/>
    <x v="6"/>
    <s v="GOODI.EMOGHWAR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KRG.FAC.71300"/>
    <s v="PCE KRAKAMA GAS PLANT FACILITIES OPERATIONS"/>
    <s v="O.NG.PEC.GAS.71300"/>
    <s v="EASTERN SWAMP (PEC) GAS FACILITIES OPERATIONS "/>
    <s v="IRETI OMOTOSO"/>
    <s v="PRODUCTION"/>
    <n v="413003"/>
    <n v="4130"/>
    <s v="GAS"/>
    <s v="BASE JV"/>
    <s v="PRODUCTION"/>
    <s v="PRODUCTION"/>
    <s v="Asset Manager, Swamp East Hub"/>
    <s v="Asset Management Integration Lead"/>
    <x v="6"/>
    <s v="GOODI.EMOGHWARE@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G.FAC.724FC"/>
    <s v="PBE SOKU G/P FACIL CORR. MTC"/>
    <s v="O.NG.PEC.GAS.724FC"/>
    <s v="EASTERN SWAMP (PEC) GAS FACILITIES CORRECTIVE MAINTENANCE (PRODUCTION MAINTENANCE – GAS (ONSHORE))"/>
    <s v="IRETI OMOTOSO"/>
    <s v="PRODUCTION"/>
    <n v="413003"/>
    <n v="4130"/>
    <s v="GAS"/>
    <s v="BASE JV"/>
    <s v="PRODUCTION"/>
    <s v="PRODUCTION"/>
    <s v="Asset Manager, Swamp East Hub"/>
    <s v="Asset Management Integration Lead"/>
    <x v="6"/>
    <s v="TAIRU.YISA@SHELL.COM"/>
    <x v="0"/>
    <s v="OPEX"/>
    <s v="NON SAL"/>
    <s v="N/A"/>
    <s v="N/A"/>
    <s v="N_SOKU_ES1_G01"/>
    <s v="P233 Facilities Maintenance - Gas"/>
    <s v="S7200 Services"/>
    <s v="A2140 Facilities Maintenance"/>
    <n v="538205.93000000005"/>
    <n v="1608218.5099999995"/>
    <n v="14018999.999999998"/>
    <n v="209000"/>
    <n v="254963.93442622951"/>
    <n v="14018999.999999998"/>
    <n v="209000"/>
    <n v="254963.93442622951"/>
    <n v="0"/>
    <m/>
    <n v="14018999.999999998"/>
    <n v="209000"/>
    <n v="254963.93442622951"/>
    <n v="14018999.999999998"/>
    <n v="209000"/>
    <n v="254963.93442622951"/>
    <s v="Instrument air Compressors breakdown repai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246.994535519123"/>
    <n v="21246.994535519123"/>
    <n v="21246.994535519123"/>
    <n v="21246.994535519123"/>
    <n v="21246.994535519123"/>
    <n v="21246.994535519123"/>
    <n v="21246.994535519123"/>
    <n v="21246.994535519123"/>
    <n v="21246.994535519123"/>
    <n v="21246.994535519123"/>
    <n v="21246.994535519123"/>
    <n v="21246.994535519123"/>
    <n v="254963.93442622953"/>
    <n v="76489.180327868846"/>
  </r>
  <r>
    <s v="O.NG.PCE.AWG.FAC.724FC"/>
    <s v="PCE AWOBA AGG FACIL CORR. MTC"/>
    <s v="O.NG.PEC.GAS.724FC"/>
    <s v="EASTERN SWAMP (PEC) GAS FACILITIES CORRECTIVE MAINTENANCE (PRODUCTION MAINTENANCE – GAS (ONSHORE))"/>
    <s v="IRETI OMOTOSO"/>
    <s v="PRODUCTION"/>
    <n v="413003"/>
    <n v="4130"/>
    <s v="GAS"/>
    <s v="BASE JV"/>
    <s v="PRODUCTION"/>
    <s v="PRODUCTION"/>
    <s v="Asset Manager, Swamp East Hub"/>
    <s v="Asset Management Integration Lead"/>
    <x v="6"/>
    <s v="TAIRU.YISA@SHELL.COM"/>
    <x v="0"/>
    <s v="OPEX"/>
    <s v="NON SAL"/>
    <s v="N/A"/>
    <s v="N/A"/>
    <s v="N/A"/>
    <s v="P233 Facilities Maintenance"/>
    <s v="S7200 Services"/>
    <s v="A2140 Facilities Maintenance"/>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NG.FAC.724FC"/>
    <s v="PCE BONNY NAG FACIL CORRECT MAINT"/>
    <s v="O.NG.PEC.GAS.724FC"/>
    <s v="EASTERN SWAMP (PEC) GAS FACILITIES CORRECTIVE MAINTENANCE (PRODUCTION MAINTENANCE – GAS (ONSHORE))"/>
    <s v="IRETI OMOTOSO"/>
    <s v="PRODUCTION"/>
    <n v="413003"/>
    <n v="4130"/>
    <s v="GAS"/>
    <s v="BASE JV"/>
    <s v="PRODUCTION"/>
    <s v="PRODUCTION"/>
    <s v="Asset Manager, Swamp East Hub"/>
    <s v="Asset Management Integration Lead"/>
    <x v="6"/>
    <s v="TAIRU.YISA@SHELL.COM"/>
    <x v="0"/>
    <s v="OPEX"/>
    <s v="NON SAL"/>
    <s v="N/A"/>
    <s v="N/A"/>
    <s v="N_BONN_ES1_G01"/>
    <s v="P233 Facilities Maintenance"/>
    <s v="S7200 Services"/>
    <s v="A2140 Facilities Maintenance"/>
    <n v="44381.5"/>
    <n v="8705.39"/>
    <n v="0"/>
    <n v="0"/>
    <n v="0"/>
    <n v="0"/>
    <n v="0"/>
    <n v="0"/>
    <n v="0"/>
    <m/>
    <n v="0"/>
    <n v="0"/>
    <n v="0"/>
    <n v="0"/>
    <n v="0"/>
    <n v="0"/>
    <s v="SPARES AND REPAIRS OF MANIFOLD VALVES AND PRESSURE RELIEF VALVES.REPAIRS AND REPLACEMENT SPARES FOR SOLAR GAS TURBINES.INSTRUMENT AIR COMPRESSORS BREAKDOWN REPAIRS.CRITICAL SPARES FOR REPAIRS OF 2 AG COMPRESSOR  PACKAGES AND 1 NAG COMPRESSOR VALVE GREASING AND CHANGE-OUT.SPARES AND REPAIRS OF MANIFOLD VALVES AND PRESSURE RELIEF VALVES.SPARES AND REPAIRS OF INLET MANIFOLD VALVES AND PRESSURE RELIEF VALVES.REPAIRS AND REPLACEMENT SPARES FOR CONTROL VALVES; ESD VALVES.REPAIRS AND RE-CALIBRATION OF INSTRUMENTS.REHABILITATION OF GENSET ALTERNATORS, AVRS, EIS,EARTHING SYSTEMS, LV AND HV SWITCHBOARDS.POST INSPECTION REPAIRS/RE-CERTIFICATION OF FIELD LIFTING DEVICES..GENERAL STATUTORY INSPECTION.FUEL GAS SYSTEM HEATERS.FLARE SERVICING,CALIBRATION &amp; PROVING.AIR COOLER FANS MOTO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2G.FAC.724FC"/>
    <s v="CAW. CHANNEL 2 AGG FACIL CORR. MTC"/>
    <s v="O.NG.PEC.GAS.724FC"/>
    <s v="EASTERN SWAMP (PEC) GAS FACILITIES CORRECTIVE MAINTENANCE (PRODUCTION MAINTENANCE – GAS (ONSHORE))"/>
    <s v="IRETI OMOTOSO"/>
    <s v="PRODUCTION"/>
    <n v="413003"/>
    <n v="4130"/>
    <s v="GAS"/>
    <s v="BASE JV"/>
    <s v="PRODUCTION"/>
    <s v="PRODUCTION"/>
    <s v="Asset Manager, Swamp East Hub"/>
    <s v="Asset Management Integration Lead"/>
    <x v="6"/>
    <s v="TAIRU.YISA@SHELL.COM"/>
    <x v="0"/>
    <s v="OPEX"/>
    <s v="NON SAL"/>
    <s v="N/A"/>
    <s v="N/A"/>
    <s v="N/A"/>
    <s v="P233 Facilities Maintenance - Gas"/>
    <s v="S7200 Services"/>
    <s v="A2140 Facilities Maintenance"/>
    <n v="0"/>
    <n v="1.35"/>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3G.FAC.724FC"/>
    <s v="CAW.CHANNEL3AGGFACILCORR.MTC"/>
    <s v="O.NG.PEC.GAS.724FC"/>
    <s v="EASTERN SWAMP (PEC) GAS FACILITIES CORRECTIVE MAINTENANCE (PRODUCTION MAINTENANCE – GAS (ONSHORE))"/>
    <s v="IRETI OMOTOSO"/>
    <s v="PRODUCTION"/>
    <n v="413003"/>
    <n v="4130"/>
    <s v="GAS"/>
    <s v="BASE JV"/>
    <s v="PRODUCTION"/>
    <s v="PRODUCTION"/>
    <s v="Asset Manager, Swamp East Hub"/>
    <s v="Asset Management Integration Lead"/>
    <x v="6"/>
    <s v="TAIRU.YISA@SHELL.COM"/>
    <x v="0"/>
    <s v="OPEX"/>
    <s v="NON SAL"/>
    <s v="N/A"/>
    <s v="N/A"/>
    <s v="N/A"/>
    <s v="P233 Facilities Maintenance - Gas"/>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1F.FAC.71300"/>
    <s v="PAE AGBADA 1 FAC OPERATIONS"/>
    <s v="O.NG.PEL.FAC.71300"/>
    <s v="LAND AREA EAST OIL FACILITIES OPERATIONS (PRODUCTION MAINTENANCE OIL (ONSHORE))"/>
    <s v="IRETI OMOTOSO"/>
    <s v="PRODUCTION"/>
    <n v="412001"/>
    <n v="4120"/>
    <s v="OF-MTCE"/>
    <s v="BASE JV"/>
    <s v="PRODUCTION"/>
    <s v="PRODUCTION"/>
    <s v="Asset Manager, Land East Hub"/>
    <s v="Asset Management Integration Lead"/>
    <x v="1"/>
    <s v="EFE.IGWE@SHELL.COM"/>
    <x v="0"/>
    <s v="OPEX"/>
    <s v="NON SAL"/>
    <s v="N/A"/>
    <s v="N/A"/>
    <s v="N_AGBD_EL1_N01"/>
    <s v="P231 Production Operations"/>
    <s v="S7200 Services"/>
    <s v="A2110 Production Operations"/>
    <n v="291797.2099999999"/>
    <n v="166649.24000000002"/>
    <n v="36905054"/>
    <n v="257053.48"/>
    <n v="378053.65704918036"/>
    <n v="36905054"/>
    <n v="257053.48"/>
    <n v="378053.65704918036"/>
    <n v="0"/>
    <m/>
    <n v="1791895734.9775085"/>
    <n v="8771989.3124999963"/>
    <n v="14647057.296032812"/>
    <n v="1857582503.7107601"/>
    <n v="8158067.405918235"/>
    <n v="14248501.844314169"/>
    <s v="Facility Civil Maintenance Contract - for AGG &amp; FOC.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1504.471420765029"/>
    <n v="31504.471420765029"/>
    <n v="31504.471420765029"/>
    <n v="31504.471420765029"/>
    <n v="31504.471420765029"/>
    <n v="31504.471420765029"/>
    <n v="31504.471420765029"/>
    <n v="31504.471420765029"/>
    <n v="31504.471420765029"/>
    <n v="31504.471420765029"/>
    <n v="31504.471420765029"/>
    <n v="31504.471420765029"/>
    <n v="378053.65704918042"/>
    <n v="113416.0971147541"/>
  </r>
  <r>
    <s v="O.NG.PAE.A1F.FLO.71300"/>
    <s v="PAE Agbada 1 F/L Operations             "/>
    <s v="O.NG.PEL.FAC.71300"/>
    <s v="LAND AREA EAST OIL FACILITIES OPERATIONS (PRODUCTION MAINTENANCE OIL (ONSHORE))"/>
    <s v="IRETI OMOTOSO"/>
    <s v="PRODUCTION"/>
    <n v="412001"/>
    <n v="4120"/>
    <s v="OF-MTCE"/>
    <s v="BASE JV"/>
    <s v="PRODUCTION"/>
    <s v="PRODUCTION"/>
    <s v="Asset Manager, Land East Hub"/>
    <s v="Asset Management Integration Lead"/>
    <x v="1"/>
    <s v="EFE.IGWE@SHELL.COM"/>
    <x v="0"/>
    <s v="OPEX"/>
    <s v="NON SAL"/>
    <s v="N/A"/>
    <s v="N/A"/>
    <s v="N_AGBD_EL1_N01"/>
    <s v="P231 Production Operations"/>
    <s v="S7200 Services"/>
    <s v="A2110 Production Operations"/>
    <n v="0"/>
    <n v="12609.11"/>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2F.FAC.71300"/>
    <s v="PAE AGBADA 2 FAC OPERATIONS"/>
    <s v="O.NG.PEL.FAC.71300"/>
    <s v="LAND AREA EAST OIL FACILITIES OPERATIONS (PRODUCTION MAINTENANCE OIL (ONSHORE))"/>
    <s v="IRETI OMOTOSO"/>
    <s v="PRODUCTION"/>
    <n v="412001"/>
    <n v="4120"/>
    <s v="OF-MTCE"/>
    <s v="BASE JV"/>
    <s v="PRODUCTION"/>
    <s v="PRODUCTION"/>
    <s v="Asset Manager, Land East Hub"/>
    <s v="Asset Management Integration Lead"/>
    <x v="1"/>
    <s v="EFE.IGWE@SHELL.COM"/>
    <x v="0"/>
    <s v="OPEX"/>
    <s v="NON SAL"/>
    <s v="N/A"/>
    <s v="N/A"/>
    <s v="N_AGBD_EL1_N01"/>
    <s v="P231 Production Operations"/>
    <s v="S7200 Services"/>
    <s v="A2110 Production Operations"/>
    <n v="345146.63999999996"/>
    <n v="840523.71000000008"/>
    <n v="91359098.950000003"/>
    <n v="466198.59"/>
    <n v="765736.61934426241"/>
    <n v="91359098.950000003"/>
    <n v="266198.59000000003"/>
    <n v="565736.61934426241"/>
    <n v="-200000"/>
    <m/>
    <n v="0"/>
    <n v="0"/>
    <n v="0"/>
    <n v="0"/>
    <n v="0"/>
    <n v="0"/>
    <s v="PHASE-TREAT - Emulsion contro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3811.384945355196"/>
    <n v="63811.384945355196"/>
    <n v="63811.384945355196"/>
    <n v="63811.384945355196"/>
    <n v="63811.384945355196"/>
    <n v="63811.384945355196"/>
    <n v="63811.384945355196"/>
    <n v="63811.384945355196"/>
    <n v="63811.384945355196"/>
    <n v="63811.384945355196"/>
    <n v="63811.384945355196"/>
    <n v="63811.384945355196"/>
    <n v="765736.61934426241"/>
    <n v="229720.98580327872"/>
  </r>
  <r>
    <s v="O.NG.PAE.ABF.FAC.71300"/>
    <s v="PAE ADIBAWA F/S OPERATIONS ADNE W4 SECT."/>
    <s v="O.NG.PEL.FAC.71300"/>
    <s v="LAND AREA EAST OIL FACILITIES OPERATIONS (PRODUCTION MAINTENANCE OIL (ONSHORE))"/>
    <s v="IRETI OMOTOSO"/>
    <s v="PRODUCTION"/>
    <n v="412001"/>
    <n v="4120"/>
    <s v="OF-MTCE"/>
    <s v="BASE JV"/>
    <s v="PRODUCTION"/>
    <s v="PRODUCTION"/>
    <s v="Asset Manager, Central Hub"/>
    <s v="Asset Management Integration Lead"/>
    <x v="1"/>
    <s v="EFE.IGWE@SHELL.COM"/>
    <x v="0"/>
    <s v="OPEX"/>
    <s v="NON SAL"/>
    <s v="N/A"/>
    <s v="N/A"/>
    <s v="N_ADIB_EL1_N02"/>
    <s v="P231 Production Operations"/>
    <s v="S7200 Services"/>
    <s v="A2110 Production Operations"/>
    <n v="132956.99999999997"/>
    <n v="289777.58"/>
    <n v="80892604.047040001"/>
    <n v="323417.76999999996"/>
    <n v="588639.4226132459"/>
    <n v="80892604.047040001"/>
    <n v="323417.76999999996"/>
    <n v="588639.4226132459"/>
    <n v="0"/>
    <m/>
    <n v="0"/>
    <n v="0"/>
    <n v="0"/>
    <n v="0"/>
    <n v="0"/>
    <n v="0"/>
    <s v="Anti-Corrosion painting (5 yearly) for Adibawa. Cost estimate for painting a double ban sta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9053.285217770492"/>
    <n v="49053.285217770492"/>
    <n v="49053.285217770492"/>
    <n v="49053.285217770492"/>
    <n v="49053.285217770492"/>
    <n v="49053.285217770492"/>
    <n v="49053.285217770492"/>
    <n v="49053.285217770492"/>
    <n v="49053.285217770492"/>
    <n v="49053.285217770492"/>
    <n v="49053.285217770492"/>
    <n v="49053.285217770492"/>
    <n v="588639.4226132459"/>
    <n v="176591.82678397375"/>
  </r>
  <r>
    <s v="O.NG.PAE.ABF.FLO.71300"/>
    <s v="PAE ADIBAWA F/L OPERATIONS"/>
    <s v="O.NG.PEL.FAC.71300"/>
    <s v="LAND AREA EAST OIL FACILITIES OPERATIONS (PRODUCTION MAINTENANCE OIL (ONSHORE))"/>
    <s v="IRETI OMOTOSO"/>
    <s v="PRODUCTION"/>
    <n v="412002"/>
    <n v="4120"/>
    <s v="OF-MTCE"/>
    <s v="BASE JV"/>
    <s v="PRODUCTION"/>
    <s v="PRODUCTION"/>
    <s v="Asset Manager, Central Hub"/>
    <s v="Asset Management Integration Lead"/>
    <x v="1"/>
    <s v="EFE.IGWE@SHELL.COM"/>
    <x v="0"/>
    <s v="OPEX"/>
    <s v="NON SAL"/>
    <s v="N/A"/>
    <s v="N/A"/>
    <s v="N/A"/>
    <s v="P231 Production Operations"/>
    <s v="S7200 Services"/>
    <s v="A2110 Production Operations"/>
    <n v="7976.27"/>
    <n v="0"/>
    <n v="0"/>
    <n v="3615396"/>
    <n v="3615396"/>
    <n v="0"/>
    <n v="1615396"/>
    <n v="1615396"/>
    <n v="-2000000"/>
    <s v="Operations Optimization"/>
    <n v="0"/>
    <n v="0"/>
    <n v="0"/>
    <n v="0"/>
    <n v="0"/>
    <n v="0"/>
    <s v="Corporate Support From Center- Diederi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1283"/>
    <n v="301283"/>
    <n v="301283"/>
    <n v="301283"/>
    <n v="301283"/>
    <n v="301283"/>
    <n v="301283"/>
    <n v="301283"/>
    <n v="301283"/>
    <n v="301283"/>
    <n v="301283"/>
    <n v="301283"/>
    <n v="3615396"/>
    <n v="1084618.8"/>
  </r>
  <r>
    <s v="O.NG.PAE.ABG.FAC.71300"/>
    <s v="ADIBAWA AGS OPERATIONS"/>
    <s v="O.NG.PEL.FAC.71300"/>
    <s v="LAND AREA EAST OIL FACILITIES OPERATIONS (PRODUCTION MAINTENANCE OIL (ONSHORE))"/>
    <s v="IRETI OMOTOSO"/>
    <s v="PRODUCTION"/>
    <n v="412002"/>
    <n v="4120"/>
    <s v="OF-MTCE"/>
    <s v="BASE JV"/>
    <s v="PRODUCTION"/>
    <s v="PRODUCTION"/>
    <s v="Asset Manager, Central Hub"/>
    <s v="Asset Management Integration Lead"/>
    <x v="1"/>
    <s v="EFE.IGWE@SHELL.COM"/>
    <x v="0"/>
    <s v="OPEX"/>
    <s v="NON SAL"/>
    <s v="N/A"/>
    <s v="N/A"/>
    <s v="C_OPSE_OIL_Z11"/>
    <s v="P231 Production Operations - Gas"/>
    <s v="S7200 Services"/>
    <s v="A2110 Production Operations"/>
    <n v="0"/>
    <n v="0"/>
    <n v="0"/>
    <n v="0"/>
    <n v="0"/>
    <m/>
    <m/>
    <n v="0"/>
    <n v="0"/>
    <m/>
    <n v="0"/>
    <n v="0"/>
    <n v="0"/>
    <n v="0"/>
    <n v="0"/>
    <n v="0"/>
    <s v="CORR INHIB -EC1304A (LITERS).BIOCIDES EC6197A K2S NEW PROJECT.GAP TO POTENTIAL.ADIBAWA AGS OPERATE AND MAINTAIN SERVICESSURVEILLIANCE OF WELLHEAD, ACCESS ROADS, FLOWLINES  AND ROW OF ISIMIRI LOCATIONS..PROVISION OF STATION ATTENDANT AND HOUSE KEEPING SERVICES .PROVISION OF GRASSCUTTING, HOLTICULTURE, GARDENING AND HOUSE KEEPING IN ISIMIRI.PROVISION OF GRASS CUTTING SERVICES AT ISIMIRI, WELLHEAD LOCATIONS AS WELL AS MTCE OF FIRE BREAKS AND THE FACILITIES..FACILITY CIVIL MAINTENANCE CONTRACT  FOR NKALI AND ISIMIRI FLOWSTATIONSURVEILLIANCE OF WELLHEAD, ACCESS ROADS, FLOWLINES  AND ROW OF OBELE LOCATIONS. .PROVISION OF STATION ATTENDANT AND HOUSE KEEPING SERVICES .PROVISION OF GRASS CUTTING SERVICES AT OBELE FS, WELLHEAD LOCATIONS AS WELL AS MTCE OF FIRE BREAKS AND THE FACILITIES.VALVATA:- GEAR OIL .TELLUS 22:LIQUID OIL EXPORT PUMP MOTOR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GRASSCUTTING SERVICES AT RUMUAHIA DISTRICT ZONE 3.PROVISION OF CHARTS TO CARRY OUT MONTHLY STATUTORY WELL TESTING AND TESTING OF WELLS ON SPECIAL REQUEST. BARTON METER CHARTS FOR DAILY WELL TEST, CHANGE PUMPLINE PRESSURE CHARTS 1 TIMES/DAY. ASSUMES 1 CHART /DAY FOR RE-TEST OR DAMAGE ETC.PHASETREAT DEMULSIFIER:PROVISION OF DEMULSIFIER USED FOR INJECTION INTO TRUNKLINES AND EMULSION CONTROL.OMALA: PROVISION OF OMALA USED FOR FOR MAINTENANCE OF PUMPS AND GENERATOR ENGINES .NEATEX:CHEMICAL WASH FOR STATION CLEANING .NALCOOL - FLUSHING RADIATORS- COOLANT - PROTECTS THE ENGINES RADIATORS FROM CORROSION AND SCALING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OGUTA1 FLOW STATION (STATION WARDENS).FLOWSTATION OPERATION SUPPORT SERVICES AT OGUTA GAS PLANT  (STATION WARDENS).DIFFERENTIAL PEN - DIFFERENT COLOURS ASSUMES 10 IN A YEAR.DEMIN WATER .BEANS - CHANGE OUT OF CORRODED/ERODED BEANS AND BEAN O-RING . EFFECTIVE WELLHEAD MAINTENANCE ACTIVITIES AT AN ASSUMPTION OF 2 BEAN/MONTH, INCLUDING PROVISION FOR MER TESTING..ALVANIA (GREASE) - LUBRICATING AND GREASE OF MOVING PARTS IN STATION..ACETONEVALVATA:- GEAR OIL .TELLUS 22:LIQUID OIL EXPORT PUMP MOTOR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UMUAHIA  COMMUNITY SURVEILLANCE  CONTRACT ZONE 1.RPI MAINT CONSUMABLES MATERIALS/ BASKET AT RUMUAHIA DISTRICT  INCLUDE GASKETS, FAN BELT, GAUGES,FUEL,  AIR AND OIL FILTERS, CONNECTORS, INSULATING TAPES, WD-40, SPARK PLUGS, ETC .RIMULA TX 15W-40:PROVISION OF RIMULA USED FOR SERVICING DIESEL GENERATOR AND MAINTENANCE OF PUMPS AND ENGINES REQUIRED DURING TNP/DELIVERY LINE OUTAGES.PROVISION OF SHORT TERM APM DATA COLLECTORS AND ENTRY INTO EC FOR RUMUAHIA.PROVISION OF GRASSCUTTING SERVICES AT RUMUAHIA DISTRICT ZONE 2.PROVISION OF CHARTS TO CARRY OUT MONTHLY STATUTORY WELL TESTING AND TESTING OF WELLS ON SPECIAL REQUEST. BARTON METER CHARTS FOR DAILY WELL TEST, CHANGE PUMPLINE PRESSURE CHARTS 1 TIMES/DAY. ASSUMES 1 CHART /DAY FOR RE-TEST OR DAMAGE ETC.PROVISION OF BUSINESS SUPPORT SERVICES AT RUMUAHIA DISTRICT.PHASETREAT DEMULSIFIER:PROVISION OF DEMULSIFIER USED FOR INJECTION INTO TRUNKLINES AND EMULSION CONTROL.OMALA: PROVISION OF OMALA USED FOR FOR MAINTENANCE OF PUMPS AND GENERATOR ENGINES .OIL STATIONS VESSEL DE-SANDING CALL OFF CONTRACT AT RUMUAHIA DISTRICT.NEATEX:CHEMICAL WASH FOR STATION CLEANING .NALCOOL - FLUSHING RADIATORS- COOLANT - PROTECTS THE ENGINES RADIATORS FROM CORROSION AND SCALING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AHIA1 FLOWSTATION.DIFFERENTIAL PEN - DIFFERENT COLOURS ASSUMES 10 IN A YEAR.DEMIN WATER .BEANS - CHANGE OUT OF CORRODED/ERODED BEANS AND BEAN O-RING . EFFECTIVE WELLHEAD MAINTENANCE ACTIVITIES AT AN ASSUMPTION OF 2 BEAN/MONTH, INCLUDING PROVISION FOR MER TESTING..ALVANIA (GREASE) - LUBRICATING AND GREASE OF MOVING PARTS IN STATION..ACETONEVALVATA:- GEAR OIL .TELLUS 22:LIQUID OIL EXPORT PUMP MOTOR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UMUAHIA EAST COMMUNITY SURVEILLANCE  CONTRACT ZONE 2.RIMULA TX 15W-40:PROVISION OF RIMULA USED FOR SERVICING DIESEL GENERATOR AND MAINTENANCE OF PUMPS AND ENGINES REQUIRED DURING TNP/DELIVERY LINE OUTAGES.PROVISION OF STEAM CLEANING SERVICES FOR RUMUAHIA DISTRICT.PROVISION OF JOURNEY MANAGERS SERVICES AT RUMUAHIA.PROVISION OF GRASSCUTTING SERVICES AT RUMUAHIA DISTRICT ZONE 1.PROVISION OF CHARTS TO CARRY OUT MONTHLY STATUTORY WELL TESTING AND TESTING OF WELLS ON SPECIAL REQUEST. BARTON METER CHARTS FOR DAILY WELL TEST, CHANGE PUMPLINE PRESSURE CHARTS 1 TIMES/DAY. ASSUMES 1 CHART /DAY FOR RE-TEST OR DAMAGE ETC.PCF SUPPORT CONTRACT FOR RUMUAHIA DISTRICT.OPERATION SUPPORT CONTRACT FOR RUMUAHIA DISTRICT.OMALA: PROVISION OF OMALA USED FOR FOR MAINTENANCE OF PUMPS AND GENERATOR ENGINES .OIL STATIONS VESSEL DE-SANDING CALL OFF CONTRACT AT  RUMUEKPE.NEATEX:CHEMICAL WASH FOR STATION CLEANING .NALCOOL - FLUSHING RADIATORS- COOLANT - PROTECTS THE ENGINES RADIATORS FROM CORROSION AND SCALING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RUMUEKPE1 FLOW STATION .DIFFERENTIAL PEN - DIFFERENT COLOURS ASSUMES 10 IN A YEAR.DEMIN WATER .BEANS - CHANGE OUT OF CORRODED/ERODED BEANS AND BEAN O-RING . EFFECTIVE WELLHEAD MAINTENANCE ACTIVITIES AT AN ASSUMPTION OF 2 BEAN/MONTH, INCLUDING PROVISION FOR MER TESTING..ALVANIA (GREASE) - LUBRICATING AND GREASE OF MOVING PARTS IN STATION..ACETONE. PHASETREAT DEMULSIFIER:PROVISION OF DEMULSIFIER USED FOR INJECTION INTO TRUNKLINES AND EMULSION CONTROLWASTE MANAGEMENT -HAZADOUS WASTE TREATMENT (OILY RAG). .SURVEILLIANCE OF WELLHEAD, ACCESS ROADS, FLOWLINES  AND ROW OF IMO 3 LOCATIONS..RIG WASH(NEATEX) - CHEMICAL WASH FOR STATION CLEANING .PROVISION OF STATION ATTENDANT AND HOUSE KEEPING SERVICES .PROVISION OF GRASSCUTTING, HOLTICULTURE, GARDENING AND HOUSE KEEPING IN IMO 3.PROVISION OF GRASS CUTTING SERVICES AT IMOR/3, WELLHEAD LOCATIONS AS WELL AS MTCE OF FIRE BREAKS AND THE FACILITIES..PHASE-TREAT - EMULSION CONTROL.OPERATIONS SUPPORT SERVICES FOR LAND 1 IMO RIVER CLUSTER.METERING SUPPORT ENGINEER FOR IMO RIVER OPERATIONS.DIFFERENTIAL PEN - DIFFERENT COLOURS (RED,BLUE,GREEN AND VIOLET)WD40 USED FOR MAINTENANCE PURPOSES FOR CLEANING. (1 NOS) WD40 USED PER MONTH.WASTE MANAGEMENT -HAZADOUS WASTE TREATMENT (OILY RAG). ASSUMPTION BASED ON HISTORICAL TREND, DISPOSING OILY RAGS CHARGED .SURVEILLIANCE OF WELLHEAD, ACCESS ROADS, FLOWLINES  AND ROW OF NKALI LOCATIONS..SUPPORT SERVICES OF SECURITY PERSONNEL AND LOGISTICS TO COVER WELL HEADS AND FIELD ASSETS AND OPERATIONS IN NKALI. SECURITY COST ZEROED..SHAFT ARM PEN ASSUMES 10 IN A YEAR.SAMPLING CANS PROVISION FOR FACILITY -  REPLACE SAMPLING CANS 6 MONTHLY .RIMULA - MTCE OF PUMPS AND ENGINES.RIG WASH(NEATEX) - CHEMICAL WASH FOR STATION CLEANING .PROVISION OF STATION ATTENDANT AND HOUSE KEEPING SERVICES .PROVISION OF GRASSCUTTING, HOLTICULTURE, GARDENING AND HOUSE KEEPING IN NKALI.PROVISION OF GRASS CUTTING SERVICES AT NKALI, WELLHEAD LOCATIONS AS WELL AS MTCE OF FIRE BREAKS AND THE FACILITIES..PROVISION OF CHARTS TO CARRY OUT MONTHLY STATUTORY WELL TESTING AND TESTING OF WELLS FOR SPECIAL REQUEST. BARTON METER CHARTS FOR 6HRLY WELL TEST - 2 TIMES/DAY ..OPERATIONS SUPPORT SERVICES FOR LAND 1 NKALI CLUSTER.NALCOOL - FLUSHING RADIATORS- COOLANT - PROTECTS THE ENGINES RADIATORS FROM CORROSION AND SCALING.LABORATORY SERVICES BASED ON LAB CURRENT SERVICE RATE FOR ANALYSING WELL SAMPLES CHARGED ONCE/MONTH.KIMTEX RAGS USED FOR OPERATIONAL USE AND CLEANING.INK RED ASSUMES 15 IN A YEAR.INK BLUE ASSUMES 10 IN A YEAR.DIFFERENTIAL PEN - DIFFERENT COLOURS (RED,BLUE,GREEN AND VIOLET).BEANS - CHANGE OUT OF CORRODED BEANS - EFFECTIVE WELLHEAD MAINTENANCE ACTIVITIES  WD40 USED FOR MAINTENANCE PURPOSES FOR CLEANING. (2 NOS) WD40 USED PER MONTH.SURVEILLANCE OF WELLHEAD, ACCESS ROADS, FLOWLINES  AND ROW OF AGBD/1 LOCATIONS..STATION AND VESSEL CLEANING BY STEAM CLEANING .SHELLSOL - FOR FLUSHING AND CLEANING OF PROCESS LINES .SHAFT ARM PEN ASSUMES 20 IN A YEAR.SAMPLING CANS PROVISION FOR FACILITY -  REPLACE SAMPLING CANS 6 MONTHLY .RIMULA - MTCE OF PUMPS AND ENGINES.RIG WASH(NEATEX) - CHEMICAL WASH FOR STATION CLEANING .PROVISION OF STATION ATTENDANT AND HOUSE KEEPING SERVICES .PROVISION OF GRASS CUTTING SERVICES AT AGBADA 1 FS, WELLHEAD LOCATIONS AS WELL AS MTCE OF FIRE BREAKS AND THE FACILITIES..PROVISION OF CHARTS TO CARRY OUT MONTHLY STATUTORY WELL TESTING AND TESTING OF WELLS FOR SPECIAL REQUEST. BARTON METER CHARTS FOR 6HRLY WELL TEST - 2 TIMES/DAY..PROCESS SAFETY REVIEW FOR AGBD.PHASE-TREAT - EMULSION CONTROL .NALPREP-FLUSHING RADIATORS- COOLANT - PROTECTS THE ENGINES RADIATORS FROM CORROSION AND SACLING.NALCOOL - FLUSHING RADIATORS- COOLANT - PROTECTS THE ENGINES RADIATORS FROM CORROSION AND SACLING.LABORATORY SERVICES BASED ON LAB CURRENT SERVICE RATE FOR ANALYSING WELL SAMPLES CHARGED ONCE/MONTH.KIMTEX RAGS USED FOR OPERATIONAL USE AND CLEANING.INK RED ASSUMES 15 IN A YEAR.INK BLUE ASSUMES 10 IN A YEAR.FACILITY CIVIL MAINTENANCE CONTRACT - FOR AGBADA 1 &amp; UMUECHEM FLOWSTATION. .DIFFERENTIAL PEN - DIFFERENT COLOURS (RED,BLUE,GREEN AND VIOLET).BEANS - CHANGE OUT OF CORRODED BEANS - EFFECTIVE WELLHEAD MAINTENANCE ACTIVITIES WD40 USED FOR MAINTENANCE PURPOSES FOR CLEANING. (2 NOS) WD40 USED PER MONTH.WASTE MANAGEMENT -HAZADOUS WASTE TREATMENT (OILY RAG). ASSUMPTION BASED ON HISTORICAL TREND, DISPOSING OILY RAGS .SURVEILLIANCE OF WELLHEAD, ACCESS ROADS, FLOWLINES  AND ROW OF UMUE LOCATIONS.STATION AND VESSEL CLEANING BY STEAM CLEANING .SHELLSOL - FOR FLUSHING AND CLEANING OF PROCESS LINES.SHAFT ARM PEN ASSUMES 10 IN A YEAR.SAMPLING CANS PROVISION FOR FACILITY -  REPLACE SAMPLING CANS 6 MONTHLY .RIG WASH(NEATEX) - CHEMICAL WASH FOR STATION CLEANING .PROVISION OF STATION ATTENDANT AND GUARDING SERVICES .PROVISION OF GRASS CUTTING SERVICES AT UMUE FS, WELLHEAD LOCATIONS AS WELL AS MTCE OF FIRE BREAKS AND THE FACILITIES..PHASE-TREAT - EMULSION CONTROL .NALCOOL - FLUSHING RADIATORS- COOLANT - PROTECTS THE ENGINES RADIATORS FROM CORROSION AND SACLING.LABORATORY SERVICES BASED ON LAB CURRENT SERVICE RATE FOR ANALYSING WELL SAMPLES CHARGED ONCE/MONTH.KIMTEX RAGS USED FOR OPERATIONAL USE AND CLEANING.INK RED ASSUMES 15 IN A YEAR.INK BLUE ASSUMES 10 IN A YEAR.DIFFERENTIAL PEN - DIFFERENT COLOURS (RED,BLUE,GREEN AND VIOLET).BEANS - CHANGE OUT OF CORRODED BEANS - EFFECTIVE WELLHEAD MAINTENANCE ACTIVITIESWD40 USED FOR MAINTENANCE PURPOSES FOR CLEANING. (3 NOS) WD40 USED PER MONTH.SURVEILLIANCE OF WELLHEAD, ACCESS ROADS, FLOWLINES  AND ROW OF IMO 2 LOCATIONS..STATION AND VESSEL CLEANING BY STEAM CLEANING .SHAFT ARM PEN ASSUMES 10 IN A YEAR.RIMULA - MTCE OF PUMPS AND ENGINES .RIG WASH(NEATEX) - CHEMICAL WASH FOR STATION CLEANING .PROVISION OF STATION ATTENDANT AND HOUSE KEEPING SERVICES .PROVISION OF GRASSCUTTING, HOLTICULTURE, GARDENING AND HOUSE KEEPING IN PH2 FLOWSTATION.PROVISION OF GRASSCUTTING, HOLTICULTURE, GARDENING AND HOUSE KEEPING IN IMO 2.PROVISION OF GRASS CUTTING SERVICES AT IMOR/2, WELLHEAD LOCATIONS AS WELL AS MTCE OF FIRE BREAKS AND THE FACILITIES.PROVISION OF CHARTS TO CARRY OUT MONTHLY STATUTORY WELL TESTING AND TESTING OF WELLS FOR SPECIAL REQUEST. BARTON METER CHARTS FOR 6HRLY WELL TEST - 2 TIMES/DAY .PROVISION OF ANNULAR PRESSURE MONITORING (APM) SUPPORT .PRODUCTION OPERATION ACTIVITIES AND FRONTLINE MTCE SUPPORT .PHASE-TREAT - EMULSION CONTROL .KIMTEX RAGS USED FOR OPERATIONAL USE AND CLEANING.INK RED ASSUMES 15 IN A YEAR.INK BLUE ASSUMES 10 IN A YEAR.DIFFERENTIAL PEN - DIFFERENT COLOURS (RED,BLUE,GREEN AND VIOLET).BEANS - CHANGE OUT OF CORRODED BEANS - EFFECTIVE WELLHEAD MAINTENANCE ACTIVITIES.. WD40 USED FOR MAINTENANCE PURPOSES FOR CLEANING. (3 NOS) WD40 USED PER MONTH.WASTE MANAGEMENT -HAZADOUS WASTE TREATMENT (OILY RAG). ASSUMPTION BASED ON HISTORICAL TREND, DISPOSING OILY RAGS CHARGED .SURVEILLIANCE OF WELLHEAD, ACCESS ROADS, FLOWLINES  AND ROW OF AGBD/2 LOCATIONS. .STATION AND VESSEL CLEANING BY STEAM CLEANING .SHELLSOL - FOR FLUSHING AND CLEANING OF PROCESS LINES .SAMPLING CANS PROVISION FOR FACILITY -  REPLACE SAMPLING CANS 6 MONTHLY .RIG WASH(NEATEX) - CHEMICAL WASH FOR STATION CLEANING .PROVISION OF STATION ATTENDANT AND HOUSE KEEPING SERVICES .PROVISION OF GRASS CUTTING SERVICES AT AGBADA 2 FS, WELLHEAD LOCATIONS AS WELL AS MTCE OF FIRE BREAKS AND THE FACILITIES . .PROVISION OF CLEANING &amp; HOUSEKEEPING SERVICES AT AGBADA 2.PROVISION OF CHARTS TO CARRY OUT MONTHLY STATUTORY WELL TESTING AND TESTING OF WELLS FOR SPECIAL REQUEST. BARTON METER CHARTS FOR 6HRLY WELL TEST - 2 TIMES/DAY..PROVISION OF ANNULAR PRESSURE MONITORING (APM) SUPPORT .PHASE-TREAT - EMULSION CONTROL .OPERATIONS SUPPORT SERVICES FOR AGBADA FLOWSTATIONS (MAPO).OPERATIONS SUPPORT SERVICES FOR AGBADA FLOWSTATIONS.NALPREP-FLUSHING RADIATORS- COOLANT - PROTECTS THE ENGINES RADIATORS FROM CORROSION AND SCALING.NALCOOL - FLUSHING RADIATORS- COOLANT - PROTECTS THE ENGINES RADIATORS FROM CORROSION AND SCALING .LABORATORY SERVICES FOR ANALYSING WELL SAMPLES CHARGED ONCE/MONTH.KIMTEX RAGS USED FOR OPERATIONAL USE AND CLEANING.INK RED ASSUMES 15 IN A YEAR.INK BLUE ASSUMES 10 IN A YEAR.FACILITY CIVIL MAINTENANCE CONTRACT - FOR AGBADA 2 &amp; OBELE FLOWSTATION. .DIFFERENTIAL PEN - DIFFERENT COLOURS (RED,BLUE,GREEN AND VIOLET).BEANS - CHANGE OUT OF CORRODED BEANS - EFFECTIVE WELLHEAD MAINTENANCE ACTIVITIES WD40 USED FOR MAINTENANCE PURPOSES FOR CLEANING. (3 NOS) WD40 USED PER MONTH.WASTE MANAGEMENT -HAZADOUS WASTE TREATMENT (OILY RAG). ASSUMPTION BASED ON HISTORICAL TREND, DISPOSING OILY RAGS CHARGED..SURVEILLIANCE OF WELLHEAD, ACCESS ROADS, FLOWLINES  AND ROW OF IMO 1 LOCATIONS..STATION AND VESSEL CLEANING BY STEAM CLEANING .SHELLSOL - FOR FLUSHING AND CLEANING OF PROCESS LINES .SHAFT ARM PEN ASSUMES 10 IN A YEAR.SAMPLING CANS PROVISION FOR FACILITY -  REPLACE SAMPLING CANS 6 MONTHLY .RPI MAINT CONSUMABLES MATERIALS/ BASKET AT IMOR DISTRICT  INCLUDE GASKETS, FAN BELT, GAUGES,FUEL,  AIR AND OIL FILTERS, CONNECTORS, INSULATING TAPES, WD-40, SPARK PLUGS, ETC .RIMULA - MTCE OF PUMPS AND ENGINES.RIG WASH(NEATEX) - CHEMICAL WASH FOR STATION CLEANING .PTW CONSUMABLES (LOTO) FOR PH2 INCLUDE ISOLATION TAG  , RED &amp; WHITE SAFETY CHAIN , ELECTRICAL NOTICETAGS ETC..PROVISION OF STATION ATTENDANT AND HOUSE KEEPING SERVICES .PROVISION OF SCHEDULING SUPPORT SERVICES FOR IMOR.PROVISION OF GRASSCUTTING, HOLTICULTURE, GARDENING AND HOUSE KEEPING IN IMO 1.PROVISION OF GRASS CUTTING SERVICES AT IMOR/1, WELLHEAD LOCATIONS AS WELL AS MTCE OF FIRE BREAKS AND THE FACILITIES..PROVISION OF CHARTS TO CARRY OUT MONTHLY STATUTORY WELL TESTING AND TESTING OF WELLS FOR SPECIAL REQUEST. BARTON METER CHARTS FOR 6HRLY WELL TEST.PRODUCTION OPERATION ACTIVITIES AND FRONTLINE MTCE SUPPORT .PROCESS SAFETY REVIEW FOR IMOR.PHASE-TREAT - EMULSION CONTROL .OIL STATIONS VESSEL DE-SANDING CALL OFF CONTRACT FOR PH2 FACILITIES.NALCOOL - FLUSHING RADIATORS- COOLANT - PROTECTS THE ENGINES RADIATORS FROM CORROSION AND SCALING.KIMTEX RAGS USED FOR OPERATIONAL USE AND CLEANING.JOURNEY  MANAGEMENT SUPPORT FOR LAND 1 EAST FACILITIES.INK RED ASSUMES 15 IN A YEAR.INK BLUE ASSUMES 10 IN A YEAR.HAZOP FOR IMOR.FACILITY CIVIL MAINTENANCE CONTRACT AT IMO RIVER.DOCUMENTATION SERVICES OF PRODUCTION/MAINTENANCE OPERATION OF PH2  IMOR DISTRICT.DIFFERENTIAL PEN - DIFFERENT COLOURS (RED,BLUE,GREEN AND VIOLET).BEANS - CHANGE OUT OF CORRODED BEANS - EFFECTIVE WELLHEAD MAINTENANCE ACTIVITIES .ABA GAS BARTON METER CHART MANAGEMENT. LABORATORY SERVICES BASED ON LAB CURRENT SERVICE RATE FOR ANALYSING WELL SAMPLES CHARGED ONCE/MONTHWD40 USED FOR MAINTENANCE PURPOSES FOR CLEANING. (3 NOS) WD40 USED PER MONTH.WASTE MANAGEMENT -HAZADOUS WASTE TREATMENT (OILY RAG). ASSUMPTION BASED ON HISTORICAL TREND, DISPOSING OILY RAGS CHARGED.SURVEILLIANCE OF WELLHEAD, ACCESS ROADS, FLOWLINES  AND ROW OF OBIGBO LOCATIONS..STATION AND VESSEL CLEANING BY STEAM CLEANING .SHELLSOL - FOR FLUSHING AND CLEANING OF PROCESS LINES .SHAFT ARM PEN ASSUMES 10 IN A YEAR.SAMPLING CANS PROVISION FOR FACILITY -  REPLACE SAMPLING CANS 6 MONTHLY .RPI MAINT CONSUMABLES MATERIALS/ BASKET AT PH1 DISTRUCT INCLUDE INCLUDE GASKETS, FAN BELT, GAUGES,FUEL,  AIR AND OIL FILTERS, CONNECTORS, INSULATING TAPES, WD-40, SPARK PLUGS, ETC ETC.RIMULA - MTCE OF PUMPS AND ENGINES.RIG WASH(NEATEX) - CHEMICAL WASH FOR STATION CLEANING .QUARTERLY SAMPLING FOR WATER AND ANALYSIS AND CO2 ANALYSIS.PTW CONSUMABLES (LOTO)FOR PH1 INCLUDE ISOLATION TAG , RED &amp; WHITE SAFETY CHAIN, ELECTRICAL NOTICETAGS ETC..PROVISION OF TOOL ATTENDANT AND BARRIER SERVICES @ OBG F/S.PROVISION OF STATION ATTENDANT, BARRIER AND HOUSE KEEPING SERVICES.PROVISION OF GRASS CUTTING SERVICES AT OBIGBO FS, WELLHEAD LOCATIONS AS WELL AS MTCE OF FIRE BREAKS AND THE FACILITIES..PROVISION OF CHARTS TO CARRY OUT MONTHLY STATUTORY WELL TESTING AND TESTING OF WELLS FOR SPECIAL REQUEST. BARTON METER CHARTS FOR 6HRLY WELL TEST - 2 TIMES/DAY .PROVISION OF ANNULAR PRESSURE MONITORING (APM) SUPPORT .PHASE-TREAT - EMULSION CONTROL .PH1 PROD. OPS AND SCHEDULING SUPPORT SERVICES .OPERATIONS SUPPORT SERVICES FOR OBIGBO FLOWSTATIONS.OIL STATIONS VESSEL DE-SANDING CALL OFF CONTRACT FOR PH1 FACILITIES.NALPREP-FLUSHING RADIATORS- COOLANT - PROTECTS THE ENGINES RADIATORS FROM CORROSION AND SCALING.NALCOOL - FLUSHING RADIATORS- COOLANT - PROTECTS THE ENGINES RADIATORS FROM CORROSION AND SCALING.MAINTENANCE INTEGRITY AND DOCUMENT CONTROL SERVICES IN OBIGBO FACILITIES.KIMTEX RAGS USED FOR OPERATIONAL USE AND CLEANING.INK RED ASSUMES 15 IN A YEAR.INK BLUE ASSUMES 10 IN A YEAR.DIFFERENTIAL PEN - DIFFERENT COLOURS (RED,BLUE,GREEN AND VIOLET).CONTRACT HSE CORODINATION AND PCF SUPPORT FOR PH1.BEANS - CHANGE OUT OF CORRODED BEANS - EFFECTIVE WELLHEAD MAINTENANCE ACTIVITIES . LABORATORY SERVICES BASED ON LAB CURRENT SERVICE RATE FOR ANALYSING WELL SAMPLES CHARGED ONCE/MONTHWD40 USED FOR MAINTENANCE PURPOSES FOR CLEANING. .TELLUS 22- PROVISION FOR LUBRICATING EXPORT PUMP BEARING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GRASSCUTTING SERVICES IN KOLOCREEK DISTRICT - ZONE 2.PROVISION OF ETELEBOU FLOWSTATION ATTENDANTS SERVICE.PROVISION OF CHARTS TO CARRY OUT MONTHLY STATUTORY WELL TESTING AND TESTING OF WELLS ON SPECIAL REQUEST. BARTON METER CHARTS FOR DAILY WELL TEST, CHANGE PUMPLINE PRESSURE CHARTS 1 TIMES/DAY. ASSUMES 1 CHART /DAY FOR RE-TEST OR DAMAGE ETC.OMALA: PROVISION OF OMALA USED FOR FOR MAINTENANCE OF PUMPS AND GENERATOR ENGINES .NALCO (EC9017A)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WD40 USED FOR MAINTENANCE PURPOSES FOR CLEANING. .TELLUS 22- PROVISION FOR LUBRICATING EXPORT PUMP BEARING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UBIE FLOWSTATION ATTENDANTS SERVICE.PROVISION OF CHARTS TO CARRY OUT MONTHLY STATUTORY WELL TESTING AND TESTING OF WELLS ON SPECIAL REQUEST. BARTON METER CHARTS FOR DAILY WELL TEST, CHANGE PUMPLINE PRESSURE CHARTS 1 TIMES/DAY. ASSUMES 1 CHART /DAY FOR RE-TEST OR DAMAGE ETC.PROVISION OF  TECHNICAL SUPPORT SERVICES FOR UBIE FLOWSTATIONS.OMALA: PROVISION OF OMALA USED FOR FOR MAINTENANCE OF PUMPS AND GENERATOR ENGINES .NALCO (EC9017A)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WD40 USED FOR MAINTENANCE PURPOSES FOR CLEANING. .TELLUS 22- PROVISION FOR LUBRICATING EXPORT PUMP BEARING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WATER HYACINTH CLEARING  FOR DIEBU CREEK WELL HEAD .PROVISION OF OPERATIONS SUPPORT SERVICE FOR DIEBU CREEK FIELD.PROVISION OF CHARTS TO CARRY OUT MONTHLY STATUTORY WELL TESTING AND TESTING OF WELLS ON SPECIAL REQUEST. BARTON METER CHARTS FOR DAILY WELL TEST, CHANGE PUMPLINE PRESSURE CHARTS 1 TIMES/DAY. ASSUMES 1 CHART /DAY FOR RE-TEST OR DAMAGE ETC.PHASETREAT DEMULSIFIER:PROVISION OF DEMULSIFIER USED FOR INJECTION INTO TRUNKLINES AND EMULSION CONTROL.OMALA: PROVISION OF OMALA USED FOR FOR MAINTENANCE OF PUMPS AND GENERATOR ENGINES .NALCO (EC9017A)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DIEBU CREEK1 FLOW STATION .DIFFERENTIAL PEN - DIFFERENT COLOURS ASSUMES 10 IN A YEAR.DIESEL FOR FACILITY OPERATION WHEN THE TNP IS DOWN. ASSUMPTION IS BASED ON THE CURRENT RATE OF N119.6 PER LITRE, 58 DAYS DOWNTIME @ 200 LITRES PER DAY..BEANS - CHANGE OUT OF CORRODED/ERODED BEANS AND BEAN O-RING . EFFECTIVE WELLHEAD MAINTENANCE ACTIVITIES AT AN ASSUMPTION OF 2 BEAN/MONTH, INCLUDING PROVISION FOR MER TESTING.WD40 USED FOR MAINTENANCE PURPOSES FOR CLEANING. .TELLUS 22- PROVISION FOR LUBRICATING EXPORT PUMP BEARING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PI MAINT CONSUMABLES MATERIALS/ BASKET AT KOLO CREEK DISTRICT  INCLUDE GASKETS, FAN BELT, GAUGES,FUEL,  AIR AND OIL FILTERS, CONNECTORS, INSULATING TAPES, WD-40, SPARK PLUGS, ETC .RIMULA TX 15W-40:PROVISION OF RIMULA USED FOR SERVICING DIESEL GENERATOR AND MAINTENANCE OF PUMPS AND ENGINES REQUIRED DURING TNP/DELIVERY LINE OUTAGES.PROVISION OF STEAM CLEANING SERVICES FOR NUN RIVER DISTRICT.PROVISION OF OPERATIONS SUPPORT SERVICE FOR NUN RIVER/DC FIELD  .PROVISION OF GRASS CUTTING &amp; GUTTER CLEANING SERVICES AT NUN RIVER FLB, FLOWSTATION AND DIEBU CREEK .PROVISION OF CHARTS TO CARRY OUT MONTHLY STATUTORY WELL TESTING AND TESTING OF WELLS ON SPECIAL REQUEST. BARTON METER CHARTS FOR DAILY WELL TEST, CHANGE PUMPLINE PRESSURE CHARTS 1 TIMES/DAY. ASSUMES 1 CHART /DAY FOR RE-TEST OR DAMAGE ETC.PHASETREAT DEMULSIFIER:PROVISION OF DEMULSIFIER USED FOR INJECTION INTO TRUNKLINES AND EMULSION CONTROL.OPERATIONS SERVICES FOR 8 HOST COMMUNITY POWER GENERATORS AT NUNR/DBUC AREA..OMALA: PROVISION OF OMALA USED FOR FOR MAINTENANCE OF PUMPS AND GENERATOR ENGINES .OIL STATIONS VESSEL DE-SANDING CALL OFF CONTRACT AT NUN RIVER DISTRICT.NALCO (EC9017A)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NUN RIVER 1 FLOW STATION .DIFFERENTIAL PEN - DIFFERENT COLOURS ASSUMES 10 IN A YEAR.CLEARING OF WATER HYACINTH ON THE WELL HEAD ACCESS AND SLOTS IN NUN RIVER FIELD.BEANS - CHANGE OUT OF CORRODED/ERODED BEANS AND BEAN O-RING . EFFECTIVE WELLHEAD MAINTENANCE ACTIVITIES AT AN ASSUMPTION OF 2 BEAN/MONTH, INCLUDING PROVISION FOR MER TESTING.WD40 USED FOR MAINTENANCE PURPOSES FOR CLEANING. .TELLUS 22- PROVISION FOR LUBRICATING EXPORT PUMP BEARINGS.SURVEILLANCE ON ADIBAWA FLOWLINES, WELLHEAD LOCATIONS AND OTHER FACILITIES IN KOLO CREEK DISTRICT (CONSORTIUM CONTRACT).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PI MAINT CONSUMABLES MATERIALS/ BASKET AT KOLO CREEK DISTRICT  INCLUDE GASKETS, FAN BELT, GAUGES,FUEL,  AIR AND OIL FILTERS, CONNECTORS, INSULATING TAPES, WD-40, SPARK PLUGS, ETC .RIMULA TX 15W-40:PROVISION OF RIMULA USED FOR SERVICING DIESEL GENERATOR AND MAINTENANCE OF PUMPS AND ENGINES REQUIRED DURING TNP/DELIVERY LINE OUTAGES.PROVISION OF JOURNEY MANAGERS SERVICES AT KOCR.PROVISION OF GRASSCUTTING SERVICES IN KOLOCREEK DISTRICT - ZONE 3(CONSORTIUM CONTRACT).PROVISION OF CHARTS TO CARRY OUT MONTHLY STATUTORY WELL TESTING AND TESTING OF WELLS ON SPECIAL REQUEST. BARTON METER CHARTS FOR DAILY WELL TEST, CHANGE PUMPLINE PRESSURE CHARTS 1 TIMES/DAY. ASSUMES 1 CHART /DAY FOR RE-TEST OR DAMAGE ETC.PROVISION OF ADIBAWA FLOWSTATION ATTENDANTS SERVICE.PHASETREAT DEMULSIFIER:PROVISION OF DEMULSIFIER USED FOR INJECTION INTO TRUNKLINES AND EMULSION CONTROL.OMALA: PROVISION OF OMALA USED FOR FOR MAINTENANCE OF PUMPS AND GENERATOR ENGINES .NALCO (EC9017A) .MYSELLA: PROVISION OF MYSELLA LUBRICANTS FOR MAINTENANCE OF DRIVER AND ENGINES.LABORATORY SERVICES BASED ON LAB CURRENT SERVICE RATE FOR ANALYSING WELL SAMPLES CHARGED ONCE/MONTH.KIMTEX RAGS USED FOR OPERATIONAL USE AND CLEANING. COST CAPTURED IN SAP IS $52/CARTON.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WD40 USED FOR MAINTENANCE PURPOSES FOR CLEANING. .TELLUS 22- PROVISION FOR LUBRICATING EXPORT PUMP BEARINGS.SURVEILLANCE ON KOLOCREEK FLOWLINES, WELLHEAD LOCATIONS AND OTHER FACILITIES 2.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TECHNICAL SUPPORT FOR KOLO CREEK ASSET DOCUMENT &amp; DATA MANAGEMENT SERVICES.PROVISION OF STEAM CLEANING SERVICES FOR KOLO CREEK DISTRICT.PROVISION OF SHORT TERM APM DATA COLLECTORS AND ENTRY INTO EC FOR KOLO CREEK DISTRICT.PROVISION OF SCHEDULING SUPPORT SERVICES FOR KOLO CREEK.PROVISION OF PERMIT COORDINATION SERVICES FOR KOLO CREEK DISTRICT.PROVISION OF KOLOCREEK FLOWSTATION ATTENDANTS SERVICE.PROVISION OF GRASSCUTTING SERVICES IN KOLOCREEK DISTRICT - ZONE 1.PROVISION OF CHARTS TO CARRY OUT MONTHLY STATUTORY WELL TESTING AND TESTING OF WELLS ON SPECIAL REQUEST. BARTON METER CHARTS FOR DAILY WELL TEST, CHANGE PUMPLINE PRESSURE CHARTS 1 TIMES/DAY. ASSUMES 1 CHART /DAY FOR RE-TEST OR DAMAGE ETC.PHASETREAT DEMULSIFIER:PROVISION OF DEMULSIFIER USED FOR INJECTION INTO TRUNKLINES AND EMULSION CONTROL.OMALA: PROVISION OF OMALA USED FOR FOR MAINTENANCE OF PUMPS AND GENERATOR ENGINES .OIL STATIONS VESSEL DE-SANDING CALL OFF CONTRACT AT KOLOCREEK DISTRICT.NALCO (EC9017A) .MYSELLA: PROVISION OF MYSELLA LUBRICANTS FOR MAINTENANCE OF DRIVER AND ENGINES.LABORATORY SERVICES BASED ON LAB CURRENT SERVICE RATE FOR ANALYSING WELL SAMPLES CHARGED ONCE/MONTH.KOLOCREEK DISTRICT PRODUCTION OPERATIONS SUPPORT SERVICES.KIMTEX RAGS USED FOR OPERATIONAL USE AND CLEANING.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ZOK27  ( FYREWASH F1)-GAS TURBINE CLEANING.WASTE TREATMENT AND PLANT MANAGEMENT CONTRACT.VITREA 10  (SHELL TELLUS 68 EQUIVALENT)-CONDENSATE PUMP SEAL.TURBO OIL T46 (1000389630)   (GT46=67 &amp;T46=47)-GT GENERATOR /AG COMPRESSOR.TURBO OIL T32-SEWAGE PUMP.TELLUS -46  (1000387588)-OIL EXPORT PUMP / JOCKEY PUMP P-6301A/B TRUST BEARINGS.TELLUS 22-LIQUID OIL EXPORT PUMP MOTORS .TELLUS - 68   1000064792-ATLAS COPCO INST. AIR COMP. / CONDENSATE TRANSFER PUMP.TELLUS   T32 (1000382398) (QUATRO ADRAL T32 OIL ) -BOOSTER PUMP / PUMP BEARINGS.TEEPOL DETERGENT LIQUID-CLEANING AGENT.SURVEILLANCE OF WELLHEAD, ACCESS ROADS, FLOWLINES  AND ROW OF KOLO CREEK, ETELEBOU, ZARAMA, AND GBARAN LOCATIONS. (59.1KM).STATION ATTENDANTS CONTRACT FOR GBARAN UBIE FS, AGG, GP AND REMOTE MANIFOLDS..SODIUM HYPOCHLORITE SOLUTION(SALT SOLUTION)-WATER TREATMENT.SHELSOL-CLEANING AGENT.SHELLITE-PRODUCTION CHEMISTRY LAB.SHAFT ARM PEN ASSUMES 10 IN A YEAR.SAMPLING CANS -BASED ON LAB SERVICES CURRENT RATE.  REPLACE SAMPLING CANS 6 MONTHLY FOR 21 WELLS.RIMULA TX 15W-40 -DIESEL FIRE PUMP ENGINES P-6302A/B/C.RIG WASH DETERGENT PPS/2020/S/B-CLEANING AGENT.QUARTRO COPREX  P  ISO GRADE 220 -BOOSTER COMPRESSOR.PROVISION OF TECHNICAL SUPPORT FOR GBARAN UBIE ASSETS DOCUMENTS &amp; DATA MANAGEMENT.PROVISION OF TECHNICAL SUPPORT FOR GBARAN UBIE ASSET DOCUMENT &amp; DATA MANAGEMENT SERVICES..PROVISION OF TECHNICAL OPERATION SUPPORT SERVICE FOR GBARAN UBIE INTEGRATED OIL &amp; GAS FACILITIES. .PROVISION OF TECHNICAL OPERATION SUPPORT SERVICE FOR GBARAN UBIE CPF. .PROVISION OF TECHNICAL OPERATION &amp; MAINTENANCE SUPPORT SERVICE FOR GBARAN GSOS PROJECT. .PROVISION OF SHORT TERM APM DATA COLLECTORS AND ENTRY INTO EC FOR GBARAN UBIE.PROVISION OF NITROGEN PURGING SERVICE AT GBARAN UBIE FCAI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HF.FAC.71300"/>
    <s v="PAE AHIA F/S FACILITIES OPERATIONS"/>
    <s v="O.NG.PEL.FAC.71300"/>
    <s v="LAND AREA EAST OIL FACILITIES OPERATIONS (PRODUCTION MAINTENANCE OIL (ONSHORE))"/>
    <s v="IRETI OMOTOSO"/>
    <s v="PRODUCTION"/>
    <n v="412001"/>
    <n v="4120"/>
    <s v="OF-MTCE"/>
    <s v="BASE JV"/>
    <s v="PRODUCTION"/>
    <s v="PRODUCTION"/>
    <s v="Asset Manager, Land East Hub"/>
    <s v="Asset Management Integration Lead"/>
    <x v="1"/>
    <s v="EFE.IGWE@SHELL.COM"/>
    <x v="0"/>
    <s v="OPEX"/>
    <s v="NON SAL"/>
    <s v="N/A"/>
    <s v="N/A"/>
    <s v="N_AHIA_EL2_N03"/>
    <s v="P231 Production Operations"/>
    <s v="S7200 Services"/>
    <s v="A2110 Production Operations"/>
    <n v="765375.78999999992"/>
    <n v="420132.22"/>
    <n v="114658686.84152"/>
    <n v="106238.92"/>
    <n v="482169.04079186881"/>
    <n v="38408686.841519997"/>
    <n v="106238.92"/>
    <n v="232169.04079186884"/>
    <n v="-249999.99999999997"/>
    <m/>
    <n v="0"/>
    <n v="0"/>
    <n v="0"/>
    <n v="0"/>
    <n v="0"/>
    <n v="0"/>
    <s v="Phasetreat Demulsifier:Provision of Demulsifier used for injection into trunklines and emulsion contro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0180.753399322399"/>
    <n v="40180.753399322399"/>
    <n v="40180.753399322399"/>
    <n v="40180.753399322399"/>
    <n v="40180.753399322399"/>
    <n v="40180.753399322399"/>
    <n v="40180.753399322399"/>
    <n v="40180.753399322399"/>
    <n v="40180.753399322399"/>
    <n v="40180.753399322399"/>
    <n v="40180.753399322399"/>
    <n v="40180.753399322399"/>
    <n v="482169.04079186876"/>
    <n v="144650.71223756063"/>
  </r>
  <r>
    <s v="O.NG.PAE.ASF.FAC.71300"/>
    <s v="PAE ASSA F/S FACILITIES OPERATIONS"/>
    <s v="O.NG.PEL.FAC.71300"/>
    <s v="LAND AREA EAST OIL FACILITIES OPERATIONS (PRODUCTION MAINTENANCE OIL (ONSHORE))"/>
    <s v="IRETI OMOTOSO"/>
    <s v="PRODUCTION"/>
    <n v="412002"/>
    <n v="4120"/>
    <s v="OF-MTCE"/>
    <s v="BASE JV"/>
    <s v="PRODUCTION"/>
    <s v="PRODUCTION"/>
    <s v="Asset Manager, Land East Hub"/>
    <s v="Asset Management Integration Lead"/>
    <x v="1"/>
    <s v="EFE.IGWE@SHELL.COM"/>
    <x v="0"/>
    <s v="OPEX"/>
    <s v="NON SAL"/>
    <s v="N/A"/>
    <s v="N/A"/>
    <s v="N/A"/>
    <s v="P231 Production Operations"/>
    <s v="S7200 Services"/>
    <s v="A2110 Production Operations"/>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EMF.FAC.71300"/>
    <s v="PAE EGBEMA F/S FACILITIES OPERATIONS"/>
    <s v="O.NG.PEL.FAC.71300"/>
    <s v="LAND AREA EAST OIL FACILITIES OPERATIONS (PRODUCTION MAINTENANCE OIL (ONSHORE))"/>
    <s v="IRETI OMOTOSO"/>
    <s v="PRODUCTION"/>
    <n v="412002"/>
    <n v="4120"/>
    <s v="OF-MTCE"/>
    <s v="BASE JV"/>
    <s v="PRODUCTION"/>
    <s v="PRODUCTION"/>
    <s v="Asset Manager, Land East Hub"/>
    <s v="Asset Management Integration Lead"/>
    <x v="1"/>
    <s v="EFE.IGWE@SHELL.COM"/>
    <x v="0"/>
    <s v="OPEX"/>
    <s v="NON SAL"/>
    <s v="N/A"/>
    <s v="N/A"/>
    <s v="N/A"/>
    <s v="P231 Production Operations"/>
    <s v="S7200 Services"/>
    <s v="A2110 Production Operations"/>
    <n v="166551.57999999999"/>
    <n v="74783.16"/>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EUF.FAC.71300"/>
    <s v="PAE ETELEBOU F/S FACILITIES OPERATIONS"/>
    <s v="O.NG.PEL.FAC.71300"/>
    <s v="LAND AREA EAST OIL FACILITIES OPERATIONS (PRODUCTION MAINTENANCE OIL (ONSHORE))"/>
    <s v="IRETI OMOTOSO"/>
    <s v="PRODUCTION"/>
    <n v="412001"/>
    <n v="4120"/>
    <s v="OF-MTCE"/>
    <s v="BASE JV"/>
    <s v="PRODUCTION"/>
    <s v="PRODUCTION"/>
    <s v="Asset Manager, Central Hub"/>
    <s v="Asset Management Integration Lead"/>
    <x v="1"/>
    <s v="EFE.IGWE@SHELL.COM"/>
    <x v="0"/>
    <s v="OPEX"/>
    <s v="NON SAL"/>
    <s v="N/A"/>
    <s v="N/A"/>
    <s v="N_ETEL_EL2_N01"/>
    <s v="P231 Production Operations"/>
    <s v="S7200 Services"/>
    <s v="A2110 Production Operations"/>
    <n v="17966.000000000004"/>
    <n v="197955.44999999998"/>
    <n v="34289443.289152004"/>
    <n v="65956.310000000012"/>
    <n v="178380.7142267279"/>
    <n v="34289443.289152004"/>
    <n v="65956.310000000012"/>
    <n v="178380.7142267279"/>
    <n v="0"/>
    <m/>
    <n v="0"/>
    <n v="0"/>
    <n v="0"/>
    <n v="0"/>
    <n v="0"/>
    <n v="0"/>
    <s v="Surveillance onEtelebou field  Flowlines, Wellhead Locations and Other Facilities (30.86K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865.059518893991"/>
    <n v="14865.059518893991"/>
    <n v="14865.059518893991"/>
    <n v="14865.059518893991"/>
    <n v="14865.059518893991"/>
    <n v="14865.059518893991"/>
    <n v="14865.059518893991"/>
    <n v="14865.059518893991"/>
    <n v="14865.059518893991"/>
    <n v="14865.059518893991"/>
    <n v="14865.059518893991"/>
    <n v="14865.059518893991"/>
    <n v="178380.71422672796"/>
    <n v="53514.214268018368"/>
  </r>
  <r>
    <s v="O.NG.PBW.ECC.FAC.71300"/>
    <s v="O.NG.PBW.ECC.FAC.71300(NEW)"/>
    <s v="O.NG.PBW.ECC.FAC.71300(New)"/>
    <s v="O.NG.PBW.ECC.FAC.71300(NEW)"/>
    <s v="IRETI OMOTOSO"/>
    <s v="PRODUCTION"/>
    <n v="413001"/>
    <n v="4130"/>
    <s v="OF-MTCE"/>
    <s v="BASE JV"/>
    <s v="PRODUCTION"/>
    <s v="PRODUCTION"/>
    <s v="Asset Manager, Swamp West Hub"/>
    <s v="Asset Management Integration Lead"/>
    <x v="7"/>
    <s v="RACHEAL.ORUEKPETI@SHELL.COM"/>
    <x v="0"/>
    <s v="OPEX"/>
    <s v="NON SAL"/>
    <s v="N/A"/>
    <s v="N/A"/>
    <s v="C_OPSE_OIL_Z11"/>
    <s v="P233 Facilities Maintenance"/>
    <s v="S7200 Services"/>
    <s v="A2140 Facilities Maintenance"/>
    <n v="0"/>
    <n v="0"/>
    <n v="133043809.40000001"/>
    <n v="162247.34"/>
    <n v="598456.55114754103"/>
    <n v="133043809.40000001"/>
    <n v="162247.34"/>
    <n v="598456.55114754103"/>
    <n v="0"/>
    <m/>
    <n v="133043809.40000002"/>
    <n v="162247.34"/>
    <n v="598456.55114754103"/>
    <n v="137923999.76873589"/>
    <n v="153804.98645132073"/>
    <n v="606014.82175865152"/>
    <s v="Metering Support Enginner for Escravos NGC Opera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9871.379262295086"/>
    <n v="49871.379262295086"/>
    <n v="49871.379262295086"/>
    <n v="49871.379262295086"/>
    <n v="49871.379262295086"/>
    <n v="49871.379262295086"/>
    <n v="49871.379262295086"/>
    <n v="49871.379262295086"/>
    <n v="49871.379262295086"/>
    <n v="49871.379262295086"/>
    <n v="49871.379262295086"/>
    <n v="49871.379262295086"/>
    <n v="598456.55114754103"/>
    <n v="179536.96534426231"/>
  </r>
  <r>
    <s v="O.NG.PAE.EWF.FAC.71300"/>
    <s v="PAEEGBEMAWESTF/SFACILITIESOPS"/>
    <s v="O.NG.PEL.FAC.71300"/>
    <s v="LAND AREA EAST OIL FACILITIES OPERATIONS (PRODUCTION MAINTENANCE OIL (ONSHORE))"/>
    <s v="IRETI OMOTOSO"/>
    <s v="PRODUCTION"/>
    <n v="412002"/>
    <n v="4120"/>
    <s v="OF-MTCE"/>
    <s v="BASE JV"/>
    <s v="PRODUCTION"/>
    <s v="PRODUCTION"/>
    <s v="Asset Manager, Land East Hub"/>
    <s v="Asset Management Integration Lead"/>
    <x v="1"/>
    <s v="EFE.IGWE@SHELL.COM"/>
    <x v="0"/>
    <s v="OPEX"/>
    <s v="NON SAL"/>
    <s v="N/A"/>
    <s v="N/A"/>
    <s v="N/A"/>
    <s v="P231 Production Operations"/>
    <s v="S7200 Services"/>
    <s v="A2110 Production Operations"/>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ECC.FAC.724FC"/>
    <s v="O.NG.PBW.ECC.FAC.724FC(NEW)"/>
    <s v="O.NG.PBW.FAC.724EFC"/>
    <s v="PBW ESCRAVOS BEACH F/S FACIL CORR. MTC (PRODUCTION MAINTENANCE – OIL (ONSHORE))"/>
    <s v="IRETI OMOTOSO"/>
    <s v="PRODUCTION"/>
    <n v="413001"/>
    <n v="4130"/>
    <s v="OF-MTCE"/>
    <s v="BASE JV"/>
    <s v="PRODUCTION"/>
    <s v="PRODUCTION"/>
    <s v="Asset Manager, Swamp West Hub"/>
    <s v="Asset Management Integration Lead"/>
    <x v="7"/>
    <s v="RICHARD.ITENE@SHELL.COM"/>
    <x v="0"/>
    <s v="OPEX"/>
    <s v="NON SAL"/>
    <s v="N/A"/>
    <s v="N/A"/>
    <s v="C_OPSE_OIL_Z11"/>
    <s v="P233 Facilities Maintenance"/>
    <s v="S7200 Services"/>
    <s v="A2140 Facilities Maintenance"/>
    <n v="0"/>
    <n v="0"/>
    <n v="0"/>
    <n v="0"/>
    <n v="0"/>
    <n v="0"/>
    <n v="0"/>
    <n v="0"/>
    <n v="0"/>
    <m/>
    <n v="8639881.2153855842"/>
    <n v="73791.562089999992"/>
    <n v="102119.04148470683"/>
    <n v="8956801.3733733837"/>
    <n v="68208.59780090049"/>
    <n v="97575.159680813231"/>
    <s v="PROVISION OF SPARE PARTS FOR MTCE OF PROD. EQUIPMENTS  FOR GAS ENGINES, PUMPS AND DRIVER, AIR COMPRESSOR,UTILITY PUMPS ETC. .ANNUAL MAINTENANCE BUDGET FOR ELECTRICAL SERVICING - REPAIR OF AVRS, EIS, EARTHING SYSTEM,LV SWITCH BOARDS. CLOSE OUT OF EARTHING AUDIT ACTIONS, LIGHTING IMPROVEMENT SYSTEMS, ELECTRICAL SPARESSPARES FOR PUMP REPAIRS.SPARES FOR CORRECTIVE MAINTENANCE ACTIVITIES ON ALL ROTATING AND STATIC EQUIPMENT.SPARES FOR AIR &amp; GAS COMPRESSOR REPAIRS.CORRECTIVE MAINTENANCE ACTIVITIES ON VALVES, AND SAFETY RELIEF VALVES IN THE STATION.CORRECTIVE MAINTENANCE ACTIVITIES ON PRESSURE VESSELS.CORRECTIVE MAINTENANCE ACTIVITIES ON PD METERS, USM METERS, GAUGES AND OTHER METERING SYSTEMS IN THE STATION.CORRECTIVE MAINTENANCE ACTIVITIES ON LV,HV &amp; EARTHING SYSTEMS / CATHODIC TRANSFORMER.CORRECTIVE MAINTENANCE ACTIVITIES ON FIELD INSTRUMENTS, USM,  INPLOT-PIPING.CORRECTIVE MAINTENANCE ACTIVITIES ON ELECTRIC MOTORS, LV &amp; HV SWITCHBOARDS AND GENERAL LIGHTING SYSTEMS.CORRECTIVE MAINTENANCE ACTIVITIES ON ALL MOBILE CRANES IN THE STA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GBF.FAC.71300"/>
    <s v="GBARAN F/S FACILITIES OPERATIONS"/>
    <s v="O.NG.PEL.FAC.71300"/>
    <s v="LAND AREA EAST OIL FACILITIES OPERATIONS (PRODUCTION MAINTENANCE OIL (ONSHORE))"/>
    <s v="IRETI OMOTOSO"/>
    <s v="PRODUCTION"/>
    <n v="412001"/>
    <n v="4120"/>
    <s v="OF-MTCE"/>
    <s v="BASE JV"/>
    <s v="PRODUCTION"/>
    <s v="PRODUCTION"/>
    <s v="Asset Manager, Central Hub"/>
    <s v="Asset Management Integration Lead"/>
    <x v="1"/>
    <s v="EFE.IGWE@SHELL.COM"/>
    <x v="0"/>
    <s v="OPEX"/>
    <s v="NON SAL"/>
    <s v="N/A"/>
    <s v="N/A"/>
    <s v="N_GBAR_EL2_G01"/>
    <s v="P231 Production Operations"/>
    <s v="S7200 Services"/>
    <s v="A2110 Production Operations"/>
    <n v="3899269.3900000006"/>
    <n v="4502810.74"/>
    <n v="276112360.46674883"/>
    <n v="1716246.9000000001"/>
    <n v="2621533.3277598321"/>
    <n v="276112360.46674883"/>
    <n v="216246.90000000014"/>
    <n v="1121533.3277598324"/>
    <n v="-1499999.9999999998"/>
    <m/>
    <n v="0"/>
    <n v="0"/>
    <n v="0"/>
    <n v="0"/>
    <n v="0"/>
    <n v="0"/>
    <s v="Provision of Technical Operation Support Service for Gbaran Ubie Integrated Oil &amp; Gas Faciliti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8461.11064665267"/>
    <n v="218461.11064665267"/>
    <n v="218461.11064665267"/>
    <n v="218461.11064665267"/>
    <n v="218461.11064665267"/>
    <n v="218461.11064665267"/>
    <n v="218461.11064665267"/>
    <n v="218461.11064665267"/>
    <n v="218461.11064665267"/>
    <n v="218461.11064665267"/>
    <n v="218461.11064665267"/>
    <n v="218461.11064665267"/>
    <n v="2621533.3277598321"/>
    <n v="786459.99832794967"/>
  </r>
  <r>
    <s v="O.NG.PBW.ECC.FAC.724FC_1"/>
    <s v="O.NG.PBW.ECC.FAC.724FC(NEW)"/>
    <s v="O.NG.PBW.ECC.FAC.724FC(NEW)"/>
    <s v="O.NG.PBW.ECC.FAC.724FC(NEW)"/>
    <s v="IRETI OMOTOSO"/>
    <s v="PRODUCTION"/>
    <n v="413001"/>
    <n v="4130"/>
    <s v="OF-MTCE"/>
    <s v="BASE JV"/>
    <s v="PRODUCTION"/>
    <s v="PRODUCTION"/>
    <s v="Asset Manager, Swamp West Hub"/>
    <s v="Asset Management Integration Lead"/>
    <x v="7"/>
    <s v="RACHEAL.ORUEKPETI@SHELL.COM"/>
    <x v="0"/>
    <s v="OPEX"/>
    <s v="NON SAL"/>
    <s v="N/A"/>
    <s v="N/A"/>
    <s v="C_OPSE_OIL_Z11"/>
    <s v="P233 Facilities Maintenance"/>
    <s v="S7200 Services"/>
    <s v="A2140 Facilities Maintenance"/>
    <n v="0"/>
    <n v="0"/>
    <n v="9399999.9999999963"/>
    <n v="150000"/>
    <n v="180819.67213114753"/>
    <n v="9399999.9999999963"/>
    <n v="150000"/>
    <n v="180819.67213114753"/>
    <n v="0"/>
    <m/>
    <n v="9399999.9999999963"/>
    <n v="150000"/>
    <n v="180819.67213114756"/>
    <n v="9744802.1345224418"/>
    <n v="138651.21404607838"/>
    <n v="170601.38497893885"/>
    <s v="Provision of spare parts for mtce of prod. Equipments  for gas engines, pumps and driver, air compressor,utility pumps etc.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068.30601092896"/>
    <n v="15068.30601092896"/>
    <n v="15068.30601092896"/>
    <n v="15068.30601092896"/>
    <n v="15068.30601092896"/>
    <n v="15068.30601092896"/>
    <n v="15068.30601092896"/>
    <n v="15068.30601092896"/>
    <n v="15068.30601092896"/>
    <n v="15068.30601092896"/>
    <n v="15068.30601092896"/>
    <n v="15068.30601092896"/>
    <n v="180819.67213114756"/>
    <n v="54245.901639344258"/>
  </r>
  <r>
    <s v="O.NG.PAE.I1F.FAC.71300"/>
    <s v="PAE IMO RIVER 1 F/S FACILITIES OPS"/>
    <s v="O.NG.PEL.FAC.71300"/>
    <s v="LAND AREA EAST OIL FACILITIES OPERATIONS (PRODUCTION MAINTENANCE OIL (ONSHORE))"/>
    <s v="IRETI OMOTOSO"/>
    <s v="PRODUCTION"/>
    <n v="412001"/>
    <n v="4120"/>
    <s v="OF-MTCE"/>
    <s v="BASE JV"/>
    <s v="PRODUCTION"/>
    <s v="PRODUCTION"/>
    <s v="Asset Manager, Land East Hub"/>
    <s v="Asset Management Integration Lead"/>
    <x v="1"/>
    <s v="EFE.IGWE@SHELL.COM"/>
    <x v="0"/>
    <s v="OPEX"/>
    <s v="NON SAL"/>
    <s v="N/A"/>
    <s v="N/A"/>
    <s v="N_IMOR_EL1_N01"/>
    <s v="P231 Production Operations"/>
    <s v="S7200 Services"/>
    <s v="A2110 Production Operations"/>
    <n v="1019720"/>
    <n v="1681229.4999999993"/>
    <n v="115969690.11399999"/>
    <n v="409772.92749999999"/>
    <n v="790001.41967704915"/>
    <n v="39719690.113999993"/>
    <n v="209772.92749999999"/>
    <n v="340001.41967704915"/>
    <n v="-450000"/>
    <m/>
    <n v="0"/>
    <n v="0"/>
    <n v="0"/>
    <n v="0"/>
    <n v="0"/>
    <n v="0"/>
    <s v="Facility Civil Maintenance Contract at Imo riv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833.451639754087"/>
    <n v="65833.451639754087"/>
    <n v="65833.451639754087"/>
    <n v="65833.451639754087"/>
    <n v="65833.451639754087"/>
    <n v="65833.451639754087"/>
    <n v="65833.451639754087"/>
    <n v="65833.451639754087"/>
    <n v="65833.451639754087"/>
    <n v="65833.451639754087"/>
    <n v="65833.451639754087"/>
    <n v="65833.451639754087"/>
    <n v="790001.41967704927"/>
    <n v="237000.42590311472"/>
  </r>
  <r>
    <s v="O.NG.PAE.I1F.FLO.71300"/>
    <s v="PAE IMO RIVER 1 F/S FLOWLINES OPERATIONS"/>
    <s v="O.NG.PEL.FAC.71300"/>
    <s v="LAND AREA EAST OIL FACILITIES OPERATIONS (PRODUCTION MAINTENANCE OIL (ONSHORE))"/>
    <s v="IRETI OMOTOSO"/>
    <s v="PRODUCTION"/>
    <n v="412002"/>
    <n v="4120"/>
    <s v="OF-MTCE"/>
    <s v="BASE JV"/>
    <s v="PRODUCTION"/>
    <s v="PRODUCTION"/>
    <s v="Asset Manager, Land East Hub"/>
    <s v="Asset Management Integration Lead"/>
    <x v="1"/>
    <s v="EFE.IGWE@SHELL.COM"/>
    <x v="0"/>
    <s v="OPEX"/>
    <s v="NON SAL"/>
    <s v="N/A"/>
    <s v="N/A"/>
    <s v="N/A"/>
    <s v="P231 Production Operations"/>
    <s v="S7200 Services"/>
    <s v="A2110 Production Operations"/>
    <n v="363.36"/>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2F.FAC.71300"/>
    <s v="PAE IMO RIVER 2 F/S FACILITIES OPS"/>
    <s v="O.NG.PEL.FAC.71300"/>
    <s v="LAND AREA EAST OIL FACILITIES OPERATIONS (PRODUCTION MAINTENANCE OIL (ONSHORE))"/>
    <s v="IRETI OMOTOSO"/>
    <s v="PRODUCTION"/>
    <n v="412001"/>
    <n v="4120"/>
    <s v="OF-MTCE"/>
    <s v="BASE JV"/>
    <s v="PRODUCTION"/>
    <s v="PRODUCTION"/>
    <s v="Asset Manager, Land East Hub"/>
    <s v="Asset Management Integration Lead"/>
    <x v="1"/>
    <s v="EFE.IGWE@SHELL.COM"/>
    <x v="0"/>
    <s v="OPEX"/>
    <s v="NON SAL"/>
    <s v="N/A"/>
    <s v="N/A"/>
    <s v="N_IMOR_EL1_N01"/>
    <s v="P231 Production Operations"/>
    <s v="S7200 Services"/>
    <s v="A2110 Production Operations"/>
    <n v="198197.43000000002"/>
    <n v="324908.56"/>
    <n v="31701418.109999996"/>
    <n v="21682.255000000001"/>
    <n v="125621.3307704918"/>
    <n v="31701418.109999996"/>
    <n v="21682.255000000001"/>
    <n v="125621.3307704918"/>
    <n v="0"/>
    <m/>
    <n v="0"/>
    <n v="0"/>
    <n v="0"/>
    <n v="0"/>
    <n v="0"/>
    <n v="0"/>
    <s v="Provision of Annular Pressure monitoring (APM) support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468.444230874316"/>
    <n v="10468.444230874316"/>
    <n v="10468.444230874316"/>
    <n v="10468.444230874316"/>
    <n v="10468.444230874316"/>
    <n v="10468.444230874316"/>
    <n v="10468.444230874316"/>
    <n v="10468.444230874316"/>
    <n v="10468.444230874316"/>
    <n v="10468.444230874316"/>
    <n v="10468.444230874316"/>
    <n v="10468.444230874316"/>
    <n v="125621.3307704918"/>
    <n v="37686.399231147538"/>
  </r>
  <r>
    <s v="O.NG.PAE.I3F.FAC.71300"/>
    <s v="PAE IMO RIVER 3 F/S FACILITIES OPS"/>
    <s v="O.NG.PEL.FAC.71300"/>
    <s v="LAND AREA EAST OIL FACILITIES OPERATIONS (PRODUCTION MAINTENANCE OIL (ONSHORE))"/>
    <s v="IRETI OMOTOSO"/>
    <s v="PRODUCTION"/>
    <n v="412001"/>
    <n v="4120"/>
    <s v="OF-MTCE"/>
    <s v="BASE JV"/>
    <s v="PRODUCTION"/>
    <s v="PRODUCTION"/>
    <s v="Asset Manager, Land East Hub"/>
    <s v="Asset Management Integration Lead"/>
    <x v="1"/>
    <s v="EFE.IGWE@SHELL.COM"/>
    <x v="0"/>
    <s v="OPEX"/>
    <s v="NON SAL"/>
    <s v="N/A"/>
    <s v="N/A"/>
    <s v="N_IMOR_EL1_N01"/>
    <s v="P231 Production Operations"/>
    <s v="S7200 Services"/>
    <s v="A2110 Production Operations"/>
    <n v="95829.5"/>
    <n v="174335.72"/>
    <n v="37517033.416000001"/>
    <n v="0"/>
    <n v="123006.66693770493"/>
    <n v="37517033.416000001"/>
    <n v="0"/>
    <n v="123006.66693770493"/>
    <n v="0"/>
    <m/>
    <n v="0"/>
    <n v="0"/>
    <n v="0"/>
    <n v="0"/>
    <n v="0"/>
    <n v="0"/>
    <s v="Provision of Station Attendant and House Keeping Servic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250.555578142077"/>
    <n v="10250.555578142077"/>
    <n v="10250.555578142077"/>
    <n v="10250.555578142077"/>
    <n v="10250.555578142077"/>
    <n v="10250.555578142077"/>
    <n v="10250.555578142077"/>
    <n v="10250.555578142077"/>
    <n v="10250.555578142077"/>
    <n v="10250.555578142077"/>
    <n v="10250.555578142077"/>
    <n v="10250.555578142077"/>
    <n v="123006.66693770495"/>
    <n v="36902.000081311475"/>
  </r>
  <r>
    <s v="O.NG.PAE.ISF.FAC.71300"/>
    <s v="PAE ISIMIRI F/S FACILITIES OPERATIONS"/>
    <s v="O.NG.PEL.FAC.71300"/>
    <s v="LAND AREA EAST OIL FACILITIES OPERATIONS (PRODUCTION MAINTENANCE OIL (ONSHORE))"/>
    <s v="IRETI OMOTOSO"/>
    <s v="PRODUCTION"/>
    <n v="412001"/>
    <n v="4120"/>
    <s v="OF-MTCE"/>
    <s v="BASE JV"/>
    <s v="PRODUCTION"/>
    <s v="PRODUCTION"/>
    <s v="Asset Manager, Land East Hub"/>
    <s v="Asset Management Integration Lead"/>
    <x v="1"/>
    <s v="EFE.IGWE@SHELL.COM"/>
    <x v="0"/>
    <s v="OPEX"/>
    <s v="NON SAL"/>
    <s v="N/A"/>
    <s v="N/A"/>
    <s v="N_ISIM_EL1_N03"/>
    <s v="P231 Production Operations"/>
    <s v="S7200 Services"/>
    <s v="A2110 Production Operations"/>
    <n v="68601.490000000005"/>
    <n v="105393.32"/>
    <n v="19792766.039999999"/>
    <n v="30627.649999999998"/>
    <n v="95521.964885245892"/>
    <n v="19792766.039999999"/>
    <n v="30627.649999999998"/>
    <n v="95521.964885245892"/>
    <n v="0"/>
    <m/>
    <n v="0"/>
    <n v="0"/>
    <n v="0"/>
    <n v="0"/>
    <n v="0"/>
    <n v="0"/>
    <s v="Provision of Grass cutting services at Isimiri, wellhead locations as well as mtce of fire breaks and the facil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960.1637404371577"/>
    <n v="7960.1637404371577"/>
    <n v="7960.1637404371577"/>
    <n v="7960.1637404371577"/>
    <n v="7960.1637404371577"/>
    <n v="7960.1637404371577"/>
    <n v="7960.1637404371577"/>
    <n v="7960.1637404371577"/>
    <n v="7960.1637404371577"/>
    <n v="7960.1637404371577"/>
    <n v="7960.1637404371577"/>
    <n v="7960.1637404371577"/>
    <n v="95521.964885245892"/>
    <n v="28656.589465573768"/>
  </r>
  <r>
    <s v="O.NG.PBW.ECF.FLO.724FP"/>
    <s v="PBW ESCRAVO B F/L PREV. MTC"/>
    <s v="O.NG.PBW.ECF.FLO.724FP"/>
    <s v="PBW ESCRAVO B F/L PREV. MTC"/>
    <s v="IRETI OMOTOSO"/>
    <s v="PRODUCTION"/>
    <n v="413001"/>
    <n v="4130"/>
    <s v="OF-MTCE"/>
    <s v="BASE JV"/>
    <s v="PRODUCTION"/>
    <s v="PRODUCTION"/>
    <s v="Asset Manager, Swamp West Hub"/>
    <s v="Asset Management Integration Lead"/>
    <x v="7"/>
    <s v="OGBONNA.ONUGHA@SHELL.COM"/>
    <x v="0"/>
    <s v="OPEX"/>
    <s v="NON SAL"/>
    <s v="N/A"/>
    <s v="N/A"/>
    <s v="N/A"/>
    <s v="P233 Facilities Maintenance"/>
    <s v="S7200 Services"/>
    <s v="A2140 Facilities Maintenance"/>
    <n v="-0.03"/>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K2G.FAC.71300"/>
    <s v="K2S NAG OPERATIONS"/>
    <s v="O.NG.PEL.FAC.71300"/>
    <s v="LAND AREA EAST OIL FACILITIES OPERATIONS (PRODUCTION MAINTENANCE OIL (ONSHORE))"/>
    <s v="IRETI OMOTOSO"/>
    <s v="PRODUCTION"/>
    <n v="412002"/>
    <n v="4120"/>
    <s v="OF-MTCE"/>
    <s v="BASE JV"/>
    <s v="PRODUCTION"/>
    <s v="PRODUCTION"/>
    <s v="Asset Manager, Central Hub"/>
    <s v="Asset Management Integration Lead"/>
    <x v="1"/>
    <s v="EFE.IGWE@SHELL.COM"/>
    <x v="0"/>
    <s v="OPEX"/>
    <s v="NON SAL"/>
    <s v="N/A"/>
    <s v="N/A"/>
    <s v="C_OPSE_OIL_Z11"/>
    <s v="P231 Production Operations - Gas"/>
    <s v="S7200 Services"/>
    <s v="A2110 Production Operations"/>
    <n v="0"/>
    <n v="11447.93"/>
    <n v="0"/>
    <n v="0"/>
    <n v="0"/>
    <m/>
    <m/>
    <n v="0"/>
    <n v="0"/>
    <m/>
    <n v="0"/>
    <n v="0"/>
    <n v="0"/>
    <n v="0"/>
    <n v="0"/>
    <n v="0"/>
    <s v="CORR INHIB -EC1304A (LITERS).BIOCIDES EC6197A K2S NEW PROJECT.GAP TO POTENTIAL.ADIBAWA AGS OPERATE AND MAINTAIN SERVICESSURVEILLIANCE OF WELLHEAD, ACCESS ROADS, FLOWLINES  AND ROW OF ISIMIRI LOCATIONS..PROVISION OF STATION ATTENDANT AND HOUSE KEEPING SERVICES .PROVISION OF GRASSCUTTING, HOLTICULTURE, GARDENING AND HOUSE KEEPING IN ISIMIRI.PROVISION OF GRASS CUTTING SERVICES AT ISIMIRI, WELLHEAD LOCATIONS AS WELL AS MTCE OF FIRE BREAKS AND THE FACILITIES..FACILITY CIVIL MAINTENANCE CONTRACT  FOR NKALI AND ISIMIRI FLOWSTATIONSURVEILLIANCE OF WELLHEAD, ACCESS ROADS, FLOWLINES  AND ROW OF OBELE LOCATIONS. .PROVISION OF STATION ATTENDANT AND HOUSE KEEPING SERVICES .PROVISION OF GRASS CUTTING SERVICES AT OBELE FS, WELLHEAD LOCATIONS AS WELL AS MTCE OF FIRE BREAKS AND THE FACILITIES.VALVATA:- GEAR OIL .TELLUS 22:LIQUID OIL EXPORT PUMP MOTOR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GRASSCUTTING SERVICES AT RUMUAHIA DISTRICT ZONE 3.PROVISION OF CHARTS TO CARRY OUT MONTHLY STATUTORY WELL TESTING AND TESTING OF WELLS ON SPECIAL REQUEST. BARTON METER CHARTS FOR DAILY WELL TEST, CHANGE PUMPLINE PRESSURE CHARTS 1 TIMES/DAY. ASSUMES 1 CHART /DAY FOR RE-TEST OR DAMAGE ETC.PHASETREAT DEMULSIFIER:PROVISION OF DEMULSIFIER USED FOR INJECTION INTO TRUNKLINES AND EMULSION CONTROL.OMALA: PROVISION OF OMALA USED FOR FOR MAINTENANCE OF PUMPS AND GENERATOR ENGINES .NEATEX:CHEMICAL WASH FOR STATION CLEANING .NALCOOL - FLUSHING RADIATORS- COOLANT - PROTECTS THE ENGINES RADIATORS FROM CORROSION AND SCALING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OGUTA1 FLOW STATION (STATION WARDENS).FLOWSTATION OPERATION SUPPORT SERVICES AT OGUTA GAS PLANT  (STATION WARDENS).DIFFERENTIAL PEN - DIFFERENT COLOURS ASSUMES 10 IN A YEAR.DEMIN WATER .BEANS - CHANGE OUT OF CORRODED/ERODED BEANS AND BEAN O-RING . EFFECTIVE WELLHEAD MAINTENANCE ACTIVITIES AT AN ASSUMPTION OF 2 BEAN/MONTH, INCLUDING PROVISION FOR MER TESTING..ALVANIA (GREASE) - LUBRICATING AND GREASE OF MOVING PARTS IN STATION..ACETONEVALVATA:- GEAR OIL .TELLUS 22:LIQUID OIL EXPORT PUMP MOTOR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UMUAHIA  COMMUNITY SURVEILLANCE  CONTRACT ZONE 1.RPI MAINT CONSUMABLES MATERIALS/ BASKET AT RUMUAHIA DISTRICT  INCLUDE GASKETS, FAN BELT, GAUGES,FUEL,  AIR AND OIL FILTERS, CONNECTORS, INSULATING TAPES, WD-40, SPARK PLUGS, ETC .RIMULA TX 15W-40:PROVISION OF RIMULA USED FOR SERVICING DIESEL GENERATOR AND MAINTENANCE OF PUMPS AND ENGINES REQUIRED DURING TNP/DELIVERY LINE OUTAGES.PROVISION OF SHORT TERM APM DATA COLLECTORS AND ENTRY INTO EC FOR RUMUAHIA.PROVISION OF GRASSCUTTING SERVICES AT RUMUAHIA DISTRICT ZONE 2.PROVISION OF CHARTS TO CARRY OUT MONTHLY STATUTORY WELL TESTING AND TESTING OF WELLS ON SPECIAL REQUEST. BARTON METER CHARTS FOR DAILY WELL TEST, CHANGE PUMPLINE PRESSURE CHARTS 1 TIMES/DAY. ASSUMES 1 CHART /DAY FOR RE-TEST OR DAMAGE ETC.PROVISION OF BUSINESS SUPPORT SERVICES AT RUMUAHIA DISTRICT.PHASETREAT DEMULSIFIER:PROVISION OF DEMULSIFIER USED FOR INJECTION INTO TRUNKLINES AND EMULSION CONTROL.OMALA: PROVISION OF OMALA USED FOR FOR MAINTENANCE OF PUMPS AND GENERATOR ENGINES .OIL STATIONS VESSEL DE-SANDING CALL OFF CONTRACT AT RUMUAHIA DISTRICT.NEATEX:CHEMICAL WASH FOR STATION CLEANING .NALCOOL - FLUSHING RADIATORS- COOLANT - PROTECTS THE ENGINES RADIATORS FROM CORROSION AND SCALING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AHIA1 FLOWSTATION.DIFFERENTIAL PEN - DIFFERENT COLOURS ASSUMES 10 IN A YEAR.DEMIN WATER .BEANS - CHANGE OUT OF CORRODED/ERODED BEANS AND BEAN O-RING . EFFECTIVE WELLHEAD MAINTENANCE ACTIVITIES AT AN ASSUMPTION OF 2 BEAN/MONTH, INCLUDING PROVISION FOR MER TESTING..ALVANIA (GREASE) - LUBRICATING AND GREASE OF MOVING PARTS IN STATION..ACETONEVALVATA:- GEAR OIL .TELLUS 22:LIQUID OIL EXPORT PUMP MOTOR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UMUAHIA EAST COMMUNITY SURVEILLANCE  CONTRACT ZONE 2.RIMULA TX 15W-40:PROVISION OF RIMULA USED FOR SERVICING DIESEL GENERATOR AND MAINTENANCE OF PUMPS AND ENGINES REQUIRED DURING TNP/DELIVERY LINE OUTAGES.PROVISION OF STEAM CLEANING SERVICES FOR RUMUAHIA DISTRICT.PROVISION OF JOURNEY MANAGERS SERVICES AT RUMUAHIA.PROVISION OF GRASSCUTTING SERVICES AT RUMUAHIA DISTRICT ZONE 1.PROVISION OF CHARTS TO CARRY OUT MONTHLY STATUTORY WELL TESTING AND TESTING OF WELLS ON SPECIAL REQUEST. BARTON METER CHARTS FOR DAILY WELL TEST, CHANGE PUMPLINE PRESSURE CHARTS 1 TIMES/DAY. ASSUMES 1 CHART /DAY FOR RE-TEST OR DAMAGE ETC.PCF SUPPORT CONTRACT FOR RUMUAHIA DISTRICT.OPERATION SUPPORT CONTRACT FOR RUMUAHIA DISTRICT.OMALA: PROVISION OF OMALA USED FOR FOR MAINTENANCE OF PUMPS AND GENERATOR ENGINES .OIL STATIONS VESSEL DE-SANDING CALL OFF CONTRACT AT  RUMUEKPE.NEATEX:CHEMICAL WASH FOR STATION CLEANING .NALCOOL - FLUSHING RADIATORS- COOLANT - PROTECTS THE ENGINES RADIATORS FROM CORROSION AND SCALING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RUMUEKPE1 FLOW STATION .DIFFERENTIAL PEN - DIFFERENT COLOURS ASSUMES 10 IN A YEAR.DEMIN WATER .BEANS - CHANGE OUT OF CORRODED/ERODED BEANS AND BEAN O-RING . EFFECTIVE WELLHEAD MAINTENANCE ACTIVITIES AT AN ASSUMPTION OF 2 BEAN/MONTH, INCLUDING PROVISION FOR MER TESTING..ALVANIA (GREASE) - LUBRICATING AND GREASE OF MOVING PARTS IN STATION..ACETONE. PHASETREAT DEMULSIFIER:PROVISION OF DEMULSIFIER USED FOR INJECTION INTO TRUNKLINES AND EMULSION CONTROLWASTE MANAGEMENT -HAZADOUS WASTE TREATMENT (OILY RAG). .SURVEILLIANCE OF WELLHEAD, ACCESS ROADS, FLOWLINES  AND ROW OF IMO 3 LOCATIONS..RIG WASH(NEATEX) - CHEMICAL WASH FOR STATION CLEANING .PROVISION OF STATION ATTENDANT AND HOUSE KEEPING SERVICES .PROVISION OF GRASSCUTTING, HOLTICULTURE, GARDENING AND HOUSE KEEPING IN IMO 3.PROVISION OF GRASS CUTTING SERVICES AT IMOR/3, WELLHEAD LOCATIONS AS WELL AS MTCE OF FIRE BREAKS AND THE FACILITIES..PHASE-TREAT - EMULSION CONTROL.OPERATIONS SUPPORT SERVICES FOR LAND 1 IMO RIVER CLUSTER.METERING SUPPORT ENGINEER FOR IMO RIVER OPERATIONS.DIFFERENTIAL PEN - DIFFERENT COLOURS (RED,BLUE,GREEN AND VIOLET)WD40 USED FOR MAINTENANCE PURPOSES FOR CLEANING. (1 NOS) WD40 USED PER MONTH.WASTE MANAGEMENT -HAZADOUS WASTE TREATMENT (OILY RAG). ASSUMPTION BASED ON HISTORICAL TREND, DISPOSING OILY RAGS CHARGED .SURVEILLIANCE OF WELLHEAD, ACCESS ROADS, FLOWLINES  AND ROW OF NKALI LOCATIONS..SUPPORT SERVICES OF SECURITY PERSONNEL AND LOGISTICS TO COVER WELL HEADS AND FIELD ASSETS AND OPERATIONS IN NKALI. SECURITY COST ZEROED..SHAFT ARM PEN ASSUMES 10 IN A YEAR.SAMPLING CANS PROVISION FOR FACILITY -  REPLACE SAMPLING CANS 6 MONTHLY .RIMULA - MTCE OF PUMPS AND ENGINES.RIG WASH(NEATEX) - CHEMICAL WASH FOR STATION CLEANING .PROVISION OF STATION ATTENDANT AND HOUSE KEEPING SERVICES .PROVISION OF GRASSCUTTING, HOLTICULTURE, GARDENING AND HOUSE KEEPING IN NKALI.PROVISION OF GRASS CUTTING SERVICES AT NKALI, WELLHEAD LOCATIONS AS WELL AS MTCE OF FIRE BREAKS AND THE FACILITIES..PROVISION OF CHARTS TO CARRY OUT MONTHLY STATUTORY WELL TESTING AND TESTING OF WELLS FOR SPECIAL REQUEST. BARTON METER CHARTS FOR 6HRLY WELL TEST - 2 TIMES/DAY ..OPERATIONS SUPPORT SERVICES FOR LAND 1 NKALI CLUSTER.NALCOOL - FLUSHING RADIATORS- COOLANT - PROTECTS THE ENGINES RADIATORS FROM CORROSION AND SCALING.LABORATORY SERVICES BASED ON LAB CURRENT SERVICE RATE FOR ANALYSING WELL SAMPLES CHARGED ONCE/MONTH.KIMTEX RAGS USED FOR OPERATIONAL USE AND CLEANING.INK RED ASSUMES 15 IN A YEAR.INK BLUE ASSUMES 10 IN A YEAR.DIFFERENTIAL PEN - DIFFERENT COLOURS (RED,BLUE,GREEN AND VIOLET).BEANS - CHANGE OUT OF CORRODED BEANS - EFFECTIVE WELLHEAD MAINTENANCE ACTIVITIES  WD40 USED FOR MAINTENANCE PURPOSES FOR CLEANING. (2 NOS) WD40 USED PER MONTH.SURVEILLANCE OF WELLHEAD, ACCESS ROADS, FLOWLINES  AND ROW OF AGBD/1 LOCATIONS..STATION AND VESSEL CLEANING BY STEAM CLEANING .SHELLSOL - FOR FLUSHING AND CLEANING OF PROCESS LINES .SHAFT ARM PEN ASSUMES 20 IN A YEAR.SAMPLING CANS PROVISION FOR FACILITY -  REPLACE SAMPLING CANS 6 MONTHLY .RIMULA - MTCE OF PUMPS AND ENGINES.RIG WASH(NEATEX) - CHEMICAL WASH FOR STATION CLEANING .PROVISION OF STATION ATTENDANT AND HOUSE KEEPING SERVICES .PROVISION OF GRASS CUTTING SERVICES AT AGBADA 1 FS, WELLHEAD LOCATIONS AS WELL AS MTCE OF FIRE BREAKS AND THE FACILITIES..PROVISION OF CHARTS TO CARRY OUT MONTHLY STATUTORY WELL TESTING AND TESTING OF WELLS FOR SPECIAL REQUEST. BARTON METER CHARTS FOR 6HRLY WELL TEST - 2 TIMES/DAY..PROCESS SAFETY REVIEW FOR AGBD.PHASE-TREAT - EMULSION CONTROL .NALPREP-FLUSHING RADIATORS- COOLANT - PROTECTS THE ENGINES RADIATORS FROM CORROSION AND SACLING.NALCOOL - FLUSHING RADIATORS- COOLANT - PROTECTS THE ENGINES RADIATORS FROM CORROSION AND SACLING.LABORATORY SERVICES BASED ON LAB CURRENT SERVICE RATE FOR ANALYSING WELL SAMPLES CHARGED ONCE/MONTH.KIMTEX RAGS USED FOR OPERATIONAL USE AND CLEANING.INK RED ASSUMES 15 IN A YEAR.INK BLUE ASSUMES 10 IN A YEAR.FACILITY CIVIL MAINTENANCE CONTRACT - FOR AGBADA 1 &amp; UMUECHEM FLOWSTATION. .DIFFERENTIAL PEN - DIFFERENT COLOURS (RED,BLUE,GREEN AND VIOLET).BEANS - CHANGE OUT OF CORRODED BEANS - EFFECTIVE WELLHEAD MAINTENANCE ACTIVITIES WD40 USED FOR MAINTENANCE PURPOSES FOR CLEANING. (2 NOS) WD40 USED PER MONTH.WASTE MANAGEMENT -HAZADOUS WASTE TREATMENT (OILY RAG). ASSUMPTION BASED ON HISTORICAL TREND, DISPOSING OILY RAGS .SURVEILLIANCE OF WELLHEAD, ACCESS ROADS, FLOWLINES  AND ROW OF UMUE LOCATIONS.STATION AND VESSEL CLEANING BY STEAM CLEANING .SHELLSOL - FOR FLUSHING AND CLEANING OF PROCESS LINES.SHAFT ARM PEN ASSUMES 10 IN A YEAR.SAMPLING CANS PROVISION FOR FACILITY -  REPLACE SAMPLING CANS 6 MONTHLY .RIG WASH(NEATEX) - CHEMICAL WASH FOR STATION CLEANING .PROVISION OF STATION ATTENDANT AND GUARDING SERVICES .PROVISION OF GRASS CUTTING SERVICES AT UMUE FS, WELLHEAD LOCATIONS AS WELL AS MTCE OF FIRE BREAKS AND THE FACILITIES..PHASE-TREAT - EMULSION CONTROL .NALCOOL - FLUSHING RADIATORS- COOLANT - PROTECTS THE ENGINES RADIATORS FROM CORROSION AND SACLING.LABORATORY SERVICES BASED ON LAB CURRENT SERVICE RATE FOR ANALYSING WELL SAMPLES CHARGED ONCE/MONTH.KIMTEX RAGS USED FOR OPERATIONAL USE AND CLEANING.INK RED ASSUMES 15 IN A YEAR.INK BLUE ASSUMES 10 IN A YEAR.DIFFERENTIAL PEN - DIFFERENT COLOURS (RED,BLUE,GREEN AND VIOLET).BEANS - CHANGE OUT OF CORRODED BEANS - EFFECTIVE WELLHEAD MAINTENANCE ACTIVITIESWD40 USED FOR MAINTENANCE PURPOSES FOR CLEANING. (3 NOS) WD40 USED PER MONTH.SURVEILLIANCE OF WELLHEAD, ACCESS ROADS, FLOWLINES  AND ROW OF IMO 2 LOCATIONS..STATION AND VESSEL CLEANING BY STEAM CLEANING .SHAFT ARM PEN ASSUMES 10 IN A YEAR.RIMULA - MTCE OF PUMPS AND ENGINES .RIG WASH(NEATEX) - CHEMICAL WASH FOR STATION CLEANING .PROVISION OF STATION ATTENDANT AND HOUSE KEEPING SERVICES .PROVISION OF GRASSCUTTING, HOLTICULTURE, GARDENING AND HOUSE KEEPING IN PH2 FLOWSTATION.PROVISION OF GRASSCUTTING, HOLTICULTURE, GARDENING AND HOUSE KEEPING IN IMO 2.PROVISION OF GRASS CUTTING SERVICES AT IMOR/2, WELLHEAD LOCATIONS AS WELL AS MTCE OF FIRE BREAKS AND THE FACILITIES.PROVISION OF CHARTS TO CARRY OUT MONTHLY STATUTORY WELL TESTING AND TESTING OF WELLS FOR SPECIAL REQUEST. BARTON METER CHARTS FOR 6HRLY WELL TEST - 2 TIMES/DAY .PROVISION OF ANNULAR PRESSURE MONITORING (APM) SUPPORT .PRODUCTION OPERATION ACTIVITIES AND FRONTLINE MTCE SUPPORT .PHASE-TREAT - EMULSION CONTROL .KIMTEX RAGS USED FOR OPERATIONAL USE AND CLEANING.INK RED ASSUMES 15 IN A YEAR.INK BLUE ASSUMES 10 IN A YEAR.DIFFERENTIAL PEN - DIFFERENT COLOURS (RED,BLUE,GREEN AND VIOLET).BEANS - CHANGE OUT OF CORRODED BEANS - EFFECTIVE WELLHEAD MAINTENANCE ACTIVITIES.. WD40 USED FOR MAINTENANCE PURPOSES FOR CLEANING. (3 NOS) WD40 USED PER MONTH.WASTE MANAGEMENT -HAZADOUS WASTE TREATMENT (OILY RAG). ASSUMPTION BASED ON HISTORICAL TREND, DISPOSING OILY RAGS CHARGED .SURVEILLIANCE OF WELLHEAD, ACCESS ROADS, FLOWLINES  AND ROW OF AGBD/2 LOCATIONS. .STATION AND VESSEL CLEANING BY STEAM CLEANING .SHELLSOL - FOR FLUSHING AND CLEANING OF PROCESS LINES .SAMPLING CANS PROVISION FOR FACILITY -  REPLACE SAMPLING CANS 6 MONTHLY .RIG WASH(NEATEX) - CHEMICAL WASH FOR STATION CLEANING .PROVISION OF STATION ATTENDANT AND HOUSE KEEPING SERVICES .PROVISION OF GRASS CUTTING SERVICES AT AGBADA 2 FS, WELLHEAD LOCATIONS AS WELL AS MTCE OF FIRE BREAKS AND THE FACILITIES . .PROVISION OF CLEANING &amp; HOUSEKEEPING SERVICES AT AGBADA 2.PROVISION OF CHARTS TO CARRY OUT MONTHLY STATUTORY WELL TESTING AND TESTING OF WELLS FOR SPECIAL REQUEST. BARTON METER CHARTS FOR 6HRLY WELL TEST - 2 TIMES/DAY..PROVISION OF ANNULAR PRESSURE MONITORING (APM) SUPPORT .PHASE-TREAT - EMULSION CONTROL .OPERATIONS SUPPORT SERVICES FOR AGBADA FLOWSTATIONS (MAPO).OPERATIONS SUPPORT SERVICES FOR AGBADA FLOWSTATIONS.NALPREP-FLUSHING RADIATORS- COOLANT - PROTECTS THE ENGINES RADIATORS FROM CORROSION AND SCALING.NALCOOL - FLUSHING RADIATORS- COOLANT - PROTECTS THE ENGINES RADIATORS FROM CORROSION AND SCALING .LABORATORY SERVICES FOR ANALYSING WELL SAMPLES CHARGED ONCE/MONTH.KIMTEX RAGS USED FOR OPERATIONAL USE AND CLEANING.INK RED ASSUMES 15 IN A YEAR.INK BLUE ASSUMES 10 IN A YEAR.FACILITY CIVIL MAINTENANCE CONTRACT - FOR AGBADA 2 &amp; OBELE FLOWSTATION. .DIFFERENTIAL PEN - DIFFERENT COLOURS (RED,BLUE,GREEN AND VIOLET).BEANS - CHANGE OUT OF CORRODED BEANS - EFFECTIVE WELLHEAD MAINTENANCE ACTIVITIES WD40 USED FOR MAINTENANCE PURPOSES FOR CLEANING. (3 NOS) WD40 USED PER MONTH.WASTE MANAGEMENT -HAZADOUS WASTE TREATMENT (OILY RAG). ASSUMPTION BASED ON HISTORICAL TREND, DISPOSING OILY RAGS CHARGED..SURVEILLIANCE OF WELLHEAD, ACCESS ROADS, FLOWLINES  AND ROW OF IMO 1 LOCATIONS..STATION AND VESSEL CLEANING BY STEAM CLEANING .SHELLSOL - FOR FLUSHING AND CLEANING OF PROCESS LINES .SHAFT ARM PEN ASSUMES 10 IN A YEAR.SAMPLING CANS PROVISION FOR FACILITY -  REPLACE SAMPLING CANS 6 MONTHLY .RPI MAINT CONSUMABLES MATERIALS/ BASKET AT IMOR DISTRICT  INCLUDE GASKETS, FAN BELT, GAUGES,FUEL,  AIR AND OIL FILTERS, CONNECTORS, INSULATING TAPES, WD-40, SPARK PLUGS, ETC .RIMULA - MTCE OF PUMPS AND ENGINES.RIG WASH(NEATEX) - CHEMICAL WASH FOR STATION CLEANING .PTW CONSUMABLES (LOTO) FOR PH2 INCLUDE ISOLATION TAG  , RED &amp; WHITE SAFETY CHAIN , ELECTRICAL NOTICETAGS ETC..PROVISION OF STATION ATTENDANT AND HOUSE KEEPING SERVICES .PROVISION OF SCHEDULING SUPPORT SERVICES FOR IMOR.PROVISION OF GRASSCUTTING, HOLTICULTURE, GARDENING AND HOUSE KEEPING IN IMO 1.PROVISION OF GRASS CUTTING SERVICES AT IMOR/1, WELLHEAD LOCATIONS AS WELL AS MTCE OF FIRE BREAKS AND THE FACILITIES..PROVISION OF CHARTS TO CARRY OUT MONTHLY STATUTORY WELL TESTING AND TESTING OF WELLS FOR SPECIAL REQUEST. BARTON METER CHARTS FOR 6HRLY WELL TEST.PRODUCTION OPERATION ACTIVITIES AND FRONTLINE MTCE SUPPORT .PROCESS SAFETY REVIEW FOR IMOR.PHASE-TREAT - EMULSION CONTROL .OIL STATIONS VESSEL DE-SANDING CALL OFF CONTRACT FOR PH2 FACILITIES.NALCOOL - FLUSHING RADIATORS- COOLANT - PROTECTS THE ENGINES RADIATORS FROM CORROSION AND SCALING.KIMTEX RAGS USED FOR OPERATIONAL USE AND CLEANING.JOURNEY  MANAGEMENT SUPPORT FOR LAND 1 EAST FACILITIES.INK RED ASSUMES 15 IN A YEAR.INK BLUE ASSUMES 10 IN A YEAR.HAZOP FOR IMOR.FACILITY CIVIL MAINTENANCE CONTRACT AT IMO RIVER.DOCUMENTATION SERVICES OF PRODUCTION/MAINTENANCE OPERATION OF PH2  IMOR DISTRICT.DIFFERENTIAL PEN - DIFFERENT COLOURS (RED,BLUE,GREEN AND VIOLET).BEANS - CHANGE OUT OF CORRODED BEANS - EFFECTIVE WELLHEAD MAINTENANCE ACTIVITIES .ABA GAS BARTON METER CHART MANAGEMENT. LABORATORY SERVICES BASED ON LAB CURRENT SERVICE RATE FOR ANALYSING WELL SAMPLES CHARGED ONCE/MONTHWD40 USED FOR MAINTENANCE PURPOSES FOR CLEANING. (3 NOS) WD40 USED PER MONTH.WASTE MANAGEMENT -HAZADOUS WASTE TREATMENT (OILY RAG). ASSUMPTION BASED ON HISTORICAL TREND, DISPOSING OILY RAGS CHARGED.SURVEILLIANCE OF WELLHEAD, ACCESS ROADS, FLOWLINES  AND ROW OF OBIGBO LOCATIONS..STATION AND VESSEL CLEANING BY STEAM CLEANING .SHELLSOL - FOR FLUSHING AND CLEANING OF PROCESS LINES .SHAFT ARM PEN ASSUMES 10 IN A YEAR.SAMPLING CANS PROVISION FOR FACILITY -  REPLACE SAMPLING CANS 6 MONTHLY .RPI MAINT CONSUMABLES MATERIALS/ BASKET AT PH1 DISTRUCT INCLUDE INCLUDE GASKETS, FAN BELT, GAUGES,FUEL,  AIR AND OIL FILTERS, CONNECTORS, INSULATING TAPES, WD-40, SPARK PLUGS, ETC ETC.RIMULA - MTCE OF PUMPS AND ENGINES.RIG WASH(NEATEX) - CHEMICAL WASH FOR STATION CLEANING .QUARTERLY SAMPLING FOR WATER AND ANALYSIS AND CO2 ANALYSIS.PTW CONSUMABLES (LOTO)FOR PH1 INCLUDE ISOLATION TAG , RED &amp; WHITE SAFETY CHAIN, ELECTRICAL NOTICETAGS ETC..PROVISION OF TOOL ATTENDANT AND BARRIER SERVICES @ OBG F/S.PROVISION OF STATION ATTENDANT, BARRIER AND HOUSE KEEPING SERVICES.PROVISION OF GRASS CUTTING SERVICES AT OBIGBO FS, WELLHEAD LOCATIONS AS WELL AS MTCE OF FIRE BREAKS AND THE FACILITIES..PROVISION OF CHARTS TO CARRY OUT MONTHLY STATUTORY WELL TESTING AND TESTING OF WELLS FOR SPECIAL REQUEST. BARTON METER CHARTS FOR 6HRLY WELL TEST - 2 TIMES/DAY .PROVISION OF ANNULAR PRESSURE MONITORING (APM) SUPPORT .PHASE-TREAT - EMULSION CONTROL .PH1 PROD. OPS AND SCHEDULING SUPPORT SERVICES .OPERATIONS SUPPORT SERVICES FOR OBIGBO FLOWSTATIONS.OIL STATIONS VESSEL DE-SANDING CALL OFF CONTRACT FOR PH1 FACILITIES.NALPREP-FLUSHING RADIATORS- COOLANT - PROTECTS THE ENGINES RADIATORS FROM CORROSION AND SCALING.NALCOOL - FLUSHING RADIATORS- COOLANT - PROTECTS THE ENGINES RADIATORS FROM CORROSION AND SCALING.MAINTENANCE INTEGRITY AND DOCUMENT CONTROL SERVICES IN OBIGBO FACILITIES.KIMTEX RAGS USED FOR OPERATIONAL USE AND CLEANING.INK RED ASSUMES 15 IN A YEAR.INK BLUE ASSUMES 10 IN A YEAR.DIFFERENTIAL PEN - DIFFERENT COLOURS (RED,BLUE,GREEN AND VIOLET).CONTRACT HSE CORODINATION AND PCF SUPPORT FOR PH1.BEANS - CHANGE OUT OF CORRODED BEANS - EFFECTIVE WELLHEAD MAINTENANCE ACTIVITIES . LABORATORY SERVICES BASED ON LAB CURRENT SERVICE RATE FOR ANALYSING WELL SAMPLES CHARGED ONCE/MONTHWD40 USED FOR MAINTENANCE PURPOSES FOR CLEANING. .TELLUS 22- PROVISION FOR LUBRICATING EXPORT PUMP BEARING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GRASSCUTTING SERVICES IN KOLOCREEK DISTRICT - ZONE 2.PROVISION OF ETELEBOU FLOWSTATION ATTENDANTS SERVICE.PROVISION OF CHARTS TO CARRY OUT MONTHLY STATUTORY WELL TESTING AND TESTING OF WELLS ON SPECIAL REQUEST. BARTON METER CHARTS FOR DAILY WELL TEST, CHANGE PUMPLINE PRESSURE CHARTS 1 TIMES/DAY. ASSUMES 1 CHART /DAY FOR RE-TEST OR DAMAGE ETC.OMALA: PROVISION OF OMALA USED FOR FOR MAINTENANCE OF PUMPS AND GENERATOR ENGINES .NALCO (EC9017A)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WD40 USED FOR MAINTENANCE PURPOSES FOR CLEANING. .TELLUS 22- PROVISION FOR LUBRICATING EXPORT PUMP BEARING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UBIE FLOWSTATION ATTENDANTS SERVICE.PROVISION OF CHARTS TO CARRY OUT MONTHLY STATUTORY WELL TESTING AND TESTING OF WELLS ON SPECIAL REQUEST. BARTON METER CHARTS FOR DAILY WELL TEST, CHANGE PUMPLINE PRESSURE CHARTS 1 TIMES/DAY. ASSUMES 1 CHART /DAY FOR RE-TEST OR DAMAGE ETC.PROVISION OF  TECHNICAL SUPPORT SERVICES FOR UBIE FLOWSTATIONS.OMALA: PROVISION OF OMALA USED FOR FOR MAINTENANCE OF PUMPS AND GENERATOR ENGINES .NALCO (EC9017A)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WD40 USED FOR MAINTENANCE PURPOSES FOR CLEANING. .TELLUS 22- PROVISION FOR LUBRICATING EXPORT PUMP BEARING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WATER HYACINTH CLEARING  FOR DIEBU CREEK WELL HEAD .PROVISION OF OPERATIONS SUPPORT SERVICE FOR DIEBU CREEK FIELD.PROVISION OF CHARTS TO CARRY OUT MONTHLY STATUTORY WELL TESTING AND TESTING OF WELLS ON SPECIAL REQUEST. BARTON METER CHARTS FOR DAILY WELL TEST, CHANGE PUMPLINE PRESSURE CHARTS 1 TIMES/DAY. ASSUMES 1 CHART /DAY FOR RE-TEST OR DAMAGE ETC.PHASETREAT DEMULSIFIER:PROVISION OF DEMULSIFIER USED FOR INJECTION INTO TRUNKLINES AND EMULSION CONTROL.OMALA: PROVISION OF OMALA USED FOR FOR MAINTENANCE OF PUMPS AND GENERATOR ENGINES .NALCO (EC9017A)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DIEBU CREEK1 FLOW STATION .DIFFERENTIAL PEN - DIFFERENT COLOURS ASSUMES 10 IN A YEAR.DIESEL FOR FACILITY OPERATION WHEN THE TNP IS DOWN. ASSUMPTION IS BASED ON THE CURRENT RATE OF N119.6 PER LITRE, 58 DAYS DOWNTIME @ 200 LITRES PER DAY..BEANS - CHANGE OUT OF CORRODED/ERODED BEANS AND BEAN O-RING . EFFECTIVE WELLHEAD MAINTENANCE ACTIVITIES AT AN ASSUMPTION OF 2 BEAN/MONTH, INCLUDING PROVISION FOR MER TESTING.WD40 USED FOR MAINTENANCE PURPOSES FOR CLEANING. .TELLUS 22- PROVISION FOR LUBRICATING EXPORT PUMP BEARING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PI MAINT CONSUMABLES MATERIALS/ BASKET AT KOLO CREEK DISTRICT  INCLUDE GASKETS, FAN BELT, GAUGES,FUEL,  AIR AND OIL FILTERS, CONNECTORS, INSULATING TAPES, WD-40, SPARK PLUGS, ETC .RIMULA TX 15W-40:PROVISION OF RIMULA USED FOR SERVICING DIESEL GENERATOR AND MAINTENANCE OF PUMPS AND ENGINES REQUIRED DURING TNP/DELIVERY LINE OUTAGES.PROVISION OF STEAM CLEANING SERVICES FOR NUN RIVER DISTRICT.PROVISION OF OPERATIONS SUPPORT SERVICE FOR NUN RIVER/DC FIELD  .PROVISION OF GRASS CUTTING &amp; GUTTER CLEANING SERVICES AT NUN RIVER FLB, FLOWSTATION AND DIEBU CREEK .PROVISION OF CHARTS TO CARRY OUT MONTHLY STATUTORY WELL TESTING AND TESTING OF WELLS ON SPECIAL REQUEST. BARTON METER CHARTS FOR DAILY WELL TEST, CHANGE PUMPLINE PRESSURE CHARTS 1 TIMES/DAY. ASSUMES 1 CHART /DAY FOR RE-TEST OR DAMAGE ETC.PHASETREAT DEMULSIFIER:PROVISION OF DEMULSIFIER USED FOR INJECTION INTO TRUNKLINES AND EMULSION CONTROL.OPERATIONS SERVICES FOR 8 HOST COMMUNITY POWER GENERATORS AT NUNR/DBUC AREA..OMALA: PROVISION OF OMALA USED FOR FOR MAINTENANCE OF PUMPS AND GENERATOR ENGINES .OIL STATIONS VESSEL DE-SANDING CALL OFF CONTRACT AT NUN RIVER DISTRICT.NALCO (EC9017A)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NUN RIVER 1 FLOW STATION .DIFFERENTIAL PEN - DIFFERENT COLOURS ASSUMES 10 IN A YEAR.CLEARING OF WATER HYACINTH ON THE WELL HEAD ACCESS AND SLOTS IN NUN RIVER FIELD.BEANS - CHANGE OUT OF CORRODED/ERODED BEANS AND BEAN O-RING . EFFECTIVE WELLHEAD MAINTENANCE ACTIVITIES AT AN ASSUMPTION OF 2 BEAN/MONTH, INCLUDING PROVISION FOR MER TESTING.WD40 USED FOR MAINTENANCE PURPOSES FOR CLEANING. .TELLUS 22- PROVISION FOR LUBRICATING EXPORT PUMP BEARINGS.SURVEILLANCE ON ADIBAWA FLOWLINES, WELLHEAD LOCATIONS AND OTHER FACILITIES IN KOLO CREEK DISTRICT (CONSORTIUM CONTRACT).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PI MAINT CONSUMABLES MATERIALS/ BASKET AT KOLO CREEK DISTRICT  INCLUDE GASKETS, FAN BELT, GAUGES,FUEL,  AIR AND OIL FILTERS, CONNECTORS, INSULATING TAPES, WD-40, SPARK PLUGS, ETC .RIMULA TX 15W-40:PROVISION OF RIMULA USED FOR SERVICING DIESEL GENERATOR AND MAINTENANCE OF PUMPS AND ENGINES REQUIRED DURING TNP/DELIVERY LINE OUTAGES.PROVISION OF JOURNEY MANAGERS SERVICES AT KOCR.PROVISION OF GRASSCUTTING SERVICES IN KOLOCREEK DISTRICT - ZONE 3(CONSORTIUM CONTRACT).PROVISION OF CHARTS TO CARRY OUT MONTHLY STATUTORY WELL TESTING AND TESTING OF WELLS ON SPECIAL REQUEST. BARTON METER CHARTS FOR DAILY WELL TEST, CHANGE PUMPLINE PRESSURE CHARTS 1 TIMES/DAY. ASSUMES 1 CHART /DAY FOR RE-TEST OR DAMAGE ETC.PROVISION OF ADIBAWA FLOWSTATION ATTENDANTS SERVICE.PHASETREAT DEMULSIFIER:PROVISION OF DEMULSIFIER USED FOR INJECTION INTO TRUNKLINES AND EMULSION CONTROL.OMALA: PROVISION OF OMALA USED FOR FOR MAINTENANCE OF PUMPS AND GENERATOR ENGINES .NALCO (EC9017A) .MYSELLA: PROVISION OF MYSELLA LUBRICANTS FOR MAINTENANCE OF DRIVER AND ENGINES.LABORATORY SERVICES BASED ON LAB CURRENT SERVICE RATE FOR ANALYSING WELL SAMPLES CHARGED ONCE/MONTH.KIMTEX RAGS USED FOR OPERATIONAL USE AND CLEANING. COST CAPTURED IN SAP IS $52/CARTON.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WD40 USED FOR MAINTENANCE PURPOSES FOR CLEANING. .TELLUS 22- PROVISION FOR LUBRICATING EXPORT PUMP BEARINGS.SURVEILLANCE ON KOLOCREEK FLOWLINES, WELLHEAD LOCATIONS AND OTHER FACILITIES 2.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TECHNICAL SUPPORT FOR KOLO CREEK ASSET DOCUMENT &amp; DATA MANAGEMENT SERVICES.PROVISION OF STEAM CLEANING SERVICES FOR KOLO CREEK DISTRICT.PROVISION OF SHORT TERM APM DATA COLLECTORS AND ENTRY INTO EC FOR KOLO CREEK DISTRICT.PROVISION OF SCHEDULING SUPPORT SERVICES FOR KOLO CREEK.PROVISION OF PERMIT COORDINATION SERVICES FOR KOLO CREEK DISTRICT.PROVISION OF KOLOCREEK FLOWSTATION ATTENDANTS SERVICE.PROVISION OF GRASSCUTTING SERVICES IN KOLOCREEK DISTRICT - ZONE 1.PROVISION OF CHARTS TO CARRY OUT MONTHLY STATUTORY WELL TESTING AND TESTING OF WELLS ON SPECIAL REQUEST. BARTON METER CHARTS FOR DAILY WELL TEST, CHANGE PUMPLINE PRESSURE CHARTS 1 TIMES/DAY. ASSUMES 1 CHART /DAY FOR RE-TEST OR DAMAGE ETC.PHASETREAT DEMULSIFIER:PROVISION OF DEMULSIFIER USED FOR INJECTION INTO TRUNKLINES AND EMULSION CONTROL.OMALA: PROVISION OF OMALA USED FOR FOR MAINTENANCE OF PUMPS AND GENERATOR ENGINES .OIL STATIONS VESSEL DE-SANDING CALL OFF CONTRACT AT KOLOCREEK DISTRICT.NALCO (EC9017A) .MYSELLA: PROVISION OF MYSELLA LUBRICANTS FOR MAINTENANCE OF DRIVER AND ENGINES.LABORATORY SERVICES BASED ON LAB CURRENT SERVICE RATE FOR ANALYSING WELL SAMPLES CHARGED ONCE/MONTH.KOLOCREEK DISTRICT PRODUCTION OPERATIONS SUPPORT SERVICES.KIMTEX RAGS USED FOR OPERATIONAL USE AND CLEANING.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ZOK27  ( FYREWASH F1)-GAS TURBINE CLEANING.WASTE TREATMENT AND PLANT MANAGEMENT CONTRACT.VITREA 10  (SHELL TELLUS 68 EQUIVALENT)-CONDENSATE PUMP SEAL.TURBO OIL T46 (1000389630)   (GT46=67 &amp;T46=47)-GT GENERATOR /AG COMPRESSOR.TURBO OIL T32-SEWAGE PUMP.TELLUS -46  (1000387588)-OIL EXPORT PUMP / JOCKEY PUMP P-6301A/B TRUST BEARINGS.TELLUS 22-LIQUID OIL EXPORT PUMP MOTORS .TELLUS - 68   1000064792-ATLAS COPCO INST. AIR COMP. / CONDENSATE TRANSFER PUMP.TELLUS   T32 (1000382398) (QUATRO ADRAL T32 OIL ) -BOOSTER PUMP / PUMP BEARINGS.TEEPOL DETERGENT LIQUID-CLEANING AGENT.SURVEILLANCE OF WELLHEAD, ACCESS ROADS, FLOWLINES  AND ROW OF KOLO CREEK, ETELEBOU, ZARAMA, AND GBARAN LOCATIONS. (59.1KM).STATION ATTENDANTS CONTRACT FOR GBARAN UBIE FS, AGG, GP AND REMOTE MANIFOLDS..SODIUM HYPOCHLORITE SOLUTION(SALT SOLUTION)-WATER TREATMENT.SHELSOL-CLEANING AGENT.SHELLITE-PRODUCTION CHEMISTRY LAB.SHAFT ARM PEN ASSUMES 10 IN A YEAR.SAMPLING CANS -BASED ON LAB SERVICES CURRENT RATE.  REPLACE SAMPLING CANS 6 MONTHLY FOR 21 WELLS.RIMULA TX 15W-40 -DIESEL FIRE PUMP ENGINES P-6302A/B/C.RIG WASH DETERGENT PPS/2020/S/B-CLEANING AGENT.QUARTRO COPREX  P  ISO GRADE 220 -BOOSTER COMPRESSOR.PROVISION OF TECHNICAL SUPPORT FOR GBARAN UBIE ASSETS DOCUMENTS &amp; DATA MANAGEMENT.PROVISION OF TECHNICAL SUPPORT FOR GBARAN UBIE ASSET DOCUMENT &amp; DATA MANAGEMENT SERVICES..PROVISION OF TECHNICAL OPERATION SUPPORT SERVICE FOR GBARAN UBIE INTEGRATED OIL &amp; GAS FACILITIES. .PROVISION OF TECHNICAL OPERATION SUPPORT SERVICE FOR GBARAN UBIE CPF. .PROVISION OF TECHNICAL OPERATION &amp; MAINTENANCE SUPPORT SERVICE FOR GBARAN GSOS PROJECT. .PROVISION OF SHORT TERM APM DATA COLLECTORS AND ENTRY INTO EC FOR GBARAN UBIE.PROVISION OF NITROGEN PURGING SERVICE AT GBARAN UBIE FCAI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KCF.FAC.71300"/>
    <s v="PAE KOLO CREEK F/S FACILITIES OPERATIONS"/>
    <s v="O.NG.PEL.FAC.71300"/>
    <s v="LAND AREA EAST OIL FACILITIES OPERATIONS (PRODUCTION MAINTENANCE OIL (ONSHORE))"/>
    <s v="IRETI OMOTOSO"/>
    <s v="PRODUCTION"/>
    <n v="412001"/>
    <n v="4120"/>
    <s v="OF-MTCE"/>
    <s v="BASE JV"/>
    <s v="PRODUCTION"/>
    <s v="PRODUCTION"/>
    <s v="Asset Manager, Central Hub"/>
    <s v="Asset Management Integration Lead"/>
    <x v="1"/>
    <s v="EFE.IGWE@SHELL.COM"/>
    <x v="0"/>
    <s v="OPEX"/>
    <s v="NON SAL"/>
    <s v="N/A"/>
    <s v="N/A"/>
    <s v="N_KOCR_EL2_G01"/>
    <s v="P231 Production Operations"/>
    <s v="S7200 Services"/>
    <s v="A2110 Production Operations"/>
    <n v="640601.91999999993"/>
    <n v="787950.37"/>
    <n v="102644874.80392"/>
    <n v="197258.12"/>
    <n v="533798.69312760653"/>
    <n v="102644874.80392"/>
    <n v="197258.12"/>
    <n v="533798.69312760653"/>
    <n v="0"/>
    <m/>
    <n v="0"/>
    <n v="0"/>
    <n v="0"/>
    <n v="0"/>
    <n v="0"/>
    <n v="0"/>
    <s v="Provision of Grass cutting Service for Kocr field location wells, flowlines, access roads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4483.224427300542"/>
    <n v="44483.224427300542"/>
    <n v="44483.224427300542"/>
    <n v="44483.224427300542"/>
    <n v="44483.224427300542"/>
    <n v="44483.224427300542"/>
    <n v="44483.224427300542"/>
    <n v="44483.224427300542"/>
    <n v="44483.224427300542"/>
    <n v="44483.224427300542"/>
    <n v="44483.224427300542"/>
    <n v="44483.224427300542"/>
    <n v="533798.69312760665"/>
    <n v="160139.60793828196"/>
  </r>
  <r>
    <s v="O.NG.PAE.NKF.FAC.71300"/>
    <s v="PAE NKALI F/S FACILITIES OPERATIONS"/>
    <s v="O.NG.PEL.FAC.71300"/>
    <s v="LAND AREA EAST OIL FACILITIES OPERATIONS (PRODUCTION MAINTENANCE OIL (ONSHORE))"/>
    <s v="IRETI OMOTOSO"/>
    <s v="PRODUCTION"/>
    <n v="412001"/>
    <n v="4120"/>
    <s v="OF-MTCE"/>
    <s v="BASE JV"/>
    <s v="PRODUCTION"/>
    <s v="PRODUCTION"/>
    <s v="Asset Manager, Land East Hub"/>
    <s v="Asset Management Integration Lead"/>
    <x v="1"/>
    <s v="EFE.IGWE@SHELL.COM"/>
    <x v="0"/>
    <s v="OPEX"/>
    <s v="NON SAL"/>
    <s v="N/A"/>
    <s v="N/A"/>
    <s v="N_NKAL_EL1_N01"/>
    <s v="P231 Production Operations"/>
    <s v="S7200 Services"/>
    <s v="A2110 Production Operations"/>
    <n v="102263.93000000002"/>
    <n v="178666.74"/>
    <n v="44580719"/>
    <n v="42239.92"/>
    <n v="188406.21180327871"/>
    <n v="44580719"/>
    <n v="42239.92"/>
    <n v="188406.21180327871"/>
    <n v="0"/>
    <m/>
    <n v="0"/>
    <n v="0"/>
    <n v="0"/>
    <n v="0"/>
    <n v="0"/>
    <n v="0"/>
    <s v="Waste Management -Hazadous waste treatment (oily rag). Assumption based on historical trend, disposing oily rags charged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700.517650273225"/>
    <n v="15700.517650273225"/>
    <n v="15700.517650273225"/>
    <n v="15700.517650273225"/>
    <n v="15700.517650273225"/>
    <n v="15700.517650273225"/>
    <n v="15700.517650273225"/>
    <n v="15700.517650273225"/>
    <n v="15700.517650273225"/>
    <n v="15700.517650273225"/>
    <n v="15700.517650273225"/>
    <n v="15700.517650273225"/>
    <n v="188406.21180327868"/>
    <n v="56521.863540983613"/>
  </r>
  <r>
    <s v="O.NG.PAE.OGF.FAC.71300"/>
    <s v="PAE OBIGBO F/S FACILITIES OPERATIONS"/>
    <s v="O.NG.PEL.FAC.71300"/>
    <s v="LAND AREA EAST OIL FACILITIES OPERATIONS (PRODUCTION MAINTENANCE OIL (ONSHORE))"/>
    <s v="IRETI OMOTOSO"/>
    <s v="PRODUCTION"/>
    <n v="412001"/>
    <n v="4120"/>
    <s v="OF-MTCE"/>
    <s v="BASE JV"/>
    <s v="PRODUCTION"/>
    <s v="PRODUCTION"/>
    <s v="Asset Manager, Land East Hub"/>
    <s v="Asset Management Integration Lead"/>
    <x v="1"/>
    <s v="EFE.IGWE@SHELL.COM"/>
    <x v="0"/>
    <s v="OPEX"/>
    <s v="NON SAL"/>
    <s v="N/A"/>
    <s v="N/A"/>
    <s v="N_OBGN_EL1_G01"/>
    <s v="P231 Production Operations"/>
    <s v="S7200 Services"/>
    <s v="A2110 Production Operations"/>
    <n v="664614.00000000012"/>
    <n v="778723.20999999985"/>
    <n v="107579322.55500001"/>
    <n v="248662.34000000003"/>
    <n v="601381.43034426239"/>
    <n v="31329322.555000007"/>
    <n v="98662.340000000026"/>
    <n v="201381.43034426233"/>
    <n v="-400000.00000000006"/>
    <m/>
    <n v="0"/>
    <n v="0"/>
    <n v="0"/>
    <n v="0"/>
    <n v="0"/>
    <n v="0"/>
    <s v="SHELLSOL - for flushing and cleaning of process lin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0115.119195355197"/>
    <n v="50115.119195355197"/>
    <n v="50115.119195355197"/>
    <n v="50115.119195355197"/>
    <n v="50115.119195355197"/>
    <n v="50115.119195355197"/>
    <n v="50115.119195355197"/>
    <n v="50115.119195355197"/>
    <n v="50115.119195355197"/>
    <n v="50115.119195355197"/>
    <n v="50115.119195355197"/>
    <n v="50115.119195355197"/>
    <n v="601381.43034426251"/>
    <n v="180414.4291032787"/>
  </r>
  <r>
    <s v="O.NG.PAE.OGF.FLO.71300"/>
    <s v="PAE OBIGBO F/S FLOWLINES OPERATIONS     "/>
    <s v="O.NG.PEL.FAC.71300"/>
    <s v="LAND AREA EAST OIL FACILITIES OPERATIONS (PRODUCTION MAINTENANCE OIL (ONSHORE))"/>
    <s v="IRETI OMOTOSO"/>
    <s v="PRODUCTION"/>
    <n v="412002"/>
    <n v="4120"/>
    <s v="OF-MTCE"/>
    <s v="BASE JV"/>
    <s v="PRODUCTION"/>
    <s v="PRODUCTION"/>
    <s v="Asset Manager, Land East Hub"/>
    <s v="Asset Management Integration Lead"/>
    <x v="1"/>
    <s v="EFE.IGWE@SHELL.COM"/>
    <x v="0"/>
    <s v="OPEX"/>
    <s v="NON SAL"/>
    <s v="N/A"/>
    <s v="N/A"/>
    <s v="N/A"/>
    <s v="P231 Production Operations"/>
    <s v="S7200 Services"/>
    <s v="A2110 Production Operations"/>
    <n v="-3628.81"/>
    <n v="-6287.53"/>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GI.FAC.71300"/>
    <s v="PAE OBIGBO WIP FACILITIES OPERATIONS"/>
    <s v="O.NG.PEL.FAC.71300"/>
    <s v="LAND AREA EAST OIL FACILITIES OPERATIONS (PRODUCTION MAINTENANCE OIL (ONSHORE))"/>
    <s v="IRETI OMOTOSO"/>
    <s v="PRODUCTION"/>
    <n v="412001"/>
    <n v="4120"/>
    <s v="OF-MTCE"/>
    <s v="BASE JV"/>
    <s v="PRODUCTION"/>
    <s v="PRODUCTION"/>
    <s v="Asset Manager, Land East Hub"/>
    <s v="Asset Management Integration Lead"/>
    <x v="1"/>
    <s v="EFE.IGWE@SHELL.COM"/>
    <x v="0"/>
    <s v="OPEX"/>
    <s v="NON SAL"/>
    <s v="N/A"/>
    <s v="N/A"/>
    <s v="N_OBGN_EL1_G01"/>
    <s v="P231 Production Operations"/>
    <s v="S7200 Services"/>
    <s v="A2110 Production Operations"/>
    <n v="18050.38"/>
    <n v="102116.06"/>
    <n v="0"/>
    <n v="93855.62"/>
    <n v="93855.62"/>
    <n v="0"/>
    <n v="93855.62"/>
    <n v="93855.62"/>
    <n v="0"/>
    <m/>
    <n v="0"/>
    <n v="0"/>
    <n v="0"/>
    <n v="0"/>
    <n v="0"/>
    <n v="0"/>
    <s v="Biocides EC6197A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821.3016666666663"/>
    <n v="7821.3016666666663"/>
    <n v="7821.3016666666663"/>
    <n v="7821.3016666666663"/>
    <n v="7821.3016666666663"/>
    <n v="7821.3016666666663"/>
    <n v="7821.3016666666663"/>
    <n v="7821.3016666666663"/>
    <n v="7821.3016666666663"/>
    <n v="7821.3016666666663"/>
    <n v="7821.3016666666663"/>
    <n v="7821.3016666666663"/>
    <n v="93855.62"/>
    <n v="28156.685999999998"/>
  </r>
  <r>
    <s v="O.NG.PBW.ECC.FAC.724FP"/>
    <s v="O.NG.PBW.ECC.FAC.724FP(NEW)"/>
    <s v="O.NG.PBW.FAC.724EFP"/>
    <s v="PBW ESCRAVOS BEACH F/S FACIL PREV.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C_OPSE_OIL_Z11"/>
    <s v="P233 Facilities Maintenance"/>
    <s v="S7200 Services"/>
    <s v="A2140 Facilities Maintenance"/>
    <n v="0"/>
    <n v="0"/>
    <n v="0"/>
    <n v="0"/>
    <n v="0"/>
    <n v="0"/>
    <n v="0"/>
    <n v="0"/>
    <n v="0"/>
    <m/>
    <n v="1800000"/>
    <n v="312829.48"/>
    <n v="318731.11934426229"/>
    <n v="1866025.9406532343"/>
    <n v="289161.24794268934"/>
    <n v="295279.36578089668"/>
    <s v="VALVE LEAK TEST AND CALIBRATION OF GUAGES AND INSTRUMENTS.MONTHLY PM OF UTILITY PUMPS -PROCESS DRAIN PUMPS, FIRE JOCKEY PUMPS, SUMO PUMPS, DRAIN PUMPS ETC- BASED ON 3 MONTHLY AND 6 MONTHLY INSPECTION.LIFTING EQUIPMENTS INPECTION(APLIANCES AND ACCESSORIES).INSPECTION OF HEAT EXCHANGERS .FLARE SERVICING,CALIBARTION AND PROVING-USM DIAGONISTIC CHECKS .CONDITION MONITORING OF ROTATING EQUIPMENT AND VALVE LEAK TEST  ( 1M VIBRATION SURVEY, 1M OIL SAMPLING, 3M PUMP EFFICIENCY TEST, 6M ENGINE COMPRESION TEST, 6M INFRARED THERMOGRAPH AND 6M ULTRASONIC VALVE LEAK TEST).BULK GAS SERVICING ,CALIBRATION AND PROVING.BASED ON 3 MONTHLY AND 6 MONTHLY INSPECTION -ENGINE RUNHOUR-BASED MTCE/INSPECTION.BASED ON 3 MONTHLY AND 6 MONTHLY INSPECTION -BEARING INSPECTION AND CHANGEOUT.BASED ON 3 MONTHLY AND 6 MONTHLY INSPECTION - EARTHING AND LIGTHNING INSPECTION.BASED ON 3 MONTHLY AND 6 MONTHLY INSPECTION - AIR COMPRESSOR SERVICING.6MONTHLY ONLINE FACILITIES PROCESS VALVE GREASING AND SERVICING .4K INSPECTION OF TURBINES.1Y EARTHING/LIGHTING PM. BASED ON 3 MONTHLY AND 6 MONTHLY INSPECTION - ELECTRICAL PREVENTIVE MTCE/INSPECTION INCLUDES CATHODIC MTCE ACTIVITIES, ALARMS PANEL, LIGHTING ETCWEIGHING SCALE SERVICING/CAL_x000d__x000a_.ULTRASONIC METER SERVICING/CAL. SPECIALIST ENGINEERS_x000d__x000a_.STATUTORY LIFTING EQUIPMENT INSPECTION (1-YRLY)_x000d__x000a_.SPARES (TEMPERATURE TRANSMITTER)_x000d__x000a_.SPARES (SURGE PROTECTOR)_x000d__x000a_.SPARES (RECEIVER BOARD SINGLE)_x000d__x000a_.SPARES (FUSE, CAP)_x000d__x000a_.PROCESS VALVE INTEGRITY INSPECTIONS (6-MONTHLY)_x000d__x000a_.PREVENTIVE MAINTENANCE ACTIVITIES ON COMPRESSOR, PUMPS, GENERATORS, (NGN ELEMENT)_x000d__x000a_.PREVENTIVE MAINTENANCE ACTIVITIES ON COMPRESSOR, PUMPS, GENERATORS, _x000d__x000a_.PD METER SPECIALIST ENGINEERS_x000d__x000a_.PD METER SPARES (G6-S7 INNER MECH)_x000d__x000a_.PD METER PROVING_x000d__x000a_.METER SPARES (PRESSURE TRANSMITTER)_x000d__x000a_.METER SPARES (PRE-AMPLIFIER)_x000d__x000a_.METER SPARES (PD METER STRAINER SCREEN ASSY)_x000d__x000a_.METER SPARES (PCB OR MAIN BOARD)_x000d__x000a_.METER SPARES (GLADE PACKING)_x000d__x000a_.METER SPARES (G6-S7 UPPER BLADE)_x000d__x000a_.METER SPARES (G6-S7 GEAR TRAIN ASSY)_x000d__x000a_.METER SPARES (DUMMY CALIBRATOR)_x000d__x000a_.METER SPARES (1:1 COUNTER)_x000d__x000a_.METER  SPARES (POWER SUPPLY BOARD 220-240 VAC)_x000d__x000a_.METER  SPARES (G6-S7 LOWER BLADE)_x000d__x000a_.INPLOT PIPING SERVICES_x000d__x000a_.HELIPAD INSPECTIONS (3-MONTHLY)_x000d__x000a_.FLARE STACK/BURNER INSPECTION (24-MONTHLY)_x000d__x000a_.DOF SERVICING_x000d__x000a_.BUNDWALL INSPECTIONS (3-MONTHLY)_x000d__x000a_.6 MONTHLY ULTRASONIC METER SERVICING/CAL._x000d__x000a_.6 MONTHLY PD METER SERVICING.30 MONTHLY PV/RV INSPECTION_x000d__x000a_.3 MONTHLY CONDITION MONITORING (VIBRATION ANALYSIS AND OIL SAMPLING)_x000d__x000a_.24 MONTHLY LOGIC PANEL OVERHAUL (INSTRUMENT INTERVENTION AND LOGIC PANEL OVERHAUL)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LF.FAC.71300"/>
    <s v="PAE OBELE F/S FACILITIES OPERATIONS"/>
    <s v="O.NG.PEL.FAC.71300"/>
    <s v="LAND AREA EAST OIL FACILITIES OPERATIONS (PRODUCTION MAINTENANCE OIL (ONSHORE))"/>
    <s v="IRETI OMOTOSO"/>
    <s v="PRODUCTION"/>
    <n v="412001"/>
    <n v="4120"/>
    <s v="OF-MTCE"/>
    <s v="BASE JV"/>
    <s v="PRODUCTION"/>
    <s v="PRODUCTION"/>
    <s v="Asset Manager, Land East Hub"/>
    <s v="Asset Management Integration Lead"/>
    <x v="1"/>
    <s v="EFE.IGWE@SHELL.COM"/>
    <x v="0"/>
    <s v="OPEX"/>
    <s v="NON SAL"/>
    <s v="N/A"/>
    <s v="N/A"/>
    <s v="N_OBEL_EL1_N03"/>
    <s v="P231 Production Operations"/>
    <s v="S7200 Services"/>
    <s v="A2110 Production Operations"/>
    <n v="37040.85"/>
    <n v="91599.53"/>
    <n v="31758727.400000002"/>
    <n v="112026.13"/>
    <n v="216153.10508196722"/>
    <n v="31758727.400000002"/>
    <n v="112026.13"/>
    <n v="216153.10508196722"/>
    <n v="0"/>
    <m/>
    <n v="0"/>
    <n v="0"/>
    <n v="0"/>
    <n v="0"/>
    <n v="0"/>
    <n v="0"/>
    <s v="Provision of Grass cutting services at Obele FS, wellhead locations as well as mtce of fire breaks and the facil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012.758756830601"/>
    <n v="18012.758756830601"/>
    <n v="18012.758756830601"/>
    <n v="18012.758756830601"/>
    <n v="18012.758756830601"/>
    <n v="18012.758756830601"/>
    <n v="18012.758756830601"/>
    <n v="18012.758756830601"/>
    <n v="18012.758756830601"/>
    <n v="18012.758756830601"/>
    <n v="18012.758756830601"/>
    <n v="18012.758756830601"/>
    <n v="216153.10508196717"/>
    <n v="64845.931524590167"/>
  </r>
  <r>
    <s v="O.NG.PBW.ECC.FAC.724FP_1"/>
    <s v="O.NG.PBW.ECC.FAC.724FP(NEW)"/>
    <s v="O.NG.PBW.ECC.FAC.724FP(NEW)"/>
    <s v="O.NG.PBW.ECC.FAC.724FP(NEW)"/>
    <s v="IRETI OMOTOSO"/>
    <s v="PRODUCTION"/>
    <n v="413001"/>
    <n v="4130"/>
    <s v="OF-MTCE"/>
    <s v="BASE JV"/>
    <s v="PRODUCTION"/>
    <s v="PRODUCTION"/>
    <s v="Asset Manager, Swamp West Hub"/>
    <s v="Asset Management Integration Lead"/>
    <x v="7"/>
    <s v="RACHEAL.ORUEKPETI@SHELL.COM"/>
    <x v="0"/>
    <s v="OPEX"/>
    <s v="NON SAL"/>
    <s v="N/A"/>
    <s v="N/A"/>
    <s v="C_OPSE_OIL_Z11"/>
    <s v="P233 Facilities Maintenance"/>
    <s v="S7200 Services"/>
    <s v="A2140 Facilities Maintenance"/>
    <n v="0"/>
    <n v="0"/>
    <n v="8193735.2925000004"/>
    <n v="186213.58000000002"/>
    <n v="213078.2858770492"/>
    <n v="8193735.2925000004"/>
    <n v="186213.58000000002"/>
    <n v="213078.2858770492"/>
    <n v="0"/>
    <m/>
    <n v="8193735.2925000014"/>
    <n v="186213.58000000002"/>
    <n v="213078.28587704917"/>
    <n v="8494290.3370282874"/>
    <n v="172124.92625911027"/>
    <n v="199975.05851166204"/>
    <s v="Lifting Equipments inpection(Apliances and Accessor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756.523823087431"/>
    <n v="17756.523823087431"/>
    <n v="17756.523823087431"/>
    <n v="17756.523823087431"/>
    <n v="17756.523823087431"/>
    <n v="17756.523823087431"/>
    <n v="17756.523823087431"/>
    <n v="17756.523823087431"/>
    <n v="17756.523823087431"/>
    <n v="17756.523823087431"/>
    <n v="17756.523823087431"/>
    <n v="17756.523823087431"/>
    <n v="213078.28587704911"/>
    <n v="63923.485763114761"/>
  </r>
  <r>
    <s v="O.NG.PAE.OUF.FAC.71300"/>
    <s v="PAE OGUTA F/S FACILITIES OPERATIONS"/>
    <s v="O.NG.PEL.FAC.71300"/>
    <s v="LAND AREA EAST OIL FACILITIES OPERATIONS (PRODUCTION MAINTENANCE OIL (ONSHORE))"/>
    <s v="IRETI OMOTOSO"/>
    <s v="PRODUCTION"/>
    <n v="412001"/>
    <n v="4120"/>
    <s v="OF-MTCE"/>
    <s v="BASE JV"/>
    <s v="PRODUCTION"/>
    <s v="PRODUCTION"/>
    <s v="Asset Manager, Land East Hub"/>
    <s v="Asset Management Integration Lead"/>
    <x v="1"/>
    <s v="EFE.IGWE@SHELL.COM"/>
    <x v="0"/>
    <s v="OPEX"/>
    <s v="NON SAL"/>
    <s v="N/A"/>
    <s v="N/A"/>
    <s v="N_OGUT_ENV_N01"/>
    <s v="P231 Production Operations"/>
    <s v="S7200 Services"/>
    <s v="A2110 Production Operations"/>
    <n v="431002.56"/>
    <n v="360706.84"/>
    <n v="35673367.640000001"/>
    <n v="142150.85999999999"/>
    <n v="259112.72111475409"/>
    <n v="35673367.640000001"/>
    <n v="142150.85999999999"/>
    <n v="259112.72111475409"/>
    <n v="0"/>
    <m/>
    <n v="0"/>
    <n v="0"/>
    <n v="0"/>
    <n v="0"/>
    <n v="0"/>
    <n v="0"/>
    <s v="Phasetreat Demulsifier:Provision of Demulsifier used for injection into trunklines and emulsion contro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592.72675956284"/>
    <n v="21592.72675956284"/>
    <n v="21592.72675956284"/>
    <n v="21592.72675956284"/>
    <n v="21592.72675956284"/>
    <n v="21592.72675956284"/>
    <n v="21592.72675956284"/>
    <n v="21592.72675956284"/>
    <n v="21592.72675956284"/>
    <n v="21592.72675956284"/>
    <n v="21592.72675956284"/>
    <n v="21592.72675956284"/>
    <n v="259112.72111475412"/>
    <n v="77733.816334426228"/>
  </r>
  <r>
    <s v="O.NG.PBW.OTC.FAC.71300"/>
    <s v="O.NG.PBW.OTC.FAC.71300(NEW)"/>
    <s v="O.NG.PBW.FAC.71300"/>
    <s v="NORTHERN SWAMP (PWB) OIL FACILITIES OPERATIONS (PRODUCTION MAINTENANCE – OIL (ONSHORE))"/>
    <s v="IRETI OMOTOSO"/>
    <s v="PRODUCTION"/>
    <n v="413001"/>
    <n v="4130"/>
    <s v="OF-MTCE"/>
    <s v="BASE JV"/>
    <s v="PRODUCTION"/>
    <s v="PRODUCTION"/>
    <s v="Asset Manager, Swamp West Hub"/>
    <s v="Asset Management Integration Lead"/>
    <x v="7"/>
    <s v="RICHARD.ITENE@SHELL.COM"/>
    <x v="0"/>
    <s v="OPEX"/>
    <s v="NON SAL"/>
    <s v="N/A"/>
    <s v="N/A"/>
    <s v="C_OPSE_OIL_Z11"/>
    <s v="P233 Facilities Maintenance"/>
    <s v="S7200 Services"/>
    <s v="A2140 Facilities Maintenance"/>
    <n v="0"/>
    <n v="0"/>
    <n v="0"/>
    <n v="0"/>
    <n v="0"/>
    <n v="0"/>
    <n v="0"/>
    <n v="0"/>
    <n v="0"/>
    <m/>
    <n v="0"/>
    <n v="0"/>
    <n v="0"/>
    <n v="0"/>
    <n v="0"/>
    <n v="0"/>
    <s v="VARIOUS RANGES OF GAUGE (WELLHEAD PRESSURE MONITORING).TEST CHARTS.PUMPLINE CHARTS.PROVISION FOR MAPO SUPPORT SERVICES TO SUPPORT AFREMO OPERATIONS @N5,606,201 PER PERSON FOR 4 PERSONS.8'' 'ORIFICE PLATE &amp; 'O' RING.6'' X H2 BEAN.6'' ORIFICE PLATE &amp; 'O' RING.4'' X HA BEAN SPANNER.4'' X H2 BEAN SPANNER.4'' X H2 BEAN .4'' X H2 BEAN.4'' ORIFICE PLATE &amp; 'O' RING.2'' X HA BEAN SPANNER.2'' X HA BEAN .2'' X HA BEAN.2'' X H2 BEAN SPANNER.2'' ORIFICE PLATE &amp; 'O' RINGVESSELS DESANDING  -   2TIMES PER YEAR VALUE).TEST CHARTS.PUMPLINE CHARTS.PROVISION FOR 2 PRODUCTION OPERATIONS SUPPORT USING MAPO CONTRACT RATE @N7,247,282 PER ANNUAL PER PERSON FOR 2 PERSON.PROVISION FOR 2 INSTRUMENT TECHNICAIN IN ESCRAVOS USING MAPO RATE @ N6,276,165 PER ANNUAL PER PERSON.PROVISION FOR 1 MECHANICAL TECHNICAIN USING MAPO CONTRACT RATE @N4,877,893 PER ANNUAL.PROSISION OF HLO/ HDA SERVICES FOR ESCRAVOS.PRODUCTION SUPPORT SERVICES FOR ESCRAVOS BEACH AT A MONTHLY RATE OF N840000. RATE BASED ON CONTRACT.PHASETREAT.NGC OPERATORS   (INCLUDE CONTRACT NO AND VALUE).MONTHLY FACILITY MAINTENANCE / HOUSE KEEPING- ESCR F/S.MONTHLY FACILITY GRASS CUTTING / MAINTENANCE - ESCRAVOS BEACH ROAD.ESCRAVOS/UGBORODO IPSS AT A MONTHLY RATE OF N665270.BEAN GUAGE.6'' ORIFICE PLATE &amp; 'O' RING.4'' X HA BEAN SPANNER.4'' X H2 BEAN SPANNER.3'' ORIFICE PLATE &amp; 'O' RING.2'' X HA BEAN SPANNER.2'' X H2 BEAN SPANNER.2'' ORIFICE PLATE &amp; 'O' RINGVESSELS DESANDING - 2 TIMES PER YEAR. RATES BASED ON CONTRACT .VARIOUS RANGES OF GAUGE (WELLHEAD PRESSURE MONITORING).TEST CHARTS.SAMPLING LABLE AND JACKET.SAMPLE CANS.PUMPLINE CHARTS.PROVISION FOR MAPO SUPPORT SERVICES USING CONTRACT RATE @N7,247,282 PER PERSON PER ANNUAL FOR 6 PERSONS.NEATEX 245 - 1 DRUMS PER MONTH.MONTHLY RATE FOR STATION ATTENDANTS (PRODUCTION SUPPORT). RTAES BASED ON CONTRACT .MONTHLY FACILITY GRASS CUTTING / MAINTENANCE - YOKRI .METER OPERATIONS INCLUDING TICKETS.BEAN GUAGE.8'' 'ORIFICE PLATE &amp; 'O' RING.6'' X H2 BEAN.6'' ORIFICE PLATE &amp; 'O' RING.4'' X HA BEAN SPANNER.4'' X H2 BEAN SPANNER.4'' X H2 BEAN .4'' X H2 BEAN.4'' ORIFICE PLATE &amp; 'O' RING.2'' X HA BEAN SPANNER.2'' X HA BEAN .2'' X HA BEAN.2'' X H2 BEAN SPANNER.2'' ORIFICE PLATE &amp; 'O' RINGXYLENE - USED IN PRODUCTION CHEMISTRY LAB ANALYSIS.TELLUS 22- PROVISION FOR LUBRICATING EXPORT PUMP BEARINGS.TEG:FOR NAG WELL OPEN UP AND HYDRATE INHIBITION .SODIUM HYPOCHLORITE.SIRIUS X 40- USED IN THE TOP UP  OF DIESEL ENGINE (3 NOS).SHELLSOL: PROVISION OF SHELLSOL USED FOR FLUSHING AND CLEANING OF PROCESS LINES AND INSTRUMENTS .PROVISION OF DEAMIN WATER FOR CLEANING AND FLUSHING OF BATTERIES.NEATEX:CHEMICAL WASH FOR STATION CLEANING.NALPREP-FLUSHING RADIATORS- COOLANT - PROTECTS THE ENGINES RADIATORS FROM CORROSION AND SACLING BASED ON 110LTRS/MONTH.NALCO (EC9017A) ANTIFOAM.NALCO (EC6197A) BIOCIDE.NALCO (EC6064A) OXYGEN SCAVENGER.NALCO (EC2206A) DEMULSIFIER.NALCO (EC1005A) PH ADJUSTER.MORLINA 150- USED FOR TOPPING UP FIRE PUMP GEAR BOXES AT 40 LITRES A MONTH.MORLINA 10-  USED TO TOP UP GLYCOL EQUALISATION PUMPS GEAR BOX.METERING SUPPORT ENGINNER FOR ESCRAVOS NGC OPERATION.LABORATORY SERVICES BASED ON LAB CURRENT SERVICE RATE FOR ANALYSING WELL SAMPLES CHARGED ONCE/MONTH.KIMTECH RAGS  FOR OPERATIONAL USE AND CLEANING. COST CAPTURED IN SAP IS $52/CARTON.  1 CARTON/MONTH.GAS TURBINE CLEANER (ZOK27).FOAM CONCENTRATE- USED IN PROVIDING FIRE COVER ASSUMES 8 DRUMS A MONTH.ESCRAVOS INTEGRATED FACILITY AS-BUILT DRAWINGS UPDATE.ACETONE - USED IN PRODUCTION CHEMISTRY LAB ANALYSISXYLENE - USED IN PRODUCTION CHEMISTRY LAB ANALYSIS.VITREA 10 (SHELL TELLUS 68 EQUIVALENT).TURBO T46: PROVISION OF TURBO GT 46 USED FOR SERVICING OF GAS GENERATOR TURBO T46 OIL (1000389630).TEG:FOR NAG WELL OPEN UP AND HYDRATE INHIBITION .SODIUM HYPOCHLORITE.SHELLSOL: PROVISION OF SHELLSOL USED FOR FLUSHING AND CLEANING OF PROCESS LINES AND INSTRUMENTS .RIGWASH(NEATEX) - CHEMICAL WASH FOR STATION CLEANING.PROVISION OF DEAMIN WATER FOR CLEANING AND FLUSHING OF BATTERIES.OTUMARA INTEGRATED FACILITY AS-BUILT DRAWINGS UPDATE.OPERATION AND MAINTENANCE OF OTUMARA BOOSTER COMPRESSOR POST-HANDOVER TO ASSET (PROVISION FOR MADRELLA OIL, BLENDED OIL COST $500/20LTR; CONSUMPTION 20LTRS/DAY).NEATEX:CHEMICAL WASH FOR STATION CLEANING.NALPREP-FLUSHING RADIATORS- COOLANT - PROTECTS THE ENGINES RADIATORS FROM CORROSION AND SACLING BASED ON 110LTRS/MONTH.NALCOOL:FLUSHING RADIATORS- COOLANT - PROTECTS THE ENGINES RADIATORS FROM CORROSION AND SACLING .NALCO (EC9017A) ANTIFOAM.NALCO (EC6197A) BIOCIDE.NALCO (EC6064A) OXYGEN SCAVENGER.NALCO (EC2206A) DEMULSIFIER.NALCO (EC1005A) PH ADJUSTER.MORLINA 150- USED FOR TOPPING UP FIRE PUMP GEAR BOXES AT 40 LITRES A MONTH.MORLINA 10-  USED TO TOP UP GLYCOL EQUALISATION PUMPS GEAR BOX.METERING SUPPORT ENGINNER FOR OTUMARA OPERATIONS.LABORATORY SERVICES BASED ON LAB CURRENT SERVICE RATE FOR ANALYSING WELL SAMPLES CHARGED ONCE/MONTH.KIMTECH RAGS  FOR OPERATIONAL USE AND CLEANING. COST CAPTURED IN SAP IS $52/CARTON.  1 CARTON/MONTH.GAS TURBINE CLEANER (ZOK27).FOAM CONCENTRATE- USED IN PROVIDING FIRE COVER ASSUMES 8 DRUMS A MONTH.ACETONE - USED IN PRODUCTION CHEMISTRY LAB ANALYSISYOKRI IPSS  AT A MONTHLY RATE OF N528716.VARIOUS RANGES OF GAUGE (WELLHEAD PRESSURE MONITORING).TEST CHARTS.SOKOBOLOU  IPSS  AT A MONTHLY RATE OF N528716.SAMPLING LABLE AND JACKET.SAMPLE CANS.QUARTERLY VESSELS DESANDING. RATES BASED ON CONTRACT.PUMPLINE CHARTS.PROVISION OF MAPO SUPPORT SERVICES @N7,615,053 PER OR 1 PERSON.PROVISION OF MAPO SUPPORT SERVICES @N7,247,282 PER OR 1 PERSON.PRODUCTION SUPPORT  (STATION ATTENDANT.MONTHLY FACILITY GRASS CUTTING .HOUSE KEEPING AT YOKRI FLOW &amp; COMPRESSOR STATIONS.BEAN GUAGE.8'' 'ORIFICE PLATE &amp; 'O' RING.6'' X H2 BEAN.6'' ORIFICE PLATE &amp; 'O' RING.4'' X HA BEAN SPANNER.4'' X H2 BEAN SPANNER.4'' X H2 BEAN .4'' X H2 BEAN.4'' ORIFICE PLATE &amp; 'O' RING.3'' ORIFICE PLATE &amp; 'O' RING.2'' X HA BEAN SPANNER.2'' X HA BEAN .2'' X HA BEAN.2'' X H2 BEAN SPANNER.2'' ORIFICE PLATE &amp; 'O' RINGYOUBEBE IPSS  AT A MONTHLY RATE OF N568716.VESSELS DESANDING .VARIOUS RANGES OF GAUGE (WELLHEAD PRESSURE MONITORING).TROUBLE SHOOTING OF GASLIFT WELL (PER WELL).TEST CHARTS.SAMPLING LABLE AND JACKET.SAMPLE CANS.PUMPLINE CHARTS.PROVISION FOR 2DCC  MAPO SUPPORT SERVICES IN SOUTHBANK USING MAPO CONTRACT RATE OF N5,242,056 ANNUALLY FOR 2 PERSONS.PHASETREAT.OGULAGHA IPSS  AT A MONTHLY RATE OF N568716.MONTHLY STATION MAINTENANCE  MAINTENANCE - SOUTHBANK .MONTHLY STATION GRASS CUTTING- SOUTHBANK .MONTHLY PAYMENT FOR STATION ATTENDANTS (PRODUCTION SUPPORT ). RATES BASED ON CONTRACT.METER OPERATIONS INCLUDING TICKETS.GASLIFT WELLS KICK OFF (PER WELL).GASLIFT OPTIMISATION/ADJUSTMENT (PER WELL).BEAN GUAGE.8'' 'ORIFICE PLATE &amp; 'O' RING.6'' X H2 BEAN.6'' ORIFICE PLATE &amp; 'O' RING.4'' X HA BEAN SPANNER.4'' X H2 BEAN SPANNER.4'' X H2 BEAN .4'' X H2 BEAN.4'' ORIFICE PLATE &amp; 'O' RING.3'' ORIFICE PLATE &amp; 'O' RING.2'' X HA BEAN SPANNER.2'' X HA BEAN .2'' X HA BEAN.2'' X H2 BEAN SPANNER.2'' ORIFICE PLATE &amp; 'O' RING.10'' ORIFICE PLATE &amp; 'O' R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RKF.FAC.71300"/>
    <s v="PAE RUMEKPE F/S FACILITIES OPERATIONS"/>
    <s v="O.NG.PEL.FAC.71300"/>
    <s v="LAND AREA EAST OIL FACILITIES OPERATIONS (PRODUCTION MAINTENANCE OIL (ONSHORE))"/>
    <s v="IRETI OMOTOSO"/>
    <s v="PRODUCTION"/>
    <n v="412001"/>
    <n v="4120"/>
    <s v="OF-MTCE"/>
    <s v="BASE JV"/>
    <s v="PRODUCTION"/>
    <s v="PRODUCTION"/>
    <s v="Asset Manager, Land East Hub"/>
    <s v="Asset Management Integration Lead"/>
    <x v="1"/>
    <s v="EFE.IGWE@SHELL.COM"/>
    <x v="0"/>
    <s v="OPEX"/>
    <s v="NON SAL"/>
    <s v="N/A"/>
    <s v="N/A"/>
    <s v="N_AHIA_EL2_N03"/>
    <s v="P231 Production Operations"/>
    <s v="S7200 Services"/>
    <s v="A2110 Production Operations"/>
    <n v="702508.13000000012"/>
    <n v="398947.61"/>
    <n v="69823117.936000004"/>
    <n v="96518.53"/>
    <n v="325446.78552786889"/>
    <n v="69823117.936000004"/>
    <n v="96518.53"/>
    <n v="325446.78552786889"/>
    <n v="0"/>
    <m/>
    <n v="0"/>
    <n v="0"/>
    <n v="0"/>
    <n v="0"/>
    <n v="0"/>
    <n v="0"/>
    <s v=" Phasetreat Demulsifier:Provision of Demulsifier used for injection into trunklines and emulsion contro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120.56546065574"/>
    <n v="27120.56546065574"/>
    <n v="27120.56546065574"/>
    <n v="27120.56546065574"/>
    <n v="27120.56546065574"/>
    <n v="27120.56546065574"/>
    <n v="27120.56546065574"/>
    <n v="27120.56546065574"/>
    <n v="27120.56546065574"/>
    <n v="27120.56546065574"/>
    <n v="27120.56546065574"/>
    <n v="27120.56546065574"/>
    <n v="325446.78552786889"/>
    <n v="97634.035658360663"/>
  </r>
  <r>
    <s v="O.NG.PAE.UBF.FAC.71300"/>
    <s v="PAE UBIE F/S FACILITIES OPERATIONS"/>
    <s v="O.NG.PEL.FAC.71300"/>
    <s v="LAND AREA EAST OIL FACILITIES OPERATIONS (PRODUCTION MAINTENANCE OIL (ONSHORE))"/>
    <s v="IRETI OMOTOSO"/>
    <s v="PRODUCTION"/>
    <n v="412001"/>
    <n v="4120"/>
    <s v="OF-MTCE"/>
    <s v="BASE JV"/>
    <s v="PRODUCTION"/>
    <s v="PRODUCTION"/>
    <s v="Asset Manager, Central Hub"/>
    <s v="Asset Management Integration Lead"/>
    <x v="1"/>
    <s v="EFE.IGWE@SHELL.COM"/>
    <x v="0"/>
    <s v="OPEX"/>
    <s v="NON SAL"/>
    <s v="N/A"/>
    <s v="N/A"/>
    <s v="N_NUNR_EL2_N03"/>
    <s v="P231 Production Operations"/>
    <s v="S7200 Services"/>
    <s v="A2110 Production Operations"/>
    <n v="61891.28"/>
    <n v="0"/>
    <n v="24146850.355199996"/>
    <n v="71733.540000000008"/>
    <n v="150903.54116459016"/>
    <n v="24146850.355199996"/>
    <n v="71733.540000000008"/>
    <n v="150903.54116459016"/>
    <n v="0"/>
    <m/>
    <n v="0"/>
    <n v="0"/>
    <n v="0"/>
    <n v="0"/>
    <n v="0"/>
    <n v="0"/>
    <s v="Provision of Ubie Flowstation Attendants servi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575.29509704918"/>
    <n v="12575.29509704918"/>
    <n v="12575.29509704918"/>
    <n v="12575.29509704918"/>
    <n v="12575.29509704918"/>
    <n v="12575.29509704918"/>
    <n v="12575.29509704918"/>
    <n v="12575.29509704918"/>
    <n v="12575.29509704918"/>
    <n v="12575.29509704918"/>
    <n v="12575.29509704918"/>
    <n v="12575.29509704918"/>
    <n v="150903.54116459016"/>
    <n v="45271.062349377047"/>
  </r>
  <r>
    <s v="O.NG.PAE.UCF.FAC.71300"/>
    <s v="PAE UMUECHEM F/S FACILITIES OPERATIONS"/>
    <s v="O.NG.PEL.FAC.71300"/>
    <s v="LAND AREA EAST OIL FACILITIES OPERATIONS (PRODUCTION MAINTENANCE OIL (ONSHORE))"/>
    <s v="IRETI OMOTOSO"/>
    <s v="PRODUCTION"/>
    <n v="412001"/>
    <n v="4120"/>
    <s v="OF-MTCE"/>
    <s v="BASE JV"/>
    <s v="PRODUCTION"/>
    <s v="PRODUCTION"/>
    <s v="Asset Manager, Land East Hub"/>
    <s v="Asset Management Integration Lead"/>
    <x v="1"/>
    <s v="EFE.IGWE@SHELL.COM"/>
    <x v="0"/>
    <s v="OPEX"/>
    <s v="NON SAL"/>
    <s v="N/A"/>
    <s v="N/A"/>
    <s v="N_UMUE_EL1_N03"/>
    <s v="P231 Production Operations"/>
    <s v="S7200 Services"/>
    <s v="A2110 Production Operations"/>
    <n v="148764.08000000002"/>
    <n v="295396.00999999995"/>
    <n v="52571982.399999999"/>
    <n v="98532.23"/>
    <n v="270899.38540983608"/>
    <n v="52571982.399999999"/>
    <n v="98532.23"/>
    <n v="270899.38540983608"/>
    <n v="0"/>
    <m/>
    <n v="0"/>
    <n v="0"/>
    <n v="0"/>
    <n v="0"/>
    <n v="0"/>
    <n v="0"/>
    <s v="Surveilliance of wellhead, access roads, flowlines  and ROW of Umue Loc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2574.948784153006"/>
    <n v="22574.948784153006"/>
    <n v="22574.948784153006"/>
    <n v="22574.948784153006"/>
    <n v="22574.948784153006"/>
    <n v="22574.948784153006"/>
    <n v="22574.948784153006"/>
    <n v="22574.948784153006"/>
    <n v="22574.948784153006"/>
    <n v="22574.948784153006"/>
    <n v="22574.948784153006"/>
    <n v="22574.948784153006"/>
    <n v="270899.38540983608"/>
    <n v="81269.815622950817"/>
  </r>
  <r>
    <s v="O.NG.PBE.DCF.FAC.71300"/>
    <s v="PBE DIEBU CREEK F/S FACIL OPERATIONS"/>
    <s v="O.NG.PEL.FAC.71300"/>
    <s v="LAND AREA EAST OIL FACILITIES OPERATIONS (PRODUCTION MAINTENANCE OIL (ONSHORE))"/>
    <s v="IRETI OMOTOSO"/>
    <s v="PRODUCTION"/>
    <n v="412001"/>
    <n v="4120"/>
    <s v="OF-MTCE"/>
    <s v="BASE JV"/>
    <s v="PRODUCTION"/>
    <s v="PRODUCTION"/>
    <s v="Asset Manager, Central Hub"/>
    <s v="Asset Management Integration Lead"/>
    <x v="1"/>
    <s v="EFE.IGWE@SHELL.COM"/>
    <x v="0"/>
    <s v="OPEX"/>
    <s v="NON SAL"/>
    <s v="N/A"/>
    <s v="N/A"/>
    <s v="N_DBUC_EL2_N03"/>
    <s v="P231 Production Operations"/>
    <s v="S7200 Services"/>
    <s v="A2110 Production Operations"/>
    <n v="170492.11"/>
    <n v="287974.08"/>
    <n v="53436196.095999993"/>
    <n v="392799.31"/>
    <n v="567999.95293770486"/>
    <n v="53436196.095999993"/>
    <n v="392799.31"/>
    <n v="567999.95293770486"/>
    <n v="0"/>
    <m/>
    <n v="0"/>
    <n v="0"/>
    <n v="0"/>
    <n v="0"/>
    <n v="0"/>
    <n v="0"/>
    <s v="Diesel for facility operation (FS and FLB) when the TNP is down. PDLT directive to stock AGOs in contingency mode at remote locations. Dgen consumption is 1700 ltres/day for , Landing craft 114litres/day for daily movement to Dbuc, 1 Hilux @ 10litres/day for daily movement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7333.329411475403"/>
    <n v="47333.329411475403"/>
    <n v="47333.329411475403"/>
    <n v="47333.329411475403"/>
    <n v="47333.329411475403"/>
    <n v="47333.329411475403"/>
    <n v="47333.329411475403"/>
    <n v="47333.329411475403"/>
    <n v="47333.329411475403"/>
    <n v="47333.329411475403"/>
    <n v="47333.329411475403"/>
    <n v="47333.329411475403"/>
    <n v="567999.95293770486"/>
    <n v="170399.98588131144"/>
  </r>
  <r>
    <s v="O.NG.PBE.NUF.FAC.71300"/>
    <s v="PBE NUN RIVER F/S FACIL OPERATIONS"/>
    <s v="O.NG.PEL.FAC.71300"/>
    <s v="LAND AREA EAST OIL FACILITIES OPERATIONS (PRODUCTION MAINTENANCE OIL (ONSHORE))"/>
    <s v="IRETI OMOTOSO"/>
    <s v="PRODUCTION"/>
    <n v="412001"/>
    <n v="4120"/>
    <s v="OF-MTCE"/>
    <s v="BASE JV"/>
    <s v="PRODUCTION"/>
    <s v="PRODUCTION"/>
    <s v="Asset Manager, Central Hub"/>
    <s v="Asset Management Integration Lead"/>
    <x v="1"/>
    <s v="EFE.IGWE@SHELL.COM"/>
    <x v="0"/>
    <s v="OPEX"/>
    <s v="NON SAL"/>
    <s v="N/A"/>
    <s v="N/A"/>
    <s v="N_NUNR_EL2_N03"/>
    <s v="P231 Production Operations"/>
    <s v="S7200 Services"/>
    <s v="A2110 Production Operations"/>
    <n v="830099.7100000002"/>
    <n v="1006271.43"/>
    <n v="127861061.516928"/>
    <n v="263621.91000000003"/>
    <n v="682838.50513746892"/>
    <n v="127861061.516928"/>
    <n v="263621.91000000003"/>
    <n v="682838.50513746892"/>
    <n v="0"/>
    <m/>
    <n v="0"/>
    <n v="0"/>
    <n v="0"/>
    <n v="0"/>
    <n v="0"/>
    <n v="0"/>
    <s v="Fencing of facility wells, , ADIB 12T(2182bbls) ,ADNE 004(1904bbls), NunR 11L  @ average cost of N5M per wellhead location from historical dat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6903.208761455739"/>
    <n v="56903.208761455739"/>
    <n v="56903.208761455739"/>
    <n v="56903.208761455739"/>
    <n v="56903.208761455739"/>
    <n v="56903.208761455739"/>
    <n v="56903.208761455739"/>
    <n v="56903.208761455739"/>
    <n v="56903.208761455739"/>
    <n v="56903.208761455739"/>
    <n v="56903.208761455739"/>
    <n v="56903.208761455739"/>
    <n v="682838.5051374688"/>
    <n v="204851.55154124068"/>
  </r>
  <r>
    <s v="O.NG.PAE.A1F.FAC.724FC"/>
    <s v="PAE AGBADA 1 FAC CORR. MTC"/>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AGBD_EL1_N01"/>
    <s v="P233 Facilities Maintenance"/>
    <s v="S7200 Services"/>
    <s v="A2140 Facilities Maintenance"/>
    <n v="28290.230000000003"/>
    <n v="126258.35000000002"/>
    <n v="2000000.0000000002"/>
    <n v="124310"/>
    <n v="130867.37704918033"/>
    <n v="2000000.0000000002"/>
    <n v="124310"/>
    <n v="130867.37704918033"/>
    <n v="0"/>
    <m/>
    <n v="113873515.69266747"/>
    <n v="1782295.4714945562"/>
    <n v="2155651.2606508429"/>
    <n v="118050519.0199448"/>
    <n v="1647449.5394103194"/>
    <n v="2034500.4214429255"/>
    <s v="Provision of spare parts for repairs of gas engines, pumps drivers (cylinder head kit, V-belt , Nozzles, Turbo charger, Pneumatic Starte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905.61475409836"/>
    <n v="10905.61475409836"/>
    <n v="10905.61475409836"/>
    <n v="10905.61475409836"/>
    <n v="10905.61475409836"/>
    <n v="10905.61475409836"/>
    <n v="10905.61475409836"/>
    <n v="10905.61475409836"/>
    <n v="10905.61475409836"/>
    <n v="10905.61475409836"/>
    <n v="10905.61475409836"/>
    <n v="10905.61475409836"/>
    <n v="130867.37704918034"/>
    <n v="39260.2131147541"/>
  </r>
  <r>
    <s v="O.NG.PAE.A2F.FAC.724FC"/>
    <s v="PAE AGBADA 2 FAC CORR. MTC"/>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AGBD_EL1_N01"/>
    <s v="P233 Facilities Maintenance"/>
    <s v="S7200 Services"/>
    <s v="A2140 Facilities Maintenance"/>
    <n v="90145.27"/>
    <n v="232115.03999999998"/>
    <n v="4625000"/>
    <n v="161140"/>
    <n v="176303.93442622951"/>
    <n v="4625000"/>
    <n v="161140"/>
    <n v="176303.93442622951"/>
    <n v="0"/>
    <m/>
    <n v="0"/>
    <n v="0"/>
    <n v="0"/>
    <n v="0"/>
    <n v="0"/>
    <n v="0"/>
    <s v=" EARTHING AND LIGHTNING CORRECTIVE MTCE 7 UNITS  @ AGBADA 2 FLOW STATION, OBIGBO AGG, OBIGBO NAG, IMOR 2 , NKALI FS, UMUECHEM FS  &amp;  OBELLE FS._x000a__x000a_   EARTHING MATERIALS  FOR 21 EARTH PITS EACH  @F$ 476.1, = F$10,000, X 7 FACILITIES = F$ 70,000_x000a_ SERVICES &amp; FTO  @ N2,625,000 each X 7  =  18,375,000_x000a_ TOTAL@ F$ 130,246 + 5% VAT= F$ 136,758.3"/>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691.994535519125"/>
    <n v="14691.994535519125"/>
    <n v="14691.994535519125"/>
    <n v="14691.994535519125"/>
    <n v="14691.994535519125"/>
    <n v="14691.994535519125"/>
    <n v="14691.994535519125"/>
    <n v="14691.994535519125"/>
    <n v="14691.994535519125"/>
    <n v="14691.994535519125"/>
    <n v="14691.994535519125"/>
    <n v="14691.994535519125"/>
    <n v="176303.93442622953"/>
    <n v="52891.180327868853"/>
  </r>
  <r>
    <s v="O.NG.PAE.A2F.FLO.724FC"/>
    <s v="PAE AGBADA 2 F/L CORR. MTC              "/>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47508.219999999994"/>
    <n v="1949.09"/>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BF.FAC.724FC"/>
    <s v="PAE ADIBAWA F/S CORR. MTC"/>
    <s v="O.NG.PEL.FAC.724FC"/>
    <s v="LAND AREA EAST (PEA) OIL FACILITIES CORREC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_ADIB_EL1_N02"/>
    <s v="P233 Facilities Maintenance"/>
    <s v="S7200 Services"/>
    <s v="A2140 Facilities Maintenance"/>
    <n v="501270.74999999994"/>
    <n v="337513.81999999995"/>
    <n v="11648170.034547796"/>
    <n v="110150.47149455645"/>
    <n v="148341.19291930331"/>
    <n v="11648170.034547796"/>
    <n v="110150.47149455645"/>
    <n v="148341.19291930331"/>
    <n v="0"/>
    <m/>
    <n v="0"/>
    <n v="0"/>
    <n v="0"/>
    <n v="0"/>
    <n v="0"/>
    <n v="0"/>
    <s v="Civil/Structural Repair Scope For Mbiama Microwave Station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361.766076608608"/>
    <n v="12361.766076608608"/>
    <n v="12361.766076608608"/>
    <n v="12361.766076608608"/>
    <n v="12361.766076608608"/>
    <n v="12361.766076608608"/>
    <n v="12361.766076608608"/>
    <n v="12361.766076608608"/>
    <n v="12361.766076608608"/>
    <n v="12361.766076608608"/>
    <n v="12361.766076608608"/>
    <n v="12361.766076608608"/>
    <n v="148341.19291930328"/>
    <n v="44502.357875790993"/>
  </r>
  <r>
    <s v="O.NG.PAE.AHF.FAC.724FC"/>
    <s v="PAE AHIA F/S FACILITIES CORR. MTC"/>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AHIA_EL2_N03"/>
    <s v="P233 Facilities Maintenance"/>
    <s v="S7200 Services"/>
    <s v="A2140 Facilities Maintenance"/>
    <n v="327820.33999999997"/>
    <n v="59365.999999999985"/>
    <n v="3185907.3325477941"/>
    <n v="104915"/>
    <n v="115360.59781163211"/>
    <n v="3185907.3325477941"/>
    <n v="104915"/>
    <n v="115360.59781163211"/>
    <n v="0"/>
    <m/>
    <n v="0"/>
    <n v="0"/>
    <n v="0"/>
    <n v="0"/>
    <n v="0"/>
    <n v="0"/>
    <s v="Provision of spare parts for repairs of gas engines, pumps drivers (cylinder head kit, V-belt , Nozzles, Turbo charg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613.3831509693409"/>
    <n v="9613.3831509693409"/>
    <n v="9613.3831509693409"/>
    <n v="9613.3831509693409"/>
    <n v="9613.3831509693409"/>
    <n v="9613.3831509693409"/>
    <n v="9613.3831509693409"/>
    <n v="9613.3831509693409"/>
    <n v="9613.3831509693409"/>
    <n v="9613.3831509693409"/>
    <n v="9613.3831509693409"/>
    <n v="9613.3831509693409"/>
    <n v="115360.59781163209"/>
    <n v="34608.179343489632"/>
  </r>
  <r>
    <s v="O.NG.PBW.SHF.FAC.71300"/>
    <s v="PBW SAGHARA F/S FACIL OPERATE"/>
    <s v="O.NG.PBW.FAC.71300B"/>
    <s v="NORTHERN SWAMP (PWB) OIL FACILITIES OPERATIONS (INDIRECT PRODUCTION &amp; FIELD OVERHEAD – OIL (ONSHORE))"/>
    <s v="IRETI OMOTOSO"/>
    <s v="PRODUCTION"/>
    <n v="413001"/>
    <n v="4130"/>
    <s v="OF-MTCE"/>
    <s v="BASE JV"/>
    <s v="PRODUCTION"/>
    <s v="PRODUCTION"/>
    <s v="Asset Manager, Swamp West Hub"/>
    <s v="Asset Management Integration Lead"/>
    <x v="7"/>
    <s v="RICHARD.ITENE@SHELL.COM"/>
    <x v="0"/>
    <s v="OPEX"/>
    <s v="NON SAL"/>
    <s v="N/A"/>
    <s v="N/A"/>
    <s v="N_SAGR_WS1_N02"/>
    <s v="P231 Production Operations"/>
    <s v="S7200 Services"/>
    <s v="A2110 Production Operations"/>
    <n v="92039.23000000001"/>
    <n v="134884.51999999999"/>
    <n v="39351733.278696001"/>
    <n v="11160"/>
    <n v="140182.07632359344"/>
    <n v="39351733.278696001"/>
    <n v="11160"/>
    <n v="140182.07632359344"/>
    <n v="0"/>
    <m/>
    <n v="39351733.278695993"/>
    <n v="11160"/>
    <n v="140182.07632359344"/>
    <n v="40511285.737254359"/>
    <n v="11160"/>
    <n v="143983.88766312905"/>
    <s v="Station security Services for Saghara at a monthly Rate of N996941. Rates Based on New Contrac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681.839693632786"/>
    <n v="11681.839693632786"/>
    <n v="11681.839693632786"/>
    <n v="11681.839693632786"/>
    <n v="11681.839693632786"/>
    <n v="11681.839693632786"/>
    <n v="11681.839693632786"/>
    <n v="11681.839693632786"/>
    <n v="11681.839693632786"/>
    <n v="11681.839693632786"/>
    <n v="11681.839693632786"/>
    <n v="11681.839693632786"/>
    <n v="140182.07632359347"/>
    <n v="42054.622897078028"/>
  </r>
  <r>
    <s v="O.NG.PAE.EMF.FAC.724FC"/>
    <s v="PAE EGBEMA F/S FACILITIES CORR. MTC"/>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41189.979999999996"/>
    <n v="12305.189999999999"/>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SHF.FAC.724FC"/>
    <s v="PBW SAGHARA F/S FACIL CORR. MTC"/>
    <s v="O.NG.PBW.FAC.724SGFC"/>
    <s v="PBW SAGHARA F/S FACIL CORR.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_SAGR_WS1_N02"/>
    <s v="P233 Facilities Maintenance"/>
    <s v="S7200 Services"/>
    <s v="A2140 Facilities Maintenance"/>
    <n v="3217.3199999999997"/>
    <n v="1366.07"/>
    <n v="1122499.9999999993"/>
    <n v="72795.750534634266"/>
    <n v="76476.078403486725"/>
    <n v="1122500"/>
    <n v="72795.750534634266"/>
    <n v="76476.078403486725"/>
    <n v="0"/>
    <m/>
    <n v="1122499.9999999993"/>
    <n v="72795.750534634266"/>
    <n v="76476.078403486725"/>
    <n v="1163674.510212919"/>
    <n v="67288.127926816669"/>
    <n v="71103.45418980984"/>
    <s v="Corrective maintenance activities on Field instruments, USM,  inplot-pi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373.0065336238931"/>
    <n v="6373.0065336238931"/>
    <n v="6373.0065336238931"/>
    <n v="6373.0065336238931"/>
    <n v="6373.0065336238931"/>
    <n v="6373.0065336238931"/>
    <n v="6373.0065336238931"/>
    <n v="6373.0065336238931"/>
    <n v="6373.0065336238931"/>
    <n v="6373.0065336238931"/>
    <n v="6373.0065336238931"/>
    <n v="6373.0065336238931"/>
    <n v="76476.07840348671"/>
    <n v="22942.823521046015"/>
  </r>
  <r>
    <s v="O.NG.PAE.EMF.FLO.724FC"/>
    <s v="PAE EGBEMA F/S FLOWLINES CORR. MTC"/>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EUF.FAC.724FC"/>
    <s v="PAE ETELEBOU F/S FACILITIES CORR. MTC"/>
    <s v="O.NG.PEL.FAC.724FC"/>
    <s v="LAND AREA EAST (PEA) OIL FACILITIES CORREC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_ETEL_EL2_N01"/>
    <s v="P233 Facilities Maintenance"/>
    <s v="S7200 Services"/>
    <s v="A2140 Facilities Maintenance"/>
    <n v="23203.79"/>
    <n v="97924.749999999985"/>
    <n v="4185907.3325477941"/>
    <n v="66196"/>
    <n v="79920.286336222271"/>
    <n v="4185907.3325477941"/>
    <n v="66196"/>
    <n v="79920.286336222271"/>
    <n v="0"/>
    <m/>
    <n v="0"/>
    <n v="0"/>
    <n v="0"/>
    <n v="0"/>
    <n v="0"/>
    <n v="0"/>
    <s v="Crude Export Pumps Fluid inspection corrective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660.0238613518559"/>
    <n v="6660.0238613518559"/>
    <n v="6660.0238613518559"/>
    <n v="6660.0238613518559"/>
    <n v="6660.0238613518559"/>
    <n v="6660.0238613518559"/>
    <n v="6660.0238613518559"/>
    <n v="6660.0238613518559"/>
    <n v="6660.0238613518559"/>
    <n v="6660.0238613518559"/>
    <n v="6660.0238613518559"/>
    <n v="6660.0238613518559"/>
    <n v="79920.2863362223"/>
    <n v="23976.085900866681"/>
  </r>
  <r>
    <s v="O.NG.PBW.SUU.HEL.724FP"/>
    <s v="PBW.SUPPORT HELIPAD PREV. MTC"/>
    <s v="O.NG.PBW.SUU.HEL.724FP"/>
    <s v="PBW.SUPPORT HELIPAD PREV. MTC"/>
    <s v="IRETI OMOTOSO"/>
    <s v="PRODUCTION"/>
    <n v="415003"/>
    <n v="4150"/>
    <s v="OF-MTCE"/>
    <s v="BASE JV"/>
    <s v="PRODUCTION"/>
    <s v="PRODUCTION"/>
    <s v="Asset Manager, Swamp West Hub"/>
    <s v="Asset Management Integration Lead"/>
    <x v="7"/>
    <s v="MIKE.UMOH@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GBF.FAC.724FC"/>
    <s v="GBARAN F/S FAC CORR MTC"/>
    <s v="O.NG.PEL.FAC.724FC"/>
    <s v="LAND AREA EAST (PEA) OIL FACILITIES CORREC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_GBAR_EL2_G01"/>
    <s v="P233 Facilities Maintenance"/>
    <s v="S7200 Services"/>
    <s v="A2110 Production Operations"/>
    <n v="478850.61"/>
    <n v="242312.72999999995"/>
    <n v="0"/>
    <n v="91801"/>
    <n v="91801"/>
    <n v="0"/>
    <n v="91801"/>
    <n v="91801"/>
    <n v="0"/>
    <m/>
    <n v="0"/>
    <n v="0"/>
    <n v="0"/>
    <n v="0"/>
    <n v="0"/>
    <n v="0"/>
    <s v="Provision of spare parts for Mtce of prod.equipments  for gas engines, pumps and driver, air compressor,utility pumps etc.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650.083333333333"/>
    <n v="7650.083333333333"/>
    <n v="7650.083333333333"/>
    <n v="7650.083333333333"/>
    <n v="7650.083333333333"/>
    <n v="7650.083333333333"/>
    <n v="7650.083333333333"/>
    <n v="7650.083333333333"/>
    <n v="7650.083333333333"/>
    <n v="7650.083333333333"/>
    <n v="7650.083333333333"/>
    <n v="7650.083333333333"/>
    <n v="91800.999999999985"/>
    <n v="27540.3"/>
  </r>
  <r>
    <s v="O.NG.PAE.I1F.FAC.724FC"/>
    <s v="PAE IMO RIVER 1 F/S FACILITIES CORR. MTC"/>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IMOR_EL1_N01"/>
    <s v="P233 Facilities Maintenance"/>
    <s v="S7200 Services"/>
    <s v="A2140 Facilities Maintenance"/>
    <n v="334203.47000000015"/>
    <n v="51188.659999999989"/>
    <n v="30278860.998821691"/>
    <n v="118540"/>
    <n v="217814.95409449734"/>
    <n v="30278860.998821691"/>
    <n v="118540"/>
    <n v="217814.95409449734"/>
    <n v="0"/>
    <m/>
    <n v="0"/>
    <n v="0"/>
    <n v="0"/>
    <n v="0"/>
    <n v="0"/>
    <n v="0"/>
    <s v="PH2 District  Field Instrument maintenance serv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151.246174541444"/>
    <n v="18151.246174541444"/>
    <n v="18151.246174541444"/>
    <n v="18151.246174541444"/>
    <n v="18151.246174541444"/>
    <n v="18151.246174541444"/>
    <n v="18151.246174541444"/>
    <n v="18151.246174541444"/>
    <n v="18151.246174541444"/>
    <n v="18151.246174541444"/>
    <n v="18151.246174541444"/>
    <n v="18151.246174541444"/>
    <n v="217814.95409449734"/>
    <n v="65344.486228349197"/>
  </r>
  <r>
    <s v="O.NG.PAE.I1F.FLO.724FC"/>
    <s v="PAE Imo river 1 F/S Flowlines Corr. Mtc"/>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0"/>
    <n v="17036.379999999997"/>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2F.FAC.724FC"/>
    <s v="PAE IMO RIVER 2 F/S FACILITIES CORR. MTC"/>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IMOR_EL1_N01"/>
    <s v="P233 Facilities Maintenance"/>
    <s v="S7200 Services"/>
    <s v="A2140 Facilities Maintenance"/>
    <n v="162969.27999999997"/>
    <n v="644082.87999999989"/>
    <n v="1000000"/>
    <n v="20510"/>
    <n v="23788.688524590165"/>
    <n v="1000000"/>
    <n v="20510"/>
    <n v="23788.688524590165"/>
    <n v="0"/>
    <m/>
    <n v="0"/>
    <n v="0"/>
    <n v="0"/>
    <n v="0"/>
    <n v="0"/>
    <n v="0"/>
    <s v="Generator repairs  - Alternator repai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82.3907103825136"/>
    <n v="1982.3907103825136"/>
    <n v="1982.3907103825136"/>
    <n v="1982.3907103825136"/>
    <n v="1982.3907103825136"/>
    <n v="1982.3907103825136"/>
    <n v="1982.3907103825136"/>
    <n v="1982.3907103825136"/>
    <n v="1982.3907103825136"/>
    <n v="1982.3907103825136"/>
    <n v="1982.3907103825136"/>
    <n v="1982.3907103825136"/>
    <n v="23788.688524590165"/>
    <n v="7136.6065573770493"/>
  </r>
  <r>
    <s v="O.NG.PCE.ALG.FAC.71300"/>
    <s v="PCE ALAKIRI G/P FACIL OPERATIONS"/>
    <s v="O.NG.PCE.ALG.FAC.71300"/>
    <s v="PCE ALAKIRI G/P FACIL OPERATIONS"/>
    <s v="IRETI OMOTOSO"/>
    <s v="PRODUCTION"/>
    <n v="413003"/>
    <n v="4130"/>
    <s v="GAS"/>
    <s v="DOMGAS/IPP"/>
    <s v="PRODUCTION"/>
    <s v="PRODUCTION"/>
    <s v="Asset Manager, Swamp East Hub"/>
    <s v="Asset Management Integration Lead"/>
    <x v="6"/>
    <s v="GOODI.EMOGHWARE@SHELL.COM"/>
    <x v="0"/>
    <s v="OPEX"/>
    <s v="NON SAL"/>
    <s v="N/A"/>
    <s v="N/A"/>
    <s v="N/A"/>
    <s v="P231 Production Operations - Gas"/>
    <s v="S7200 Services"/>
    <s v="A2110 Production Operations"/>
    <n v="-27.69"/>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3F.FAC.724FC"/>
    <s v="PAE IMO RIVER 3 F/S FACILITIES CORR. MTC"/>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IMOR_EL1_N01"/>
    <s v="P233 Facilities Maintenance"/>
    <s v="S7200 Services"/>
    <s v="A2140 Facilities Maintenance"/>
    <n v="61934.409999999996"/>
    <n v="27329.429999999989"/>
    <n v="0"/>
    <n v="0"/>
    <n v="0"/>
    <m/>
    <m/>
    <n v="0"/>
    <n v="0"/>
    <m/>
    <n v="0"/>
    <n v="0"/>
    <n v="0"/>
    <n v="0"/>
    <n v="0"/>
    <n v="0"/>
    <s v="PROVISION OF SPARE PARTS FOR MTCE OF PROD. EQUIPMENTS  FOR GAS ENGINES, PUMPS AND DRIVER, AIR COMPRESSOR,UTILITY PUMPS ETC. LUMPSUM AVERAGE BASED ON HISTORICAL TREND.PROVISION FOR W/SHOP SERVICES RECALIBRATION AND REPAIRS OF PRESSURE GUAGES, METER PROVER LOOPS,USM, ASSESSORIES, LEVEL INSTRUMENTS ETC.OTHER SERVICING /MAINTENANCE AND REPAIR INCLUDING GENERATORS MTCE /SERVICING.ANNUAL MAINTENANCE BUDGET FOR SAFETY CRITICAL VALVES - AUDCO VALVES, REPLACEMENT OF BATTERIES ETC.ANNUAL MAINTENANCE BUDGET FOR PUMP SERVICING, PUMP REPAIRS , CLUTCH REPAIR, SUMO PUMPS ETC.ANNUAL MAINTENANCE BUDGET FOR MECHANICAL ENGINE SERVICING -.ANNUAL MAINTENANCE BUDGET FOR ELECTRICAL SERVICING - REPAIR OF AVRS, EIS, EARTHING SYSTEM,LV SWITCH BOARDS. CLOSE OUT OF EARTHING AUDIT ACTIONS, LIGHTING IMPROVEMENT SYSTEMS, ELECTRICAL SPARESREPAIRS OF GENERATORS - DIESEL AND GAS ENGINES-SPARES FOR CORRECTIVE  MTCE OF G3500 GENSETS.PUMP REPAIRS AND SPARES(LUBE OIL ,SLUDGE ,FIRE WATER, JOCKEY,SEWAGE PUMP,ETC).PROVISION OF SPARE PARTS FOR MTCE OF PROD.EQUIPMENTS  FOR GAS ENGINES, PUMPS AND DRIVER, AIR COMPRESSOR,UTILITY PUMPS ETC. REPLACEMENT OF LIGHTING BULBS AND  FITTINGS .REPAIRS AND REPLACEMENT OF CONTROL VALVES, ESD V/V ,MSDV, AND RECERTIFCATION OF FAILED RVS.MSDV ACTUATOR PURCHASE.REPAIRS AND RE-CALIBRATION OF INSTRUMENTS: GOVERNOR , CONTROLLERS, PUMPLINE RECORDERS , &amp; MISCELLENOUS INSTRUMENTS, GUAGES .PROVISION OF SPARE PARTS FOR REPAIRS OF GAS ENGINES, PUMPS DRIVERS (CYLINDER HEAD KIT, V-BELT , NOZZLES, TURBO CHARGER).METERING SYSTEM - REPAIRS AND REPLACEMENT SPARES  PD METERS, ROTRON METERS, BARTON METERS).GENERATOR REPAIRS  - ALTERNATOR REPAIRS.CRUDE EXPORT PUMPS FLUID INSPECTION CORRECTIVE MAINTENANCE.CORRECTIVE MAINTENANCE ON INSTRUMENT AIR COMPRESSORS.ANNUAL MAINTENANCE BUDGET FOR ELECTRICAL SERVICING -  EIS, EARTHING SYSTEM,LV SWITCH BOARDS. CLOSE OUT OF EARTHING AUDIT ACTIONS, LIGHTING IMPROVEMENT SYSTEMS, ELECTRICAL SPARESREPLACEMENT OF LIGHTING BULBS AND  FITTINGS .REPAIRS AND REPLACEMENT OF CONTROL VALVES, ESD V/V ,MSDV, AND RECERTIFCATION OF FAILED RVS.MSDV ACTUATOR PURCHASE.REPAIRS AND RE-CALIBRATION OF INSTRUMENTS: GOVERNOR , CONTROLLERS, PUMPLINE RECORDERS , &amp; MISCELLENOUS INSTRUMENTS, GUAGES .PROVISION OF SPARE PARTS FOR REPAIRS OF GAS ENGINES, PUMPS DRIVERS (CYLINDER HEAD KIT, V-BELT , NOZZLES, TURBO CHARGER).PROVISION FOR W/SHOP SERVICES RECALIBRATION AND REPAIRS OF PRESSURE GUAGES, METER PROVER LOOPS,USM, ASSESSORIES, LEVEL INSTRUMENTS ETC.METERING SYSTEM - REPAIRS AND REPLACEMENT SPARES  PD METERS, ROTRON METERS, BARTON METERS).MAINTENANCE INTERVENTION SERVICES CONTRACT.INSTRUMENT MAINTENANCE INTERVENTION SERVICES CONTRACT .GENERATOR REPAIRS  - ALTERNATOR REPAIRS.ELECTRICAL MAINTENANCE INTERVENTION SERVICES CONTRACT.CRUDE EXPORT PUMPS FLUID INSPECTION CORRECTIVE MAINTENANCE.CORRECTIVE MAINTENANCE ON INSTRUMENT AIR COMPRESSORS.ANNUAL MAINTENANCE BUDGET FOR ELECTRICAL SERVICING -  EIS, EARTHING SYSTEM,LV SWITCH BOARDS. CLOSE OUT OF EARTHING AUDIT ACTIONS, LIGHTING IMPROVEMENT SYSTEMS, ELECTRICAL SPARESREPLACEMENT OF LIGHTING BULBS AND  FITTINGS .REPAIRS AND REPLACEMENT OF CONTROL VALVES, ESD V/V ,MSDV, AND RECERTIFCATION OF FAILED RVS.MSDV ACTUATOR PURCHASE.REPAIRS AND RE-CALIBRATION OF INSTRUMENTS: GOVERNOR , CONTROLLERS, PUMPLINE RECORDERS , &amp; MISCELLENOUS INSTRUMENTS, GUAGES .PUMP REPAIRS -  FLKO PUMP REHAB , CP PUMP REPAIRS/REPLACEMENT.PROVISION OF SPARE PARTS FOR REPAIRS OF GAS ENGINES, PUMPS DRIVERS (CYLINDER HEAD KIT, V-BELT , NOZZLES, TURBO CHARGER).PROVISION FOR W/SHOP SERVICES RECALIBRATION AND REPAIRS OF PRESSURE GUAGES, METER PROVER LOOPS,USM, ASSESSORIES, LEVEL INSTRUMENTS ETC.METERING SYSTEM - REPAIRS AND REPLACEMENT SPARES  PD METERS, ROTRON METERS, BARTON METERS).GENERATOR REPAIRS  - ALTERNATOR REPAIRS.CRUDE EXPORT PUMPS FLUID INSPECTION CORRECTIVE MAINTENANCE.CORRECTIVE MAINTENANCE ON INSTRUMENT AIR COMPRESSORS.ANNUAL MAINTENANCE BUDGET FOR ELECTRICAL SERVICING -  EIS, EARTHING SYSTEM,LV SWITCH BOARDS. CLOSE OUT OF EARTHING AUDIT ACTIONS, LIGHTING IMPROVEMENT SYSTEMS, ELECTRICAL SPARESREPLACEMENT OF LIGHTING BULBS AND  FITTINGS .REPAIRS AND REPLACEMENT OF CONTROL VALVES, ESD V/V ,MSDV, AND RECERTIFCATION OF FAILED RVS.MSDV ACTUATOR PURCHASE.REPAIRS AND RE-CALIBRATION OF INSTRUMENTS: GOVERNOR , CONTROLLERS, PUMPLINE RECORDERS , &amp; MISCELLENOUS INSTRUMENTS, GUAGES .PUMP REPAIRS -  FLKO PUMP REHAB , CP PUMP REPAIRS/REPLACEMENT.PROVISION OF SPARE PARTS FOR REPAIRS OF GAS ENGINES, PUMPS DRIVERS (CYLINDER HEAD KIT, V-BELT , NOZZLES, TURBO CHARGER).PROVISION FOR W/SHOP SERVICES RECALIBRATION AND REPAIRS OF PRESSURE GUAGES, METER PROVER LOOPS,USM, ASSESSORIES, LEVEL INSTRUMENTS ETC.PH2 DISTRICT  FIELD MECHANICAL MAINTENANCE SERVICES.PH2 DISTRICT  FIELD INSTRUMENT MAINTENANCE SERVICES.PH2 DISTRICT  FIELD ELECTRICAL MAINTENANCE SERVICES.METERING SYSTEM - REPAIRS AND REPLACEMENT SPARES  PD METERS, ROTRON METERS, BARTON METERS).GENERATOR REPAIRS  - ALTERNATOR REPAIRS.CRUDE EXPORT PUMPS FLUID INSPECTION CORRECTIVE MAINTENANCE.CORRECTIVE MAINTENANCE ON INSTRUMENT AIR COMPRESSORS.ANNUAL MAINTENANCE BUDGET FOR ELECTRICAL SERVICING -  EIS, EARTHING SYSTEM,LV SWITCH BOARDS. CLOSE OUT OF EARTHING AUDIT ACTIONS, LIGHTING IMPROVEMENT SYSTEMS, ELECTRICAL SPAR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ALG.FAC.724FC"/>
    <s v="PCE ALAKIRI G/P FACIL CORR. MTC"/>
    <s v="O.NG.PCE.ALG.FAC.724FC"/>
    <s v="PCE ALAKIRI G/P FACIL CORR. MTC"/>
    <s v="IRETI OMOTOSO"/>
    <s v="PRODUCTION"/>
    <n v="413003"/>
    <n v="4130"/>
    <s v="GAS"/>
    <s v="DOMGAS/IPP"/>
    <s v="PRODUCTION"/>
    <s v="PRODUCTION"/>
    <s v="Asset Manager, Swamp East Hub"/>
    <s v="Asset Management Integration Lead"/>
    <x v="6"/>
    <s v="TAIRU.YISA@SHELL.COM"/>
    <x v="0"/>
    <s v="OPEX"/>
    <s v="NON SAL"/>
    <s v="N/A"/>
    <s v="N/A"/>
    <s v="N/A"/>
    <s v="P233 Facilities Maintenance - Gas"/>
    <s v="S7200 Services"/>
    <s v="A2140 Facilities Maintenance"/>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ALG.FAC.724FP"/>
    <s v="PCE ALAKIRI G/P FACIL PREV. MTC"/>
    <s v="O.NG.PCE.ALG.FAC.724FP"/>
    <s v="PCE ALAKIRI G/P FACIL PREV. MTC"/>
    <s v="IRETI OMOTOSO"/>
    <s v="PRODUCTION"/>
    <n v="413003"/>
    <n v="4130"/>
    <s v="GAS"/>
    <s v="DOMGAS/IPP"/>
    <s v="PRODUCTION"/>
    <s v="PRODUCTION"/>
    <s v="Asset Manager, Swamp East Hub"/>
    <s v="Asset Management Integration Lead"/>
    <x v="6"/>
    <s v="TAIRU.YISA@SHELL.COM"/>
    <x v="0"/>
    <s v="OPEX"/>
    <s v="NON SAL"/>
    <s v="N/A"/>
    <s v="N/A"/>
    <s v="N/A"/>
    <s v="P233 Facilities Maintenance - Gas"/>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SF.FAC.724FC"/>
    <s v="PAE ISIMIRI F/S FACILITIES CORR. MTC"/>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50557.859999999993"/>
    <n v="10823.19"/>
    <n v="3185907.3325477941"/>
    <n v="117760"/>
    <n v="128205.59781163211"/>
    <n v="3185907.3325477941"/>
    <n v="117760"/>
    <n v="128205.59781163211"/>
    <n v="0"/>
    <m/>
    <n v="0"/>
    <n v="0"/>
    <n v="0"/>
    <n v="0"/>
    <n v="0"/>
    <n v="0"/>
    <s v="Provision of spare parts for repairs of gas engines, pumps drivers (cylinder head kit, V-belt , Nozzles, Turbo charg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683.799817636009"/>
    <n v="10683.799817636009"/>
    <n v="10683.799817636009"/>
    <n v="10683.799817636009"/>
    <n v="10683.799817636009"/>
    <n v="10683.799817636009"/>
    <n v="10683.799817636009"/>
    <n v="10683.799817636009"/>
    <n v="10683.799817636009"/>
    <n v="10683.799817636009"/>
    <n v="10683.799817636009"/>
    <n v="10683.799817636009"/>
    <n v="128205.59781163213"/>
    <n v="38461.679343489632"/>
  </r>
  <r>
    <s v="O.NG.PAE.KCF.FAC.724FC"/>
    <s v="PAE KOLO CREEK F/S FACILITIES CORR. MTC"/>
    <s v="O.NG.PEL.FAC.724FC"/>
    <s v="LAND AREA EAST (PEA) OIL FACILITIES CORREC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_KOCR_EL2_G01"/>
    <s v="P233 Facilities Maintenance"/>
    <s v="S7200 Services"/>
    <s v="A2140 Facilities Maintenance"/>
    <n v="114330.32999999999"/>
    <n v="165333.40999999997"/>
    <n v="3185907.3325477941"/>
    <n v="83027"/>
    <n v="93472.597811632106"/>
    <n v="3185907.3325477941"/>
    <n v="83027"/>
    <n v="93472.597811632106"/>
    <n v="0"/>
    <m/>
    <n v="0"/>
    <n v="0"/>
    <n v="0"/>
    <n v="0"/>
    <n v="0"/>
    <n v="0"/>
    <s v="Pump repairs -  FLKO pump rehab , CP pump repairs/replacement Avg cost on CM per F/S is $22,297 mostly due to spar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789.3831509693418"/>
    <n v="7789.3831509693418"/>
    <n v="7789.3831509693418"/>
    <n v="7789.3831509693418"/>
    <n v="7789.3831509693418"/>
    <n v="7789.3831509693418"/>
    <n v="7789.3831509693418"/>
    <n v="7789.3831509693418"/>
    <n v="7789.3831509693418"/>
    <n v="7789.3831509693418"/>
    <n v="7789.3831509693418"/>
    <n v="7789.3831509693418"/>
    <n v="93472.597811632106"/>
    <n v="28041.77934348963"/>
  </r>
  <r>
    <s v="O.NG.PAE.NKF.FAC.724FC"/>
    <s v="PAE NKALI F/S FACILITIES CORR. MTC"/>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NKAL_EL1_N01"/>
    <s v="P233 Facilities Maintenance"/>
    <s v="S7200 Services"/>
    <s v="A2140 Facilities Maintenance"/>
    <n v="147048.76"/>
    <n v="25959.730000000003"/>
    <n v="2185907.3325477941"/>
    <n v="48610"/>
    <n v="55776.909287041948"/>
    <n v="2185907.3325477941"/>
    <n v="48610"/>
    <n v="55776.909287041948"/>
    <n v="0"/>
    <m/>
    <n v="0"/>
    <n v="0"/>
    <n v="0"/>
    <n v="0"/>
    <n v="0"/>
    <n v="0"/>
    <s v="Provision of spare parts for repairs of gas engines, pumps drivers (cylinder head kit, V-belt , Nozzles, Turbo charg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648.0757739201617"/>
    <n v="4648.0757739201617"/>
    <n v="4648.0757739201617"/>
    <n v="4648.0757739201617"/>
    <n v="4648.0757739201617"/>
    <n v="4648.0757739201617"/>
    <n v="4648.0757739201617"/>
    <n v="4648.0757739201617"/>
    <n v="4648.0757739201617"/>
    <n v="4648.0757739201617"/>
    <n v="4648.0757739201617"/>
    <n v="4648.0757739201617"/>
    <n v="55776.909287041955"/>
    <n v="16733.072786112585"/>
  </r>
  <r>
    <s v="O.NG.PAE.NKF.FLO.724FC"/>
    <s v="PAE Nkali F/S Flowlines Corr. Mtc       "/>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0"/>
    <n v="3300.18"/>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GF.FAC.724FC"/>
    <s v="PAE OBIGBO F/S FACILITIES CORR. MTC"/>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OBGN_EL1_G01"/>
    <s v="P233 Facilities Maintenance"/>
    <s v="S7200 Services"/>
    <s v="A2140 Facilities Maintenance"/>
    <n v="131819.23999999996"/>
    <n v="92876.700000000026"/>
    <n v="24037760.998821691"/>
    <n v="83890"/>
    <n v="162702.33114367767"/>
    <n v="24037760.998821691"/>
    <n v="83890"/>
    <n v="162702.33114367767"/>
    <n v="0"/>
    <m/>
    <n v="0"/>
    <n v="0"/>
    <n v="0"/>
    <n v="0"/>
    <n v="0"/>
    <n v="0"/>
    <s v="Electrical Maintenance intervention services contrac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558.527595306472"/>
    <n v="13558.527595306472"/>
    <n v="13558.527595306472"/>
    <n v="13558.527595306472"/>
    <n v="13558.527595306472"/>
    <n v="13558.527595306472"/>
    <n v="13558.527595306472"/>
    <n v="13558.527595306472"/>
    <n v="13558.527595306472"/>
    <n v="13558.527595306472"/>
    <n v="13558.527595306472"/>
    <n v="13558.527595306472"/>
    <n v="162702.3311436777"/>
    <n v="48810.699343103297"/>
  </r>
  <r>
    <s v="O.NG.PAE.OGF.FLO.724FC"/>
    <s v="PAE OBIGBO F/S FLOWLINES CORR. MTC      "/>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 Gas"/>
    <s v="S7200 Services"/>
    <s v="A2140 Facilities Maintenance"/>
    <n v="39690.369999999995"/>
    <n v="2844.68"/>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GI.FAC.724FC"/>
    <s v="PAE OBIGBO WIP FACILITIES CORR. MTC"/>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OBGN_EL1_G01"/>
    <s v="P233 Facilities Maintenance"/>
    <s v="S7200 Services"/>
    <s v="A2140 Facilities Maintenance"/>
    <n v="6556.25"/>
    <n v="22622.949999999997"/>
    <n v="4424650.334998345"/>
    <n v="25111"/>
    <n v="39618.050278683098"/>
    <n v="4424650.334998345"/>
    <n v="25111"/>
    <n v="39618.050278683098"/>
    <n v="0"/>
    <m/>
    <n v="0"/>
    <n v="0"/>
    <n v="0"/>
    <n v="0"/>
    <n v="0"/>
    <n v="0"/>
    <s v="Provision of spare parts for mtce of prod. Equipments  for gas engines, pumps and driver, air compressor,utility pumps etc. Lumpsum average based on historical trend"/>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301.5041898902582"/>
    <n v="3301.5041898902582"/>
    <n v="3301.5041898902582"/>
    <n v="3301.5041898902582"/>
    <n v="3301.5041898902582"/>
    <n v="3301.5041898902582"/>
    <n v="3301.5041898902582"/>
    <n v="3301.5041898902582"/>
    <n v="3301.5041898902582"/>
    <n v="3301.5041898902582"/>
    <n v="3301.5041898902582"/>
    <n v="3301.5041898902582"/>
    <n v="39618.050278683084"/>
    <n v="11885.415083604928"/>
  </r>
  <r>
    <s v="O.NG.PAE.OLF.FAC.724FC"/>
    <s v="PAE OBELE F/S FACILITIES CORR. MTC"/>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13528.23"/>
    <n v="65670.599999999991"/>
    <n v="3000000"/>
    <n v="74710"/>
    <n v="84546.065573770495"/>
    <n v="3000000"/>
    <n v="74710"/>
    <n v="84546.065573770495"/>
    <n v="0"/>
    <m/>
    <n v="0"/>
    <n v="0"/>
    <n v="0"/>
    <n v="0"/>
    <n v="0"/>
    <n v="0"/>
    <s v="Provision of spare parts for repairs of gas engines, pumps drivers (cylinder head kit, V-belt , Nozzles, Turbo charg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045.5054644808743"/>
    <n v="7045.5054644808743"/>
    <n v="7045.5054644808743"/>
    <n v="7045.5054644808743"/>
    <n v="7045.5054644808743"/>
    <n v="7045.5054644808743"/>
    <n v="7045.5054644808743"/>
    <n v="7045.5054644808743"/>
    <n v="7045.5054644808743"/>
    <n v="7045.5054644808743"/>
    <n v="7045.5054644808743"/>
    <n v="7045.5054644808743"/>
    <n v="84546.065573770495"/>
    <n v="25363.819672131147"/>
  </r>
  <r>
    <s v="O.NG.PAE.OUC.FAC.724FC"/>
    <s v="PAE OGUTA C/S FACILITIES CORR. MTC      "/>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0"/>
    <n v="779.09"/>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UF.FAC.724FC"/>
    <s v="PAE OGUTA F/S FACILITIES CORR. MTC"/>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OGUT_ENV_N01"/>
    <s v="P233 Facilities Maintenance"/>
    <s v="S7200 Services"/>
    <s v="A2140 Facilities Maintenance"/>
    <n v="40859.299999999988"/>
    <n v="56472.78"/>
    <n v="3185907.3325477941"/>
    <n v="113760"/>
    <n v="124205.59781163211"/>
    <n v="3185907.3325477941"/>
    <n v="113760"/>
    <n v="124205.59781163211"/>
    <n v="0"/>
    <m/>
    <n v="0"/>
    <n v="0"/>
    <n v="0"/>
    <n v="0"/>
    <n v="0"/>
    <n v="0"/>
    <s v="Provision of spare parts for repairs of gas engines, pumps drivers (cylinder head kit, V-belt , Nozzles, Turbo charg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350.466484302675"/>
    <n v="10350.466484302675"/>
    <n v="10350.466484302675"/>
    <n v="10350.466484302675"/>
    <n v="10350.466484302675"/>
    <n v="10350.466484302675"/>
    <n v="10350.466484302675"/>
    <n v="10350.466484302675"/>
    <n v="10350.466484302675"/>
    <n v="10350.466484302675"/>
    <n v="10350.466484302675"/>
    <n v="10350.466484302675"/>
    <n v="124205.59781163208"/>
    <n v="37261.679343489632"/>
  </r>
  <r>
    <s v="O.NG.PAE.RKF.FAC.724FC"/>
    <s v="PAE RUMEKPE F/S FACILITIES CORR. MTC"/>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AHIA_EL2_N03"/>
    <s v="P233 Facilities Maintenance"/>
    <s v="S7200 Services"/>
    <s v="A2140 Facilities Maintenance"/>
    <n v="38543.159999999996"/>
    <n v="58639.689999999995"/>
    <n v="3185907.3325477941"/>
    <n v="103260"/>
    <n v="113705.59781163211"/>
    <n v="3185907.3325477941"/>
    <n v="103260"/>
    <n v="113705.59781163211"/>
    <n v="0"/>
    <m/>
    <n v="0"/>
    <n v="0"/>
    <n v="0"/>
    <n v="0"/>
    <n v="0"/>
    <n v="0"/>
    <s v="Provision of spare parts for repairs of gas engines, pumps drivers (cylinder head kit, V-belt , Nozzles, Turbo charg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475.4664843026749"/>
    <n v="9475.4664843026749"/>
    <n v="9475.4664843026749"/>
    <n v="9475.4664843026749"/>
    <n v="9475.4664843026749"/>
    <n v="9475.4664843026749"/>
    <n v="9475.4664843026749"/>
    <n v="9475.4664843026749"/>
    <n v="9475.4664843026749"/>
    <n v="9475.4664843026749"/>
    <n v="9475.4664843026749"/>
    <n v="9475.4664843026749"/>
    <n v="113705.59781163208"/>
    <n v="34111.679343489632"/>
  </r>
  <r>
    <s v="O.NG.PAE.UBF.FAC.724FC"/>
    <s v="PAE UBIE F/S FACILITIES CORR. MTC"/>
    <s v="O.NG.PEL.FAC.724FC"/>
    <s v="LAND AREA EAST (PEA) OIL FACILITIES CORREC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_NUNR_EL2_N03"/>
    <s v="P233 Facilities Maintenance"/>
    <s v="S7200 Services"/>
    <s v="A2140 Facilities Maintenance"/>
    <n v="172657.55000000002"/>
    <n v="1740.71"/>
    <n v="2185907.3325477941"/>
    <n v="76265"/>
    <n v="83431.909287041955"/>
    <n v="2185907.3325477941"/>
    <n v="76265"/>
    <n v="83431.909287041955"/>
    <n v="0"/>
    <m/>
    <n v="0"/>
    <n v="0"/>
    <n v="0"/>
    <n v="0"/>
    <n v="0"/>
    <n v="0"/>
    <s v="Pump repairs -  FLKO pump rehab , CP pump repairs/replacement Avg cost on CM per F/S is $22,297 mostly due to spar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952.6591072534957"/>
    <n v="6952.6591072534957"/>
    <n v="6952.6591072534957"/>
    <n v="6952.6591072534957"/>
    <n v="6952.6591072534957"/>
    <n v="6952.6591072534957"/>
    <n v="6952.6591072534957"/>
    <n v="6952.6591072534957"/>
    <n v="6952.6591072534957"/>
    <n v="6952.6591072534957"/>
    <n v="6952.6591072534957"/>
    <n v="6952.6591072534957"/>
    <n v="83431.909287041941"/>
    <n v="25029.572786112585"/>
  </r>
  <r>
    <s v="O.NG.PAE.UCF.FAC.724FC"/>
    <s v="PEA UMUECHEM F/S  CORRECTIVE MTC."/>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UMUE_EL1_N03"/>
    <s v="P233 Facilities Maintenance"/>
    <s v="S7200 Services"/>
    <s v="A2140 Facilities Maintenance"/>
    <n v="9986.01"/>
    <n v="102861.12000000002"/>
    <n v="2000000"/>
    <n v="93810"/>
    <n v="100367.37704918033"/>
    <n v="2000000"/>
    <n v="93810"/>
    <n v="100367.37704918033"/>
    <n v="0"/>
    <m/>
    <n v="0"/>
    <n v="0"/>
    <n v="0"/>
    <n v="0"/>
    <n v="0"/>
    <n v="0"/>
    <s v="Provision of spare parts for repairs of gas engines, pumps drivers (cylinder head kit, V-belt , Nozzles, Turbo charg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363.9480874316941"/>
    <n v="8363.9480874316941"/>
    <n v="8363.9480874316941"/>
    <n v="8363.9480874316941"/>
    <n v="8363.9480874316941"/>
    <n v="8363.9480874316941"/>
    <n v="8363.9480874316941"/>
    <n v="8363.9480874316941"/>
    <n v="8363.9480874316941"/>
    <n v="8363.9480874316941"/>
    <n v="8363.9480874316941"/>
    <n v="8363.9480874316941"/>
    <n v="100367.37704918033"/>
    <n v="30110.213114754097"/>
  </r>
  <r>
    <s v="O.NG.PAE.UCF.FLO.724FC"/>
    <s v="PAE UMUECHEM F/S FLOWLINES CORR. MTC"/>
    <s v="O.NG.PEL.FAC.724FC"/>
    <s v="LAND AREA EAST (PEA) OIL FACILITIES CORREC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0.01"/>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DCF.FAC.724FC"/>
    <s v="PBE DIEBU CREEK F/S FACIL CORR. MTC"/>
    <s v="O.NG.PEL.FAC.724FC"/>
    <s v="LAND AREA EAST (PEA) OIL FACILITIES CORREC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_DBUC_EL2_N03"/>
    <s v="P233 Facilities Maintenance"/>
    <s v="S7200 Services"/>
    <s v="A2140 Facilities Maintenance"/>
    <n v="4745.2600000000011"/>
    <n v="196719.22000000003"/>
    <n v="3185907.3325477941"/>
    <n v="82265"/>
    <n v="92710.597811632106"/>
    <n v="3185907.3325477941"/>
    <n v="82265"/>
    <n v="92710.597811632106"/>
    <n v="0"/>
    <m/>
    <n v="0"/>
    <n v="0"/>
    <n v="0"/>
    <n v="0"/>
    <n v="0"/>
    <n v="0"/>
    <s v="Pump repairs -  FLKO pump rehab , CP pump repairs/replaceme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725.8831509693418"/>
    <n v="7725.8831509693418"/>
    <n v="7725.8831509693418"/>
    <n v="7725.8831509693418"/>
    <n v="7725.8831509693418"/>
    <n v="7725.8831509693418"/>
    <n v="7725.8831509693418"/>
    <n v="7725.8831509693418"/>
    <n v="7725.8831509693418"/>
    <n v="7725.8831509693418"/>
    <n v="7725.8831509693418"/>
    <n v="7725.8831509693418"/>
    <n v="92710.597811632106"/>
    <n v="27813.179343489632"/>
  </r>
  <r>
    <s v="O.NG.PBE.NUF.FAC.724FC"/>
    <s v="PBE NUN RIVER F/S FACIL CORR. MTC"/>
    <s v="O.NG.PEL.FAC.724FC"/>
    <s v="LAND AREA EAST (PEA) OIL FACILITIES CORREC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_NUNR_EL2_N03"/>
    <s v="P233 Facilities Maintenance"/>
    <s v="S7200 Services"/>
    <s v="A2140 Facilities Maintenance"/>
    <n v="132359.73999999993"/>
    <n v="217371.75"/>
    <n v="3185907.3325477941"/>
    <n v="82265"/>
    <n v="92710.597811632106"/>
    <n v="3185907.3325477941"/>
    <n v="82265"/>
    <n v="92710.597811632106"/>
    <n v="0"/>
    <m/>
    <n v="0"/>
    <n v="0"/>
    <n v="0"/>
    <n v="0"/>
    <n v="0"/>
    <n v="0"/>
    <s v="Pump repairs -  FLKO pump rehab , CP pump repairs/replacement Avg cost on CM per F/S is $22,297 mostly due to spar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725.8831509693418"/>
    <n v="7725.8831509693418"/>
    <n v="7725.8831509693418"/>
    <n v="7725.8831509693418"/>
    <n v="7725.8831509693418"/>
    <n v="7725.8831509693418"/>
    <n v="7725.8831509693418"/>
    <n v="7725.8831509693418"/>
    <n v="7725.8831509693418"/>
    <n v="7725.8831509693418"/>
    <n v="7725.8831509693418"/>
    <n v="7725.8831509693418"/>
    <n v="92710.597811632106"/>
    <n v="27813.179343489632"/>
  </r>
  <r>
    <s v="O.NG.PAE.A1F.FAC.724FP"/>
    <s v="PAE AGBADA 1 FAC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AGBD_EL1_N01"/>
    <s v="P233 Facilities Maintenance"/>
    <s v="S7200 Services"/>
    <s v="A2140 Facilities Maintenance"/>
    <n v="169871.26000000004"/>
    <n v="184478.59"/>
    <n v="79725465.079999998"/>
    <n v="633666"/>
    <n v="895060.96747540985"/>
    <n v="79725465.079999998"/>
    <n v="633666"/>
    <n v="895060.96747540985"/>
    <n v="0"/>
    <m/>
    <n v="610615604.22808015"/>
    <n v="6096450.7899999935"/>
    <n v="8098469.1645182893"/>
    <n v="633013642.92069232"/>
    <n v="5635202.0227044849"/>
    <n v="7710656.5896575749"/>
    <s v="Deployment of shielded ignition system on pumps and generators at Agbada-1, Agbada-2 and Obigbo f/s. _x000a_Total of 10 units.     _x000a_Cost of Spare per unit _x000a_$32.03K (Spares coded in SAP.  Ref. PR: 10593330) + $1.60k (VAT) =   $33.63k_x000a_Subtotal = $33.63k x 10 = $336.3k_x000a_Service Cost per unit_x000a_N2,436,340 + 121,817 (VAT) = N2,558,157_x000a_SubTotal = N2,558,157 x 10 =  N25,581,570_x000a__x000a_GRAND TOTAL = F$ 420.17K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4588.413956284145"/>
    <n v="74588.413956284145"/>
    <n v="74588.413956284145"/>
    <n v="74588.413956284145"/>
    <n v="74588.413956284145"/>
    <n v="74588.413956284145"/>
    <n v="74588.413956284145"/>
    <n v="74588.413956284145"/>
    <n v="74588.413956284145"/>
    <n v="74588.413956284145"/>
    <n v="74588.413956284145"/>
    <n v="74588.413956284145"/>
    <n v="895060.96747540997"/>
    <n v="268518.29024262296"/>
  </r>
  <r>
    <s v="O.NG.PAE.A1F.FLO.724FP"/>
    <s v="PAE AGBADA 1 F/L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36551.119999999995"/>
    <n v="0"/>
    <n v="29280000"/>
    <n v="384000"/>
    <n v="480000"/>
    <n v="29280000"/>
    <n v="384000"/>
    <n v="480000"/>
    <n v="0"/>
    <m/>
    <n v="0"/>
    <n v="0"/>
    <n v="0"/>
    <n v="0"/>
    <n v="0"/>
    <n v="0"/>
    <s v="TOH of Crude oil Export Pump /driver @ Agbada 2 EP6; Ahia EP3; Obigbo EP7; Nkali EP2 &amp; Obele EP2 (G342 /D225)  @ $80K each  ie (N4,880,000 &amp; $64k ) per unit._x000a_ Total F$400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0000"/>
    <n v="40000"/>
    <n v="40000"/>
    <n v="40000"/>
    <n v="40000"/>
    <n v="40000"/>
    <n v="40000"/>
    <n v="40000"/>
    <n v="40000"/>
    <n v="40000"/>
    <n v="40000"/>
    <n v="40000"/>
    <n v="480000"/>
    <n v="144000"/>
  </r>
  <r>
    <s v="O.NG.PAE.A2F.FAC.724FP"/>
    <s v="PAE AGBADA 2 FAC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AGBD_EL1_N01"/>
    <s v="P233 Facilities Maintenance"/>
    <s v="S7200 Services"/>
    <s v="A2140 Facilities Maintenance"/>
    <n v="271211.02"/>
    <n v="138736.16000000003"/>
    <n v="8051321.2600000007"/>
    <n v="253426"/>
    <n v="279823.77462295082"/>
    <n v="8051321.2600000007"/>
    <n v="253426"/>
    <n v="279823.77462295082"/>
    <n v="0"/>
    <m/>
    <n v="0"/>
    <n v="0"/>
    <n v="0"/>
    <n v="0"/>
    <n v="0"/>
    <n v="0"/>
    <s v="Statutory inspection of tackles and slings (6 month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318.6478852459"/>
    <n v="23318.6478852459"/>
    <n v="23318.6478852459"/>
    <n v="23318.6478852459"/>
    <n v="23318.6478852459"/>
    <n v="23318.6478852459"/>
    <n v="23318.6478852459"/>
    <n v="23318.6478852459"/>
    <n v="23318.6478852459"/>
    <n v="23318.6478852459"/>
    <n v="23318.6478852459"/>
    <n v="23318.6478852459"/>
    <n v="279823.77462295088"/>
    <n v="83947.132386885249"/>
  </r>
  <r>
    <s v="O.NG.PAE.A2F.FLO.724FP"/>
    <s v="PAE AGBADA 2 F/L PREV. MTC              "/>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67751.110000000015"/>
    <n v="70874.87000000001"/>
    <n v="3011336.3800000008"/>
    <n v="95549.54"/>
    <n v="105422.77403278688"/>
    <n v="3011336.3800000008"/>
    <n v="95549.54"/>
    <n v="105422.77403278688"/>
    <n v="0"/>
    <m/>
    <n v="0"/>
    <n v="0"/>
    <n v="0"/>
    <n v="0"/>
    <n v="0"/>
    <n v="0"/>
    <s v="Revamp of Amflow chemical injection unit at Agbada-2 and Umuechem f/s._x000a_Total of 2 units. _x000a_Cost of Spare per unit _x000a_$45,499.78 (Spares coded in SAP.  Ref. PR: 10514911) + 5% VAT  = $47,774.77_x000a_Subtotal = $47,774.77 x 2 = $95,549.54_x000a_Service Cost per unit_x000a_N1,433,969.7 + 5% VAT = N1,505,668.19_x000a_Subtotal = N1,505,668.19 x 2 = N3,011,336.37_x000a__x000a_GRAND TOTAL = F$ 105,423_x000a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785.2311693989068"/>
    <n v="8785.2311693989068"/>
    <n v="8785.2311693989068"/>
    <n v="8785.2311693989068"/>
    <n v="8785.2311693989068"/>
    <n v="8785.2311693989068"/>
    <n v="8785.2311693989068"/>
    <n v="8785.2311693989068"/>
    <n v="8785.2311693989068"/>
    <n v="8785.2311693989068"/>
    <n v="8785.2311693989068"/>
    <n v="8785.2311693989068"/>
    <n v="105422.77403278685"/>
    <n v="31626.832209836062"/>
  </r>
  <r>
    <s v="O.NG.PAE.ABF.FAC.724FP"/>
    <s v="PAE ADIBAWA F/S PREV. MTC"/>
    <s v="O.NG.PEL.FAC.724FP"/>
    <s v="LAND AREA EAST (PEA) OIL FACILITIES PREVEN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_ADIB_EL1_N02"/>
    <s v="P233 Facilities Maintenance"/>
    <s v="S7200 Services"/>
    <s v="A2140 Facilities Maintenance"/>
    <n v="37632.969999999994"/>
    <n v="154678.37"/>
    <n v="22836857.118080001"/>
    <n v="114511"/>
    <n v="189385.9413707541"/>
    <n v="22836857.118080001"/>
    <n v="114511"/>
    <n v="189385.9413707541"/>
    <n v="0"/>
    <m/>
    <n v="0"/>
    <n v="0"/>
    <n v="0"/>
    <n v="0"/>
    <n v="0"/>
    <n v="0"/>
    <s v="Yearly Flowline Piping Inspection (FIM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782.161780896175"/>
    <n v="15782.161780896175"/>
    <n v="15782.161780896175"/>
    <n v="15782.161780896175"/>
    <n v="15782.161780896175"/>
    <n v="15782.161780896175"/>
    <n v="15782.161780896175"/>
    <n v="15782.161780896175"/>
    <n v="15782.161780896175"/>
    <n v="15782.161780896175"/>
    <n v="15782.161780896175"/>
    <n v="15782.161780896175"/>
    <n v="189385.94137075415"/>
    <n v="56815.782411226224"/>
  </r>
  <r>
    <s v="O.NG.PAE.ABF.FLO.724FP"/>
    <s v="PAE ADIBAWA F/L PREV. MTC"/>
    <s v="O.NG.PEL.FAC.724FP"/>
    <s v="LAND AREA EAST (PEA) OIL FACILITIES PREVEN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A"/>
    <s v="P233 Facilities Maintenance"/>
    <s v="S7200 Services"/>
    <s v="A2140 Facilities Maintenance"/>
    <n v="24524.659999999996"/>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HF.FAC.724FP"/>
    <s v="PAE AHIA F/S FACILITIES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AHIA_EL2_N03"/>
    <s v="P233 Facilities Maintenance"/>
    <s v="S7200 Services"/>
    <s v="A2140 Facilities Maintenance"/>
    <n v="176523.08"/>
    <n v="100311.73"/>
    <n v="39488451.579999998"/>
    <n v="163239"/>
    <n v="292709.33304918034"/>
    <n v="39488451.579999998"/>
    <n v="163239"/>
    <n v="292709.33304918034"/>
    <n v="0"/>
    <m/>
    <n v="0"/>
    <n v="0"/>
    <n v="0"/>
    <n v="0"/>
    <n v="0"/>
    <n v="0"/>
    <s v="Yearly Flowline Piping Inspection (FIM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4392.444420765027"/>
    <n v="24392.444420765027"/>
    <n v="24392.444420765027"/>
    <n v="24392.444420765027"/>
    <n v="24392.444420765027"/>
    <n v="24392.444420765027"/>
    <n v="24392.444420765027"/>
    <n v="24392.444420765027"/>
    <n v="24392.444420765027"/>
    <n v="24392.444420765027"/>
    <n v="24392.444420765027"/>
    <n v="24392.444420765027"/>
    <n v="292709.33304918039"/>
    <n v="87812.799914754098"/>
  </r>
  <r>
    <s v="O.NG.PAE.EMF.FAC.724FP"/>
    <s v="PAE EGBEMA F/S FACILITIES PREV. MTC     "/>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36235.709999999992"/>
    <n v="7204.4900000000007"/>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EUF.FAC.724FP"/>
    <s v="PAE ETELEBOU F/S FACILITIES PREV. MTC"/>
    <s v="O.NG.PEL.FAC.724FP"/>
    <s v="LAND AREA EAST (PEA) OIL FACILITIES PREVEN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_ETEL_EL2_N01"/>
    <s v="P233 Facilities Maintenance"/>
    <s v="S7200 Services"/>
    <s v="A2140 Facilities Maintenance"/>
    <n v="121071.33000000002"/>
    <n v="112819.02"/>
    <n v="14328063.039999999"/>
    <n v="92713"/>
    <n v="139690.25586885246"/>
    <n v="14328063.039999999"/>
    <n v="92713"/>
    <n v="139690.25586885246"/>
    <n v="0"/>
    <m/>
    <n v="0"/>
    <n v="0"/>
    <n v="0"/>
    <n v="0"/>
    <n v="0"/>
    <n v="0"/>
    <s v="Generator TOH spares ,  Etel G3306; Adibawa G3306; Nun River G3306 &amp; D3304,; Gbaran EPF 2 units @ $90K each ie (N5,490,000 &amp; $72K) per unit . _x000a_ Total F$540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640.854655737705"/>
    <n v="11640.854655737705"/>
    <n v="11640.854655737705"/>
    <n v="11640.854655737705"/>
    <n v="11640.854655737705"/>
    <n v="11640.854655737705"/>
    <n v="11640.854655737705"/>
    <n v="11640.854655737705"/>
    <n v="11640.854655737705"/>
    <n v="11640.854655737705"/>
    <n v="11640.854655737705"/>
    <n v="11640.854655737705"/>
    <n v="139690.25586885243"/>
    <n v="41907.076760655735"/>
  </r>
  <r>
    <s v="O.NG.PAE.EUF.FLO.724FP"/>
    <s v="PAE ETELEBOU F/S FLOWLINES PREV. MTC"/>
    <s v="O.NG.PEL.FAC.724FP"/>
    <s v="LAND AREA EAST (PEA) OIL FACILITIES PREVEN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A"/>
    <s v="P233 Facilities Maintenance"/>
    <s v="S7200 Services"/>
    <s v="A2140 Facilities Maintenance"/>
    <n v="0.02"/>
    <n v="28808.75"/>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GBF.FAC.724FP"/>
    <s v="GBARAN F/S FAC PREV MTC"/>
    <s v="O.NG.PEL.FAC.724FP"/>
    <s v="LAND AREA EAST (PEA) OIL FACILITIES PREVEN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_GBAR_EL2_G01"/>
    <s v="P233 Facilities Maintenance"/>
    <s v="S7200 Services"/>
    <s v="A2110 Production Operations"/>
    <n v="346809.09000000014"/>
    <n v="1140316.1800000002"/>
    <n v="148374524.44999999"/>
    <n v="1531069.45"/>
    <n v="2017543.3006557375"/>
    <n v="148374524.44999999"/>
    <n v="531069.44999999995"/>
    <n v="1017543.3006557376"/>
    <n v="-999999.99999999988"/>
    <m/>
    <n v="0"/>
    <n v="0"/>
    <n v="0"/>
    <n v="0"/>
    <n v="0"/>
    <n v="0"/>
    <s v="Gbaran Ubie Maintenance Support Servic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8128.60838797811"/>
    <n v="168128.60838797811"/>
    <n v="168128.60838797811"/>
    <n v="168128.60838797811"/>
    <n v="168128.60838797811"/>
    <n v="168128.60838797811"/>
    <n v="168128.60838797811"/>
    <n v="168128.60838797811"/>
    <n v="168128.60838797811"/>
    <n v="168128.60838797811"/>
    <n v="168128.60838797811"/>
    <n v="168128.60838797811"/>
    <n v="2017543.3006557368"/>
    <n v="605262.99019672128"/>
  </r>
  <r>
    <s v="O.NG.PAE.I1F.FAC.724FP"/>
    <s v="PAE IMO RIVER 1 F/S FACILITIES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IMOR_EL1_N01"/>
    <s v="P233 Facilities Maintenance"/>
    <s v="S7200 Services"/>
    <s v="A2140 Facilities Maintenance"/>
    <n v="317448.39"/>
    <n v="145291.90000000002"/>
    <n v="26420008"/>
    <n v="417245.5"/>
    <n v="503868.47704918031"/>
    <n v="26420008"/>
    <n v="417245.5"/>
    <n v="503868.47704918031"/>
    <n v="0"/>
    <m/>
    <n v="0"/>
    <n v="0"/>
    <n v="0"/>
    <n v="0"/>
    <n v="0"/>
    <n v="0"/>
    <s v="Imo Solar 4k Turbine Inspection_x000a_2FSR  for 7 days @ F$2,442 each per day =F$34,188 (NG01010158)_x000a_Solar 4k Turbine Spares @F$30,000 &amp; Other Logistics F$ 10,000_x000a_Purchase of F/Gas Injectors one set (21pc) F$3,859.61_x000a_AGG specialist support and hands-on workshop :$66,315"/>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1989.039754098354"/>
    <n v="41989.039754098354"/>
    <n v="41989.039754098354"/>
    <n v="41989.039754098354"/>
    <n v="41989.039754098354"/>
    <n v="41989.039754098354"/>
    <n v="41989.039754098354"/>
    <n v="41989.039754098354"/>
    <n v="41989.039754098354"/>
    <n v="41989.039754098354"/>
    <n v="41989.039754098354"/>
    <n v="41989.039754098354"/>
    <n v="503868.47704918013"/>
    <n v="151160.54311475408"/>
  </r>
  <r>
    <s v="O.NG.PAE.I1F.FLO.724FP"/>
    <s v="PAE IMO RIVER 1 F/S FLOWLINES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20853.97"/>
    <n v="24144.260000000002"/>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2F.FAC.724FP"/>
    <s v="PAE IMO RIVER 2 F/S FACILITIES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IMOR_EL1_N01"/>
    <s v="P233 Facilities Maintenance"/>
    <s v="S7200 Services"/>
    <s v="A2140 Facilities Maintenance"/>
    <n v="229230.99000000005"/>
    <n v="311502.21999999997"/>
    <n v="1809250"/>
    <n v="46240.5"/>
    <n v="52172.467213114753"/>
    <n v="1809250"/>
    <n v="46240.5"/>
    <n v="52172.467213114753"/>
    <n v="0"/>
    <m/>
    <n v="0"/>
    <n v="0"/>
    <n v="0"/>
    <n v="0"/>
    <n v="0"/>
    <n v="0"/>
    <s v="Statutory inspection of tackles and slings (6 month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347.7056010928954"/>
    <n v="4347.7056010928954"/>
    <n v="4347.7056010928954"/>
    <n v="4347.7056010928954"/>
    <n v="4347.7056010928954"/>
    <n v="4347.7056010928954"/>
    <n v="4347.7056010928954"/>
    <n v="4347.7056010928954"/>
    <n v="4347.7056010928954"/>
    <n v="4347.7056010928954"/>
    <n v="4347.7056010928954"/>
    <n v="4347.7056010928954"/>
    <n v="52172.467213114731"/>
    <n v="15651.740163934424"/>
  </r>
  <r>
    <s v="O.NG.PAE.I3F.FAC.724FP"/>
    <s v="PAE IMO RIVER 3 F/S FACILITIES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IMOR_EL1_N01"/>
    <s v="P233 Facilities Maintenance"/>
    <s v="S7200 Services"/>
    <s v="A2140 Facilities Maintenance"/>
    <n v="203965.17"/>
    <n v="74150.14"/>
    <n v="0"/>
    <n v="0"/>
    <n v="0"/>
    <m/>
    <m/>
    <n v="0"/>
    <n v="0"/>
    <m/>
    <n v="0"/>
    <n v="0"/>
    <n v="0"/>
    <n v="0"/>
    <n v="0"/>
    <n v="0"/>
    <s v="STATUTORY INSPECTION OF TACKLES AND SLINGS (6 MONTHLY).PUMPS MAINTENANCE (CP PUMPS, SUMO PUMP, CHEMICAL INJECTION PUMP, FIRE WATER PUMPS).MAINTENANCE OF CRUDE EXPORT PUMPS (2 NOS) &amp; DRIVERS (SPARES).INSTRUMENTS AND CONTROL SYSTEM MAINTENANCE.FIRE EXTINGUISHERS MAINTENANCE (6 MONTHLY).ELECTRICAL SYSTEM MAINTENANCE (EARTHING AND LIGHTING INSPECTION, CATHODIC PREVENTION ETC).CONDITION MONITORING OF ROTATING EQUIPMENT (1M VIBRATION SURVEY, OIL SAMPLING, 3M PUMP EFFICIENCY TEST, 6M ENGINE COMPRESSION TEST).CHECK ON FIRE AND GAS DETECTION SYSTEM (6 MONTHLY)UPS AND BATTERY SUPPLY SYSTEMS 1 - 4 PREVENTIVE MAINTENANCE/CHECKS.SERVICE OF CORROSION PROBES &amp; COUPON AND ANALYSIS OF CORROSION PRODUCT IN GBARAN UBIE..PROVISION OF WORKSHOP SERVICES FOR GBARAN UBIE.PROVISION OF SPECIALIZED MAINTENANCE SUPPORT FOR EGGS2 FISCAL GAS METERING SYSTEM.PROVISION OF SCHEDULING SUPPORT SERVICES FOR GBARAN UBIE.PROVISION OF MECHANICAL INTERVENTION SUPPORT SERVICES FOR GBARAN UBIE ASSETS..PROVISION OF FIELD MECHANICAL SERVICE FOR GBARAN UBIE REMOTE FACILITIES. .PM ON OIL EXPORT  PUMPS (SULZER PUMPS).PM ON LIGAMENT VALVES AT CPF &amp; REMOTE MANIFOLD.PM ON CRANE (E.G DAVIT CRANE)&amp; GANTRIES SYSTEM CPF AND REMOTE MANIFOLDS.OEM SUPPORT SERVICES/SPARES FOR AG INSTRUMENT -FIRE&amp;GAS SYSTEM HIMA, PROCESS CONTROL SYSTEM- DELTA-V TRANSMITTERS.GBARAN UBIE SUPPORT SERVICES .FIELD MAINTENANCE CONTRACT FOR HV/LV ELECTRIC MOTOR IN GBARAN UBIE..FIELD INSTRUMENTATION MAINTENANCE SERVICES FOR GBARAN UBIE CPF..FIELD ELECTRICAL LIGHTING MAINTENANCE SERVICE FOR GBARAN UBIE CENTRAL PROCESSING FACILITY INTERIOR.FIELD ELECTRICAL LIGHTING MAINTENANCE SERVICE FOR GBARAN UBIE CENTRAL PROCESSING FACILITY EXTERIOR..FIELD ELECTRICAL LIGHTING MAINTENANCE SERVICE FOR  9 (NINE) GBARAN UBIE REMOTE MANIFOLD FACILITY..CONDENSATE RETURN PUMP PM MAINTENANCE-QUARTERLY PUMP MAINTENANCE.CIVIL MAINTENANCE SERVICE GBARAN UBIE REMOTE MANIFOLD UNITS.CIVIL MAINTENANCE SERVICE GBARAN UBIE CENTRAL PROCESSING FACILITY.CIVIL MAINTENANCE SERVICE FOR GBARAN EPFYEARLY FLOWLINE PIPING INSPECTION (FIMS) .VALVES GREASING AND SERVICING .VALVE LEAK TEST ON INLET MANIFOLDS .STATUTORY INSPECTION OF SHACKLES AND SLINGS (6 MONTHLY).PUMPS MAINTENANCE (CP PUMPS, SUMO PUMP, CHEMICAL INJECTION PUMP, FIRE WATER PUMPS) .PROVISION OF QA/QC PERSONNEL FOR KOLO CREEK DISTRICT (2 MECHANICAL,INSTRUMENT, ELECTRICAL SUPPORT AND 2 HSE SUPPORT).PROVISION OF MAINTENANCE TECHNICAL SUPPORT SERVICES FOR KOLO CREEK DISTRICT OIL FACILITIES (ADIBAWA,.PM ON FIRE AND GAS DETECTION SYSTEM (6 MONTHLY).MAINTENANCE OF  DIESEL AND GAS GENSETS (SPARES) .MAINTENANCE CRUDE EXPORT PUMPS (3 NOS) &amp; DRIVERS (SPARES).KOLO CREEK DISTRICT FIELD INSTRUMENT MAINTENANCE SERVICES.KOLO CREEK DISTRICT  FIELD MECHANICAL MAINTENANCE SERVICES.INSTRUMENTS AND CONTROL SYSTEM MAINTENANCE (ESD, CHEMICAL INJ SYS, METERING SYSTEM , PROCESS VESSLS).INSTRUMENT AIR COMPRESSOR MAINTENANCE/ SERVICING .FLARE STACK INSPECTION (1 YEARLY).FLARE METER SERVICING, CALIBRATION AND PROVING-USM (1 NO) DIAGONISTIC CHECKS .FIRE EXTINGUISHERS MAINTENANCE (6 MONTHLY).ELECTRICAL SYSTEM MAINTENANCE (EARTHING AND LIGHTING INSPECTION, CATHODIC PREVENTION ETC).CRUDE EXPORT METERS SERVICING AND PROVING (PD METERS ) ( 6 MONTHLY).CONDITION MONITORING OF ROTATING EQUIPMENT (1M VIBRATION SURVEY, OIL SAMPLING, 3M PUMP EFFICIENCY TEST, 6M ENGINE COMPRESSION TEST).CIVIL MAINTENANCE SERVICE KOLO CREEK AND ETELEBOU HYDROCARBON FACILITIES.CALIBRATION OF PRESSURE GUAGES AND INSTRUMENTS (6 MONTHLY).6 MONTHLY BUNDWALL INTEGRITY INSPEC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3F.FLO.724FP"/>
    <s v="PAE IMO RIVER 3 F/S FLOWLINES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0.02"/>
    <n v="31740.22"/>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SF.FAC.724FP"/>
    <s v="PAE ISIMIRI F/S FACILITIES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56303.13"/>
    <n v="2432.1400000000012"/>
    <n v="20508448"/>
    <n v="280280"/>
    <n v="347520.8131147541"/>
    <n v="20508448"/>
    <n v="280280"/>
    <n v="347520.8131147541"/>
    <n v="0"/>
    <m/>
    <n v="0"/>
    <n v="0"/>
    <n v="0"/>
    <n v="0"/>
    <n v="0"/>
    <n v="0"/>
    <s v="REHABILITATION OF PERIMETER / FACILITY LIGHTS 4 UNITS  @ OBIGBO NAG / AGG , IMOR AGG, AGBADA AGG,  CEAG FITTINGS / ABACUS LIGHTS.   _x000a__x000a_20 FITTINGS PER FACILITY  @ F$ 1500 EACH  = F$ 30,000, _x000a__x000a_SERVICES &amp; FTO N3,125.000 EACH = N12,500,000._x000a_TOTAL F$ 160,984 + 5% VAT = F$ 169,033  ( REF PR 10597922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960.06775956284"/>
    <n v="28960.06775956284"/>
    <n v="28960.06775956284"/>
    <n v="28960.06775956284"/>
    <n v="28960.06775956284"/>
    <n v="28960.06775956284"/>
    <n v="28960.06775956284"/>
    <n v="28960.06775956284"/>
    <n v="28960.06775956284"/>
    <n v="28960.06775956284"/>
    <n v="28960.06775956284"/>
    <n v="28960.06775956284"/>
    <n v="347520.81311475416"/>
    <n v="104256.24393442622"/>
  </r>
  <r>
    <s v="O.NG.PAE.ISF.FLO.724FP"/>
    <s v="PAE ISIMIRI F/S FLOWLINES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6539.93"/>
    <n v="6968.75"/>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KCF.FAC.724FP"/>
    <s v="PAE KOLO CREEK F/S FACILITIES PREV. MTC"/>
    <s v="O.NG.PEL.FAC.724FP"/>
    <s v="LAND AREA EAST (PEA) OIL FACILITIES PREVEN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_KOCR_EL2_G01"/>
    <s v="P233 Facilities Maintenance"/>
    <s v="S7200 Services"/>
    <s v="A2140 Facilities Maintenance"/>
    <n v="83646.91"/>
    <n v="250182.28"/>
    <n v="34212069"/>
    <n v="107661"/>
    <n v="219831.71803278688"/>
    <n v="34212069"/>
    <n v="107661"/>
    <n v="219831.71803278688"/>
    <n v="0"/>
    <m/>
    <n v="0"/>
    <n v="0"/>
    <n v="0"/>
    <n v="0"/>
    <n v="0"/>
    <n v="0"/>
    <s v="Kolo Creek District  Field Mechanical Maintenance Serv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319.309836065571"/>
    <n v="18319.309836065571"/>
    <n v="18319.309836065571"/>
    <n v="18319.309836065571"/>
    <n v="18319.309836065571"/>
    <n v="18319.309836065571"/>
    <n v="18319.309836065571"/>
    <n v="18319.309836065571"/>
    <n v="18319.309836065571"/>
    <n v="18319.309836065571"/>
    <n v="18319.309836065571"/>
    <n v="18319.309836065571"/>
    <n v="219831.71803278686"/>
    <n v="65949.515409836065"/>
  </r>
  <r>
    <s v="O.NG.PAE.KCF.FLO.724FP"/>
    <s v="PAE KOLO CREEK F/S FLOWLINES PREV. MTC"/>
    <s v="O.NG.PEL.FAC.724FP"/>
    <s v="LAND AREA EAST (PEA) OIL FACILITIES PREVEN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A"/>
    <s v="P233 Facilities Maintenance"/>
    <s v="S7200 Services"/>
    <s v="A2140 Facilities Maintenance"/>
    <n v="0.02"/>
    <n v="0"/>
    <n v="19293750.000000004"/>
    <n v="92700"/>
    <n v="155958.19672131148"/>
    <n v="19293750.000000004"/>
    <n v="92700"/>
    <n v="155958.19672131148"/>
    <n v="0"/>
    <m/>
    <n v="0"/>
    <n v="0"/>
    <n v="0"/>
    <n v="0"/>
    <n v="0"/>
    <n v="0"/>
    <s v="Revamp of Amflow chemical injection unit at Kolocreek f/s._x000a_Total of 1 unit. _x000a_Cost of Spare per unit _x000a_$45,499.78 (Spares coded in SAP.  Ref. PR: 10514911) + 5% VAT  = $47,774.77_x000a_Service Cost per unit_x000a_N1,433,969.7 + 5% VAT = N1,505,668.19_x000a__x000a_GRAND TOTAL = F$ 52,711_x000a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996.516393442624"/>
    <n v="12996.516393442624"/>
    <n v="12996.516393442624"/>
    <n v="12996.516393442624"/>
    <n v="12996.516393442624"/>
    <n v="12996.516393442624"/>
    <n v="12996.516393442624"/>
    <n v="12996.516393442624"/>
    <n v="12996.516393442624"/>
    <n v="12996.516393442624"/>
    <n v="12996.516393442624"/>
    <n v="12996.516393442624"/>
    <n v="155958.19672131148"/>
    <n v="46787.459016393441"/>
  </r>
  <r>
    <s v="O.NG.PAE.NKF.FAC.724FP"/>
    <s v="PAE NKALI F/S FACILITIES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NKAL_EL1_N01"/>
    <s v="P233 Facilities Maintenance"/>
    <s v="S7200 Services"/>
    <s v="A2140 Facilities Maintenance"/>
    <n v="138057.13"/>
    <n v="28289.639999999989"/>
    <n v="8072095.9999999991"/>
    <n v="162455"/>
    <n v="188920.88852459018"/>
    <n v="8072095.9999999991"/>
    <n v="162455"/>
    <n v="188920.88852459018"/>
    <n v="0"/>
    <m/>
    <n v="0"/>
    <n v="0"/>
    <n v="0"/>
    <n v="0"/>
    <n v="0"/>
    <n v="0"/>
    <s v="Statutory inspection of tackles and slings (6 month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743.407377049181"/>
    <n v="15743.407377049181"/>
    <n v="15743.407377049181"/>
    <n v="15743.407377049181"/>
    <n v="15743.407377049181"/>
    <n v="15743.407377049181"/>
    <n v="15743.407377049181"/>
    <n v="15743.407377049181"/>
    <n v="15743.407377049181"/>
    <n v="15743.407377049181"/>
    <n v="15743.407377049181"/>
    <n v="15743.407377049181"/>
    <n v="188920.88852459018"/>
    <n v="56676.26655737705"/>
  </r>
  <r>
    <s v="O.NG.PAE.NKF.FLO.724FP"/>
    <s v="PAE NKALI F/S FLOWLINES PREV. MTC       "/>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12262.3"/>
    <n v="7056.77"/>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GF.FAC.724FP"/>
    <s v="PAE OBIGBO F/S FACILITIES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OBGN_EL1_G01"/>
    <s v="P233 Facilities Maintenance"/>
    <s v="S7200 Services"/>
    <s v="A2140 Facilities Maintenance"/>
    <n v="197410.42"/>
    <n v="59539.040000000008"/>
    <n v="13330356"/>
    <n v="346994"/>
    <n v="390700.08524590166"/>
    <n v="13330356"/>
    <n v="346994"/>
    <n v="390700.08524590166"/>
    <n v="0"/>
    <m/>
    <n v="0"/>
    <n v="0"/>
    <n v="0"/>
    <n v="0"/>
    <n v="0"/>
    <n v="0"/>
    <s v="PMs on fire and gas detection system (6 month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2558.340437158469"/>
    <n v="32558.340437158469"/>
    <n v="32558.340437158469"/>
    <n v="32558.340437158469"/>
    <n v="32558.340437158469"/>
    <n v="32558.340437158469"/>
    <n v="32558.340437158469"/>
    <n v="32558.340437158469"/>
    <n v="32558.340437158469"/>
    <n v="32558.340437158469"/>
    <n v="32558.340437158469"/>
    <n v="32558.340437158469"/>
    <n v="390700.08524590166"/>
    <n v="117210.0255737705"/>
  </r>
  <r>
    <s v="O.NG.PAE.OGF.FLO.724FP"/>
    <s v="PAE OBIGBO F/S FLOWLINES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18238.759999999995"/>
    <n v="46358.829999999994"/>
    <n v="20816250"/>
    <n v="219219"/>
    <n v="287469"/>
    <n v="20816250"/>
    <n v="219219"/>
    <n v="287469"/>
    <n v="0"/>
    <m/>
    <n v="0"/>
    <n v="0"/>
    <n v="0"/>
    <n v="0"/>
    <n v="0"/>
    <n v="0"/>
    <s v="_x000a_Installation of Murphy TTD-T Crude oil pumpset controls on G342 at Agbada-1, Agbada-2 and Obigbo f/s._x000a_Total of 10 units. _x000a_Cost of Spare per unit _x000a_$20,878 (Spares coded in SAP) + 5% VAT  = $21,921.9_x000a_Subtotal = $21,921.9 x 10 = $219,219_x000a_Service Cost per unit_x000a_N1,982,500 + 5% VAT = N2,081,625_x000a_Subtotal = N2,081,625 x 10 = N20,816,250_x000a__x000a_GRAND TOTAL = F$ 287,469_x000a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955.75"/>
    <n v="23955.75"/>
    <n v="23955.75"/>
    <n v="23955.75"/>
    <n v="23955.75"/>
    <n v="23955.75"/>
    <n v="23955.75"/>
    <n v="23955.75"/>
    <n v="23955.75"/>
    <n v="23955.75"/>
    <n v="23955.75"/>
    <n v="23955.75"/>
    <n v="287469"/>
    <n v="86240.7"/>
  </r>
  <r>
    <s v="O.NG.PAE.OGI.FAC.724FP"/>
    <s v="PAE OBIGBO WIP FACILITIES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OBGN_EL1_G01"/>
    <s v="P233 Facilities Maintenance"/>
    <s v="S7200 Services"/>
    <s v="A2140 Facilities Maintenance"/>
    <n v="18520.160000000003"/>
    <n v="9536.23"/>
    <n v="1520000.0000000002"/>
    <n v="45850"/>
    <n v="50833.606557377047"/>
    <n v="1520000.0000000002"/>
    <n v="45850"/>
    <n v="50833.606557377047"/>
    <n v="0"/>
    <m/>
    <n v="0"/>
    <n v="0"/>
    <n v="0"/>
    <n v="0"/>
    <n v="0"/>
    <n v="0"/>
    <s v="Check on fire and gas detection system (6 month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236.1338797814205"/>
    <n v="4236.1338797814205"/>
    <n v="4236.1338797814205"/>
    <n v="4236.1338797814205"/>
    <n v="4236.1338797814205"/>
    <n v="4236.1338797814205"/>
    <n v="4236.1338797814205"/>
    <n v="4236.1338797814205"/>
    <n v="4236.1338797814205"/>
    <n v="4236.1338797814205"/>
    <n v="4236.1338797814205"/>
    <n v="4236.1338797814205"/>
    <n v="50833.606557377061"/>
    <n v="15250.081967213113"/>
  </r>
  <r>
    <s v="O.NG.PAE.OLF.FAC.724FP"/>
    <s v="PAE OBELE F/S FACILITIES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47968.200000000019"/>
    <n v="30419.78"/>
    <n v="3780767"/>
    <n v="173228"/>
    <n v="185623.95737704917"/>
    <n v="3780767"/>
    <n v="173228"/>
    <n v="185623.95737704917"/>
    <n v="0"/>
    <m/>
    <n v="0"/>
    <n v="0"/>
    <n v="0"/>
    <n v="0"/>
    <n v="0"/>
    <n v="0"/>
    <s v="Statutory inspection of tackles and slings (6 month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468.663114754097"/>
    <n v="15468.663114754097"/>
    <n v="15468.663114754097"/>
    <n v="15468.663114754097"/>
    <n v="15468.663114754097"/>
    <n v="15468.663114754097"/>
    <n v="15468.663114754097"/>
    <n v="15468.663114754097"/>
    <n v="15468.663114754097"/>
    <n v="15468.663114754097"/>
    <n v="15468.663114754097"/>
    <n v="15468.663114754097"/>
    <n v="185623.95737704923"/>
    <n v="55687.187213114747"/>
  </r>
  <r>
    <s v="O.NG.PAE.OUC.FAC.724FP"/>
    <s v="PAE OGUTA C/S FACILITIES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9062.18"/>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UF.FAC.724FP"/>
    <s v="PAE OGUTA F/S FACILITIES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OGUT_ENV_N01"/>
    <s v="P233 Facilities Maintenance"/>
    <s v="S7200 Services"/>
    <s v="A2140 Facilities Maintenance"/>
    <n v="229865.69999999998"/>
    <n v="156439.96999999997"/>
    <n v="33996805.439999998"/>
    <n v="248585.8"/>
    <n v="360050.73586885247"/>
    <n v="33996805.439999998"/>
    <n v="248585.8"/>
    <n v="360050.73586885247"/>
    <n v="0"/>
    <m/>
    <n v="0"/>
    <n v="0"/>
    <n v="0"/>
    <n v="0"/>
    <n v="0"/>
    <n v="0"/>
    <s v="Robertshaw panel overhaul at Ahia, Oguta, Rumuekpe and Obele fs._x000a_Total of 4 units. _x000a_Cost of Spare per unit _x000a_$26,473 (Spares coded in SAP.  Ref. PR: 10591508) + 5% VAT  = $27,796.7_x000a_Subtotal = $27,796.7 x 4 = $111,187_x000a_Service Cost per unit_x000a_N1,353,285 + 5% VAT = N1,420,949.25_x000a_Subtotal = N1,420,949.25 x 4 = N5,683,797_x000a__x000a_GRAND TOTAL = F$ 129,822_x000a__x000a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004.227989071038"/>
    <n v="30004.227989071038"/>
    <n v="30004.227989071038"/>
    <n v="30004.227989071038"/>
    <n v="30004.227989071038"/>
    <n v="30004.227989071038"/>
    <n v="30004.227989071038"/>
    <n v="30004.227989071038"/>
    <n v="30004.227989071038"/>
    <n v="30004.227989071038"/>
    <n v="30004.227989071038"/>
    <n v="30004.227989071038"/>
    <n v="360050.73586885253"/>
    <n v="108015.22076065573"/>
  </r>
  <r>
    <s v="O.NG.PAE.RKF.FAC.724FP"/>
    <s v="PAE RUMEKPE F/S FACILITIES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AHIA_EL2_N03"/>
    <s v="P233 Facilities Maintenance"/>
    <s v="S7200 Services"/>
    <s v="A2140 Facilities Maintenance"/>
    <n v="179269.47000000009"/>
    <n v="20457.339999999993"/>
    <n v="43253029.799999997"/>
    <n v="183673"/>
    <n v="325486.21245901636"/>
    <n v="43253029.799999997"/>
    <n v="183673"/>
    <n v="325486.21245901636"/>
    <n v="0"/>
    <m/>
    <n v="0"/>
    <n v="0"/>
    <n v="0"/>
    <n v="0"/>
    <n v="0"/>
    <n v="0"/>
    <s v=" REHABILITATION  OF HOLEC  SWITCH GEAR  @ RUMUEKPE FLOW STATION,  NKALI FS &amp; ISIMIRI FS,REPLACEMENT OF INSTRUMENT UNITS, ELECTRICAL BUS BARS / ISOLATORS ,                                      SWITCH GEARS &amp;  BREAKERS_x000a__x000a_ REFURBISHMENT  OF  ONE UNIT @ F$15,000, each,= F$ 45,000_x000a_ DECOMMISSIONING, INSTALLATION / COMMISSIONING /FTO @ N3,250,000 each, = N 9,750,000 _x000a_TOTAL F$ 76,967 + 5 % VAT = F$ 80815.35"/>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123.851038251363"/>
    <n v="27123.851038251363"/>
    <n v="27123.851038251363"/>
    <n v="27123.851038251363"/>
    <n v="27123.851038251363"/>
    <n v="27123.851038251363"/>
    <n v="27123.851038251363"/>
    <n v="27123.851038251363"/>
    <n v="27123.851038251363"/>
    <n v="27123.851038251363"/>
    <n v="27123.851038251363"/>
    <n v="27123.851038251363"/>
    <n v="325486.21245901636"/>
    <n v="97645.863737704902"/>
  </r>
  <r>
    <s v="O.NG.PAE.SUU.RDS.724FP"/>
    <s v="PAE.SUPPORT ROADS PREV. MTC             "/>
    <s v="O.NG.PEL.FAC.724FP"/>
    <s v="LAND AREA EAST (PEA) OIL FACILITIES PREVEN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A"/>
    <s v="P233 Facilities Maintenance"/>
    <s v="S7200 Services"/>
    <s v="A2140 Facilities Maintenance"/>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UBF.FAC.724FP"/>
    <s v="PAE UBIE F/S FACILITIES PREV. MTC"/>
    <s v="O.NG.PEL.FAC.724FP"/>
    <s v="LAND AREA EAST (PEA) OIL FACILITIES PREVEN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_NUNR_EL2_N03"/>
    <s v="P233 Facilities Maintenance"/>
    <s v="S7200 Services"/>
    <s v="A2140 Facilities Maintenance"/>
    <n v="18990.84"/>
    <n v="0"/>
    <n v="3928738.0000000005"/>
    <n v="89713"/>
    <n v="102594.10819672131"/>
    <n v="3928738.0000000005"/>
    <n v="89713"/>
    <n v="102594.10819672131"/>
    <n v="0"/>
    <m/>
    <n v="0"/>
    <n v="0"/>
    <n v="0"/>
    <n v="0"/>
    <n v="0"/>
    <n v="0"/>
    <s v="Flare stack Inspection (1 year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549.5090163934419"/>
    <n v="8549.5090163934419"/>
    <n v="8549.5090163934419"/>
    <n v="8549.5090163934419"/>
    <n v="8549.5090163934419"/>
    <n v="8549.5090163934419"/>
    <n v="8549.5090163934419"/>
    <n v="8549.5090163934419"/>
    <n v="8549.5090163934419"/>
    <n v="8549.5090163934419"/>
    <n v="8549.5090163934419"/>
    <n v="8549.5090163934419"/>
    <n v="102594.10819672128"/>
    <n v="30778.232459016392"/>
  </r>
  <r>
    <s v="O.NG.PCE.SUU.ACC.71300"/>
    <s v="PCE.SUPPORT ACCOODATION OPERATIONS"/>
    <s v="O.NG.PCE.SUU.ACC.71300A"/>
    <s v="PCE.SUPPORT ACCOMODATION OPERATIONS "/>
    <s v="IRETI OMOTOSO"/>
    <s v="PRODUCTION"/>
    <n v="414001"/>
    <n v="4140"/>
    <s v="OF-MTCE"/>
    <s v="BASE JV"/>
    <s v="PRODUCTION"/>
    <s v="PRODUCTION"/>
    <s v="Asset Manager, Swamp East Hub"/>
    <s v="Asset Management Integration Lead"/>
    <x v="6"/>
    <s v="PATRICK.OGUN@SHELL.COM"/>
    <x v="0"/>
    <s v="OPEX"/>
    <s v="NON SAL"/>
    <s v="N/A"/>
    <s v="N/A"/>
    <s v="C_OPSE_OIL_Z11"/>
    <s v="P231 Production Operations"/>
    <s v="S7200 Services"/>
    <s v="A2110 Production Operations"/>
    <n v="0"/>
    <n v="16619.11"/>
    <n v="15096000.000000002"/>
    <n v="51000"/>
    <n v="100495.08196721312"/>
    <n v="15096000.000000002"/>
    <n v="51000"/>
    <n v="100495.08196721312"/>
    <n v="0"/>
    <m/>
    <n v="15096000"/>
    <n v="51000"/>
    <n v="100495.0819672131"/>
    <n v="15096000"/>
    <n v="51000"/>
    <n v="100495.08196721312"/>
    <s v="SOKU FLB -  Replacement of faulty 30 pieces of 2-HP AC Unit in the room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374.5901639344265"/>
    <n v="8374.5901639344265"/>
    <n v="8374.5901639344265"/>
    <n v="8374.5901639344265"/>
    <n v="8374.5901639344265"/>
    <n v="8374.5901639344265"/>
    <n v="8374.5901639344265"/>
    <n v="8374.5901639344265"/>
    <n v="8374.5901639344265"/>
    <n v="8374.5901639344265"/>
    <n v="8374.5901639344265"/>
    <n v="8374.5901639344265"/>
    <n v="100495.08196721309"/>
    <n v="30148.524590163935"/>
  </r>
  <r>
    <s v="O.NG.PAE.UCF.FAC.724FP"/>
    <s v="PAE UMUECHEM F/S FACILITIES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_UMUE_EL1_N03"/>
    <s v="P233 Facilities Maintenance"/>
    <s v="S7200 Services"/>
    <s v="A2140 Facilities Maintenance"/>
    <n v="87424.22"/>
    <n v="85856.659999999989"/>
    <n v="3585891.9999999991"/>
    <n v="200138"/>
    <n v="211895.02295081966"/>
    <n v="3585891.9999999991"/>
    <n v="200138"/>
    <n v="211895.02295081966"/>
    <n v="0"/>
    <m/>
    <n v="0"/>
    <n v="0"/>
    <n v="0"/>
    <n v="0"/>
    <n v="0"/>
    <n v="0"/>
    <s v="Statutory inspection of tackles and slings (6 month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657.918579234971"/>
    <n v="17657.918579234971"/>
    <n v="17657.918579234971"/>
    <n v="17657.918579234971"/>
    <n v="17657.918579234971"/>
    <n v="17657.918579234971"/>
    <n v="17657.918579234971"/>
    <n v="17657.918579234971"/>
    <n v="17657.918579234971"/>
    <n v="17657.918579234971"/>
    <n v="17657.918579234971"/>
    <n v="17657.918579234971"/>
    <n v="211895.02295081966"/>
    <n v="63568.506885245893"/>
  </r>
  <r>
    <s v="O.NG.PAE.UCF.FLO.724FP"/>
    <s v="PAE UMUECHEM F/S FLOWLINES PREV. MTC"/>
    <s v="O.NG.PEL.FAC.724FP"/>
    <s v="LAND AREA EAST (PEA) OIL FACILITIES PREVENTIVE MAINTENANCE (PRODUCTION MAINTENANCE – OIL (ONSHORE))"/>
    <s v="IRETI OMOTOSO"/>
    <s v="PRODUCTION"/>
    <n v="413001"/>
    <n v="4130"/>
    <s v="OF-MTCE"/>
    <s v="BASE JV"/>
    <s v="PRODUCTION"/>
    <s v="PRODUCTION"/>
    <s v="Asset Manager, Land East Hub"/>
    <s v="Asset Management Integration Lead"/>
    <x v="1"/>
    <s v="EFE.IGWE@SHELL.COM"/>
    <x v="0"/>
    <s v="OPEX"/>
    <s v="NON SAL"/>
    <s v="N/A"/>
    <s v="N/A"/>
    <s v="N/A"/>
    <s v="P233 Facilities Maintenance"/>
    <s v="S7200 Services"/>
    <s v="A2140 Facilities Maintenance"/>
    <n v="0.03"/>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DCF.FAC.724FP"/>
    <s v="PBE DIEBU CREEK F/S FACIL PREV. MTC"/>
    <s v="O.NG.PEL.FAC.724FP"/>
    <s v="LAND AREA EAST (PEA) OIL FACILITIES PREVEN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_DBUC_EL2_N03"/>
    <s v="P233 Facilities Maintenance"/>
    <s v="S7200 Services"/>
    <s v="A2140 Facilities Maintenance"/>
    <n v="43625.77"/>
    <n v="32991.040000000008"/>
    <n v="10063388.08"/>
    <n v="107147"/>
    <n v="140141.71501639346"/>
    <n v="10063388.08"/>
    <n v="107147"/>
    <n v="140141.71501639346"/>
    <n v="0"/>
    <m/>
    <n v="0"/>
    <n v="0"/>
    <n v="0"/>
    <n v="0"/>
    <n v="0"/>
    <n v="0"/>
    <s v="Yearly Flowline Piping Inspection (FIM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678.476251366121"/>
    <n v="11678.476251366121"/>
    <n v="11678.476251366121"/>
    <n v="11678.476251366121"/>
    <n v="11678.476251366121"/>
    <n v="11678.476251366121"/>
    <n v="11678.476251366121"/>
    <n v="11678.476251366121"/>
    <n v="11678.476251366121"/>
    <n v="11678.476251366121"/>
    <n v="11678.476251366121"/>
    <n v="11678.476251366121"/>
    <n v="140141.71501639349"/>
    <n v="42042.514504918036"/>
  </r>
  <r>
    <s v="O.NG.PBE.DCF.FLO.724FP"/>
    <s v="PBE DIEBU CREEK F/S FLOWL PREVENT MTC   "/>
    <s v="O.NG.PEL.FAC.724FP"/>
    <s v="LAND AREA EAST (PEA) OIL FACILITIES PREVEN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A"/>
    <s v="P233 Facilities Maintenance"/>
    <s v="S7200 Services"/>
    <s v="A2140 Facilities Maintenance"/>
    <n v="20437.190000000002"/>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UF.FAC.724FP"/>
    <s v="PBE NUN RIVER F/S FACIL PREV. MTC"/>
    <s v="O.NG.PEL.FAC.724FP"/>
    <s v="LAND AREA EAST (PEA) OIL FACILITIES PREVENTIVE MAINTENANCE (PRODUCTION MAINTENANCE – OIL (ONSHORE))"/>
    <s v="IRETI OMOTOSO"/>
    <s v="PRODUCTION"/>
    <n v="413001"/>
    <n v="4130"/>
    <s v="OF-MTCE"/>
    <s v="BASE JV"/>
    <s v="PRODUCTION"/>
    <s v="PRODUCTION"/>
    <s v="Asset Manager, Central Hub"/>
    <s v="Asset Management Integration Lead"/>
    <x v="1"/>
    <s v="EFE.IGWE@SHELL.COM"/>
    <x v="0"/>
    <s v="OPEX"/>
    <s v="NON SAL"/>
    <s v="N/A"/>
    <s v="N/A"/>
    <s v="N_NUNR_EL2_N03"/>
    <s v="P233 Facilities Maintenance"/>
    <s v="S7200 Services"/>
    <s v="A2140 Facilities Maintenance"/>
    <n v="141469.87999999995"/>
    <n v="194228.95999999996"/>
    <n v="20928738"/>
    <n v="107147"/>
    <n v="175765.8131147541"/>
    <n v="20928738"/>
    <n v="107147"/>
    <n v="175765.8131147541"/>
    <n v="0"/>
    <m/>
    <n v="0"/>
    <n v="0"/>
    <n v="0"/>
    <n v="0"/>
    <n v="0"/>
    <n v="0"/>
    <s v="Provision of HLO &amp; Helipad Maintenance Services at Nun River FLB"/>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647.151092896174"/>
    <n v="14647.151092896174"/>
    <n v="14647.151092896174"/>
    <n v="14647.151092896174"/>
    <n v="14647.151092896174"/>
    <n v="14647.151092896174"/>
    <n v="14647.151092896174"/>
    <n v="14647.151092896174"/>
    <n v="14647.151092896174"/>
    <n v="14647.151092896174"/>
    <n v="14647.151092896174"/>
    <n v="14647.151092896174"/>
    <n v="175765.81311475413"/>
    <n v="52729.743934426231"/>
  </r>
  <r>
    <s v="O.NG.PCW.ARF.FAC.724FC"/>
    <s v="PCW AFREMO F/S FACIL CORR. MTC"/>
    <s v="O.NG.PCW.FAC.724AFC"/>
    <s v="PCW AFREMO F/S FACIL CORR.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_AFRE_WS1_N02"/>
    <s v="P233 Facilities Maintenance"/>
    <s v="S7200 Services"/>
    <s v="A2140 Facilities Maintenance"/>
    <n v="-0.03"/>
    <n v="0"/>
    <n v="1104510.4431116283"/>
    <n v="20881.16194611046"/>
    <n v="24502.507661230553"/>
    <n v="1104510.4431116281"/>
    <n v="20881.16194611046"/>
    <n v="24502.507661230553"/>
    <n v="0"/>
    <m/>
    <n v="1104510.4431116285"/>
    <n v="20881.16194611046"/>
    <n v="24502.507661230553"/>
    <n v="1145025.0769826095"/>
    <n v="19301.323030139924"/>
    <n v="23055.503610410775"/>
    <s v="Corrective maintenance activities on Field instruments, USM,  inplot-pi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41.8756384358794"/>
    <n v="2041.8756384358794"/>
    <n v="2041.8756384358794"/>
    <n v="2041.8756384358794"/>
    <n v="2041.8756384358794"/>
    <n v="2041.8756384358794"/>
    <n v="2041.8756384358794"/>
    <n v="2041.8756384358794"/>
    <n v="2041.8756384358794"/>
    <n v="2041.8756384358794"/>
    <n v="2041.8756384358794"/>
    <n v="2041.8756384358794"/>
    <n v="24502.507661230546"/>
    <n v="7350.7522983691661"/>
  </r>
  <r>
    <s v="O.NG.PAE.A1B.FAC.71300"/>
    <s v="PAE AGBADA 1 BOOSTER FAC OPERATIONS"/>
    <s v="O.NG.PEL.GAS.71300"/>
    <s v="LAND AREA EAST (PEL) GAS FACILITIES OPERATIONS (PRODUCTION MAINTENANCE – GAS (ONSHORE))"/>
    <s v="IRETI OMOTOSO"/>
    <s v="PRODUCTION"/>
    <n v="413003"/>
    <n v="4130"/>
    <s v="GAS"/>
    <s v="BASE JV"/>
    <s v="PRODUCTION"/>
    <s v="PRODUCTION"/>
    <s v="Asset Manager, Land East Hub"/>
    <s v="Asset Management Integration Lead"/>
    <x v="1"/>
    <s v="FUBARA.AMAKIRI@SHELL.COM"/>
    <x v="0"/>
    <s v="OPEX"/>
    <s v="NON SAL"/>
    <s v="N/A"/>
    <s v="N/A"/>
    <s v="N_AGBD_EL1_N01"/>
    <s v="P231 Production Operations"/>
    <s v="S7200 Services"/>
    <s v="A2170 Direct Mngt and Overheads"/>
    <n v="2658.15"/>
    <n v="0.81"/>
    <n v="6090000"/>
    <n v="3015"/>
    <n v="22982.213114754097"/>
    <n v="6090000"/>
    <n v="3015"/>
    <n v="22982.213114754097"/>
    <n v="0"/>
    <m/>
    <n v="176665424.20000002"/>
    <n v="852945.43"/>
    <n v="1432176.3290163937"/>
    <n v="151312130"/>
    <n v="754575"/>
    <n v="1250680.3442622949"/>
    <s v="Provision of Station Attendant and House Keeping Servic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15.1844262295081"/>
    <n v="1915.1844262295081"/>
    <n v="1915.1844262295081"/>
    <n v="1915.1844262295081"/>
    <n v="1915.1844262295081"/>
    <n v="1915.1844262295081"/>
    <n v="1915.1844262295081"/>
    <n v="1915.1844262295081"/>
    <n v="1915.1844262295081"/>
    <n v="1915.1844262295081"/>
    <n v="1915.1844262295081"/>
    <n v="1915.1844262295081"/>
    <n v="22982.213114754104"/>
    <n v="6894.6639344262285"/>
  </r>
  <r>
    <s v="O.NG.PAE.GBA.FAC.71300"/>
    <s v="GBARAN AGG FACILITIES OPERATIONS"/>
    <s v="O.NG.PEL.GAS.71300"/>
    <s v="LAND AREA EAST (PEL) GAS FACILITIES OPERATIONS (PRODUCTION MAINTENANCE – GAS (ONSHORE))"/>
    <s v="IRETI OMOTOSO"/>
    <s v="PRODUCTION"/>
    <n v="413003"/>
    <n v="4130"/>
    <s v="GAS"/>
    <s v="BASE JV"/>
    <s v="PRODUCTION"/>
    <s v="PRODUCTION"/>
    <s v="Asset Manager, Central Hub"/>
    <s v="Asset Management Integration Lead"/>
    <x v="1"/>
    <s v="FUBARA.AMAKIRI@SHELL.COM"/>
    <x v="0"/>
    <s v="OPEX"/>
    <s v="NON SAL"/>
    <s v="N/A"/>
    <s v="N/A"/>
    <s v="N_GBAR_EL2_G01"/>
    <s v="P231 Production Operations"/>
    <s v="S7200 Services"/>
    <s v="A2110 Production Operations"/>
    <n v="562077.69000000006"/>
    <n v="419061.99999999994"/>
    <n v="59568324.199999996"/>
    <n v="207074.68"/>
    <n v="402380.66098360653"/>
    <n v="59568324.199999996"/>
    <n v="207074.68"/>
    <n v="402380.66098360653"/>
    <n v="0"/>
    <m/>
    <n v="0"/>
    <n v="0"/>
    <n v="0"/>
    <n v="0"/>
    <n v="0"/>
    <n v="0"/>
    <s v="Kimtex rags used for operational use and cleaning.   1 carton/mont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3531.721748633878"/>
    <n v="33531.721748633878"/>
    <n v="33531.721748633878"/>
    <n v="33531.721748633878"/>
    <n v="33531.721748633878"/>
    <n v="33531.721748633878"/>
    <n v="33531.721748633878"/>
    <n v="33531.721748633878"/>
    <n v="33531.721748633878"/>
    <n v="33531.721748633878"/>
    <n v="33531.721748633878"/>
    <n v="33531.721748633878"/>
    <n v="402380.66098360665"/>
    <n v="120714.19829508195"/>
  </r>
  <r>
    <s v="O.NG.PAE.GBG.FAC.71300"/>
    <s v="GBARAN G/P FACILITIES OPERATIONS"/>
    <s v="O.NG.PEL.GAS.71300"/>
    <s v="LAND AREA EAST (PEL) GAS FACILITIES OPERATIONS (PRODUCTION MAINTENANCE – GAS (ONSHORE))"/>
    <s v="IRETI OMOTOSO"/>
    <s v="PRODUCTION"/>
    <n v="413003"/>
    <n v="4130"/>
    <s v="GAS"/>
    <s v="BASE JV"/>
    <s v="PRODUCTION"/>
    <s v="PRODUCTION"/>
    <s v="Asset Manager, Central Hub"/>
    <s v="Asset Management Integration Lead"/>
    <x v="1"/>
    <s v="FUBARA.AMAKIRI@SHELL.COM"/>
    <x v="0"/>
    <s v="OPEX"/>
    <s v="NON SAL"/>
    <s v="N/A"/>
    <s v="N/A"/>
    <s v="N_GBAR_EL2_G01"/>
    <s v="P231 Production Operations - Gas"/>
    <s v="S7200 Services"/>
    <s v="A2110 Production Operations"/>
    <n v="932416.1599999998"/>
    <n v="513914.44999999995"/>
    <n v="111007100"/>
    <n v="642855.75"/>
    <n v="1006813.4549180327"/>
    <n v="111007100"/>
    <n v="642855.75"/>
    <n v="1006813.4549180327"/>
    <n v="0"/>
    <m/>
    <n v="0"/>
    <n v="0"/>
    <n v="0"/>
    <n v="0"/>
    <n v="0"/>
    <n v="0"/>
    <s v="Dehydration Chemicals for Gbaran gas trains - TEG / Desither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3901.121243169386"/>
    <n v="83901.121243169386"/>
    <n v="83901.121243169386"/>
    <n v="83901.121243169386"/>
    <n v="83901.121243169386"/>
    <n v="83901.121243169386"/>
    <n v="83901.121243169386"/>
    <n v="83901.121243169386"/>
    <n v="83901.121243169386"/>
    <n v="83901.121243169386"/>
    <n v="83901.121243169386"/>
    <n v="83901.121243169386"/>
    <n v="1006813.4549180329"/>
    <n v="302044.03647540981"/>
  </r>
  <r>
    <s v="O.NG.PCW.BSF.FAC.71300"/>
    <s v="PCW BENISEDE F/S FACIL OPERATIONS"/>
    <s v="O.NG.PBW.GAS.71300H"/>
    <s v="SOUTHERN SWAMP (PWC) OIL FACILITIES OPERATIONS (FUEL &amp; DIESEL)"/>
    <s v="IRETI OMOTOSO"/>
    <s v="PRODUCTION"/>
    <n v="413001"/>
    <n v="4130"/>
    <s v="OF-MTCE"/>
    <s v="BASE JV"/>
    <s v="PRODUCTION"/>
    <s v="PRODUCTION"/>
    <s v="Asset Manager, Swamp West Hub"/>
    <s v="Asset Management Integration Lead"/>
    <x v="7"/>
    <s v="RICHARD.ITENE@SHELL.COM"/>
    <x v="0"/>
    <s v="OPEX"/>
    <s v="NON SAL"/>
    <s v="N/A"/>
    <s v="N/A"/>
    <s v="N_BENS_WS2_N02"/>
    <s v="P231 Production Operations"/>
    <s v="S7200 Services"/>
    <s v="A2110 Production Operations"/>
    <n v="1360885.2500000005"/>
    <n v="1843598.5699999998"/>
    <n v="288154435.732544"/>
    <n v="967160.91999999993"/>
    <n v="1911929.5617460459"/>
    <n v="288154435.732544"/>
    <n v="967160.91999999993"/>
    <n v="1911929.5617460459"/>
    <n v="0"/>
    <m/>
    <n v="288154435.73254395"/>
    <n v="967160.92"/>
    <n v="1911929.5617460457"/>
    <n v="293061265.32831335"/>
    <n v="948951.89129307773"/>
    <n v="1909808.4989268919"/>
    <s v="Using rate from SAP for procurement of Gasket for station desanding, Bean &amp; Bean box, Sample cans and tags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9327.46347883716"/>
    <n v="159327.46347883716"/>
    <n v="159327.46347883716"/>
    <n v="159327.46347883716"/>
    <n v="159327.46347883716"/>
    <n v="159327.46347883716"/>
    <n v="159327.46347883716"/>
    <n v="159327.46347883716"/>
    <n v="159327.46347883716"/>
    <n v="159327.46347883716"/>
    <n v="159327.46347883716"/>
    <n v="159327.46347883716"/>
    <n v="1911929.5617460459"/>
    <n v="573578.86852381378"/>
  </r>
  <r>
    <s v="O.NG.PAE.I2B.FAC.71300"/>
    <s v="IMOR 2 BOOSTER FACILITY OPERATIONS"/>
    <s v="O.NG.PEL.GAS.71300"/>
    <s v="LAND AREA EAST (PEL) GAS FACILITIES OPERATIONS (PRODUCTION MAINTENANCE – GAS (ONSHORE))"/>
    <s v="IRETI OMOTOSO"/>
    <s v="PRODUCTION"/>
    <n v="413003"/>
    <n v="4130"/>
    <s v="GAS"/>
    <s v="BASE JV"/>
    <s v="PRODUCTION"/>
    <s v="PRODUCTION"/>
    <s v="Asset Manager, Land East Hub"/>
    <s v="Asset Management Integration Lead"/>
    <x v="1"/>
    <s v="FUBARA.AMAKIRI@SHELL.COM"/>
    <x v="0"/>
    <s v="OPEX"/>
    <s v="NON SAL"/>
    <s v="N/A"/>
    <s v="N/A"/>
    <s v="N_IMOR_EL1_N01"/>
    <s v="P231 Production Operations"/>
    <s v="S7200 Services"/>
    <s v="A2110 Production Operations"/>
    <n v="0"/>
    <n v="55.21"/>
    <n v="0"/>
    <n v="0"/>
    <n v="0"/>
    <m/>
    <m/>
    <n v="0"/>
    <n v="0"/>
    <m/>
    <n v="0"/>
    <n v="0"/>
    <n v="0"/>
    <n v="0"/>
    <n v="0"/>
    <n v="0"/>
    <s v="SHAFT ARM PEN ASSUMES 10 IN A YEAR.PROVISION OF CHARTS TO CARRY OUT MONTHLY STATUTORY WELL TESTING AND TESTING OF WELLS ON SPECIAL REQUEST. BARTON METER CHARTS FOR DAILY WELL TEST, CHANGE PUMPLINE PRESSURE CHARTS 1 TIMES/DAY. ASSUMES 1 CHART /DAY FOR RE-TEST OR DAMAGE ETC.LABORATORY SERVICES BASED ON LAB CURRENT SERVICE RATE FOR ANALYSING WELL SAMPLES CHARGED ONCE/MONTH.KIMTEX RAGS USED FOR OPERATIONAL USE AND CLEANING.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STATION STEAM CLEANING (QUARTERLY).KIMTEX RAGS USED FOR OPERATIONAL USE AND CLEANINGTEG TRI-ETHYLENE  GLYCOL -VESSEL (GAS PROCCESSING).SAMPLING CANS -BASED ON LAB SERVICES CURRENT RATE.  REPLACE SAMPLING CANS 6 MONTHLY FOR 21 WELLS.PROVISION OF CHARTS TO CARRY OUT MONTHLY STATUTORY WELL TESTING AND TESTING OF WELLS ON SPECIAL REQUEST. BARTON METER CHARTS FOR DAILY WELL TEST, CHANGE PUMPLINE PRESSURE CHARTS 1 TIMES/DAY. ASSUMES 1 CHART /DAY FOR RE-TEST OR DAMAGE ETC.PROPANE GAS -OPERATIONS ( FLARE LITE UP).OXYGEN GAS -WORKSHOP.NITROGEN GAS- METERING SYSTEM.MONO ETHYLENE  GLYCOL (MEG )-GAS MANIFOLD.KIMTEX RAGS USED FOR OPERATIONAL USE AND CLEANING.   1 CARTON/MONTH.INK VIOLET ASSUMES 15 IN A YEAR.INK BLUE ASSUMES 10 IN A YEAR.CO2 BOTTLES 45 KG (AIR STATER)- AG COMPRESSORS.BEANS - CHANGE OUT OF CORRODED/ERODED BEANS AND BEAN O-RING . EFFECTIVE WELLHEAD MAINTENANCE ACTIVITIES AT AN ASSUMPTION OF 2 BEAN/MONTH, INCLUDING PROVISION FOR MER TESTING..ARGON GAS -WELDING.ACETYLENE GAS -WORKSHOPWD40 USED FOR MAINTENANCE PURPOSES FOR CLEANING. (2 NOS) WD40 USED PER MONTH. PLAN ZEROED.PROVISION OF STATION ATTENDANT AND HOUSE KEEPING SERVICES .KIMTEX RAGS USED FOR OPERATIONAL USE AND CLEAN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3B.FAC.71300"/>
    <s v="IMOR 3 BOOSTER FACILITY OPERATIONS"/>
    <s v="O.NG.PEL.GAS.71300"/>
    <s v="LAND AREA EAST (PEL) GAS FACILITIES OPERATIONS (PRODUCTION MAINTENANCE – GAS (ONSHORE))"/>
    <s v="IRETI OMOTOSO"/>
    <s v="PRODUCTION"/>
    <n v="413003"/>
    <n v="4130"/>
    <s v="GAS"/>
    <s v="BASE JV"/>
    <s v="PRODUCTION"/>
    <s v="PRODUCTION"/>
    <s v="Asset Manager, Land East Hub"/>
    <s v="Asset Management Integration Lead"/>
    <x v="1"/>
    <s v="FUBARA.AMAKIRI@SHELL.COM"/>
    <x v="0"/>
    <s v="OPEX"/>
    <s v="NON SAL"/>
    <s v="N/A"/>
    <s v="N/A"/>
    <s v="N_IMOR_EL1_N01"/>
    <s v="P231 Production Operations"/>
    <s v="S7200 Services"/>
    <s v="A2110 Production Operations"/>
    <n v="0"/>
    <n v="0"/>
    <n v="0"/>
    <n v="0"/>
    <n v="0"/>
    <m/>
    <m/>
    <n v="0"/>
    <n v="0"/>
    <m/>
    <n v="0"/>
    <n v="0"/>
    <n v="0"/>
    <n v="0"/>
    <n v="0"/>
    <n v="0"/>
    <s v="SHAFT ARM PEN ASSUMES 10 IN A YEAR.PROVISION OF CHARTS TO CARRY OUT MONTHLY STATUTORY WELL TESTING AND TESTING OF WELLS ON SPECIAL REQUEST. BARTON METER CHARTS FOR DAILY WELL TEST, CHANGE PUMPLINE PRESSURE CHARTS 1 TIMES/DAY. ASSUMES 1 CHART /DAY FOR RE-TEST OR DAMAGE ETC.LABORATORY SERVICES BASED ON LAB CURRENT SERVICE RATE FOR ANALYSING WELL SAMPLES CHARGED ONCE/MONTH.KIMTEX RAGS USED FOR OPERATIONAL USE AND CLEANING.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STATION STEAM CLEANING (QUARTERLY).KIMTEX RAGS USED FOR OPERATIONAL USE AND CLEANINGTEG TRI-ETHYLENE  GLYCOL -VESSEL (GAS PROCCESSING).SAMPLING CANS -BASED ON LAB SERVICES CURRENT RATE.  REPLACE SAMPLING CANS 6 MONTHLY FOR 21 WELLS.PROVISION OF CHARTS TO CARRY OUT MONTHLY STATUTORY WELL TESTING AND TESTING OF WELLS ON SPECIAL REQUEST. BARTON METER CHARTS FOR DAILY WELL TEST, CHANGE PUMPLINE PRESSURE CHARTS 1 TIMES/DAY. ASSUMES 1 CHART /DAY FOR RE-TEST OR DAMAGE ETC.PROPANE GAS -OPERATIONS ( FLARE LITE UP).OXYGEN GAS -WORKSHOP.NITROGEN GAS- METERING SYSTEM.MONO ETHYLENE  GLYCOL (MEG )-GAS MANIFOLD.KIMTEX RAGS USED FOR OPERATIONAL USE AND CLEANING.   1 CARTON/MONTH.INK VIOLET ASSUMES 15 IN A YEAR.INK BLUE ASSUMES 10 IN A YEAR.CO2 BOTTLES 45 KG (AIR STATER)- AG COMPRESSORS.BEANS - CHANGE OUT OF CORRODED/ERODED BEANS AND BEAN O-RING . EFFECTIVE WELLHEAD MAINTENANCE ACTIVITIES AT AN ASSUMPTION OF 2 BEAN/MONTH, INCLUDING PROVISION FOR MER TESTING..ARGON GAS -WELDING.ACETYLENE GAS -WORKSHOPWD40 USED FOR MAINTENANCE PURPOSES FOR CLEANING. (2 NOS) WD40 USED PER MONTH. PLAN ZEROED.PROVISION OF STATION ATTENDANT AND HOUSE KEEPING SERVICES .KIMTEX RAGS USED FOR OPERATIONAL USE AND CLEAN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BSF.FAC.724FP"/>
    <s v="PCW BENISEDE F/S FACIL PREV. MTC"/>
    <s v="O.NG.PCW.FAC.724BFP"/>
    <s v="PCW BENISEDE F/S FACIL PREV. MTC (PRODUCTION MAINTENANCE – OIL (ONSHORE))"/>
    <s v="IRETI OMOTOSO"/>
    <s v="PRODUCTION"/>
    <n v="413001"/>
    <n v="4130"/>
    <s v="OF-MTCE"/>
    <s v="BASE JV"/>
    <s v="PRODUCTION"/>
    <s v="PRODUCTION"/>
    <s v="Asset Manager, Swamp West Hub"/>
    <s v="Asset Management Integration Lead"/>
    <x v="7"/>
    <s v="SAMUEL.AKPORHUARHO@SHELL.COM"/>
    <x v="0"/>
    <s v="OPEX"/>
    <s v="NON SAL"/>
    <s v="N/A"/>
    <s v="N/A"/>
    <s v="N_BENS_WS2_N02"/>
    <s v="P233 Facilities Maintenance"/>
    <s v="S7200 Services"/>
    <s v="A2140 Facilities Maintenance"/>
    <n v="94783.369999999952"/>
    <n v="214317.83"/>
    <n v="9902460"/>
    <n v="357609.37"/>
    <n v="390076.45196721313"/>
    <n v="9902460"/>
    <n v="322609.37"/>
    <n v="355076.45196721313"/>
    <n v="-35000"/>
    <m/>
    <n v="9902460"/>
    <n v="357609.37"/>
    <n v="390076.45196721313"/>
    <n v="10265692.909045015"/>
    <n v="330553.15536502167"/>
    <n v="364211.16490287415"/>
    <s v="Recertification of Dongle License and Delta V system support for Benisede FS @ $35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2506.370997267761"/>
    <n v="32506.370997267761"/>
    <n v="32506.370997267761"/>
    <n v="32506.370997267761"/>
    <n v="32506.370997267761"/>
    <n v="32506.370997267761"/>
    <n v="32506.370997267761"/>
    <n v="32506.370997267761"/>
    <n v="32506.370997267761"/>
    <n v="32506.370997267761"/>
    <n v="32506.370997267761"/>
    <n v="32506.370997267761"/>
    <n v="390076.45196721324"/>
    <n v="117022.93559016394"/>
  </r>
  <r>
    <s v="O.NG.PAE.NKB.FAC.71300"/>
    <s v="NKALI BOOSTER FACILITY OPERATIONS"/>
    <s v="O.NG.PEL.GAS.71300"/>
    <s v="LAND AREA EAST (PEL) GAS FACILITIES OPERATIONS (PRODUCTION MAINTENANCE – GAS (ONSHORE))"/>
    <s v="IRETI OMOTOSO"/>
    <s v="PRODUCTION"/>
    <n v="413003"/>
    <n v="4130"/>
    <s v="GAS"/>
    <s v="BASE JV"/>
    <s v="PRODUCTION"/>
    <s v="PRODUCTION"/>
    <s v="Asset Manager, Land East Hub"/>
    <s v="Asset Management Integration Lead"/>
    <x v="1"/>
    <s v="FUBARA.AMAKIRI@SHELL.COM"/>
    <x v="0"/>
    <s v="OPEX"/>
    <s v="NON SAL"/>
    <s v="N/A"/>
    <s v="N/A"/>
    <s v="N_NKAL_EL1_N01"/>
    <s v="P231 Production Operations"/>
    <s v="S7200 Services"/>
    <s v="A2110 Production Operations"/>
    <n v="0"/>
    <n v="0"/>
    <n v="0"/>
    <n v="0"/>
    <n v="0"/>
    <m/>
    <m/>
    <n v="0"/>
    <n v="0"/>
    <m/>
    <n v="0"/>
    <n v="0"/>
    <n v="0"/>
    <n v="0"/>
    <n v="0"/>
    <n v="0"/>
    <s v="SHAFT ARM PEN ASSUMES 10 IN A YEAR.PROVISION OF CHARTS TO CARRY OUT MONTHLY STATUTORY WELL TESTING AND TESTING OF WELLS ON SPECIAL REQUEST. BARTON METER CHARTS FOR DAILY WELL TEST, CHANGE PUMPLINE PRESSURE CHARTS 1 TIMES/DAY. ASSUMES 1 CHART /DAY FOR RE-TEST OR DAMAGE ETC.LABORATORY SERVICES BASED ON LAB CURRENT SERVICE RATE FOR ANALYSING WELL SAMPLES CHARGED ONCE/MONTH.KIMTEX RAGS USED FOR OPERATIONAL USE AND CLEANING.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STATION STEAM CLEANING (QUARTERLY).KIMTEX RAGS USED FOR OPERATIONAL USE AND CLEANINGTEG TRI-ETHYLENE  GLYCOL -VESSEL (GAS PROCCESSING).SAMPLING CANS -BASED ON LAB SERVICES CURRENT RATE.  REPLACE SAMPLING CANS 6 MONTHLY FOR 21 WELLS.PROVISION OF CHARTS TO CARRY OUT MONTHLY STATUTORY WELL TESTING AND TESTING OF WELLS ON SPECIAL REQUEST. BARTON METER CHARTS FOR DAILY WELL TEST, CHANGE PUMPLINE PRESSURE CHARTS 1 TIMES/DAY. ASSUMES 1 CHART /DAY FOR RE-TEST OR DAMAGE ETC.PROPANE GAS -OPERATIONS ( FLARE LITE UP).OXYGEN GAS -WORKSHOP.NITROGEN GAS- METERING SYSTEM.MONO ETHYLENE  GLYCOL (MEG )-GAS MANIFOLD.KIMTEX RAGS USED FOR OPERATIONAL USE AND CLEANING.   1 CARTON/MONTH.INK VIOLET ASSUMES 15 IN A YEAR.INK BLUE ASSUMES 10 IN A YEAR.CO2 BOTTLES 45 KG (AIR STATER)- AG COMPRESSORS.BEANS - CHANGE OUT OF CORRODED/ERODED BEANS AND BEAN O-RING . EFFECTIVE WELLHEAD MAINTENANCE ACTIVITIES AT AN ASSUMPTION OF 2 BEAN/MONTH, INCLUDING PROVISION FOR MER TESTING..ARGON GAS -WELDING.ACETYLENE GAS -WORKSHOPWD40 USED FOR MAINTENANCE PURPOSES FOR CLEANING. (2 NOS) WD40 USED PER MONTH. PLAN ZEROED.PROVISION OF STATION ATTENDANT AND HOUSE KEEPING SERVICES .KIMTEX RAGS USED FOR OPERATIONAL USE AND CLEAN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UC.FAC.71300"/>
    <s v="PAE OGUTA C/S FACILITIES OPERATIONS"/>
    <s v="O.NG.PEL.GAS.71300"/>
    <s v="LAND AREA EAST (PEL) GAS FACILITIES OPERATIONS (PRODUCTION MAINTENANCE – GAS (ONSHORE))"/>
    <s v="IRETI OMOTOSO"/>
    <s v="PRODUCTION"/>
    <n v="413003"/>
    <n v="4130"/>
    <s v="GAS"/>
    <s v="BASE JV"/>
    <s v="PRODUCTION"/>
    <s v="PRODUCTION"/>
    <s v="Asset Manager, Land East Hub"/>
    <s v="Asset Management Integration Lead"/>
    <x v="1"/>
    <s v="FUBARA.AMAKIRI@SHELL.COM"/>
    <x v="0"/>
    <s v="OPEX"/>
    <s v="NON SAL"/>
    <s v="N/A"/>
    <s v="N/A"/>
    <s v="N/A"/>
    <s v="P231 Production Operations - Gas"/>
    <s v="S7200 Services"/>
    <s v="A2110 Production Operations"/>
    <n v="168184.3"/>
    <n v="15451.27"/>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GA.FAC.71300"/>
    <s v="PAE AGBADA  AGG OPERATIONS"/>
    <s v="O.NG.PEL.GAS.71300_DGS"/>
    <s v="LAND AREA EAST (PEL) GAS FACILITIES OPERATIONS (PRODUCTION MAINTENANCE – GAS (ONSHORE))"/>
    <s v="IRETI OMOTOSO"/>
    <s v="PRODUCTION"/>
    <n v="413003"/>
    <n v="4130"/>
    <s v="GAS"/>
    <s v="DOMGAS/IPP"/>
    <s v="PRODUCTION"/>
    <s v="PRODUCTION"/>
    <s v="Asset Manager, Land East Hub"/>
    <s v="Asset Management Integration Lead"/>
    <x v="1"/>
    <s v="DENNIS.ONYEBUCHIE@SHELL.COM"/>
    <x v="0"/>
    <s v="OPEX"/>
    <s v="NON SAL"/>
    <s v="N/A"/>
    <s v="N/A"/>
    <s v="N_AGBD_EL1_N01"/>
    <s v="P231 Production Operations - Gas"/>
    <s v="S7200 Services"/>
    <s v="A2110 Production Operations"/>
    <n v="99987.41"/>
    <n v="604626.07999999996"/>
    <n v="24950528"/>
    <n v="283993.2"/>
    <n v="365798.20983606559"/>
    <n v="24950528"/>
    <n v="133993.20000000001"/>
    <n v="215798.20983606559"/>
    <n v="-150000"/>
    <m/>
    <n v="592157693"/>
    <n v="2249334.9000000004"/>
    <n v="4190835.5327868848"/>
    <n v="592157693"/>
    <n v="2249334.9000000004"/>
    <n v="4190835.5327868853"/>
    <s v="Surveillance of ROW and access road to Agbada AG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483.184153005466"/>
    <n v="30483.184153005466"/>
    <n v="30483.184153005466"/>
    <n v="30483.184153005466"/>
    <n v="30483.184153005466"/>
    <n v="30483.184153005466"/>
    <n v="30483.184153005466"/>
    <n v="30483.184153005466"/>
    <n v="30483.184153005466"/>
    <n v="30483.184153005466"/>
    <n v="30483.184153005466"/>
    <n v="30483.184153005466"/>
    <n v="365798.20983606571"/>
    <n v="109739.46295081968"/>
  </r>
  <r>
    <s v="O.NG.PAE.AGC.FAC.71300"/>
    <s v="PAE AGBADA NAG FAC SUPPORT OPERATION"/>
    <s v="O.NG.PEL.GAS.71300_DGS"/>
    <s v="LAND AREA EAST (PEL) GAS FACILITIES OPERATIONS (PRODUCTION MAINTENANCE – GAS (ONSHORE))"/>
    <s v="IRETI OMOTOSO"/>
    <s v="PRODUCTION"/>
    <n v="413003"/>
    <n v="4130"/>
    <s v="GAS"/>
    <s v="DOMGAS/IPP"/>
    <s v="PRODUCTION"/>
    <s v="PRODUCTION"/>
    <s v="Asset Manager, Land East Hub"/>
    <s v="Asset Management Integration Lead"/>
    <x v="1"/>
    <s v="DENNIS.ONYEBUCHIE@SHELL.COM"/>
    <x v="0"/>
    <s v="OPEX"/>
    <s v="NON SAL"/>
    <s v="N/A"/>
    <s v="N/A"/>
    <s v="N_AGBD_EL1_N01"/>
    <s v="P231 Production Operations - Gas"/>
    <s v="S7200 Services"/>
    <s v="A2110 Production Operations"/>
    <n v="0"/>
    <n v="25985.9"/>
    <n v="53071728"/>
    <n v="67777.48000000001"/>
    <n v="241783.14557377051"/>
    <n v="53071728"/>
    <n v="67777.48000000001"/>
    <n v="241783.14557377051"/>
    <n v="0"/>
    <m/>
    <n v="0"/>
    <n v="0"/>
    <n v="0"/>
    <n v="0"/>
    <n v="0"/>
    <n v="0"/>
    <s v="Operation support for Agbada NA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148.595464480873"/>
    <n v="20148.595464480873"/>
    <n v="20148.595464480873"/>
    <n v="20148.595464480873"/>
    <n v="20148.595464480873"/>
    <n v="20148.595464480873"/>
    <n v="20148.595464480873"/>
    <n v="20148.595464480873"/>
    <n v="20148.595464480873"/>
    <n v="20148.595464480873"/>
    <n v="20148.595464480873"/>
    <n v="20148.595464480873"/>
    <n v="241783.14557377042"/>
    <n v="72534.94367213115"/>
  </r>
  <r>
    <s v="O.NG.PAE.GBE.FAC.71300"/>
    <s v=" PAE GBARAN EPF FACILITIES OPERATIONS "/>
    <s v="O.NG.PEL.GAS.71300_DGS"/>
    <s v="LAND AREA EAST (PEL) GAS FACILITIES OPERATIONS (PRODUCTION MAINTENANCE – GAS (ONSHORE))"/>
    <s v="IRETI OMOTOSO"/>
    <s v="PRODUCTION"/>
    <n v="413003"/>
    <n v="4130"/>
    <s v="GAS"/>
    <s v="DOMGAS/IPP"/>
    <s v="PRODUCTION"/>
    <s v="PRODUCTION"/>
    <s v="Asset Manager, Central Hub"/>
    <s v="Asset Management Integration Lead"/>
    <x v="1"/>
    <s v="DENNIS.ONYEBUCHIE@SHELL.COM"/>
    <x v="0"/>
    <s v="OPEX"/>
    <s v="NON SAL"/>
    <s v="N/A"/>
    <s v="N/A"/>
    <s v="N_GBAR_EL2_G01"/>
    <s v="P231 Production Operations - Gas"/>
    <s v="S7200 Services"/>
    <s v="A2140 Facilities Maintenance"/>
    <n v="7014.0199999999995"/>
    <n v="14962.29"/>
    <n v="0"/>
    <n v="300000"/>
    <n v="300000"/>
    <n v="0"/>
    <n v="300000"/>
    <n v="300000"/>
    <n v="0"/>
    <m/>
    <n v="0"/>
    <n v="0"/>
    <n v="0"/>
    <n v="0"/>
    <n v="0"/>
    <n v="0"/>
    <s v="Gbaran EPF Facilities Oper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5000"/>
    <n v="25000"/>
    <n v="25000"/>
    <n v="25000"/>
    <n v="25000"/>
    <n v="25000"/>
    <n v="25000"/>
    <n v="25000"/>
    <n v="25000"/>
    <n v="25000"/>
    <n v="25000"/>
    <n v="25000"/>
    <n v="300000"/>
    <n v="90000"/>
  </r>
  <r>
    <s v="O.NG.PCW.ETF.FAC.724FP"/>
    <s v="PCW ESTUARY F/S FACIL PREV. MTC"/>
    <s v="O.NG.PCW.FAC.724EFP"/>
    <s v="PCW ESTUARY F/S FACIL PREV.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_FORC_WS1_G01"/>
    <s v="P233 Facilities Maintenance"/>
    <s v="S7200 Services"/>
    <s v="A2140 Facilities Maintenance"/>
    <n v="55011.26"/>
    <n v="5790.48"/>
    <n v="1540083.8523158068"/>
    <n v="100628.54089335751"/>
    <n v="105677.99614685196"/>
    <n v="1540083.8523158068"/>
    <n v="100628.54089335751"/>
    <n v="105677.99614685196"/>
    <n v="0"/>
    <m/>
    <n v="1540083.8523158068"/>
    <n v="100628.54089335751"/>
    <n v="105677.99614685195"/>
    <n v="1596575.7884458113"/>
    <n v="93015.129083663094"/>
    <n v="98249.803799878864"/>
    <s v="STATUTORY LIFTING EQUIPMENT INSPECTION (1-YRLY)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806.4996789043289"/>
    <n v="8806.4996789043289"/>
    <n v="8806.4996789043289"/>
    <n v="8806.4996789043289"/>
    <n v="8806.4996789043289"/>
    <n v="8806.4996789043289"/>
    <n v="8806.4996789043289"/>
    <n v="8806.4996789043289"/>
    <n v="8806.4996789043289"/>
    <n v="8806.4996789043289"/>
    <n v="8806.4996789043289"/>
    <n v="8806.4996789043289"/>
    <n v="105677.99614685198"/>
    <n v="31703.398844055588"/>
  </r>
  <r>
    <s v="O.NG.PAE.IMA.FAC.71300"/>
    <s v="PAE IMO RIVER 1 AGG OPERATIONS"/>
    <s v="O.NG.PEL.GAS.71300_DGS"/>
    <s v="LAND AREA EAST (PEL) GAS FACILITIES OPERATIONS (PRODUCTION MAINTENANCE – GAS (ONSHORE))"/>
    <s v="IRETI OMOTOSO"/>
    <s v="PRODUCTION"/>
    <n v="413003"/>
    <n v="4130"/>
    <s v="GAS"/>
    <s v="DOMGAS/IPP"/>
    <s v="PRODUCTION"/>
    <s v="PRODUCTION"/>
    <s v="Asset Manager, Land East Hub"/>
    <s v="Asset Management Integration Lead"/>
    <x v="1"/>
    <s v="DENNIS.ONYEBUCHIE@SHELL.COM"/>
    <x v="0"/>
    <s v="OPEX"/>
    <s v="NON SAL"/>
    <s v="N/A"/>
    <s v="N/A"/>
    <s v="N_IMOR_EL1_N01"/>
    <s v="P231 Production Operations - Gas"/>
    <s v="S7200 Services"/>
    <s v="A2110 Production Operations"/>
    <n v="184332.11"/>
    <n v="182806.15000000002"/>
    <n v="15370800"/>
    <n v="146741.70000000001"/>
    <n v="197137.76557377051"/>
    <n v="15370800"/>
    <n v="96741.700000000012"/>
    <n v="147137.76557377051"/>
    <n v="-50000"/>
    <m/>
    <n v="0"/>
    <n v="0"/>
    <n v="0"/>
    <n v="0"/>
    <n v="0"/>
    <n v="0"/>
    <s v="Station and vessel cleaning by steam cleanin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428.14713114754"/>
    <n v="16428.14713114754"/>
    <n v="16428.14713114754"/>
    <n v="16428.14713114754"/>
    <n v="16428.14713114754"/>
    <n v="16428.14713114754"/>
    <n v="16428.14713114754"/>
    <n v="16428.14713114754"/>
    <n v="16428.14713114754"/>
    <n v="16428.14713114754"/>
    <n v="16428.14713114754"/>
    <n v="16428.14713114754"/>
    <n v="197137.76557377042"/>
    <n v="59141.329672131149"/>
  </r>
  <r>
    <s v="O.NG.PAE.OGC.FAC.71300"/>
    <s v="PAE OBIGBO NAG FACILITIES OPERATIONS"/>
    <s v="O.NG.PEL.GAS.71300_DGS"/>
    <s v="LAND AREA EAST (PEL) GAS FACILITIES OPERATIONS (PRODUCTION MAINTENANCE – GAS (ONSHORE))"/>
    <s v="IRETI OMOTOSO"/>
    <s v="PRODUCTION"/>
    <n v="413003"/>
    <n v="4130"/>
    <s v="GAS"/>
    <s v="DOMGAS/IPP"/>
    <s v="PRODUCTION"/>
    <s v="PRODUCTION"/>
    <s v="Asset Manager, Land East Hub"/>
    <s v="Asset Management Integration Lead"/>
    <x v="1"/>
    <s v="DENNIS.ONYEBUCHIE@SHELL.COM"/>
    <x v="0"/>
    <s v="OPEX"/>
    <s v="NON SAL"/>
    <s v="N/A"/>
    <s v="N/A"/>
    <s v="N_OBGN_EL1_G01"/>
    <s v="P231 Production Operations - Gas"/>
    <s v="S7200 Services"/>
    <s v="A2110 Production Operations"/>
    <n v="408148.89999999997"/>
    <n v="525286.37000000011"/>
    <n v="23045834"/>
    <n v="41612.61"/>
    <n v="117172.72147540984"/>
    <n v="23045834"/>
    <n v="41612.61"/>
    <n v="117172.72147540984"/>
    <n v="0"/>
    <m/>
    <n v="0"/>
    <n v="0"/>
    <n v="0"/>
    <n v="0"/>
    <n v="0"/>
    <n v="0"/>
    <s v="SERVO CK 337T - Emulsion contro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764.3934562841532"/>
    <n v="9764.3934562841532"/>
    <n v="9764.3934562841532"/>
    <n v="9764.3934562841532"/>
    <n v="9764.3934562841532"/>
    <n v="9764.3934562841532"/>
    <n v="9764.3934562841532"/>
    <n v="9764.3934562841532"/>
    <n v="9764.3934562841532"/>
    <n v="9764.3934562841532"/>
    <n v="9764.3934562841532"/>
    <n v="9764.3934562841532"/>
    <n v="117172.72147540987"/>
    <n v="35151.816442622949"/>
  </r>
  <r>
    <s v="O.NG.PAE.ONA.FAC.71300"/>
    <s v="PAE OBIGBO N AGG OPERATIONS"/>
    <s v="O.NG.PEL.GAS.71300_DGS"/>
    <s v="LAND AREA EAST (PEL) GAS FACILITIES OPERATIONS (PRODUCTION MAINTENANCE – GAS (ONSHORE))"/>
    <s v="IRETI OMOTOSO"/>
    <s v="PRODUCTION"/>
    <n v="413003"/>
    <n v="4130"/>
    <s v="GAS"/>
    <s v="DOMGAS/IPP"/>
    <s v="PRODUCTION"/>
    <s v="PRODUCTION"/>
    <s v="Asset Manager, Land East Hub"/>
    <s v="Asset Management Integration Lead"/>
    <x v="1"/>
    <s v="DENNIS.ONYEBUCHIE@SHELL.COM"/>
    <x v="0"/>
    <s v="OPEX"/>
    <s v="NON SAL"/>
    <s v="N/A"/>
    <s v="N/A"/>
    <s v="N_OBGN_EL1_G01"/>
    <s v="P231 Production Operations - Gas"/>
    <s v="S7200 Services"/>
    <s v="A2110 Production Operations"/>
    <n v="3586215.4500000007"/>
    <n v="3323961.94"/>
    <n v="475718803"/>
    <n v="1409209.9100000001"/>
    <n v="2968943.6903278688"/>
    <n v="18218803"/>
    <n v="909209.91000000015"/>
    <n v="968943.69032786903"/>
    <n v="-1999999.9999999998"/>
    <m/>
    <n v="0"/>
    <n v="0"/>
    <n v="0"/>
    <n v="0"/>
    <n v="0"/>
    <n v="0"/>
    <s v="SHELLSOL - for flushing and cleaning of process lin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47411.97419398907"/>
    <n v="247411.97419398907"/>
    <n v="247411.97419398907"/>
    <n v="247411.97419398907"/>
    <n v="247411.97419398907"/>
    <n v="247411.97419398907"/>
    <n v="247411.97419398907"/>
    <n v="247411.97419398907"/>
    <n v="247411.97419398907"/>
    <n v="247411.97419398907"/>
    <n v="247411.97419398907"/>
    <n v="247411.97419398907"/>
    <n v="2968943.6903278697"/>
    <n v="890683.10709836066"/>
  </r>
  <r>
    <s v="O.NG.PAE.A1B.FAC.724FC"/>
    <s v="AGBADA 1 BOOSTER FACILITY CORRECTIVE MTC"/>
    <s v="O.NG.PEL.GAS.724FC"/>
    <s v="LAND AREA EAST (PEL) GAS FACILITIES CORRECTIVE MAINTENANCE (PRODUCTION MAINTENANCE – GAS (ONSHORE))"/>
    <s v="IRETI OMOTOSO"/>
    <s v="PRODUCTION"/>
    <n v="413003"/>
    <n v="4130"/>
    <s v="GAS"/>
    <s v="BASE JV"/>
    <s v="PRODUCTION"/>
    <s v="PRODUCTION"/>
    <s v="Asset Manager, Land East Hub"/>
    <s v="Asset Management Integration Lead"/>
    <x v="1"/>
    <s v="FUBARA.AMAKIRI@SHELL.COM"/>
    <x v="0"/>
    <s v="OPEX"/>
    <s v="NON SAL"/>
    <s v="N/A"/>
    <s v="N/A"/>
    <s v="N_AGBD_EL1_N01"/>
    <s v="P233 Facilities Maintenance"/>
    <s v="S7200 Services"/>
    <s v="A2140 Facilities Maintenance"/>
    <n v="38172.07"/>
    <n v="37696.89"/>
    <n v="0"/>
    <n v="46802"/>
    <n v="46802"/>
    <n v="0"/>
    <n v="46802"/>
    <n v="46802"/>
    <n v="0"/>
    <m/>
    <n v="9500000.0000000019"/>
    <n v="788516.00000000023"/>
    <n v="819663.54098360671"/>
    <n v="55250000"/>
    <n v="639000"/>
    <n v="820147.5409836066"/>
    <s v="Repairs and replacement of Controllers, control valves, ESD v/v ,MSDV, and recertifcation of failed RV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900.1666666666665"/>
    <n v="3900.1666666666665"/>
    <n v="3900.1666666666665"/>
    <n v="3900.1666666666665"/>
    <n v="3900.1666666666665"/>
    <n v="3900.1666666666665"/>
    <n v="3900.1666666666665"/>
    <n v="3900.1666666666665"/>
    <n v="3900.1666666666665"/>
    <n v="3900.1666666666665"/>
    <n v="3900.1666666666665"/>
    <n v="3900.1666666666665"/>
    <n v="46801.999999999993"/>
    <n v="14040.6"/>
  </r>
  <r>
    <s v="O.NG.PCW.NTF.FAC.724FC"/>
    <s v="PCW NORTH BANK F/S FACIL CORR. MTC"/>
    <s v="O.NG.PCW.FAC.724NFC"/>
    <s v="PCW NORTH BANK F/S FACIL CORR.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_FORC_WS1_G01"/>
    <s v="P233 Facilities Maintenance"/>
    <s v="S7200 Services"/>
    <s v="A2140 Facilities Maintenance"/>
    <n v="21944.010000000002"/>
    <n v="115384.88999999998"/>
    <n v="9687940.9243277945"/>
    <n v="69413.586300543218"/>
    <n v="101177.32703604418"/>
    <n v="9687940.9243277963"/>
    <n v="69413.586300543218"/>
    <n v="101177.32703604418"/>
    <n v="0"/>
    <m/>
    <n v="9687940.9243277926"/>
    <n v="69413.586300543218"/>
    <n v="101177.32703604418"/>
    <n v="10043305.042395407"/>
    <n v="64161.853412417018"/>
    <n v="97090.722403877371"/>
    <s v="Corrective maintenance activities on Field instruments, USM,  inplot-pi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431.4439196703479"/>
    <n v="8431.4439196703479"/>
    <n v="8431.4439196703479"/>
    <n v="8431.4439196703479"/>
    <n v="8431.4439196703479"/>
    <n v="8431.4439196703479"/>
    <n v="8431.4439196703479"/>
    <n v="8431.4439196703479"/>
    <n v="8431.4439196703479"/>
    <n v="8431.4439196703479"/>
    <n v="8431.4439196703479"/>
    <n v="8431.4439196703479"/>
    <n v="101177.32703604417"/>
    <n v="30353.198110813253"/>
  </r>
  <r>
    <s v="O.NG.PAE.GBA.FAC.724FC"/>
    <s v="GBARAN AGG FAC CORR MTC"/>
    <s v="O.NG.PEL.GAS.724FC"/>
    <s v="LAND AREA EAST (PEL) GAS FACILITIES CORRECTIVE MAINTENANCE (PRODUCTION MAINTENANCE – GAS (ONSHORE))"/>
    <s v="IRETI OMOTOSO"/>
    <s v="PRODUCTION"/>
    <n v="413003"/>
    <n v="4130"/>
    <s v="GAS"/>
    <s v="BASE JV"/>
    <s v="PRODUCTION"/>
    <s v="PRODUCTION"/>
    <s v="Asset Manager, Central Hub"/>
    <s v="Asset Management Integration Lead"/>
    <x v="1"/>
    <s v="FUBARA.AMAKIRI@SHELL.COM"/>
    <x v="0"/>
    <s v="OPEX"/>
    <s v="NON SAL"/>
    <s v="N/A"/>
    <s v="N/A"/>
    <s v="N_GBAR_EL2_G01"/>
    <s v="P233 Facilities Maintenance - Gas"/>
    <s v="S7200 Services"/>
    <s v="A2140 Facilities Maintenance"/>
    <n v="223839.27999999997"/>
    <n v="390874.76999999996"/>
    <n v="0"/>
    <n v="181205"/>
    <n v="181205"/>
    <n v="0"/>
    <n v="181205"/>
    <n v="181205"/>
    <n v="0"/>
    <m/>
    <n v="0"/>
    <n v="0"/>
    <n v="0"/>
    <n v="0"/>
    <n v="0"/>
    <n v="0"/>
    <s v="Corrective maintenance on Instrumentation , transmitters and controlle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100.416666666666"/>
    <n v="15100.416666666666"/>
    <n v="15100.416666666666"/>
    <n v="15100.416666666666"/>
    <n v="15100.416666666666"/>
    <n v="15100.416666666666"/>
    <n v="15100.416666666666"/>
    <n v="15100.416666666666"/>
    <n v="15100.416666666666"/>
    <n v="15100.416666666666"/>
    <n v="15100.416666666666"/>
    <n v="15100.416666666666"/>
    <n v="181204.99999999997"/>
    <n v="54361.5"/>
  </r>
  <r>
    <s v="O.NG.PCW.NTF.FLO.71300"/>
    <s v="PCW NORTH BANK F/S FLOWL OPERATIONS"/>
    <s v="O.NG.PCW.NTF.FLO.71300"/>
    <s v="PCW NORTH BANK F/S FLOWL OPERATIONS"/>
    <s v="IRETI OMOTOSO"/>
    <s v="PRODUCTION"/>
    <n v="413001"/>
    <n v="4130"/>
    <s v="OF-MTCE"/>
    <s v="BASE JV"/>
    <s v="PRODUCTION"/>
    <s v="PRODUCTION"/>
    <s v="Asset Manager, Swamp West Hub"/>
    <s v="Asset Management Integration Lead"/>
    <x v="7"/>
    <s v="RICHARD.ITENE@SHELL.COM"/>
    <x v="0"/>
    <s v="OPEX"/>
    <s v="NON SAL"/>
    <s v="N/A"/>
    <s v="N/A"/>
    <s v="N_FORC_WS1_G01"/>
    <s v="P231 Production Operations"/>
    <s v="S7200 Services"/>
    <s v="A2110 Production Operations"/>
    <n v="97172.61"/>
    <n v="343741.19999999995"/>
    <n v="48048000"/>
    <n v="137659.19999999998"/>
    <n v="295193.6262295082"/>
    <n v="48000000"/>
    <n v="197659.19999999998"/>
    <n v="355036.24918032787"/>
    <n v="59842.62295081967"/>
    <m/>
    <n v="48048000"/>
    <n v="137659.20000000001"/>
    <n v="295193.6262295082"/>
    <n v="49810452.442503668"/>
    <n v="127244.10136407944"/>
    <n v="290557.06019196031"/>
    <s v="Payment for QA/QC for FIMs implementa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4599.468852459016"/>
    <n v="24599.468852459016"/>
    <n v="24599.468852459016"/>
    <n v="24599.468852459016"/>
    <n v="24599.468852459016"/>
    <n v="24599.468852459016"/>
    <n v="24599.468852459016"/>
    <n v="24599.468852459016"/>
    <n v="24599.468852459016"/>
    <n v="24599.468852459016"/>
    <n v="24599.468852459016"/>
    <n v="24599.468852459016"/>
    <n v="295193.6262295082"/>
    <n v="88558.087868852454"/>
  </r>
  <r>
    <s v="O.NG.PAE.GBG.FAC.724FC"/>
    <s v="GBARAN G/P FAC CORR MTC"/>
    <s v="O.NG.PEL.GAS.724FC"/>
    <s v="LAND AREA EAST (PEL) GAS FACILITIES CORRECTIVE MAINTENANCE (PRODUCTION MAINTENANCE – GAS (ONSHORE))"/>
    <s v="IRETI OMOTOSO"/>
    <s v="PRODUCTION"/>
    <n v="413003"/>
    <n v="4130"/>
    <s v="GAS"/>
    <s v="BASE JV"/>
    <s v="PRODUCTION"/>
    <s v="PRODUCTION"/>
    <s v="Asset Manager, Central Hub"/>
    <s v="Asset Management Integration Lead"/>
    <x v="1"/>
    <s v="FUBARA.AMAKIRI@SHELL.COM"/>
    <x v="0"/>
    <s v="OPEX"/>
    <s v="NON SAL"/>
    <s v="N/A"/>
    <s v="N/A"/>
    <s v="N_GBAR_EL2_G01"/>
    <s v="P233 Facilities Maintenance - Gas"/>
    <s v="S7200 Services"/>
    <s v="A2140 Facilities Maintenance"/>
    <n v="349954.09"/>
    <n v="718882.36"/>
    <n v="9500000.0000000019"/>
    <n v="560509"/>
    <n v="591656.5409836066"/>
    <n v="9500000.0000000019"/>
    <n v="560509"/>
    <n v="591656.5409836066"/>
    <n v="0"/>
    <m/>
    <n v="0"/>
    <n v="0"/>
    <n v="0"/>
    <n v="0"/>
    <n v="0"/>
    <n v="0"/>
    <s v="Replacement spares for control valves; ESD valv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9304.711748633883"/>
    <n v="49304.711748633883"/>
    <n v="49304.711748633883"/>
    <n v="49304.711748633883"/>
    <n v="49304.711748633883"/>
    <n v="49304.711748633883"/>
    <n v="49304.711748633883"/>
    <n v="49304.711748633883"/>
    <n v="49304.711748633883"/>
    <n v="49304.711748633883"/>
    <n v="49304.711748633883"/>
    <n v="49304.711748633883"/>
    <n v="591656.5409836066"/>
    <n v="177496.96229508196"/>
  </r>
  <r>
    <s v="O.NG.PAE.I2B.FAC.724FC"/>
    <s v="IMOR 2 BOOSTER FACILITY CORRECTIVE MTCE"/>
    <s v="O.NG.PEL.GAS.724FC"/>
    <s v="LAND AREA EAST (PEL) GAS FACILITIES CORRECTIVE MAINTENANCE (PRODUCTION MAINTENANCE – GAS (ONSHORE))"/>
    <s v="IRETI OMOTOSO"/>
    <s v="PRODUCTION"/>
    <n v="413003"/>
    <n v="4130"/>
    <s v="GAS"/>
    <s v="BASE JV"/>
    <s v="PRODUCTION"/>
    <s v="PRODUCTION"/>
    <s v="Asset Manager, Land East Hub"/>
    <s v="Asset Management Integration Lead"/>
    <x v="1"/>
    <s v="FUBARA.AMAKIRI@SHELL.COM"/>
    <x v="0"/>
    <s v="OPEX"/>
    <s v="NON SAL"/>
    <s v="N/A"/>
    <s v="N/A"/>
    <s v="N_IMOR_EL1_N01"/>
    <s v="P233 Facilities Maintenance"/>
    <s v="S7200 Services"/>
    <s v="A2140 Facilities Maintenance"/>
    <n v="0"/>
    <n v="36.82"/>
    <n v="0"/>
    <n v="0"/>
    <n v="0"/>
    <m/>
    <m/>
    <n v="0"/>
    <n v="0"/>
    <m/>
    <n v="0"/>
    <n v="0"/>
    <n v="0"/>
    <n v="0"/>
    <n v="0"/>
    <n v="0"/>
    <s v="REPAIRS AND REPLACEMENT OF CONTROL VALVES, ESD V/V ,MSDV, AND RECERTIFCATION OF FAILED RVS.REPAIR WORKS ON WAUKESHA ENGINES .PROVISION OF SPARE PARTS FOR MTCE OF WAUKESHA ENGINES FOR CORRECTIVE ACTIONS  E.G STARTER MOTOR, FUEL GAS REGULATOR ETC.ANNUAL MAINTENANCE BUDGET FOR ELECTRICAL REPAIR OF EARTHING SYSTEM,TERMINALS,LIGHTNING ETCREPLACEMENT OF LIGHTING BULBS AND  FITTINGS .CORRECTIVE MAINTENANCE ON INSTRUMENTATION , TRANSMITTERS AND CONTROLLERS.CARRY OUT ELECTRICAL MAINTENANCE SERVICEYEARLY CALIBRATION OF WORKSHOP EQUIPMENT.UPS AND BATTERIES MAINTENANCE AT GUIOGP(CORPORATE SUPPORT CONTRACT SERVICES) .SERVICE OF CORROSION PROBES &amp; COUPON AND ANALYSIS OF CORROSION PRODUCT IN GBARAN UBIE..REPLACEMENT SPARES FOR CONTROL VALVES; ESD VALVES.REHABILITATION OF GENSET ALTERNATORS, AVRS, EIS,EARTHING SYSTEMS, AND LV SWITCHBOARDS.PROVISION OF WORKSHOP SERVICES FOR GBARAN UBIE.PROVISION OF SPECIALIZED MAINTENANCE SUPPORT FOR EGGS2 FISCAL GAS METERING SYSTEM.ESD/OSD TEST  CPF&amp; REMOTE ( 6 MONTHLY &amp; 1 YEARLY).CORRECTIVE MAINTENANCE ON FLARE TIP (INCLUDING SPARES).COMPRESSORS AND DRIVERS MAINTENANCE PER FACILITI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3B.FAC.724FC"/>
    <s v="IMOR 3 BOOSTER FACILITY CORRECTIVE MTCE"/>
    <s v="O.NG.PEL.GAS.724FC"/>
    <s v="LAND AREA EAST (PEL) GAS FACILITIES CORRECTIVE MAINTENANCE (PRODUCTION MAINTENANCE – GAS (ONSHORE))"/>
    <s v="IRETI OMOTOSO"/>
    <s v="PRODUCTION"/>
    <n v="413003"/>
    <n v="4130"/>
    <s v="GAS"/>
    <s v="BASE JV"/>
    <s v="PRODUCTION"/>
    <s v="PRODUCTION"/>
    <s v="Asset Manager, Land East Hub"/>
    <s v="Asset Management Integration Lead"/>
    <x v="1"/>
    <s v="FUBARA.AMAKIRI@SHELL.COM"/>
    <x v="0"/>
    <s v="OPEX"/>
    <s v="NON SAL"/>
    <s v="N/A"/>
    <s v="N/A"/>
    <s v="N_IMOR_EL1_N01"/>
    <s v="P233 Facilities Maintenance"/>
    <s v="S7200 Services"/>
    <s v="A2140 Facilities Maintenance"/>
    <n v="0"/>
    <n v="0"/>
    <n v="0"/>
    <n v="0"/>
    <n v="0"/>
    <m/>
    <m/>
    <n v="0"/>
    <n v="0"/>
    <m/>
    <n v="0"/>
    <n v="0"/>
    <n v="0"/>
    <n v="0"/>
    <n v="0"/>
    <n v="0"/>
    <s v="REPAIRS AND REPLACEMENT OF CONTROL VALVES, ESD V/V ,MSDV, AND RECERTIFCATION OF FAILED RVS.REPAIR WORKS ON WAUKESHA ENGINES .PROVISION OF SPARE PARTS FOR MTCE OF WAUKESHA ENGINES FOR CORRECTIVE ACTIONS  E.G STARTER MOTOR, FUEL GAS REGULATOR ETC.ANNUAL MAINTENANCE BUDGET FOR ELECTRICAL REPAIR OF EARTHING SYSTEM,TERMINALS,LIGHTNING ETCREPLACEMENT OF LIGHTING BULBS AND  FITTINGS .CORRECTIVE MAINTENANCE ON INSTRUMENTATION , TRANSMITTERS AND CONTROLLERS.CARRY OUT ELECTRICAL MAINTENANCE SERVICEYEARLY CALIBRATION OF WORKSHOP EQUIPMENT.UPS AND BATTERIES MAINTENANCE AT GUIOGP(CORPORATE SUPPORT CONTRACT SERVICES) .SERVICE OF CORROSION PROBES &amp; COUPON AND ANALYSIS OF CORROSION PRODUCT IN GBARAN UBIE..REPLACEMENT SPARES FOR CONTROL VALVES; ESD VALVES.REHABILITATION OF GENSET ALTERNATORS, AVRS, EIS,EARTHING SYSTEMS, AND LV SWITCHBOARDS.PROVISION OF WORKSHOP SERVICES FOR GBARAN UBIE.PROVISION OF SPECIALIZED MAINTENANCE SUPPORT FOR EGGS2 FISCAL GAS METERING SYSTEM.ESD/OSD TEST  CPF&amp; REMOTE ( 6 MONTHLY &amp; 1 YEARLY).CORRECTIVE MAINTENANCE ON FLARE TIP (INCLUDING SPARES).COMPRESSORS AND DRIVERS MAINTENANCE PER FACILITI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GA.FAC.724FC"/>
    <s v="PAE AGBADA  AGG CORRECTIVE MAINT"/>
    <s v="O.NG.PEL.GAS.724FC_DGS"/>
    <s v="LAND AREA EAST (PEL) GAS FACILITIES CORRECTIVE MAINTENANCE (PRODUCTION MAINTENANCE – GAS (ONSHORE))"/>
    <s v="IRETI OMOTOSO"/>
    <s v="PRODUCTION"/>
    <n v="413003"/>
    <n v="4130"/>
    <s v="GAS"/>
    <s v="DOMGAS/IPP"/>
    <s v="PRODUCTION"/>
    <s v="PRODUCTION"/>
    <s v="Asset Manager, Land East Hub"/>
    <s v="Asset Management Integration Lead"/>
    <x v="1"/>
    <s v="DENNIS.ONYEBUCHIE@SHELL.COM"/>
    <x v="0"/>
    <s v="OPEX"/>
    <s v="NON SAL"/>
    <s v="N/A"/>
    <s v="N/A"/>
    <s v="N_AGBD_EL1_N01"/>
    <s v="P233 Facilities Maintenance - Gas"/>
    <s v="S7200 Services"/>
    <s v="A2140 Facilities Maintenance"/>
    <n v="165522.28999999992"/>
    <n v="346673.48999999993"/>
    <n v="6954612.7083329"/>
    <n v="97000"/>
    <n v="119802.00887978"/>
    <n v="6954612.7083329"/>
    <n v="97000"/>
    <n v="119802.00887978"/>
    <n v="0"/>
    <m/>
    <n v="93835489.986662492"/>
    <n v="858165.90136836644"/>
    <n v="1165823.2455869319"/>
    <n v="93835489.986662492"/>
    <n v="858165.90136836644"/>
    <n v="1165823.2455869319"/>
    <s v="Instrument Maintenance contract for Agbad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983.5007399816659"/>
    <n v="9983.5007399816659"/>
    <n v="9983.5007399816659"/>
    <n v="9983.5007399816659"/>
    <n v="9983.5007399816659"/>
    <n v="9983.5007399816659"/>
    <n v="9983.5007399816659"/>
    <n v="9983.5007399816659"/>
    <n v="9983.5007399816659"/>
    <n v="9983.5007399816659"/>
    <n v="9983.5007399816659"/>
    <n v="9983.5007399816659"/>
    <n v="119802.00887978"/>
    <n v="35940.602663933998"/>
  </r>
  <r>
    <s v="O.NG.PAE.AGC.FAC.724FC"/>
    <s v="PAE AGBADA NAG FAC CORRECTIVE MTC"/>
    <s v="O.NG.PEL.GAS.724FC_DGS"/>
    <s v="LAND AREA EAST (PEL) GAS FACILITIES CORRECTIVE MAINTENANCE (PRODUCTION MAINTENANCE – GAS (ONSHORE))"/>
    <s v="IRETI OMOTOSO"/>
    <s v="PRODUCTION"/>
    <n v="413003"/>
    <n v="4130"/>
    <s v="GAS"/>
    <s v="DOMGAS/IPP"/>
    <s v="PRODUCTION"/>
    <s v="PRODUCTION"/>
    <s v="Asset Manager, Land East Hub"/>
    <s v="Asset Management Integration Lead"/>
    <x v="1"/>
    <s v="DENNIS.ONYEBUCHIE@SHELL.COM"/>
    <x v="0"/>
    <s v="OPEX"/>
    <s v="NON SAL"/>
    <s v="N/A"/>
    <s v="N/A"/>
    <s v="N_AGBD_EL1_N01"/>
    <s v="P233 Facilities Maintenance - Gas"/>
    <s v="S7200 Services"/>
    <s v="A2140 Facilities Maintenance"/>
    <n v="0"/>
    <n v="0"/>
    <n v="7045215.9083328992"/>
    <n v="23440"/>
    <n v="46539.068551911143"/>
    <n v="7045215.9083328992"/>
    <n v="23440"/>
    <n v="46539.068551911143"/>
    <n v="0"/>
    <m/>
    <n v="0"/>
    <n v="0"/>
    <n v="0"/>
    <n v="0"/>
    <n v="0"/>
    <n v="0"/>
    <s v="Repairs of Genset alternators, AVRs, EIS,Earthing systems, Electric Motors and LV switchboard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878.2557126592619"/>
    <n v="3878.2557126592619"/>
    <n v="3878.2557126592619"/>
    <n v="3878.2557126592619"/>
    <n v="3878.2557126592619"/>
    <n v="3878.2557126592619"/>
    <n v="3878.2557126592619"/>
    <n v="3878.2557126592619"/>
    <n v="3878.2557126592619"/>
    <n v="3878.2557126592619"/>
    <n v="3878.2557126592619"/>
    <n v="3878.2557126592619"/>
    <n v="46539.068551911128"/>
    <n v="13961.720565573343"/>
  </r>
  <r>
    <s v="O.NG.PCW.OKF.FAC.724FC"/>
    <s v="PCW OPUKUSHI F/S FACIL CORR. MTC"/>
    <s v="O.NG.PCW.FAC.724OPFC"/>
    <s v="PCW OPUKUSHI F/S FACIL CORR. MTC (PRODUCTION MAINTENANCE – OIL (ONSHORE))"/>
    <s v="IRETI OMOTOSO"/>
    <s v="PRODUCTION"/>
    <n v="413001"/>
    <n v="4130"/>
    <s v="OF-MTCE"/>
    <s v="BASE JV"/>
    <s v="PRODUCTION"/>
    <s v="PRODUCTION"/>
    <s v="Asset Manager, Swamp West Hub"/>
    <s v="Asset Management Integration Lead"/>
    <x v="7"/>
    <s v="SAMUEL.AKPORHUARHO@SHELL.COM"/>
    <x v="0"/>
    <s v="OPEX"/>
    <s v="NON SAL"/>
    <s v="N/A"/>
    <s v="N/A"/>
    <s v="N_OPUK_WS2_N02"/>
    <s v="P233 Facilities Maintenance"/>
    <s v="S7200 Services"/>
    <s v="A2140 Facilities Maintenance"/>
    <n v="43105.789999999994"/>
    <n v="55928.969999999987"/>
    <n v="46124270.887391999"/>
    <n v="174395.62"/>
    <n v="325622.73766358034"/>
    <n v="42291150.817391999"/>
    <n v="90450"/>
    <n v="229109.51087669507"/>
    <n v="-96513.226786885265"/>
    <m/>
    <n v="46124270.887391999"/>
    <n v="174395.61999999997"/>
    <n v="325622.73766358034"/>
    <n v="47722544.356282495"/>
    <n v="162029.22623887673"/>
    <n v="318496.58478406526"/>
    <s v="Deployment of shielded ignition system for 2 Gas engines at Opukushi FS._x000a_Cost of Spare per Pump @ F$$36.5k = F$73k_x000a_Installation cost per pump @  N640,5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135.228138631694"/>
    <n v="27135.228138631694"/>
    <n v="27135.228138631694"/>
    <n v="27135.228138631694"/>
    <n v="27135.228138631694"/>
    <n v="27135.228138631694"/>
    <n v="27135.228138631694"/>
    <n v="27135.228138631694"/>
    <n v="27135.228138631694"/>
    <n v="27135.228138631694"/>
    <n v="27135.228138631694"/>
    <n v="27135.228138631694"/>
    <n v="325622.73766358034"/>
    <n v="97686.821299074101"/>
  </r>
  <r>
    <s v="O.NG.PCW.OKF.FAC.724FP"/>
    <s v="PCW OPUKUSHI F/S FACIL PREV. MTC"/>
    <s v="O.NG.PCW.FAC.724OPFP"/>
    <s v="PCW OPUKUSHI F/S FACIL PREV. MTC (PRODUCTION MAINTENANCE – OIL (ONSHORE))"/>
    <s v="IRETI OMOTOSO"/>
    <s v="PRODUCTION"/>
    <n v="413001"/>
    <n v="4130"/>
    <s v="OF-MTCE"/>
    <s v="BASE JV"/>
    <s v="PRODUCTION"/>
    <s v="PRODUCTION"/>
    <s v="Asset Manager, Swamp West Hub"/>
    <s v="Asset Management Integration Lead"/>
    <x v="7"/>
    <s v="SAMUEL.AKPORHUARHO@SHELL.COM"/>
    <x v="0"/>
    <s v="OPEX"/>
    <s v="NON SAL"/>
    <s v="N/A"/>
    <s v="N/A"/>
    <s v="N_OPUK_WS2_N02"/>
    <s v="P233 Facilities Maintenance"/>
    <s v="S7200 Services"/>
    <s v="A2140 Facilities Maintenance"/>
    <n v="43785.47"/>
    <n v="254980.90000000002"/>
    <n v="56656041.634783998"/>
    <n v="323563.63"/>
    <n v="509321.14355666889"/>
    <n v="56656041.634783998"/>
    <n v="323563.63"/>
    <n v="509321.14355666889"/>
    <n v="0"/>
    <m/>
    <n v="56656041.634783998"/>
    <n v="323563.63"/>
    <n v="509321.14355666883"/>
    <n v="58734246.325131446"/>
    <n v="299083.26747104072"/>
    <n v="491654.56689770118"/>
    <s v="24 monthly Logic Panel Overhaul (instrument intervention and Logic panel overhaul)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2443.428629722403"/>
    <n v="42443.428629722403"/>
    <n v="42443.428629722403"/>
    <n v="42443.428629722403"/>
    <n v="42443.428629722403"/>
    <n v="42443.428629722403"/>
    <n v="42443.428629722403"/>
    <n v="42443.428629722403"/>
    <n v="42443.428629722403"/>
    <n v="42443.428629722403"/>
    <n v="42443.428629722403"/>
    <n v="42443.428629722403"/>
    <n v="509321.14355666871"/>
    <n v="152796.34306700065"/>
  </r>
  <r>
    <s v="O.NG.PAE.GBE.FAC.724FC"/>
    <s v=" PAE GBARAN EPF FACILITIES CORR MTC"/>
    <s v="O.NG.PEL.GAS.724FC_DGS"/>
    <s v="LAND AREA EAST (PEL) GAS FACILITIES CORRECTIVE MAINTENANCE (PRODUCTION MAINTENANCE – GAS (ONSHORE))"/>
    <s v="IRETI OMOTOSO"/>
    <s v="PRODUCTION"/>
    <n v="413003"/>
    <n v="4130"/>
    <s v="GAS"/>
    <s v="DOMGAS/IPP"/>
    <s v="PRODUCTION"/>
    <s v="PRODUCTION"/>
    <s v="Asset Manager, Central Hub"/>
    <s v="Asset Management Integration Lead"/>
    <x v="1"/>
    <s v="DENNIS.ONYEBUCHIE@SHELL.COM"/>
    <x v="0"/>
    <s v="OPEX"/>
    <s v="NON SAL"/>
    <s v="N/A"/>
    <s v="N/A"/>
    <s v="N_GBAR_EL2_G01"/>
    <s v="P233 Facilities Maintenance - Gas"/>
    <s v="S7200 Services"/>
    <s v="A2140 Facilities Maintenance"/>
    <n v="0"/>
    <n v="3953.64"/>
    <n v="9780000.0000000037"/>
    <n v="218480.5"/>
    <n v="250546.07377049181"/>
    <n v="9780000.0000000037"/>
    <n v="218480.5"/>
    <n v="250546.07377049181"/>
    <n v="0"/>
    <m/>
    <n v="0"/>
    <n v="0"/>
    <n v="0"/>
    <n v="0"/>
    <n v="0"/>
    <n v="0"/>
    <s v="Provision of Maintenance Support Service for EPF"/>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878.839480874318"/>
    <n v="20878.839480874318"/>
    <n v="20878.839480874318"/>
    <n v="20878.839480874318"/>
    <n v="20878.839480874318"/>
    <n v="20878.839480874318"/>
    <n v="20878.839480874318"/>
    <n v="20878.839480874318"/>
    <n v="20878.839480874318"/>
    <n v="20878.839480874318"/>
    <n v="20878.839480874318"/>
    <n v="20878.839480874318"/>
    <n v="250546.07377049176"/>
    <n v="75163.822131147535"/>
  </r>
  <r>
    <s v="O.NG.PAE.IMA.FAC.724FC"/>
    <s v="PAE IMO RIVER 1 AGG CORRECTIVE MAINT"/>
    <s v="O.NG.PEL.GAS.724FC_DGS"/>
    <s v="LAND AREA EAST (PEL) GAS FACILITIES CORRECTIVE MAINTENANCE (PRODUCTION MAINTENANCE – GAS (ONSHORE))"/>
    <s v="IRETI OMOTOSO"/>
    <s v="PRODUCTION"/>
    <n v="413003"/>
    <n v="4130"/>
    <s v="GAS"/>
    <s v="DOMGAS/IPP"/>
    <s v="PRODUCTION"/>
    <s v="PRODUCTION"/>
    <s v="Asset Manager, Land East Hub"/>
    <s v="Asset Management Integration Lead"/>
    <x v="1"/>
    <s v="DENNIS.ONYEBUCHIE@SHELL.COM"/>
    <x v="0"/>
    <s v="OPEX"/>
    <s v="NON SAL"/>
    <s v="N/A"/>
    <s v="N/A"/>
    <s v="N_IMOR_EL1_N01"/>
    <s v="P233 Facilities Maintenance - Gas"/>
    <s v="S7200 Services"/>
    <s v="A2140 Facilities Maintenance"/>
    <n v="323836.20000000007"/>
    <n v="257718.74999999997"/>
    <n v="14324650.334998347"/>
    <n v="203993.6506841832"/>
    <n v="250959.71735630895"/>
    <n v="14324650.334998347"/>
    <n v="203993.6506841832"/>
    <n v="250959.71735630895"/>
    <n v="0"/>
    <m/>
    <n v="0"/>
    <n v="0"/>
    <n v="0"/>
    <n v="0"/>
    <n v="0"/>
    <n v="0"/>
    <s v="Compressors and Turbine corrective maintenance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913.309779692412"/>
    <n v="20913.309779692412"/>
    <n v="20913.309779692412"/>
    <n v="20913.309779692412"/>
    <n v="20913.309779692412"/>
    <n v="20913.309779692412"/>
    <n v="20913.309779692412"/>
    <n v="20913.309779692412"/>
    <n v="20913.309779692412"/>
    <n v="20913.309779692412"/>
    <n v="20913.309779692412"/>
    <n v="20913.309779692412"/>
    <n v="250959.71735630895"/>
    <n v="75287.915206892678"/>
  </r>
  <r>
    <s v="O.NG.PAE.OGC.FAC.724FC"/>
    <s v="PAE OBIGBO NAG FACILITIES CORR. MTC"/>
    <s v="O.NG.PEL.GAS.724FC_DGS"/>
    <s v="LAND AREA EAST (PEL) GAS FACILITIES CORRECTIVE MAINTENANCE (PRODUCTION MAINTENANCE – GAS (ONSHORE))"/>
    <s v="IRETI OMOTOSO"/>
    <s v="PRODUCTION"/>
    <n v="413003"/>
    <n v="4130"/>
    <s v="GAS"/>
    <s v="DOMGAS/IPP"/>
    <s v="PRODUCTION"/>
    <s v="PRODUCTION"/>
    <s v="Asset Manager, Land East Hub"/>
    <s v="Asset Management Integration Lead"/>
    <x v="1"/>
    <s v="DENNIS.ONYEBUCHIE@SHELL.COM"/>
    <x v="0"/>
    <s v="OPEX"/>
    <s v="NON SAL"/>
    <s v="N/A"/>
    <s v="N/A"/>
    <s v="N_OBGN_EL1_G01"/>
    <s v="P233 Facilities Maintenance - Gas"/>
    <s v="S7200 Services"/>
    <s v="A2140 Facilities Maintenance"/>
    <n v="179335.74000000002"/>
    <n v="173853.89"/>
    <n v="32406360.700000003"/>
    <n v="111258.1"/>
    <n v="217508.4629508197"/>
    <n v="32406360.700000003"/>
    <n v="111258.1"/>
    <n v="217508.4629508197"/>
    <n v="0"/>
    <m/>
    <n v="0"/>
    <n v="0"/>
    <n v="0"/>
    <n v="0"/>
    <n v="0"/>
    <n v="0"/>
    <s v="Repairs of Genset alternators, AVRs, EIS,Earthing systems, and LV switchboard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125.705245901641"/>
    <n v="18125.705245901641"/>
    <n v="18125.705245901641"/>
    <n v="18125.705245901641"/>
    <n v="18125.705245901641"/>
    <n v="18125.705245901641"/>
    <n v="18125.705245901641"/>
    <n v="18125.705245901641"/>
    <n v="18125.705245901641"/>
    <n v="18125.705245901641"/>
    <n v="18125.705245901641"/>
    <n v="18125.705245901641"/>
    <n v="217508.46295081975"/>
    <n v="65252.538885245907"/>
  </r>
  <r>
    <s v="O.NG.PCW.OTF.FAC.71300"/>
    <s v="PCW OGBOTOBO F/S FACIL OPERATIONS"/>
    <s v="O.NG.PCW.FAC.71300E"/>
    <s v="SOUTHERN SWAMP (PWC) OIL FACILITIES OPERATIONS (WASTE MANAGEMENT )"/>
    <s v="IRETI OMOTOSO"/>
    <s v="PRODUCTION"/>
    <n v="412001"/>
    <n v="4120"/>
    <s v="OF-MTCE"/>
    <s v="BASE JV"/>
    <s v="PRODUCTION"/>
    <s v="PRODUCTION"/>
    <s v="Asset Manager, Swamp West Hub"/>
    <s v="Asset Management Integration Lead"/>
    <x v="7"/>
    <s v="RICHARD.ITENE@SHELL.COM"/>
    <x v="0"/>
    <s v="OPEX"/>
    <s v="NON SAL"/>
    <s v="N/A"/>
    <s v="N/A"/>
    <s v="N_BENS_WS2_N02"/>
    <s v="P231 Production Operations"/>
    <s v="S7200 Services"/>
    <s v="A2110 Production Operations"/>
    <n v="111869.44"/>
    <n v="119863.57999999997"/>
    <n v="0"/>
    <n v="0"/>
    <n v="0"/>
    <n v="0"/>
    <n v="0"/>
    <n v="0"/>
    <n v="0"/>
    <m/>
    <n v="0"/>
    <n v="0"/>
    <n v="0"/>
    <n v="0"/>
    <n v="0"/>
    <n v="0"/>
    <s v="STATION GRASS CUTTING  AND CLEARING OF BREAK AROUND THE FLOW STATION FENCE.PROVISION FOR 4 MAPO SUPPORT SERVICES @N4,877,893 PER PERSON FOR 4 PERSONS.PAYMENT FOR HLO/HDA SERVICES FOR OGBOTOBO FLOWSTATION.OGBOTOBO FLOW STATION AND WELL HEAD  SURVEILLANCE (OGBOTOBO SECURITY &amp; SURVEILLANCE).OGBOTOBO FLOW STATION AND WELL HEAD  SURVEILLANCE (AGBAYA SURVEILLANCE SERVICES)_x000d__x000a_.FACILITY STATION AND GENERAL HOUSE KEE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NA.FAC.724FC"/>
    <s v="PAE OBIGBO N AGG CORRECTIVE MAINT"/>
    <s v="O.NG.PEL.GAS.724FC_DGS"/>
    <s v="LAND AREA EAST (PEL) GAS FACILITIES CORRECTIVE MAINTENANCE (PRODUCTION MAINTENANCE – GAS (ONSHORE))"/>
    <s v="IRETI OMOTOSO"/>
    <s v="PRODUCTION"/>
    <n v="413003"/>
    <n v="4130"/>
    <s v="GAS"/>
    <s v="DOMGAS/IPP"/>
    <s v="PRODUCTION"/>
    <s v="PRODUCTION"/>
    <s v="Asset Manager, Land East Hub"/>
    <s v="Asset Management Integration Lead"/>
    <x v="1"/>
    <s v="DENNIS.ONYEBUCHIE@SHELL.COM"/>
    <x v="0"/>
    <s v="OPEX"/>
    <s v="NON SAL"/>
    <s v="N/A"/>
    <s v="N/A"/>
    <s v="N_OBGN_EL1_G01"/>
    <s v="P233 Facilities Maintenance - Gas"/>
    <s v="S7200 Services"/>
    <s v="A2140 Facilities Maintenance"/>
    <n v="290452.11999999994"/>
    <n v="526228.11"/>
    <n v="23324650.334998347"/>
    <n v="203993.6506841832"/>
    <n v="280467.91407762037"/>
    <n v="23324650.334998347"/>
    <n v="203993.6506841832"/>
    <n v="280467.91407762037"/>
    <n v="0"/>
    <m/>
    <n v="0"/>
    <n v="0"/>
    <n v="0"/>
    <n v="0"/>
    <n v="0"/>
    <n v="0"/>
    <s v="Instrument Maintenance contrac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372.326173135029"/>
    <n v="23372.326173135029"/>
    <n v="23372.326173135029"/>
    <n v="23372.326173135029"/>
    <n v="23372.326173135029"/>
    <n v="23372.326173135029"/>
    <n v="23372.326173135029"/>
    <n v="23372.326173135029"/>
    <n v="23372.326173135029"/>
    <n v="23372.326173135029"/>
    <n v="23372.326173135029"/>
    <n v="23372.326173135029"/>
    <n v="280467.91407762031"/>
    <n v="84140.374223286111"/>
  </r>
  <r>
    <s v="O.NG.PCW.OTF.FAC.724FC"/>
    <s v="PCW OGBOTOBO F/S FACIL CORR. MTC"/>
    <s v="O.NG.PCW.FAC.724OGFC"/>
    <s v="PCW OGBOTOBO F/S FACIL CORR. MTC (PRODUCTION MAINTENANCE – OIL (ONSHORE))"/>
    <s v="IRETI OMOTOSO"/>
    <s v="PRODUCTION"/>
    <n v="413001"/>
    <n v="4130"/>
    <s v="OF-MTCE"/>
    <s v="BASE JV"/>
    <s v="PRODUCTION"/>
    <s v="PRODUCTION"/>
    <s v="Asset Manager, Swamp West Hub"/>
    <s v="Asset Management Integration Lead"/>
    <x v="7"/>
    <s v="SAMUEL.AKPORHUARHO@SHELL.COM"/>
    <x v="0"/>
    <s v="OPEX"/>
    <s v="NON SAL"/>
    <s v="N/A"/>
    <s v="N/A"/>
    <s v="N_BENS_WS2_N02"/>
    <s v="P233 Facilities Maintenance"/>
    <s v="S7200 Services"/>
    <s v="A2140 Facilities Maintenance"/>
    <n v="0"/>
    <n v="0"/>
    <n v="0"/>
    <n v="0"/>
    <n v="0"/>
    <n v="0"/>
    <n v="0"/>
    <n v="0"/>
    <n v="0"/>
    <m/>
    <n v="0"/>
    <n v="0"/>
    <n v="0"/>
    <n v="0"/>
    <n v="0"/>
    <n v="0"/>
    <s v="SPARES REQUIREMENT FOR PRESERVATION ACTIV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OTF.FAC.724FP"/>
    <s v="PCW OGBOTOBO F/S FACIL PREV. MTC"/>
    <s v="O.NG.PCW.FAC.724OGFP"/>
    <s v="PCW OGBOTOBO F/S FACIL PREV. MTC (PRODUCTION MAINTENANCE – OIL (ONSHORE))"/>
    <s v="IRETI OMOTOSO"/>
    <s v="PRODUCTION"/>
    <n v="413001"/>
    <n v="4130"/>
    <s v="OF-MTCE"/>
    <s v="BASE JV"/>
    <s v="PRODUCTION"/>
    <s v="PRODUCTION"/>
    <s v="Asset Manager, Swamp West Hub"/>
    <s v="Asset Management Integration Lead"/>
    <x v="7"/>
    <s v="SAMUEL.AKPORHUARHO@SHELL.COM"/>
    <x v="0"/>
    <s v="OPEX"/>
    <s v="NON SAL"/>
    <s v="N/A"/>
    <s v="N/A"/>
    <s v="N_BENS_WS2_N02"/>
    <s v="P233 Facilities Maintenance"/>
    <s v="S7200 Services"/>
    <s v="A2140 Facilities Maintenance"/>
    <n v="71.22"/>
    <n v="1392.73"/>
    <n v="0"/>
    <n v="0"/>
    <n v="0"/>
    <n v="0"/>
    <n v="0"/>
    <n v="0"/>
    <n v="0"/>
    <m/>
    <n v="0"/>
    <n v="0"/>
    <n v="0"/>
    <n v="0"/>
    <n v="0"/>
    <n v="0"/>
    <s v="SPARES REQUIREMENT FOR PRESERVATION ACTIV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1B.FAC.724FP"/>
    <s v="AGBADA 1 BOOSTER FACILITY PREVENTIVE MTC"/>
    <s v="O.NG.PEL.GAS.724FP"/>
    <s v="LAND AREA EAST (PEL) GAS FACILITIES PREVENTIVE MAINTENANCE (PRODUCTION MAINTENANCE – GAS (ONSHORE))"/>
    <s v="IRETI OMOTOSO"/>
    <s v="PRODUCTION"/>
    <n v="413003"/>
    <n v="4130"/>
    <s v="GAS"/>
    <s v="BASE JV"/>
    <s v="PRODUCTION"/>
    <s v="PRODUCTION"/>
    <s v="Asset Manager, Land East Hub"/>
    <s v="Asset Management Integration Lead"/>
    <x v="1"/>
    <s v="FUBARA.AMAKIRI@SHELL.COM"/>
    <x v="0"/>
    <s v="OPEX"/>
    <s v="NON SAL"/>
    <s v="N/A"/>
    <s v="N/A"/>
    <s v="N_AGBD_EL1_N01"/>
    <s v="P233 Facilities Maintenance"/>
    <s v="S7200 Services"/>
    <s v="A2140 Facilities Maintenance"/>
    <n v="49267.840000000004"/>
    <n v="1754.6"/>
    <n v="51849400"/>
    <n v="617146"/>
    <n v="787144.03278688528"/>
    <n v="51849400"/>
    <n v="117146"/>
    <n v="287144.03278688528"/>
    <n v="-500000"/>
    <m/>
    <n v="447349250.23999995"/>
    <n v="4747274.0573999994"/>
    <n v="6213992.9106459003"/>
    <n v="447349250.23999995"/>
    <n v="4747274.0573999994"/>
    <n v="6213992.9106459003"/>
    <s v="Agbada Booster Compressor Annual  Inspection_x000a_1 FSR  for 10 days @ F$2,100 each per day =F$ 21,000_x000a_Booster Compressor Spares @ F$ 150,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595.336065573763"/>
    <n v="65595.336065573763"/>
    <n v="65595.336065573763"/>
    <n v="65595.336065573763"/>
    <n v="65595.336065573763"/>
    <n v="65595.336065573763"/>
    <n v="65595.336065573763"/>
    <n v="65595.336065573763"/>
    <n v="65595.336065573763"/>
    <n v="65595.336065573763"/>
    <n v="65595.336065573763"/>
    <n v="65595.336065573763"/>
    <n v="787144.03278688493"/>
    <n v="236143.20983606557"/>
  </r>
  <r>
    <s v="O.NG.PAE.GBA.FAC.724FP"/>
    <s v="GBARAN AGG FAC PREV MTC"/>
    <s v="O.NG.PEL.GAS.724FP"/>
    <s v="LAND AREA EAST (PEL) GAS FACILITIES PREVENTIVE MAINTENANCE (PRODUCTION MAINTENANCE – GAS (ONSHORE))"/>
    <s v="IRETI OMOTOSO"/>
    <s v="PRODUCTION"/>
    <n v="413003"/>
    <n v="4130"/>
    <s v="GAS"/>
    <s v="BASE JV"/>
    <s v="PRODUCTION"/>
    <s v="PRODUCTION"/>
    <s v="Asset Manager, Central Hub"/>
    <s v="Asset Management Integration Lead"/>
    <x v="1"/>
    <s v="FUBARA.AMAKIRI@SHELL.COM"/>
    <x v="0"/>
    <s v="OPEX"/>
    <s v="NON SAL"/>
    <s v="N/A"/>
    <s v="N/A"/>
    <s v="N_GBAR_EL2_G01"/>
    <s v="P233 Facilities Maintenance - Gas"/>
    <s v="S7200 Services"/>
    <s v="A2140 Facilities Maintenance"/>
    <n v="119835.07000000002"/>
    <n v="204472.77000000005"/>
    <n v="0"/>
    <n v="60200"/>
    <n v="60200"/>
    <n v="0"/>
    <n v="60200"/>
    <n v="60200"/>
    <n v="0"/>
    <m/>
    <n v="0"/>
    <n v="0"/>
    <n v="0"/>
    <n v="0"/>
    <n v="0"/>
    <n v="0"/>
    <s v="Power Generation and Distribution System; Mains distribution, Transformer, fuse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016.6666666666661"/>
    <n v="5016.6666666666661"/>
    <n v="5016.6666666666661"/>
    <n v="5016.6666666666661"/>
    <n v="5016.6666666666661"/>
    <n v="5016.6666666666661"/>
    <n v="5016.6666666666661"/>
    <n v="5016.6666666666661"/>
    <n v="5016.6666666666661"/>
    <n v="5016.6666666666661"/>
    <n v="5016.6666666666661"/>
    <n v="5016.6666666666661"/>
    <n v="60199.999999999978"/>
    <n v="18060"/>
  </r>
  <r>
    <s v="O.NG.PCW.SBF.FAC.724FC"/>
    <s v="PCW SOUTH BANK F/S FACIL CORR. MTC"/>
    <s v="O.NG.PCW.FAC.724SBFC"/>
    <s v="PCW SOUTH BANK F/S FACIL CORR.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_FORC_WS1_G01"/>
    <s v="P233 Facilities Maintenance"/>
    <s v="S7200 Services"/>
    <s v="A2140 Facilities Maintenance"/>
    <n v="20346.91"/>
    <n v="36873.61"/>
    <n v="17481825.591314573"/>
    <n v="117060.51670256442"/>
    <n v="174377.97765769417"/>
    <n v="17481825.591314573"/>
    <n v="117060.51670256442"/>
    <n v="174377.97765769417"/>
    <n v="0"/>
    <m/>
    <n v="17481825.591314573"/>
    <n v="117060.51670256442"/>
    <n v="174377.97765769414"/>
    <n v="18123077.801871419"/>
    <n v="108203.88505114529"/>
    <n v="167623.81227039584"/>
    <s v="Corrective maintenance activities on Field instruments, USM,  inplot-pi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531.49813814118"/>
    <n v="14531.49813814118"/>
    <n v="14531.49813814118"/>
    <n v="14531.49813814118"/>
    <n v="14531.49813814118"/>
    <n v="14531.49813814118"/>
    <n v="14531.49813814118"/>
    <n v="14531.49813814118"/>
    <n v="14531.49813814118"/>
    <n v="14531.49813814118"/>
    <n v="14531.49813814118"/>
    <n v="14531.49813814118"/>
    <n v="174377.97765769417"/>
    <n v="52313.393297308248"/>
  </r>
  <r>
    <s v="O.NG.PAE.GBG.FAC.724FP"/>
    <s v="GBARAN G/P FAC PREV MTC"/>
    <s v="O.NG.PEL.GAS.724FP"/>
    <s v="LAND AREA EAST (PEL) GAS FACILITIES PREVENTIVE MAINTENANCE (PRODUCTION MAINTENANCE – GAS (ONSHORE))"/>
    <s v="IRETI OMOTOSO"/>
    <s v="PRODUCTION"/>
    <n v="413003"/>
    <n v="4130"/>
    <s v="GAS"/>
    <s v="BASE JV"/>
    <s v="PRODUCTION"/>
    <s v="PRODUCTION"/>
    <s v="Asset Manager, Central Hub"/>
    <s v="Asset Management Integration Lead"/>
    <x v="1"/>
    <s v="FUBARA.AMAKIRI@SHELL.COM"/>
    <x v="0"/>
    <s v="OPEX"/>
    <s v="NON SAL"/>
    <s v="N/A"/>
    <s v="N/A"/>
    <s v="N_GBAR_EL2_G01"/>
    <s v="P233 Facilities Maintenance - Gas"/>
    <s v="S7200 Services"/>
    <s v="A2140 Facilities Maintenance"/>
    <n v="409584.92"/>
    <n v="1022009.4999999998"/>
    <n v="391168850.23999995"/>
    <n v="4013128.0573999998"/>
    <n v="5295648.8778590159"/>
    <n v="391168850.23999995"/>
    <n v="3013128.0573999998"/>
    <n v="4295648.8778590159"/>
    <n v="-1000000"/>
    <m/>
    <n v="0"/>
    <n v="0"/>
    <n v="0"/>
    <n v="0"/>
    <n v="0"/>
    <n v="0"/>
    <s v="Rehabilitation of Perimeter / facility lights for 4 Units at Gbaran Oil / NAG, Kolocreek RIF, Zarama RIF, CEAG fittings / Abacus lights 20 fittings per facility @ F$ 1,500 each = F$30,000, _x000a__x000a_Services &amp; FTO N3,125.000 EACH = N12,500,000._x000a_TOTAL =F$ 160,984 + 5% VAT = F$ 169,033 (REF PR 10597922)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41304.07315491798"/>
    <n v="441304.07315491798"/>
    <n v="441304.07315491798"/>
    <n v="441304.07315491798"/>
    <n v="441304.07315491798"/>
    <n v="441304.07315491798"/>
    <n v="441304.07315491798"/>
    <n v="441304.07315491798"/>
    <n v="441304.07315491798"/>
    <n v="441304.07315491798"/>
    <n v="441304.07315491798"/>
    <n v="441304.07315491798"/>
    <n v="5295648.8778590159"/>
    <n v="1588694.6633577046"/>
  </r>
  <r>
    <s v="O.NG.PCW.SBF.FLO.71300"/>
    <s v="PCW SOUTH BANK F/S FLOWL OPERATIONS"/>
    <s v="O.NG.PCW.SBF.FLO.71300"/>
    <s v="PCW SOUTH BANK F/S FLOWL OPERATIONS"/>
    <s v="IRETI OMOTOSO"/>
    <s v="PRODUCTION"/>
    <n v="413001"/>
    <n v="4130"/>
    <s v="OF-MTCE"/>
    <s v="BASE JV"/>
    <s v="PRODUCTION"/>
    <s v="PRODUCTION"/>
    <s v="Asset Manager, Swamp West Hub"/>
    <s v="Asset Management Integration Lead"/>
    <x v="7"/>
    <s v="RICHARD.ITENE@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2B.FAC.724FP"/>
    <s v="IMOR 2 BOOSTER FACILITY PREVENTIVE MTCE"/>
    <s v="O.NG.PEL.GAS.724FP"/>
    <s v="LAND AREA EAST (PEL) GAS FACILITIES PREVENTIVE MAINTENANCE (PRODUCTION MAINTENANCE – GAS (ONSHORE))"/>
    <s v="IRETI OMOTOSO"/>
    <s v="PRODUCTION"/>
    <n v="413003"/>
    <n v="4130"/>
    <s v="GAS"/>
    <s v="BASE JV"/>
    <s v="PRODUCTION"/>
    <s v="PRODUCTION"/>
    <s v="Asset Manager, Land East Hub"/>
    <s v="Asset Management Integration Lead"/>
    <x v="1"/>
    <s v="FUBARA.AMAKIRI@SHELL.COM"/>
    <x v="0"/>
    <s v="OPEX"/>
    <s v="NON SAL"/>
    <s v="N/A"/>
    <s v="N/A"/>
    <s v="N_IMOR_EL1_N01"/>
    <s v="P233 Facilities Maintenance"/>
    <s v="S7200 Services"/>
    <s v="A2140 Facilities Maintenance"/>
    <n v="1074.28"/>
    <n v="4628.6899999999996"/>
    <n v="4331000"/>
    <n v="56800"/>
    <n v="71000"/>
    <n v="4331000"/>
    <n v="56800"/>
    <n v="71000"/>
    <n v="0"/>
    <m/>
    <n v="0"/>
    <n v="0"/>
    <n v="0"/>
    <n v="0"/>
    <n v="0"/>
    <n v="0"/>
    <s v="Imo Booster Compressor Annual  Inspection_x000a_1 FSR  for 10 days @ F$2,100 each per day =F$ 21,000_x000a_Booster Compressor Spares @ F$ 150,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916.6666666666661"/>
    <n v="5916.6666666666661"/>
    <n v="5916.6666666666661"/>
    <n v="5916.6666666666661"/>
    <n v="5916.6666666666661"/>
    <n v="5916.6666666666661"/>
    <n v="5916.6666666666661"/>
    <n v="5916.6666666666661"/>
    <n v="5916.6666666666661"/>
    <n v="5916.6666666666661"/>
    <n v="5916.6666666666661"/>
    <n v="5916.6666666666661"/>
    <n v="70999.999999999985"/>
    <n v="21300"/>
  </r>
  <r>
    <s v="O.NG.PAE.I3B.FAC.724FP"/>
    <s v="IMOR 3 BOOSTER FACILITY PREVENTIVE MTCE"/>
    <s v="O.NG.PEL.GAS.724FP"/>
    <s v="LAND AREA EAST (PEL) GAS FACILITIES PREVENTIVE MAINTENANCE (PRODUCTION MAINTENANCE – GAS (ONSHORE))"/>
    <s v="IRETI OMOTOSO"/>
    <s v="PRODUCTION"/>
    <n v="413003"/>
    <n v="4130"/>
    <s v="GAS"/>
    <s v="BASE JV"/>
    <s v="PRODUCTION"/>
    <s v="PRODUCTION"/>
    <s v="Asset Manager, Land East Hub"/>
    <s v="Asset Management Integration Lead"/>
    <x v="1"/>
    <s v="FUBARA.AMAKIRI@SHELL.COM"/>
    <x v="0"/>
    <s v="OPEX"/>
    <s v="NON SAL"/>
    <s v="N/A"/>
    <s v="N/A"/>
    <s v="N_IMOR_EL1_N01"/>
    <s v="P233 Facilities Maintenance"/>
    <s v="S7200 Services"/>
    <s v="A2140 Facilities Maintenance"/>
    <n v="8422.02"/>
    <n v="0"/>
    <n v="0"/>
    <n v="0"/>
    <n v="0"/>
    <m/>
    <m/>
    <n v="0"/>
    <n v="0"/>
    <m/>
    <n v="0"/>
    <n v="0"/>
    <n v="0"/>
    <n v="0"/>
    <n v="0"/>
    <n v="0"/>
    <s v="PROVISION OF IT SUPPORT SERVICES.POWER GENERATION AND DISTRIBUTION SYSTEMYEARLY FLOWLINE PIPING INSPECTION (FIMS).UNDERGROUND POWER CABLE DETECTOR(EZI CAT I650).TELECOMMUNICATION FACILITIES.STATUTORY INSPECTION OF PRESSURE AND RELIEF VALVES (30 MONTHLY PV/RV)AND (INCLUDING PLANT POSITIVE ISOLATION).SPECIALIST REFRIGERATION MAINTENANCE SERVICES AT GBARAN FLB AND KITCHEN.SMOKE DETECTION SYSTEM.SIEMENS S7 300/400 PLC FOR LOW VOLTAGE SWITCHBOARD.QUARTERLY CONDITION MONITORING OF ROTATING EQUIPMENT .PROVISION OF SPECIALIST HVAC SERVICES FOR GBARAN CPF AND REMOTE FACILITIES..PRESSURE GAUGE RECERTIFICATION.PM ON PROCESS CONTROL SYSTEMS.PM ON PIG LAUNCHERS AND RECEIVERS(6 MONTHLY).PM ON MOTORISED VALVES.PM ON METERS(DENSITOMETER, AGAR WATER CUT AND CLASS 1- 4 METERS – 3 &amp; 6 MONTHLY).PM ON GSOS SPIKING PUMP (4 PCS).PM ON GSOS PUMP DRIVERS(GAS ENGINE - 4 PCS).PM ON FLARE SYSTEM(BLOWERS &amp; KNOCK OUT DRUM PUMPS) INCLUDING FLARE TIP INSPECTION DURING S/D.PM ON ELECTRIC MOTORS AT CPF &amp; REMOTE MANIFOLD.PM ON DIESEL GENERATORS AT REMOTE MANIFOLDS.PM FIRE EQUIPMENT (FIRE TRUCK, TENDERS, HOSES, TANKS, ETC).MAINTENANCE QA/QC FOR IN-PLOT PIPING,ROTATING  EQUIPMENT,MECHANICAL, INSTRUMENT &amp; LIFTING EQUIPMENT CERTIFICATION FOR GBARAN.IN-PLOT PIPING STATUTORY INSPECTION .HIPPS SYSTEM MAINTENANCE.GEAR BOX REPAIRS.GBARAN LIFE PROTECTING ELECTRICAL ISOLATION EQUIPMENT (MINIMUM REQUIREMENT).FISCAL METERING VALIDATION- (QUARTERLY).FIRE WATER PUMPING SYSTEM.FIELD MAINTENANCE &amp; REPAIRS OF GBARAN UBIE UNDERGROUND/OVERHEAD CABLES .EMERGENCY GENERATOR CONTROL SYSTEM DCS/PLC/PRIME MOVER BASIC FAULT FINDING.EARTHING MAINTENANCE -QUARTERLY EARTHING AND LIGHTENING MAINTENANCE.COOLER AND HEAT EXCHANGER PM (6 MONTHLY.CERTIFICATION OF WORKSHOP TEST EQUIPMENT.CAPITAL SPARES PRESERVATION MAINTENANCE (GBU WAREHOUSE)..ATLAS COPCO ZT-15, ZT-145 AIR COMPRESSOR .ANTI-CORROSION PAINTING (5 YEARLY) FOR GBARAN NAG &amp; GBARAN OIL M/FYEARLY IN-PLOT PIPING INSPECTION .PMS ON FIRE AND GAS DETECTION SYSTEM (6 MONTHLY).INSTRUMENTS AND CONTROL SYSTEM MAINTENANCE  .ELECTRICAL SYSTEM MAINTENANCE (EARTHING AND LIGHTING INSPECTION, CATHODIC PREVENTION ETC).CONDITION MONITORING OF ROTATING EQUIPMENT ( 1M VIBRATION SURVEY, 1M OIL SAMPLING ETC).BOOSTER COMPRESSOR MAINTENANCE.30 MONTHLY RV STATUTORY INSPEC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NKB.FAC.724FP"/>
    <s v="NKALI BOOSTER FACILITY PREVENTIVE MTCE"/>
    <s v="O.NG.PEL.GAS.724FP"/>
    <s v="LAND AREA EAST (PEL) GAS FACILITIES PREVENTIVE MAINTENANCE (PRODUCTION MAINTENANCE – GAS (ONSHORE))"/>
    <s v="IRETI OMOTOSO"/>
    <s v="PRODUCTION"/>
    <n v="413003"/>
    <n v="4130"/>
    <s v="GAS"/>
    <s v="BASE JV"/>
    <s v="PRODUCTION"/>
    <s v="PRODUCTION"/>
    <s v="Asset Manager, Land East Hub"/>
    <s v="Asset Management Integration Lead"/>
    <x v="1"/>
    <s v="FUBARA.AMAKIRI@SHELL.COM"/>
    <x v="0"/>
    <s v="OPEX"/>
    <s v="NON SAL"/>
    <s v="N/A"/>
    <s v="N/A"/>
    <s v="N/A"/>
    <s v="P233 Facilities Maintenance"/>
    <s v="S7200 Services"/>
    <s v="A2140 Facilities Maintenance"/>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GA.FAC.724FP"/>
    <s v="PAE AGBADA  AGG PREVENTIVE MAINT"/>
    <s v="O.NG.PEL.GAS.724FP_DGS"/>
    <s v="LAND AREA EAST (PEL) GAS FACILITIES PREVENTIVE MAINTENANCE (PRODUCTION MAINTENANCE – GAS (ONSHORE))"/>
    <s v="IRETI OMOTOSO"/>
    <s v="PRODUCTION"/>
    <n v="413003"/>
    <n v="4130"/>
    <s v="GAS"/>
    <s v="DOMGAS/IPP"/>
    <s v="PRODUCTION"/>
    <s v="PRODUCTION"/>
    <s v="Asset Manager, Land East Hub"/>
    <s v="Asset Management Integration Lead"/>
    <x v="1"/>
    <s v="DENNIS.ONYEBUCHIE@SHELL.COM"/>
    <x v="0"/>
    <s v="OPEX"/>
    <s v="NON SAL"/>
    <s v="N/A"/>
    <s v="N/A"/>
    <s v="N_AGBD_EL1_N01"/>
    <s v="P233 Facilities Maintenance - Gas"/>
    <s v="S7200 Services"/>
    <s v="A2140 Facilities Maintenance"/>
    <n v="410897.71"/>
    <n v="208241.15999999997"/>
    <n v="12401981.192500001"/>
    <n v="286530"/>
    <n v="327192.23341803276"/>
    <n v="12401981.192500001"/>
    <n v="286530"/>
    <n v="327192.23341803276"/>
    <n v="0"/>
    <m/>
    <n v="91885584.657499984"/>
    <n v="1752311.3800000001"/>
    <n v="2053575.5919918034"/>
    <n v="91885584.657499984"/>
    <n v="1752311.3800000001"/>
    <n v="2053575.5919918034"/>
    <s v="Statutory inspection of tackles and slings (6 month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266.019451502729"/>
    <n v="27266.019451502729"/>
    <n v="27266.019451502729"/>
    <n v="27266.019451502729"/>
    <n v="27266.019451502729"/>
    <n v="27266.019451502729"/>
    <n v="27266.019451502729"/>
    <n v="27266.019451502729"/>
    <n v="27266.019451502729"/>
    <n v="27266.019451502729"/>
    <n v="27266.019451502729"/>
    <n v="27266.019451502729"/>
    <n v="327192.23341803276"/>
    <n v="98157.670025409825"/>
  </r>
  <r>
    <s v="O.NG.PAE.AGC.FAC.724FP"/>
    <s v="PAE AGBADA NAG FAC PREVENTIVE MTC"/>
    <s v="O.NG.PEL.GAS.724FP_DGS"/>
    <s v="LAND AREA EAST (PEL) GAS FACILITIES PREVENTIVE MAINTENANCE (PRODUCTION MAINTENANCE – GAS (ONSHORE))"/>
    <s v="IRETI OMOTOSO"/>
    <s v="PRODUCTION"/>
    <n v="413003"/>
    <n v="4130"/>
    <s v="GAS"/>
    <s v="DOMGAS/IPP"/>
    <s v="PRODUCTION"/>
    <s v="PRODUCTION"/>
    <s v="Asset Manager, Land East Hub"/>
    <s v="Asset Management Integration Lead"/>
    <x v="1"/>
    <s v="DENNIS.ONYEBUCHIE@SHELL.COM"/>
    <x v="0"/>
    <s v="OPEX"/>
    <s v="NON SAL"/>
    <s v="N/A"/>
    <s v="N/A"/>
    <s v="N_AGBD_EL1_N01"/>
    <s v="P233 Facilities Maintenance - Gas"/>
    <s v="S7200 Services"/>
    <s v="A2140 Facilities Maintenance"/>
    <n v="0"/>
    <n v="9079.4500000000007"/>
    <n v="1124425.8399999996"/>
    <n v="99725.203999999998"/>
    <n v="103411.84609836065"/>
    <n v="1124425.8399999996"/>
    <n v="99725.203999999998"/>
    <n v="103411.84609836065"/>
    <n v="0"/>
    <m/>
    <n v="0"/>
    <n v="0"/>
    <n v="0"/>
    <n v="0"/>
    <n v="0"/>
    <n v="0"/>
    <s v="Electrical Maintenance on HVAC System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617.6538415300529"/>
    <n v="8617.6538415300529"/>
    <n v="8617.6538415300529"/>
    <n v="8617.6538415300529"/>
    <n v="8617.6538415300529"/>
    <n v="8617.6538415300529"/>
    <n v="8617.6538415300529"/>
    <n v="8617.6538415300529"/>
    <n v="8617.6538415300529"/>
    <n v="8617.6538415300529"/>
    <n v="8617.6538415300529"/>
    <n v="8617.6538415300529"/>
    <n v="103411.84609836066"/>
    <n v="31023.553829508193"/>
  </r>
  <r>
    <s v="O.NG.PAE.GBE.FAC.724FP"/>
    <s v=" PAE GBARAN EPF FACILITIES PREV MTCE "/>
    <s v="O.NG.PEL.GAS.724FP_DGS"/>
    <s v="LAND AREA EAST (PEL) GAS FACILITIES PREVENTIVE MAINTENANCE (PRODUCTION MAINTENANCE – GAS (ONSHORE))"/>
    <s v="IRETI OMOTOSO"/>
    <s v="PRODUCTION"/>
    <n v="413003"/>
    <n v="4130"/>
    <s v="GAS"/>
    <s v="DOMGAS/IPP"/>
    <s v="PRODUCTION"/>
    <s v="PRODUCTION"/>
    <s v="Asset Manager, Central Hub"/>
    <s v="Asset Management Integration Lead"/>
    <x v="1"/>
    <s v="DENNIS.ONYEBUCHIE@SHELL.COM"/>
    <x v="0"/>
    <s v="OPEX"/>
    <s v="NON SAL"/>
    <s v="N/A"/>
    <s v="N/A"/>
    <s v="N_GBAR_EL2_G01"/>
    <s v="P233 Facilities Maintenance - Gas"/>
    <s v="S7200 Services"/>
    <s v="A2110 Production Operations"/>
    <n v="122580.95000000001"/>
    <n v="395920.44"/>
    <n v="0"/>
    <n v="125000"/>
    <n v="125000"/>
    <n v="0"/>
    <n v="125000"/>
    <n v="125000"/>
    <n v="0"/>
    <m/>
    <n v="0"/>
    <n v="0"/>
    <n v="0"/>
    <n v="0"/>
    <n v="0"/>
    <n v="0"/>
    <s v="EPF Preventive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416.666666666666"/>
    <n v="10416.666666666666"/>
    <n v="10416.666666666666"/>
    <n v="10416.666666666666"/>
    <n v="10416.666666666666"/>
    <n v="10416.666666666666"/>
    <n v="10416.666666666666"/>
    <n v="10416.666666666666"/>
    <n v="10416.666666666666"/>
    <n v="10416.666666666666"/>
    <n v="10416.666666666666"/>
    <n v="10416.666666666666"/>
    <n v="125000.00000000001"/>
    <n v="37500"/>
  </r>
  <r>
    <s v="O.NG.PAE.IMA.FAC.724FP"/>
    <s v="PAE IMO RIVER 1 AGG PREVENTIVE MAINT"/>
    <s v="O.NG.PEL.GAS.724FP_DGS"/>
    <s v="LAND AREA EAST (PEL) GAS FACILITIES PREVENTIVE MAINTENANCE (PRODUCTION MAINTENANCE – GAS (ONSHORE))"/>
    <s v="IRETI OMOTOSO"/>
    <s v="PRODUCTION"/>
    <n v="413003"/>
    <n v="4130"/>
    <s v="GAS"/>
    <s v="DOMGAS/IPP"/>
    <s v="PRODUCTION"/>
    <s v="PRODUCTION"/>
    <s v="Asset Manager, Land East Hub"/>
    <s v="Asset Management Integration Lead"/>
    <x v="1"/>
    <s v="DENNIS.ONYEBUCHIE@SHELL.COM"/>
    <x v="0"/>
    <s v="OPEX"/>
    <s v="NON SAL"/>
    <s v="N/A"/>
    <s v="N/A"/>
    <s v="N_IMOR_EL1_N01"/>
    <s v="P233 Facilities Maintenance - Gas"/>
    <s v="S7200 Services"/>
    <s v="A2140 Facilities Maintenance"/>
    <n v="138408.95999999999"/>
    <n v="99776.079999999987"/>
    <n v="20689579.752500001"/>
    <n v="361217.96"/>
    <n v="429052.6477131148"/>
    <n v="20689579.752500001"/>
    <n v="361217.96"/>
    <n v="429052.6477131148"/>
    <n v="0"/>
    <m/>
    <n v="0"/>
    <n v="0"/>
    <n v="0"/>
    <n v="0"/>
    <n v="0"/>
    <n v="0"/>
    <s v="Statutory inspection of tackles and slings (6 month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5754.387309426231"/>
    <n v="35754.387309426231"/>
    <n v="35754.387309426231"/>
    <n v="35754.387309426231"/>
    <n v="35754.387309426231"/>
    <n v="35754.387309426231"/>
    <n v="35754.387309426231"/>
    <n v="35754.387309426231"/>
    <n v="35754.387309426231"/>
    <n v="35754.387309426231"/>
    <n v="35754.387309426231"/>
    <n v="35754.387309426231"/>
    <n v="429052.64771311468"/>
    <n v="128715.79431393443"/>
  </r>
  <r>
    <s v="O.NG.PAE.OGC.FAC.724FP"/>
    <s v="PAE OBIGBO NAG FACILITIES PREV. MTC"/>
    <s v="O.NG.PEL.GAS.724FP_DGS"/>
    <s v="LAND AREA EAST (PEL) GAS FACILITIES PREVENTIVE MAINTENANCE (PRODUCTION MAINTENANCE – GAS (ONSHORE))"/>
    <s v="IRETI OMOTOSO"/>
    <s v="PRODUCTION"/>
    <n v="413003"/>
    <n v="4130"/>
    <s v="GAS"/>
    <s v="DOMGAS/IPP"/>
    <s v="PRODUCTION"/>
    <s v="PRODUCTION"/>
    <s v="Asset Manager, Land East Hub"/>
    <s v="Asset Management Integration Lead"/>
    <x v="1"/>
    <s v="DENNIS.ONYEBUCHIE@SHELL.COM"/>
    <x v="0"/>
    <s v="OPEX"/>
    <s v="NON SAL"/>
    <s v="N/A"/>
    <s v="N/A"/>
    <s v="N_OBGN_EL1_G01"/>
    <s v="P233 Facilities Maintenance - Gas"/>
    <s v="S7200 Services"/>
    <s v="A2140 Facilities Maintenance"/>
    <n v="120788.19999999998"/>
    <n v="554.76000000000022"/>
    <n v="4116247.3600000013"/>
    <n v="155632.21600000001"/>
    <n v="169128.10898360657"/>
    <n v="4116247.3600000013"/>
    <n v="155632.21600000001"/>
    <n v="169128.10898360657"/>
    <n v="0"/>
    <m/>
    <n v="0"/>
    <n v="0"/>
    <n v="0"/>
    <n v="0"/>
    <n v="0"/>
    <n v="0"/>
    <s v="1M Rotating equipment Integrity inspec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094.009081967213"/>
    <n v="14094.009081967213"/>
    <n v="14094.009081967213"/>
    <n v="14094.009081967213"/>
    <n v="14094.009081967213"/>
    <n v="14094.009081967213"/>
    <n v="14094.009081967213"/>
    <n v="14094.009081967213"/>
    <n v="14094.009081967213"/>
    <n v="14094.009081967213"/>
    <n v="14094.009081967213"/>
    <n v="14094.009081967213"/>
    <n v="169128.10898360657"/>
    <n v="50738.432695081967"/>
  </r>
  <r>
    <s v="O.NG.PAE.ONA.FAC.724FP"/>
    <s v="PAE OBIGBO N AGG PREVENTIVE MAINT"/>
    <s v="O.NG.PEL.GAS.724FP_DGS"/>
    <s v="LAND AREA EAST (PEL) GAS FACILITIES PREVENTIVE MAINTENANCE (PRODUCTION MAINTENANCE – GAS (ONSHORE))"/>
    <s v="IRETI OMOTOSO"/>
    <s v="PRODUCTION"/>
    <n v="413003"/>
    <n v="4130"/>
    <s v="GAS"/>
    <s v="DOMGAS/IPP"/>
    <s v="PRODUCTION"/>
    <s v="PRODUCTION"/>
    <s v="Asset Manager, Land East Hub"/>
    <s v="Asset Management Integration Lead"/>
    <x v="1"/>
    <s v="DENNIS.ONYEBUCHIE@SHELL.COM"/>
    <x v="0"/>
    <s v="OPEX"/>
    <s v="NON SAL"/>
    <s v="N/A"/>
    <s v="N/A"/>
    <s v="N_OBGN_EL1_G01"/>
    <s v="P233 Facilities Maintenance"/>
    <s v="S7200 Services"/>
    <s v="A2140 Facilities Maintenance"/>
    <n v="249942.42000000004"/>
    <n v="413957.19"/>
    <n v="53553350.512500003"/>
    <n v="724206"/>
    <n v="899790.75577868847"/>
    <n v="53553350.512500003"/>
    <n v="224206"/>
    <n v="399790.75577868853"/>
    <n v="-499999.99999999994"/>
    <m/>
    <n v="0"/>
    <n v="0"/>
    <n v="0"/>
    <n v="0"/>
    <n v="0"/>
    <n v="0"/>
    <s v=" OEM Generator Alternator and control inspection , checks &amp; Maintenance  at Okoloma GP, _x000a_OEM MTCE SPARES, RELAY CHANGE OUT, RE-CALIBRATION @ F$15,000, _x000a_SERVICE/ LOGISTICS @N 3,125,00 _x000a_ TOTAL  F$25,246 +5 % VAT = F$26,508.3"/>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4982.562981557363"/>
    <n v="74982.562981557363"/>
    <n v="74982.562981557363"/>
    <n v="74982.562981557363"/>
    <n v="74982.562981557363"/>
    <n v="74982.562981557363"/>
    <n v="74982.562981557363"/>
    <n v="74982.562981557363"/>
    <n v="74982.562981557363"/>
    <n v="74982.562981557363"/>
    <n v="74982.562981557363"/>
    <n v="74982.562981557363"/>
    <n v="899790.75577868812"/>
    <n v="269937.22673360654"/>
  </r>
  <r>
    <s v="O.NG.PPE.MAN.MAN.724FP"/>
    <s v="PP M/FOLD PREV. MTCE [INTEG/PAINTING]"/>
    <s v="O.NG.PPE.MAN.MAN.724FP"/>
    <s v="PIPELINE M/FOLD PREV. MNTCE.- EA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N/A"/>
    <s v="P233 Facilities Maintenance"/>
    <s v="S7200 Services"/>
    <s v="A2140 Facilities Maintenance"/>
    <n v="0.01"/>
    <n v="0"/>
    <n v="0"/>
    <n v="0"/>
    <n v="0"/>
    <n v="0"/>
    <n v="0"/>
    <n v="0"/>
    <n v="0"/>
    <n v="0"/>
    <n v="172494039.67704511"/>
    <n v="346200"/>
    <n v="911754.22844932834"/>
    <n v="172537134.4029192"/>
    <n v="346200"/>
    <n v="911895.52263252193"/>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MAN.NCT.724FP"/>
    <s v="PP M/FOLD PREV. MTCE [INTEG/PAINTING] NCTL"/>
    <s v="O.NG.PPE.MAN.MAN.724FP"/>
    <s v="PIPELINE M/FOLD PREV. MNTCE.- EA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C_OPSE_OIL_Z11"/>
    <s v="P233 Facilities Maintenance"/>
    <s v="S7200 Services"/>
    <s v="A2140 Facilities Maintenance"/>
    <n v="177425.81999999995"/>
    <n v="104754.82"/>
    <n v="45953617.826746337"/>
    <n v="68500"/>
    <n v="219167.5994319552"/>
    <n v="45953617.826746337"/>
    <n v="68500"/>
    <n v="219167.5994319552"/>
    <n v="0"/>
    <n v="0"/>
    <n v="0"/>
    <n v="0"/>
    <n v="0"/>
    <n v="0"/>
    <n v="0"/>
    <n v="0"/>
    <s v="YEARLY VALVE SERVICING AT 10NOS MANIFOLDS (10nos @ $6k each = $60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263.9666193296"/>
    <n v="18263.9666193296"/>
    <n v="18263.9666193296"/>
    <n v="18263.9666193296"/>
    <n v="18263.9666193296"/>
    <n v="18263.9666193296"/>
    <n v="18263.9666193296"/>
    <n v="18263.9666193296"/>
    <n v="18263.9666193296"/>
    <n v="18263.9666193296"/>
    <n v="18263.9666193296"/>
    <n v="18263.9666193296"/>
    <n v="219167.59943195514"/>
    <n v="65750.27982958655"/>
  </r>
  <r>
    <s v="O.NG.PPE.MAN.TNP.724FP"/>
    <s v="PP M/FOLD PREV. MTCE [INTEG/PAINTING] TN"/>
    <s v="O.NG.PPE.MAN.MAN.724FP"/>
    <s v="PIPELINE M/FOLD PREV. MNTCE.- EA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C_OPSE_OIL_Z11"/>
    <s v="P233 Facilities Maintenance"/>
    <s v="S7200 Services"/>
    <s v="A2140 Facilities Maintenance"/>
    <n v="489245.18"/>
    <n v="587705.67999999993"/>
    <n v="126540421.85029878"/>
    <n v="277700"/>
    <n v="692586.62901737308"/>
    <n v="126540421.85029878"/>
    <n v="277700"/>
    <n v="692586.62901737308"/>
    <n v="0"/>
    <n v="0"/>
    <n v="0"/>
    <n v="0"/>
    <n v="0"/>
    <n v="0"/>
    <n v="0"/>
    <n v="0"/>
    <s v="MAINTENANCE PAINTING OF PIPELINE MANIFOLD FACILITIES (5nos @ $15k each = $75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7715.552418114421"/>
    <n v="57715.552418114421"/>
    <n v="57715.552418114421"/>
    <n v="57715.552418114421"/>
    <n v="57715.552418114421"/>
    <n v="57715.552418114421"/>
    <n v="57715.552418114421"/>
    <n v="57715.552418114421"/>
    <n v="57715.552418114421"/>
    <n v="57715.552418114421"/>
    <n v="57715.552418114421"/>
    <n v="57715.552418114421"/>
    <n v="692586.62901737308"/>
    <n v="207775.98870521193"/>
  </r>
  <r>
    <s v="O.NG.PPE.PIP.NCT.71300"/>
    <s v="PPE P/L MTNCE OPERATNS [COATN/CP SURVEY] NCTL"/>
    <s v="O.NG.PPE.PIP.PIP.71300"/>
    <s v="PIPELINE OPERATNS EA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C_OPSE_OIL_Z11"/>
    <s v="P231 Production Operations"/>
    <s v="S7200 Services"/>
    <s v="A2110 Production Operations"/>
    <n v="1149427.18"/>
    <n v="628226.22"/>
    <n v="92159617.826746345"/>
    <n v="338900"/>
    <n v="641062.68139916833"/>
    <n v="70641617.829999998"/>
    <n v="244500"/>
    <n v="476111.86173770495"/>
    <n v="-164950.81966146338"/>
    <s v="REDUCTION IN SCOPE - DROP IN CP SYSTEMS REMEDIAL WORKS, GROUNDBED FAILURE INVESTIGATION, LRUT OF NON-PIGEABLE LINES, ETC"/>
    <n v="370222300.4407171"/>
    <n v="1272360.0000000002"/>
    <n v="2486203.6080023507"/>
    <n v="370265395.16659117"/>
    <n v="1272360.0000000002"/>
    <n v="2486344.9021855453"/>
    <s v="CP SYSTEMS SURVEY LAND &amp; SWAMP. (150 lines @$1k each = $150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3421.890116597358"/>
    <n v="53421.890116597358"/>
    <n v="53421.890116597358"/>
    <n v="53421.890116597358"/>
    <n v="53421.890116597358"/>
    <n v="53421.890116597358"/>
    <n v="53421.890116597358"/>
    <n v="53421.890116597358"/>
    <n v="53421.890116597358"/>
    <n v="53421.890116597358"/>
    <n v="53421.890116597358"/>
    <n v="53421.890116597358"/>
    <n v="641062.68139916845"/>
    <n v="192318.80441975049"/>
  </r>
  <r>
    <s v="O.NG.PPE.PIP.PIP.71300"/>
    <s v="PPE P/L MTNCE OPERATNS [COATN/CP SURVEY]"/>
    <s v="O.NG.PPE.PIP.PIP.71300"/>
    <s v="PIPELINE OPERATNS EA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N/A"/>
    <s v="P231 Production Operations"/>
    <s v="S7200 Services"/>
    <s v="A2110 Production Operations"/>
    <n v="0.01"/>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PIP.TNP.71300"/>
    <s v="PPE P/L MTNCE OPERATNS [COATN/CP SURVEY]"/>
    <s v="O.NG.PPE.PIP.PIP.71300"/>
    <s v="PIPELINE OPERATNS EA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C_OPSE_OIL_Z11"/>
    <s v="P231 Production Operations"/>
    <s v="S7200 Services"/>
    <s v="A2110 Production Operations"/>
    <n v="841798.45999999985"/>
    <n v="1671926.19"/>
    <n v="278062682.6139707"/>
    <n v="933460"/>
    <n v="1845140.9266031827"/>
    <n v="192306682.61000001"/>
    <n v="602260"/>
    <n v="1232773.7134754099"/>
    <n v="-612367.21312777279"/>
    <s v="REDUCTION IN SCOPE - DROP IN CP SYSTEMS REMEDIAL WORKS, GROUNDBED FAILURE INVESTIGATION, LRUT OF NON-PIGEABLE LINES, ETC"/>
    <n v="0"/>
    <n v="0"/>
    <n v="0"/>
    <n v="0"/>
    <n v="0"/>
    <n v="0"/>
    <s v="LRUT of 4Nos non pigeable lines =  $392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3761.74388359854"/>
    <n v="153761.74388359854"/>
    <n v="153761.74388359854"/>
    <n v="153761.74388359854"/>
    <n v="153761.74388359854"/>
    <n v="153761.74388359854"/>
    <n v="153761.74388359854"/>
    <n v="153761.74388359854"/>
    <n v="153761.74388359854"/>
    <n v="153761.74388359854"/>
    <n v="153761.74388359854"/>
    <n v="153761.74388359854"/>
    <n v="1845140.9266031829"/>
    <n v="553542.27798095474"/>
  </r>
  <r>
    <n v="112891"/>
    <s v="IRIAMA PIPELINE FIRE                    "/>
    <s v="O.NG.PPE.PIP.PIP.724FC"/>
    <s v=" PIPELINE CORR. MTCENANCE [EPRS] -EAST (MAINTENANCE OF PIPELINES, FLOWLINES AND RISERS - CRUDE)"/>
    <s v="IRETI OMOTOSO"/>
    <s v="PRODUCTION"/>
    <n v="412002"/>
    <n v="4120"/>
    <s v="OF-MTCE"/>
    <s v="BASE JV"/>
    <s v="PRODUCTION"/>
    <s v="PRODUCTION"/>
    <s v="Pipeline Asset Manager"/>
    <s v="_x0009_Head, Pipeline Operations &amp; Maintenance Mgt.                             "/>
    <x v="0"/>
    <s v="EWORITSE.SANIYO@SHELL.COM"/>
    <x v="0"/>
    <s v="OPEX"/>
    <s v="NON SAL"/>
    <s v="N/A"/>
    <s v="N/A"/>
    <s v="N/A"/>
    <s v="P244.01 Other Production Expenses"/>
    <s v="S7200 Services"/>
    <s v="A2110 Production Operations"/>
    <n v="44.33"/>
    <n v="0"/>
    <n v="0"/>
    <n v="0"/>
    <n v="0"/>
    <n v="0"/>
    <n v="0"/>
    <n v="0"/>
    <n v="0"/>
    <n v="0"/>
    <n v="3760405765.8874249"/>
    <n v="6538295.5506442338"/>
    <n v="18867494.783062022"/>
    <n v="3762259818.6546712"/>
    <n v="6538146.3258851543"/>
    <n v="18873424.41983489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MAN.MAN.724FC"/>
    <s v="MANIFOLD CORRECTIVE MAINTENANCE         "/>
    <s v="O.NG.PPE.PIP.PIP.724FC"/>
    <s v=" PIPELINE CORR. MTCENANCE [EPRS] -EAST (MAINTENANCE OF PIPELINES, FLOWLINES AND RISERS - CRUDE)"/>
    <s v="IRETI OMOTOSO"/>
    <s v="PRODUCTION"/>
    <n v="412002"/>
    <n v="4120"/>
    <s v="OF-MTCE"/>
    <s v="BASE JV"/>
    <s v="PRODUCTION"/>
    <s v="PRODUCTION"/>
    <s v="Pipeline Asset Manager"/>
    <s v="_x0009_Head, Pipeline Operations &amp; Maintenance Mgt.                             "/>
    <x v="0"/>
    <s v="EWORITSE.SANIYO@SHELL.COM"/>
    <x v="0"/>
    <s v="OPEX"/>
    <s v="NON SAL"/>
    <s v="N/A"/>
    <s v="N/A"/>
    <s v="N/A"/>
    <s v="P233 Facilities Maintenance"/>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PIP.GPS.724FC"/>
    <s v="PPE PIPELINE MTCENANCE CORR. MTCENANCE GPHSL"/>
    <s v="O.NG.PPE.PIP.PIP.724FC"/>
    <s v=" PIPELINE CORR. MTCENANCE [EPRS] -EAST (MAINTENANCE OF PIPELINES, FLOWLINES AND RISERS - CRUDE)"/>
    <s v="IRETI OMOTOSO"/>
    <s v="PRODUCTION"/>
    <n v="412002"/>
    <n v="4120"/>
    <s v="OF-MTCE"/>
    <s v="BASE JV"/>
    <s v="PRODUCTION"/>
    <s v="PRODUCTION"/>
    <s v="Pipeline Asset Manager"/>
    <s v="_x0009_Head, Pipeline Operations &amp; Maintenance Mgt.                             "/>
    <x v="0"/>
    <s v="EWORITSE.SANIYO@SHELL.COM"/>
    <x v="0"/>
    <s v="OPEX"/>
    <s v="NON SAL"/>
    <s v="N/A"/>
    <s v="N/A"/>
    <s v="C_OPSE_OIL_Z11"/>
    <s v="P233 Facilities Maintenance"/>
    <s v="S7200 Services"/>
    <s v="A2140 Facilities Maintenance"/>
    <n v="33622.270000000004"/>
    <n v="0"/>
    <n v="30023037.999999996"/>
    <n v="89092.800000000003"/>
    <n v="187528.99016393442"/>
    <n v="30023037.999999996"/>
    <n v="89092.800000000003"/>
    <n v="187528.99016393442"/>
    <n v="0"/>
    <n v="0"/>
    <n v="0"/>
    <n v="0"/>
    <n v="0"/>
    <n v="0"/>
    <n v="0"/>
    <n v="0"/>
    <s v="Leak repair by Clamping on swampy terrain with Cofferda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627.415846994534"/>
    <n v="15627.415846994534"/>
    <n v="15627.415846994534"/>
    <n v="15627.415846994534"/>
    <n v="15627.415846994534"/>
    <n v="15627.415846994534"/>
    <n v="15627.415846994534"/>
    <n v="15627.415846994534"/>
    <n v="15627.415846994534"/>
    <n v="15627.415846994534"/>
    <n v="15627.415846994534"/>
    <n v="15627.415846994534"/>
    <n v="187528.99016393439"/>
    <n v="56258.697049180322"/>
  </r>
  <r>
    <s v="O.NG.PPE.PIP.NCT.724FC"/>
    <s v="PPE PIPELINE MTCENANCE CORR. MTCENANCE N"/>
    <s v="O.NG.PPE.PIP.PIP.724FC"/>
    <s v=" PIPELINE CORR. MTCENANCE [EPRS] -EAST (MAINTENANCE OF PIPELINES, FLOWLINES AND RISERS - CRUDE)"/>
    <s v="IRETI OMOTOSO"/>
    <s v="PRODUCTION"/>
    <n v="412002"/>
    <n v="4120"/>
    <s v="OF-MTCE"/>
    <s v="BASE JV"/>
    <s v="PRODUCTION"/>
    <s v="PRODUCTION"/>
    <s v="Pipeline Asset Manager"/>
    <s v="_x0009_Head, Pipeline Operations &amp; Maintenance Mgt.                             "/>
    <x v="0"/>
    <s v="EWORITSE.SANIYO@SHELL.COM"/>
    <x v="0"/>
    <s v="OPEX"/>
    <s v="NON SAL"/>
    <s v="N/A"/>
    <s v="N/A"/>
    <s v="C_OPSE_OIL_Z11"/>
    <s v="P233 Facilities Maintenance"/>
    <s v="S7200 Services"/>
    <s v="A2140 Facilities Maintenance"/>
    <n v="472345.16000000003"/>
    <n v="282263.57"/>
    <n v="53183037.999999993"/>
    <n v="166292.79999999999"/>
    <n v="340663.41639344255"/>
    <n v="53183037.999999993"/>
    <n v="166292.79999999999"/>
    <n v="340663.41639344255"/>
    <n v="0"/>
    <n v="0"/>
    <n v="0"/>
    <n v="0"/>
    <n v="0"/>
    <n v="0"/>
    <n v="0"/>
    <n v="0"/>
    <s v="Leak repair by Clamping on swampy terrain with Cofferda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388.618032786879"/>
    <n v="28388.618032786879"/>
    <n v="28388.618032786879"/>
    <n v="28388.618032786879"/>
    <n v="28388.618032786879"/>
    <n v="28388.618032786879"/>
    <n v="28388.618032786879"/>
    <n v="28388.618032786879"/>
    <n v="28388.618032786879"/>
    <n v="28388.618032786879"/>
    <n v="28388.618032786879"/>
    <n v="28388.618032786879"/>
    <n v="340663.41639344255"/>
    <n v="102199.02491803277"/>
  </r>
  <r>
    <s v="O.NG.PPE.PIP.PIP.724FC"/>
    <s v="PPE PIPELINE MTCENANCE CORR. MTCENANCE"/>
    <s v="O.NG.PPE.PIP.PIP.724FC"/>
    <s v=" PIPELINE CORR. MTCENANCE [EPRS] -EAST (MAINTENANCE OF PIPELINES, FLOWLINES AND RISERS - CRUDE)"/>
    <s v="IRETI OMOTOSO"/>
    <s v="PRODUCTION"/>
    <n v="412002"/>
    <n v="4120"/>
    <s v="OF-MTCE"/>
    <s v="BASE JV"/>
    <s v="PRODUCTION"/>
    <s v="PRODUCTION"/>
    <s v="Pipeline Asset Manager"/>
    <s v="_x0009_Head, Pipeline Operations &amp; Maintenance Mgt.                             "/>
    <x v="0"/>
    <s v="EWORITSE.SANIYO@SHELL.COM"/>
    <x v="0"/>
    <s v="OPEX"/>
    <s v="NON SAL"/>
    <s v="N/A"/>
    <s v="N/A"/>
    <s v="N/A"/>
    <s v="P233 Facilities Maintenance"/>
    <s v="S7200 Services"/>
    <s v="A2140 Facilities Maintenance"/>
    <n v="15302.92"/>
    <n v="32967.89"/>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PIP.TDB.724FC"/>
    <s v="PPE PIPELINE MTCENANCE CORR. MTCENANCE T"/>
    <s v="O.NG.PPE.PIP.PIP.724FC"/>
    <s v=" PIPELINE CORR. MTCENANCE [EPRS] -EAST (MAINTENANCE OF PIPELINES, FLOWLINES AND RISERS - CRUDE)"/>
    <s v="IRETI OMOTOSO"/>
    <s v="PRODUCTION"/>
    <n v="412002"/>
    <n v="4120"/>
    <s v="OF-MTCE"/>
    <s v="BASE JV"/>
    <s v="PRODUCTION"/>
    <s v="PRODUCTION"/>
    <s v="Pipeline Asset Manager"/>
    <s v="_x0009_Head, Pipeline Operations &amp; Maintenance Mgt.                             "/>
    <x v="0"/>
    <s v="EWORITSE.SANIYO@SHELL.COM"/>
    <x v="0"/>
    <s v="OPEX"/>
    <s v="NON SAL"/>
    <s v="N/A"/>
    <s v="N/A"/>
    <s v="C_OPSE_OIL_Z11"/>
    <s v="P233 Facilities Maintenance"/>
    <s v="S7200 Services"/>
    <s v="A2140 Facilities Maintenance"/>
    <n v="15624800.569999995"/>
    <n v="23158470.329999994"/>
    <n v="2047432922.306077"/>
    <n v="12705970.026032789"/>
    <n v="19418864.853265829"/>
    <n v="2647520422.2399998"/>
    <n v="16865970.030000001"/>
    <n v="25546364.857016392"/>
    <n v="6127500.0037505627"/>
    <s v="1. OVERFLOW OF 24&quot; TNP UPGRADE PROJECT - $12,000_x000a_2 REDUCTION OF SCOPE - EXCLUSION OF PIPELINES REPAIR BY LOCAL ISOLATION "/>
    <n v="0"/>
    <n v="0"/>
    <n v="0"/>
    <n v="0"/>
    <n v="0"/>
    <n v="0"/>
    <s v="Leak repair by Clamping on swampy terrain without Cofferda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18238.7377721523"/>
    <n v="1618238.7377721523"/>
    <n v="1618238.7377721523"/>
    <n v="1618238.7377721523"/>
    <n v="1618238.7377721523"/>
    <n v="1618238.7377721523"/>
    <n v="1618238.7377721523"/>
    <n v="1618238.7377721523"/>
    <n v="1618238.7377721523"/>
    <n v="1618238.7377721523"/>
    <n v="1618238.7377721523"/>
    <n v="1618238.7377721523"/>
    <n v="19418864.853265826"/>
    <n v="5825659.4559797486"/>
  </r>
  <r>
    <s v="O.NG.PCW.YKF.FAC.724FP"/>
    <s v="PCW YOKRI F/S FACIL PREV. MTC"/>
    <s v="O.NG.PCW.FAC.724YFP"/>
    <s v="PCW YOKRI F/S FACIL PREV.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N_FORC_WS1_G01"/>
    <s v="P233 Facilities Maintenance"/>
    <s v="S7200 Services"/>
    <s v="A2140 Facilities Maintenance"/>
    <n v="105997.95000000003"/>
    <n v="95618.939999999988"/>
    <n v="3651230"/>
    <n v="282035.84999999998"/>
    <n v="294007.09590163932"/>
    <n v="3651230"/>
    <n v="282035.84999999998"/>
    <n v="294007.09590163932"/>
    <n v="0"/>
    <m/>
    <n v="3651230"/>
    <n v="282035.84999999998"/>
    <n v="294007.09590163932"/>
    <n v="3785161.0529396157"/>
    <n v="260697.42004678436"/>
    <n v="273107.78415478312"/>
    <s v="24 monthly Logic Panel Overhaul (instrument intervention and Logic panel overhaul)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4500.591325136607"/>
    <n v="24500.591325136607"/>
    <n v="24500.591325136607"/>
    <n v="24500.591325136607"/>
    <n v="24500.591325136607"/>
    <n v="24500.591325136607"/>
    <n v="24500.591325136607"/>
    <n v="24500.591325136607"/>
    <n v="24500.591325136607"/>
    <n v="24500.591325136607"/>
    <n v="24500.591325136607"/>
    <n v="24500.591325136607"/>
    <n v="294007.09590163926"/>
    <n v="88202.128770491792"/>
  </r>
  <r>
    <s v="O.NG.PPE.PIP.TUB.724FC"/>
    <s v="PPE PIPELINE MTCENANCE CORR. MTCENANCE TNP-UPSTREAM BOMU MANIFOLD"/>
    <s v="O.NG.PPE.PIP.PIP.724FC"/>
    <s v=" PIPELINE CORR. MTCENANCE [EPRS] -EAST (MAINTENANCE OF PIPELINES, FLOWLINES AND RISERS - CRUDE)"/>
    <s v="IRETI OMOTOSO"/>
    <s v="PRODUCTION"/>
    <n v="412002"/>
    <n v="4120"/>
    <s v="OF-MTCE"/>
    <s v="BASE JV"/>
    <s v="PRODUCTION"/>
    <s v="PRODUCTION"/>
    <s v="Pipeline Asset Manager"/>
    <s v="_x0009_Head, Pipeline Operations &amp; Maintenance Mgt.                             "/>
    <x v="0"/>
    <s v="EWORITSE.SANIYO@SHELL.COM"/>
    <x v="0"/>
    <s v="OPEX"/>
    <s v="NON SAL"/>
    <s v="N/A"/>
    <s v="N/A"/>
    <s v="C_OPSE_OIL_Z11"/>
    <s v="P233 Facilities Maintenance"/>
    <s v="S7200 Services"/>
    <s v="A2140 Facilities Maintenance"/>
    <n v="6807054.6199999982"/>
    <n v="20952540.729999997"/>
    <n v="1629766767.5813475"/>
    <n v="8576939.9246114437"/>
    <n v="13920437.523238812"/>
    <n v="1743989267.51"/>
    <n v="10074939.92"/>
    <n v="15792937.518393442"/>
    <n v="1872499.9951546304"/>
    <s v="1. OVERFLOW OF 24&quot; TNP UPGRADE PROJECT - $12,000_x000a_2 REDUCTION OF SCOPE - EXCLUSION OF PIPELINES REPAIR BY LOCAL ISOLATION "/>
    <n v="0"/>
    <n v="0"/>
    <n v="0"/>
    <n v="0"/>
    <n v="0"/>
    <n v="0"/>
    <s v="Pipeline repair by Clamping on a Land terrai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60036.460269901"/>
    <n v="1160036.460269901"/>
    <n v="1160036.460269901"/>
    <n v="1160036.460269901"/>
    <n v="1160036.460269901"/>
    <n v="1160036.460269901"/>
    <n v="1160036.460269901"/>
    <n v="1160036.460269901"/>
    <n v="1160036.460269901"/>
    <n v="1160036.460269901"/>
    <n v="1160036.460269901"/>
    <n v="1160036.460269901"/>
    <n v="13920437.523238815"/>
    <n v="4176131.2569716433"/>
  </r>
  <r>
    <s v="O.NG.PPE.PIP.NCT.724FP"/>
    <s v="PP P/LINE MTCNANCE PRE. MTCE NCTL"/>
    <s v="O.NG.PPE.PIP.PIP.724FP"/>
    <s v=" P/LINE PREV. MTCNANCE [IP/RP/CI]-EA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C_OPSE_OIL_Z11"/>
    <s v="P233 Facilities Maintenance"/>
    <s v="S7200 Services"/>
    <s v="A2140 Facilities Maintenance"/>
    <n v="1001361.4200000002"/>
    <n v="197459.9"/>
    <n v="46361979.999999985"/>
    <n v="1076550.8"/>
    <n v="1228557.2918032787"/>
    <n v="22234780"/>
    <n v="352868"/>
    <n v="425768.91803278687"/>
    <n v="-802788.37377049192"/>
    <s v="REDUCTION IN SCOPE - DROP IN NUMBER OF IINTELLIGENT PIGGING, ROUTINE PIGGING, AUXILIARY PUMPING, LRUTs, PROCUREMENT OF CHEMICALS, CP SYSTEMS SURVEY, ETC"/>
    <n v="261412782.73373163"/>
    <n v="7384180.96"/>
    <n v="8241272.0509302672"/>
    <n v="261455877.45960575"/>
    <n v="15570915.21526292"/>
    <n v="16428147.600376381"/>
    <s v="ROUTINE PIGGING OF PIPELINES  (4nos P/Ls, 2RUNS EACH EVERY 2MONTHS = 60 RUNS @$3k each = $144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2379.77431693989"/>
    <n v="102379.77431693989"/>
    <n v="102379.77431693989"/>
    <n v="102379.77431693989"/>
    <n v="102379.77431693989"/>
    <n v="102379.77431693989"/>
    <n v="102379.77431693989"/>
    <n v="102379.77431693989"/>
    <n v="102379.77431693989"/>
    <n v="102379.77431693989"/>
    <n v="102379.77431693989"/>
    <n v="102379.77431693989"/>
    <n v="1228557.2918032787"/>
    <n v="368567.18754098361"/>
  </r>
  <r>
    <s v="O.NG.PPE.PIP.PIP.724FP"/>
    <s v="PP P/LINE MTCNANCE PRE. MTCE [IP/RP"/>
    <s v="O.NG.PPE.PIP.PIP.724FP"/>
    <s v=" P/LINE PREV. MTCNANCE [IP/RP/CI]-EA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N/A"/>
    <s v="P233 Facilities Maintenance"/>
    <s v="S7200 Services"/>
    <s v="A2140 Facilities Maintenance"/>
    <n v="-2.0000000004074536E-2"/>
    <n v="35435.310000000005"/>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PIP.TNP.724FP"/>
    <s v="PP P/LINE MTCNANCE PRE. MTCE TNP        "/>
    <s v="O.NG.PPE.PIP.PIP.724FP"/>
    <s v=" P/LINE PREV. MTCNANCE [IP/RP/CI]-EA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C_OPSE_OIL_Z11"/>
    <s v="P233 Facilities Maintenance"/>
    <s v="S7200 Services"/>
    <s v="A2140 Facilities Maintenance"/>
    <n v="3796072.9700000007"/>
    <n v="6896025.1000000015"/>
    <n v="215050802.73373166"/>
    <n v="6307630.1600000001"/>
    <n v="7012714.7591269892"/>
    <n v="206194802.72999999"/>
    <n v="5263669.76"/>
    <n v="5939718.2935409835"/>
    <n v="-1072996.4655860057"/>
    <s v="REDUCTION IN SCOPE - DROP IN NUMBER OF IINTELLIGENT PIGGING, ROUTINE PIGGING, AUXILIARY PUMPING, LRUTs, PROCUREMENT OF CHEMICALS, CP SYSTEMS SURVEY, ETC"/>
    <n v="0"/>
    <n v="0"/>
    <n v="0"/>
    <n v="0"/>
    <n v="0"/>
    <n v="0"/>
    <s v=" PIPELINE DESCALING PRIOR IP (100runs @$16k each = $1,600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84392.89659391576"/>
    <n v="584392.89659391576"/>
    <n v="584392.89659391576"/>
    <n v="584392.89659391576"/>
    <n v="584392.89659391576"/>
    <n v="584392.89659391576"/>
    <n v="584392.89659391576"/>
    <n v="584392.89659391576"/>
    <n v="584392.89659391576"/>
    <n v="584392.89659391576"/>
    <n v="584392.89659391576"/>
    <n v="584392.89659391576"/>
    <n v="7012714.7591269873"/>
    <n v="2103814.4277380966"/>
  </r>
  <r>
    <s v="O.NG.PPW.MAN.MAN.724FP"/>
    <s v="PIPELINE MANIFOLD PREVENTIVE MAINTENACE WEST"/>
    <s v="O.NG.PPW.MAN.MAN.724FP"/>
    <s v="PIPELINE M/FOLD PREV. MNTCE.- WE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N/A"/>
    <s v="P233 Facilities Maintenance"/>
    <s v="S7200 Services"/>
    <s v="A2140 Facilities Maintenance"/>
    <n v="54371.61"/>
    <n v="0"/>
    <n v="0"/>
    <n v="0"/>
    <n v="0"/>
    <n v="0"/>
    <n v="0"/>
    <n v="0"/>
    <n v="0"/>
    <n v="0"/>
    <n v="120983235.65349267"/>
    <n v="217800"/>
    <n v="614466.34640489414"/>
    <n v="121026330.37936677"/>
    <n v="217800"/>
    <n v="614607.64058808773"/>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YOC.FAC.724FC"/>
    <s v="PCW YOKRI C/S FACIL CORR. MTC"/>
    <s v="O.NG.PCW.FAC.725FC"/>
    <s v="PCW YOKRI C/S FACIL CORR. MTC (PRODUCTION MACHINERY MAINTENANCE)"/>
    <s v="IRETI OMOTOSO"/>
    <s v="PRODUCTION"/>
    <n v="413003"/>
    <n v="4130"/>
    <s v="GAS"/>
    <s v="BASE JV"/>
    <s v="PRODUCTION"/>
    <s v="PRODUCTION"/>
    <s v="Asset Manager, Swamp West Hub"/>
    <s v="Asset Management Integration Lead"/>
    <x v="7"/>
    <s v="RACHEAL.ORUEKPETI@SHELL.COM"/>
    <x v="0"/>
    <s v="OPEX"/>
    <s v="NON SAL"/>
    <s v="N/A"/>
    <s v="N/A"/>
    <s v="N_FORC_WS1_G01"/>
    <s v="P233 Facilities Maintenance - Gas"/>
    <s v="S7200 Services"/>
    <s v="A2140 Facilities Maintenance"/>
    <n v="20795.13"/>
    <n v="22618.170000000002"/>
    <n v="17053969"/>
    <n v="203655"/>
    <n v="259569.65245901639"/>
    <n v="17053969"/>
    <n v="203655"/>
    <n v="259569.65245901639"/>
    <n v="0"/>
    <m/>
    <n v="17053968.999999996"/>
    <n v="203654.99999999997"/>
    <n v="259569.65245901636"/>
    <n v="0"/>
    <n v="0"/>
    <n v="0"/>
    <s v=" Corrective maintenance activities on Field instruments, USM,  inplot-pipin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630.804371584698"/>
    <n v="21630.804371584698"/>
    <n v="21630.804371584698"/>
    <n v="21630.804371584698"/>
    <n v="21630.804371584698"/>
    <n v="21630.804371584698"/>
    <n v="21630.804371584698"/>
    <n v="21630.804371584698"/>
    <n v="21630.804371584698"/>
    <n v="21630.804371584698"/>
    <n v="21630.804371584698"/>
    <n v="21630.804371584698"/>
    <n v="259569.65245901639"/>
    <n v="77870.895737704908"/>
  </r>
  <r>
    <s v="O.NG.PCW.YOC.FAC.724FP"/>
    <s v="PCW YOKRI C/S FACIL PREV. MTC"/>
    <s v="O.NG.PCW.FAC.725FP"/>
    <s v="PCW YOKRI C/S FACIL PREV. MTC (PRODUCTION MACHINERY MAINTENANCE)"/>
    <s v="IRETI OMOTOSO"/>
    <s v="PRODUCTION"/>
    <n v="413003"/>
    <n v="4130"/>
    <s v="GAS"/>
    <s v="BASE JV"/>
    <s v="PRODUCTION"/>
    <s v="PRODUCTION"/>
    <s v="Asset Manager, Swamp West Hub"/>
    <s v="Asset Management Integration Lead"/>
    <x v="7"/>
    <s v="RACHEAL.ORUEKPETI@SHELL.COM"/>
    <x v="0"/>
    <s v="OPEX"/>
    <s v="NON SAL"/>
    <s v="N/A"/>
    <s v="N/A"/>
    <s v="N_FORC_WS1_G01"/>
    <s v="P233 Facilities Maintenance - Gas"/>
    <s v="S7200 Services"/>
    <s v="A2140 Facilities Maintenance"/>
    <n v="26029.359999999997"/>
    <n v="4584.6500000000005"/>
    <n v="1457947.0000000005"/>
    <n v="178409"/>
    <n v="183189.15409836065"/>
    <n v="1457947"/>
    <n v="178409"/>
    <n v="183189.15409836065"/>
    <n v="0"/>
    <m/>
    <n v="1457947.0000000002"/>
    <n v="178409"/>
    <n v="183189.15409836065"/>
    <n v="0"/>
    <n v="0"/>
    <n v="0"/>
    <s v=" Inspection of Field instruments, USM, Condition monitoring, Preventive work activities on inplot-pipin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265.762841530053"/>
    <n v="15265.762841530053"/>
    <n v="15265.762841530053"/>
    <n v="15265.762841530053"/>
    <n v="15265.762841530053"/>
    <n v="15265.762841530053"/>
    <n v="15265.762841530053"/>
    <n v="15265.762841530053"/>
    <n v="15265.762841530053"/>
    <n v="15265.762841530053"/>
    <n v="15265.762841530053"/>
    <n v="15265.762841530053"/>
    <n v="183189.15409836065"/>
    <n v="54956.746229508193"/>
  </r>
  <r>
    <s v="O.NG.PPW.MAN.TEP.724FP"/>
    <s v="PIPELINE MANIFOLD PREVENTIVE MAINTENACE TEP WEST"/>
    <s v="O.NG.PPW.MAN.MAN.724FP"/>
    <s v="PIPELINE M/FOLD PREV. MNTCE.- WE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C_OPSE_OIL_Z11"/>
    <s v="P233 Facilities Maintenance"/>
    <s v="S7200 Services"/>
    <s v="A2140 Facilities Maintenance"/>
    <n v="267116.74"/>
    <n v="238584.48"/>
    <n v="53753617.826746337"/>
    <n v="94500"/>
    <n v="270741.3699237585"/>
    <n v="53753617.826746337"/>
    <n v="94500"/>
    <n v="270741.3699237585"/>
    <n v="0"/>
    <n v="0"/>
    <n v="0"/>
    <n v="0"/>
    <n v="0"/>
    <n v="0"/>
    <n v="0"/>
    <n v="0"/>
    <s v="  MAINTENANCE PAINTING OF PIPELINE MANIFOLD FACILITIES (3nos @ $15k each = $45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2561.780826979873"/>
    <n v="22561.780826979873"/>
    <n v="22561.780826979873"/>
    <n v="22561.780826979873"/>
    <n v="22561.780826979873"/>
    <n v="22561.780826979873"/>
    <n v="22561.780826979873"/>
    <n v="22561.780826979873"/>
    <n v="22561.780826979873"/>
    <n v="22561.780826979873"/>
    <n v="22561.780826979873"/>
    <n v="22561.780826979873"/>
    <n v="270741.3699237585"/>
    <n v="81222.41097712754"/>
  </r>
  <r>
    <s v="O.NG.PPW.MAN.TRP.724FP"/>
    <s v="PIPELINE MANIFOLD PREVENTIVE MAINTENACE"/>
    <s v="O.NG.PPW.MAN.MAN.724FP"/>
    <s v="PIPELINE M/FOLD PREV. MNTCE.- WE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C_OPSE_OIL_Z11"/>
    <s v="P233 Facilities Maintenance"/>
    <s v="S7200 Services"/>
    <s v="A2140 Facilities Maintenance"/>
    <n v="208284.64"/>
    <n v="173643.32"/>
    <n v="67229617.826746345"/>
    <n v="123300"/>
    <n v="343724.97648113559"/>
    <n v="67229617.826746345"/>
    <n v="123300"/>
    <n v="343724.97648113559"/>
    <n v="0"/>
    <n v="0"/>
    <n v="0"/>
    <n v="0"/>
    <n v="0"/>
    <n v="0"/>
    <n v="0"/>
    <n v="0"/>
    <s v="  MAINTENANCE PAINTING OF PIPELINE MANIFOLD FACILITIES (3nos @ $15k each = $45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643.74804009463"/>
    <n v="28643.74804009463"/>
    <n v="28643.74804009463"/>
    <n v="28643.74804009463"/>
    <n v="28643.74804009463"/>
    <n v="28643.74804009463"/>
    <n v="28643.74804009463"/>
    <n v="28643.74804009463"/>
    <n v="28643.74804009463"/>
    <n v="28643.74804009463"/>
    <n v="28643.74804009463"/>
    <n v="28643.74804009463"/>
    <n v="343724.97648113553"/>
    <n v="103117.49294434067"/>
  </r>
  <r>
    <s v="O.NG.PPW.PIP.PIP.71300"/>
    <s v="PIPELINE  OPERATIONS WEST"/>
    <s v="O.NG.PPW.PIP.PIP.71300"/>
    <s v="PIPELINE  OPERATIONS WE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N/A"/>
    <s v="P231 Production Operations"/>
    <s v="S7200 Services"/>
    <s v="A2110 Production Operations"/>
    <n v="3.0000000000000006E-2"/>
    <n v="0"/>
    <n v="0"/>
    <n v="0"/>
    <n v="0"/>
    <n v="0"/>
    <n v="0"/>
    <n v="0"/>
    <n v="0"/>
    <n v="0"/>
    <n v="138929235.65349269"/>
    <n v="474599.99999999994"/>
    <n v="930105.69066718919"/>
    <n v="138972330.37936679"/>
    <n v="474599.99999999994"/>
    <n v="930246.9848503829"/>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W.PIP.TEP.71300"/>
    <s v="PIPELINE  OPERATIONS TEP WEST"/>
    <s v="O.NG.PPW.PIP.PIP.71300"/>
    <s v="PIPELINE  OPERATIONS WE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C_OPSE_OIL_Z11"/>
    <s v="P231 Production Operations"/>
    <s v="S7200 Services"/>
    <s v="A2110 Production Operations"/>
    <n v="402763.16"/>
    <n v="265285.99"/>
    <n v="59846617.826746337"/>
    <n v="213300"/>
    <n v="409518.41910408635"/>
    <n v="58687617.829999998"/>
    <n v="198100"/>
    <n v="390518.41911475407"/>
    <n v="-18999.999989332282"/>
    <s v="REDUCTION IN SCOPE - DROP IN CP SYSTEMS REMEDIAL WORKS, GROUNDBED FAILURE INVESTIGATION, LRUT OF NON-PIGEABLE LINES, ETC"/>
    <n v="0"/>
    <n v="0"/>
    <n v="0"/>
    <n v="0"/>
    <n v="0"/>
    <n v="0"/>
    <s v=" BIANNUAL CP SYSTEMS SURVEY  75 lines/survey @$1k each = $75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4126.534925340529"/>
    <n v="34126.534925340529"/>
    <n v="34126.534925340529"/>
    <n v="34126.534925340529"/>
    <n v="34126.534925340529"/>
    <n v="34126.534925340529"/>
    <n v="34126.534925340529"/>
    <n v="34126.534925340529"/>
    <n v="34126.534925340529"/>
    <n v="34126.534925340529"/>
    <n v="34126.534925340529"/>
    <n v="34126.534925340529"/>
    <n v="409518.41910408647"/>
    <n v="122855.52573122591"/>
  </r>
  <r>
    <s v="O.NG.PPW.PIP.TRP.71300"/>
    <s v="PIPELINE  OPERATIONS TRP WEST           "/>
    <s v="O.NG.PPW.PIP.PIP.71300"/>
    <s v="PIPELINE  OPERATIONS WE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C_OPSE_OIL_Z11"/>
    <s v="P231 Production Operations"/>
    <s v="S7200 Services"/>
    <s v="A2110 Production Operations"/>
    <n v="266096.02999999997"/>
    <n v="236241.7"/>
    <n v="79082617.826746345"/>
    <n v="261300"/>
    <n v="520587.27156310278"/>
    <n v="77923617.829999998"/>
    <n v="246100"/>
    <n v="501587.2715737705"/>
    <n v="-18999.999989332282"/>
    <s v="REDUCTION IN SCOPE - DROP IN CP SYSTEMS REMEDIAL WORKS, GROUNDBED FAILURE INVESTIGATION, LRUT OF NON-PIGEABLE LINES, ETC"/>
    <n v="0"/>
    <n v="0"/>
    <n v="0"/>
    <n v="0"/>
    <n v="0"/>
    <n v="0"/>
    <s v=" BIANNUAL CP SYSTEMS SURVEY  75 lines/survey @$1k each = $75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3382.272630258565"/>
    <n v="43382.272630258565"/>
    <n v="43382.272630258565"/>
    <n v="43382.272630258565"/>
    <n v="43382.272630258565"/>
    <n v="43382.272630258565"/>
    <n v="43382.272630258565"/>
    <n v="43382.272630258565"/>
    <n v="43382.272630258565"/>
    <n v="43382.272630258565"/>
    <n v="43382.272630258565"/>
    <n v="43382.272630258565"/>
    <n v="520587.2715631029"/>
    <n v="156176.18146893082"/>
  </r>
  <r>
    <s v="O.NG.PPW.PIP.PIP.724FC"/>
    <s v="PIPELINE CORRECTIVE MAINTENANCE ( EPRS) WEST"/>
    <s v="O.NG.PPW.PIP.PIP.724FC"/>
    <s v=" PIPELINE CORR. MTCENANCE [EPRS] -WEST (MAINTENANCE OF PIPELINES, FLOWLINES AND RISERS - CRUDE)"/>
    <s v="IRETI OMOTOSO"/>
    <s v="PRODUCTION"/>
    <n v="412002"/>
    <n v="4120"/>
    <s v="OF-MTCE"/>
    <s v="BASE JV"/>
    <s v="PRODUCTION"/>
    <s v="PRODUCTION"/>
    <s v="Pipeline Asset Manager"/>
    <s v="_x0009_Head, Pipeline Operations &amp; Maintenance Mgt.                             "/>
    <x v="0"/>
    <s v="SANNI.MOHAMMED@SHELL.COM"/>
    <x v="0"/>
    <s v="OPEX"/>
    <s v="NON SAL"/>
    <s v="N/A"/>
    <s v="N/A"/>
    <s v="N/A"/>
    <s v="P233 Facilities Maintenance"/>
    <s v="S7200 Services"/>
    <s v="A2140 Facilities Maintenance"/>
    <n v="5210.3600000000006"/>
    <n v="14772.650000000001"/>
    <n v="0"/>
    <n v="0"/>
    <n v="0"/>
    <n v="0"/>
    <n v="0"/>
    <n v="0"/>
    <n v="0"/>
    <n v="0"/>
    <n v="1339432790.339726"/>
    <n v="3871688.8000000003"/>
    <n v="8263271.7191466438"/>
    <n v="1739130589.9972198"/>
    <n v="3871688.8000000003"/>
    <n v="9573756.3081876058"/>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W.PIP.TEP.724FC"/>
    <s v="PIPELINE CORRECTIVE MAINTENANCE ( EPRS -"/>
    <s v="O.NG.PPW.PIP.PIP.724FC"/>
    <s v=" PIPELINE CORR. MTCENANCE [EPRS] -WEST (MAINTENANCE OF PIPELINES, FLOWLINES AND RISERS - CRUDE)"/>
    <s v="IRETI OMOTOSO"/>
    <s v="PRODUCTION"/>
    <n v="412002"/>
    <n v="4120"/>
    <s v="OF-MTCE"/>
    <s v="BASE JV"/>
    <s v="PRODUCTION"/>
    <s v="PRODUCTION"/>
    <s v="Pipeline Asset Manager"/>
    <s v="_x0009_Head, Pipeline Operations &amp; Maintenance Mgt.                             "/>
    <x v="0"/>
    <s v="SANNI.MOHAMMED@SHELL.COM"/>
    <x v="0"/>
    <s v="OPEX"/>
    <s v="NON SAL"/>
    <s v="N/A"/>
    <s v="N/A"/>
    <s v="C_OPSE_OIL_Z11"/>
    <s v="P233 Facilities Maintenance"/>
    <s v="S7200 Services"/>
    <s v="A2140 Facilities Maintenance"/>
    <n v="4435284.76"/>
    <n v="2496658.8199999998"/>
    <n v="668255930.66986299"/>
    <n v="1934910.4000000001"/>
    <n v="4125913.4513766002"/>
    <n v="668255930.66986299"/>
    <n v="1934910.4000000001"/>
    <n v="4125913.4513766002"/>
    <n v="0"/>
    <n v="0"/>
    <n v="0"/>
    <n v="0"/>
    <n v="0"/>
    <n v="0"/>
    <n v="0"/>
    <n v="0"/>
    <s v="Leak repair by Clamping in a swampy terrain without cofferda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43826.12094805"/>
    <n v="343826.12094805"/>
    <n v="343826.12094805"/>
    <n v="343826.12094805"/>
    <n v="343826.12094805"/>
    <n v="343826.12094805"/>
    <n v="343826.12094805"/>
    <n v="343826.12094805"/>
    <n v="343826.12094805"/>
    <n v="343826.12094805"/>
    <n v="343826.12094805"/>
    <n v="343826.12094805"/>
    <n v="4125913.4513766007"/>
    <n v="1237774.03541298"/>
  </r>
  <r>
    <s v="O.NG.PPW.PIP.TRP.724FC"/>
    <s v="PIPELINE CORRECTIVE MAINTENANCE ( EPRS -"/>
    <s v="O.NG.PPW.PIP.PIP.724FC"/>
    <s v=" PIPELINE CORR. MTCENANCE [EPRS] -WEST (MAINTENANCE OF PIPELINES, FLOWLINES AND RISERS - CRUDE)"/>
    <s v="IRETI OMOTOSO"/>
    <s v="PRODUCTION"/>
    <n v="412002"/>
    <n v="4120"/>
    <s v="OF-MTCE"/>
    <s v="BASE JV"/>
    <s v="PRODUCTION"/>
    <s v="PRODUCTION"/>
    <s v="Pipeline Asset Manager"/>
    <s v="_x0009_Head, Pipeline Operations &amp; Maintenance Mgt.                             "/>
    <x v="0"/>
    <s v="SANNI.MOHAMMED@SHELL.COM"/>
    <x v="0"/>
    <s v="OPEX"/>
    <s v="NON SAL"/>
    <s v="N/A"/>
    <s v="N/A"/>
    <s v="C_OPSE_OIL_Z11"/>
    <s v="P233 Facilities Maintenance"/>
    <s v="S7200 Services"/>
    <s v="A2140 Facilities Maintenance"/>
    <n v="6747688.9400000013"/>
    <n v="2953790.5100000007"/>
    <n v="671176859.66986299"/>
    <n v="1936778.4000000001"/>
    <n v="4137358.2677700426"/>
    <n v="671176859.66986299"/>
    <n v="1936778.4000000001"/>
    <n v="4137358.2677700426"/>
    <n v="0"/>
    <n v="0"/>
    <n v="0"/>
    <n v="0"/>
    <n v="0"/>
    <n v="0"/>
    <n v="0"/>
    <n v="0"/>
    <s v="Leak repair by Clamping in a swampy terrain without cofferda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44779.85564750351"/>
    <n v="344779.85564750351"/>
    <n v="344779.85564750351"/>
    <n v="344779.85564750351"/>
    <n v="344779.85564750351"/>
    <n v="344779.85564750351"/>
    <n v="344779.85564750351"/>
    <n v="344779.85564750351"/>
    <n v="344779.85564750351"/>
    <n v="344779.85564750351"/>
    <n v="344779.85564750351"/>
    <n v="344779.85564750351"/>
    <n v="4137358.2677700412"/>
    <n v="1241207.4803310127"/>
  </r>
  <r>
    <s v="O.NG.PPW.PIP.PIP.724FP"/>
    <s v="PIPELINE PREVENTIVE MANITENANCE WEST"/>
    <s v="O.NG.PPW.PIP.PIP.724FP"/>
    <s v="P/LINE PREV. MTCNANCE [IP/RP/CI]-WE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N/A"/>
    <s v="P233 Facilities Maintenance"/>
    <s v="S7200 Services"/>
    <s v="A2140 Facilities Maintenance"/>
    <n v="-0.01"/>
    <n v="0"/>
    <n v="0"/>
    <n v="0"/>
    <n v="0"/>
    <n v="0"/>
    <n v="0"/>
    <n v="0"/>
    <n v="0"/>
    <n v="0"/>
    <n v="102143235.65349264"/>
    <n v="3212254.0000000005"/>
    <n v="3547149.8546016156"/>
    <n v="102186330.37936674"/>
    <n v="3212254.0000000005"/>
    <n v="3547291.1487848093"/>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W.PIP.TEP.724FP"/>
    <s v="PIPELINE PREVENTIVE MAINTENANCE TRP WEST"/>
    <s v="O.NG.PPW.PIP.PIP.724FP"/>
    <s v="P/LINE PREV. MTCNANCE [IP/RP/CI]-WE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C_OPSE_OIL_Z11"/>
    <s v="P233 Facilities Maintenance"/>
    <s v="S7200 Services"/>
    <s v="A2140 Facilities Maintenance"/>
    <n v="173206.81"/>
    <n v="1206908.1399999999"/>
    <n v="51071617.826746315"/>
    <n v="1606127"/>
    <n v="1773574.9273008076"/>
    <n v="50294017.829999998"/>
    <n v="1551176.6"/>
    <n v="1716075.0191147542"/>
    <n v="-57499.908186053392"/>
    <s v="REDUCTION IN SCOPE - DROP IN NUMBER OF IINTELLIGENT PIGGING, ROUTINE PIGGING, AUXILIARY PUMPING, LRUTs, PROCUREMENT OF CHEMICALS, CP SYSTEMS SURVEY, ETC"/>
    <n v="0"/>
    <n v="0"/>
    <n v="0"/>
    <n v="0"/>
    <n v="0"/>
    <n v="0"/>
    <s v="AUX. PUMPING TO SUPPORT LOW FLOW LINES. (60RUNS @ $20K = $1,200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7797.91060840062"/>
    <n v="147797.91060840062"/>
    <n v="147797.91060840062"/>
    <n v="147797.91060840062"/>
    <n v="147797.91060840062"/>
    <n v="147797.91060840062"/>
    <n v="147797.91060840062"/>
    <n v="147797.91060840062"/>
    <n v="147797.91060840062"/>
    <n v="147797.91060840062"/>
    <n v="147797.91060840062"/>
    <n v="147797.91060840062"/>
    <n v="1773574.9273008073"/>
    <n v="532072.4781902422"/>
  </r>
  <r>
    <s v="O.NG.PPE.MAN.MAN.71300"/>
    <s v="PIPELINE STUDIES"/>
    <s v="O.NG.PPE.MAN.MAN.71300"/>
    <s v="PIPELINE INTEGRITY MANAGEMENT (MAINTENANCE OF PIPELINES, FLOWLINES AND RISERS - CRUDE)"/>
    <s v="IRETI OMOTOSO"/>
    <s v="PRODUCTION"/>
    <n v="412002"/>
    <n v="4120"/>
    <s v="OF-MTCE"/>
    <s v="BASE JV"/>
    <s v="PRODUCTION"/>
    <s v="PRODUCTION"/>
    <s v="Pipeline Asset Manager"/>
    <s v="_x0009_Head, Pipeline Value Realisation &amp; Assurance  "/>
    <x v="0"/>
    <s v="IKECHUKWU.ODINACHI@SHELL.COM"/>
    <x v="0"/>
    <s v="OPEX"/>
    <s v="NON SAL"/>
    <s v="N/A"/>
    <s v="N/A"/>
    <s v="C_OPSE_OIL_Z11"/>
    <s v="P231 Production Operations"/>
    <s v="S7200 Services"/>
    <s v="A2110 Production Operations"/>
    <n v="307851.74"/>
    <n v="526480.96"/>
    <n v="64119790"/>
    <n v="150475"/>
    <n v="360703.81967213115"/>
    <n v="64119790"/>
    <n v="150475"/>
    <n v="360703.81967213115"/>
    <n v="0"/>
    <n v="0"/>
    <n v="64119789.999999993"/>
    <n v="150475"/>
    <n v="360703.81967213115"/>
    <n v="64036540.54714679"/>
    <n v="150607.65614993006"/>
    <n v="360563.526796313"/>
    <s v="CIMS Integration/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058.651639344262"/>
    <n v="30058.651639344262"/>
    <n v="30058.651639344262"/>
    <n v="30058.651639344262"/>
    <n v="30058.651639344262"/>
    <n v="30058.651639344262"/>
    <n v="30058.651639344262"/>
    <n v="30058.651639344262"/>
    <n v="30058.651639344262"/>
    <n v="30058.651639344262"/>
    <n v="30058.651639344262"/>
    <n v="30058.651639344262"/>
    <n v="360703.81967213121"/>
    <n v="108211.14590163935"/>
  </r>
  <r>
    <s v="O.NG.PPW.PIP.TRP.724FP"/>
    <s v="PIPELINE PREVENTIVE MAINTENANCE TEP WEST"/>
    <s v="O.NG.PPW.PIP.PIP.724FP"/>
    <s v="P/LINE PREV. MTCNANCE [IP/RP/CI]-WE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C_OPSE_OIL_Z11"/>
    <s v="P233 Facilities Maintenance"/>
    <s v="S7200 Services"/>
    <s v="A2140 Facilities Maintenance"/>
    <n v="433867.94999999995"/>
    <n v="1988835.3699999999"/>
    <n v="51071617.826746315"/>
    <n v="1606127"/>
    <n v="1773574.9273008076"/>
    <n v="50294017.829999998"/>
    <n v="1551176.6"/>
    <n v="1716075.0191147542"/>
    <n v="-57499.908186053392"/>
    <s v="REDUCTION IN SCOPE - DROP IN NUMBER OF IINTELLIGENT PIGGING, ROUTINE PIGGING, AUXILIARY PUMPING, LRUTs, PROCUREMENT OF CHEMICALS, CP SYSTEMS SURVEY, ETC"/>
    <n v="0"/>
    <n v="0"/>
    <n v="0"/>
    <n v="0"/>
    <n v="0"/>
    <n v="0"/>
    <s v="AUX. PUMPING TO SUPPORT LOW FLOW LINES. (60RUNS @ $20K = $1,200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7797.91060840062"/>
    <n v="147797.91060840062"/>
    <n v="147797.91060840062"/>
    <n v="147797.91060840062"/>
    <n v="147797.91060840062"/>
    <n v="147797.91060840062"/>
    <n v="147797.91060840062"/>
    <n v="147797.91060840062"/>
    <n v="147797.91060840062"/>
    <n v="147797.91060840062"/>
    <n v="147797.91060840062"/>
    <n v="147797.91060840062"/>
    <n v="1773574.9273008073"/>
    <n v="532072.4781902422"/>
  </r>
  <r>
    <s v="O.NG.PSE.WSU.FAC.724FC"/>
    <s v="PROD. WORKSHOP COR. MTC."/>
    <s v="O.NG.PSE.WSU.FAC.724FC"/>
    <s v="PROD. WORKSHOP COR. MTC. (PRODUCTION MAINTENANCE – OIL (ONSHORE))"/>
    <s v="IRETI OMOTOSO"/>
    <s v="PRODUCTION"/>
    <n v="413001"/>
    <n v="4130"/>
    <s v="OF-MTCE"/>
    <s v="BASE JV"/>
    <s v="PRODUCTION"/>
    <s v="PRODUCTION"/>
    <s v="Asset Manager, Central Hub"/>
    <s v="Asset Management Integration Lead"/>
    <x v="2"/>
    <s v="ABIODUN.BAKARE@SHELL.COM"/>
    <x v="0"/>
    <s v="OPEX"/>
    <s v="NON SAL"/>
    <s v="N/A"/>
    <s v="N/A"/>
    <s v="C_OPSE_OIL_Z11"/>
    <s v="P233 Facilities Maintenance"/>
    <s v="S7200 Services"/>
    <s v="A2140 Facilities Maintenance"/>
    <n v="724693.8600000001"/>
    <n v="206745.74000000002"/>
    <n v="37632720"/>
    <n v="232316"/>
    <n v="355701.96721311472"/>
    <n v="31987812"/>
    <n v="197468.6"/>
    <n v="302346.67213114753"/>
    <n v="-53355.295081967197"/>
    <s v="Cost optimization"/>
    <n v="58340720"/>
    <n v="421075.99999999994"/>
    <n v="612357.04918032791"/>
    <n v="60480720.509103864"/>
    <n v="389217.99070444331"/>
    <n v="587515.43499658711"/>
    <s v="Breakdown maint on workshops 1no Sullair compressors equipment in East Workshop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9641.830601092894"/>
    <n v="29641.830601092894"/>
    <n v="29641.830601092894"/>
    <n v="29641.830601092894"/>
    <n v="29641.830601092894"/>
    <n v="29641.830601092894"/>
    <n v="29641.830601092894"/>
    <n v="29641.830601092894"/>
    <n v="29641.830601092894"/>
    <n v="29641.830601092894"/>
    <n v="29641.830601092894"/>
    <n v="29641.830601092894"/>
    <n v="355701.96721311472"/>
    <n v="106710.59016393441"/>
  </r>
  <r>
    <s v="O.NG.PPE.PIP.DMG.724FP"/>
    <s v="PP P/LINE MTCNANCE PRE. MTCE DOMGAS"/>
    <s v="O.NG.PPE.PIP.DMG.724FP"/>
    <s v="GAS PIPELINES INTEGRITY MANAGEMENT (MAINTENANCE OF PIPELINES, FLOWLINES AND RISERS - GAS )"/>
    <s v="IRETI OMOTOSO"/>
    <s v="PRODUCTION"/>
    <n v="412003"/>
    <n v="4120"/>
    <s v="GAS"/>
    <s v="DOMGAS/IPP"/>
    <s v="PRODUCTION"/>
    <s v="PRODUCTION"/>
    <s v="Pipeline Asset Manager"/>
    <s v="Head, Right of Way Management "/>
    <x v="0"/>
    <s v="ADEBOYE.SOBAYO@SHELL.COM"/>
    <x v="0"/>
    <s v="OPEX"/>
    <s v="NON SAL"/>
    <s v="N/A"/>
    <s v="N/A"/>
    <s v="N/A"/>
    <s v="P233 Facilities Maintenance - Gas"/>
    <s v="S7200 Services"/>
    <s v="A2110 Production Operations"/>
    <n v="0"/>
    <n v="515188.01000000007"/>
    <n v="94386474.566865832"/>
    <n v="646313.19999999995"/>
    <n v="955777.05103890435"/>
    <n v="70866474.569999993"/>
    <n v="567913.19999999995"/>
    <n v="800262.29695081967"/>
    <n v="-155514.75408808468"/>
    <s v="REDUCTION IN SCOPE - DROP IN NUMBER OF IINTELLIGENT PIGGING, ROUTINE PIGGING, AUXILIARY PUMPING, LRUTs, PROCUREMENT OF CHEMICALS, CP SYSTEMS SURVEY, ETC"/>
    <n v="94386474.566865847"/>
    <n v="646313.20000000007"/>
    <n v="955777.05103890446"/>
    <n v="94408021.929802895"/>
    <n v="646313.20000000007"/>
    <n v="955847.69813050143"/>
    <s v=" CP systems Monitoring, Survey and maintenance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9648.087586575362"/>
    <n v="79648.087586575362"/>
    <n v="79648.087586575362"/>
    <n v="79648.087586575362"/>
    <n v="79648.087586575362"/>
    <n v="79648.087586575362"/>
    <n v="79648.087586575362"/>
    <n v="79648.087586575362"/>
    <n v="79648.087586575362"/>
    <n v="79648.087586575362"/>
    <n v="79648.087586575362"/>
    <n v="79648.087586575362"/>
    <n v="955777.05103890458"/>
    <n v="286733.11531167128"/>
  </r>
  <r>
    <s v="O.NG.PPE.PIP.EG1.724FP"/>
    <s v="SLA PAYMENT FOR OPS &amp; MTCE OF SPDC GAS PIPELINES WITH NLNG."/>
    <s v="O.NG.PPE.PIP.EG1.724FP"/>
    <s v="SLA PAYMENT FOR OPS &amp; MTCE OF SPDC GAS PIPELINES WITH NLNG."/>
    <s v="IRETI OMOTOSO"/>
    <s v="PRODUCTION"/>
    <n v="412003"/>
    <n v="4120"/>
    <s v="GAS"/>
    <s v="BASE JV"/>
    <s v="PRODUCTION"/>
    <s v="PRODUCTION"/>
    <s v="Pipeline Asset Manager"/>
    <s v="_x0009_Head, Pipeline Operations &amp; Maintenance Mgt.                             "/>
    <x v="0"/>
    <s v="ADEBOYE.SOBAYO@SHELL.COM"/>
    <x v="0"/>
    <s v="OPEX"/>
    <s v="NON SAL"/>
    <m/>
    <m/>
    <m/>
    <s v="P233 Facilities Maintenance - Gas"/>
    <m/>
    <m/>
    <n v="0"/>
    <n v="0"/>
    <n v="0"/>
    <n v="579716"/>
    <n v="579716"/>
    <n v="0"/>
    <n v="579716"/>
    <n v="579716"/>
    <n v="0"/>
    <n v="0"/>
    <n v="0"/>
    <n v="579716"/>
    <n v="579716"/>
    <n v="0"/>
    <n v="579716"/>
    <n v="579716"/>
    <s v="Debit notes from NLNG for 32&quot; OGGS, 40&quot; EGGS &amp; 16&quot; BNAG pipelines mt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8309.666666666664"/>
    <n v="48309.666666666664"/>
    <n v="48309.666666666664"/>
    <n v="48309.666666666664"/>
    <n v="48309.666666666664"/>
    <n v="48309.666666666664"/>
    <n v="48309.666666666664"/>
    <n v="48309.666666666664"/>
    <n v="48309.666666666664"/>
    <n v="48309.666666666664"/>
    <n v="48309.666666666664"/>
    <n v="48309.666666666664"/>
    <n v="579716"/>
    <n v="173914.8"/>
  </r>
  <r>
    <s v="O.NG.PSW.WSU.FAC.724FC"/>
    <s v="PROD. WORKSHOP COR. MTC."/>
    <s v="O.NG.PSE.WSU.FAC.724FC"/>
    <s v="PROD. WORKSHOP COR. MTC. (PRODUCTION MAINTENANCE – OIL (ONSHORE))"/>
    <s v="IRETI OMOTOSO"/>
    <s v="PRODUCTION"/>
    <n v="413001"/>
    <n v="4130"/>
    <s v="OF-MTCE"/>
    <s v="BASE JV"/>
    <s v="PRODUCTION"/>
    <s v="PRODUCTION"/>
    <s v="Asset Manager, Swamp West Hub"/>
    <s v="Asset Management Integration Lead"/>
    <x v="2"/>
    <s v="ABIODUN.BAKARE@SHELL.COM"/>
    <x v="0"/>
    <s v="OPEX"/>
    <s v="NON SAL"/>
    <s v="N/A"/>
    <s v="N/A"/>
    <s v="C_OPSE_OIL_Z11"/>
    <s v="P233 Facilities Maintenance"/>
    <s v="S7200 Services"/>
    <s v="A2140 Facilities Maintenance"/>
    <n v="315990.46000000002"/>
    <n v="362098.99999999988"/>
    <n v="20708000"/>
    <n v="188760"/>
    <n v="256655.08196721313"/>
    <n v="17601800"/>
    <n v="160446"/>
    <n v="218156.81967213115"/>
    <n v="-38498.262295081979"/>
    <s v="Cost optimization"/>
    <n v="0"/>
    <n v="0"/>
    <n v="0"/>
    <n v="0"/>
    <n v="0"/>
    <n v="0"/>
    <s v=" Breakdown maint on workshops defective compressors equipment in West Workshop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387.923497267759"/>
    <n v="21387.923497267759"/>
    <n v="21387.923497267759"/>
    <n v="21387.923497267759"/>
    <n v="21387.923497267759"/>
    <n v="21387.923497267759"/>
    <n v="21387.923497267759"/>
    <n v="21387.923497267759"/>
    <n v="21387.923497267759"/>
    <n v="21387.923497267759"/>
    <n v="21387.923497267759"/>
    <n v="21387.923497267759"/>
    <n v="256655.08196721316"/>
    <n v="76996.524590163943"/>
  </r>
  <r>
    <s v="O.NG.PSO.PIP.FAC.71300"/>
    <s v="OGGSS Pipeline Operations"/>
    <s v="O.NG.PSO.PIP.FAC.724FC"/>
    <s v="OGGSS PIPELINE CORR. MTC (MAINTENANCE OF PIPELINES, FLOWLINES AND RISERS - CRUDE)"/>
    <s v="IRETI OMOTOSO"/>
    <s v="PRODUCTION"/>
    <n v="412003"/>
    <n v="4120"/>
    <s v="PE"/>
    <s v="BASE JV"/>
    <s v="PRODUCTION"/>
    <s v="PRODUCTION"/>
    <s v="Asset Manager, EA Hub"/>
    <s v="Asset Management Integration Lead"/>
    <x v="4"/>
    <s v="OGBONNA.NWACHI@SHELL.COM"/>
    <x v="0"/>
    <s v="OPEX"/>
    <s v="NON SAL"/>
    <s v="N/A"/>
    <s v="N/A"/>
    <s v="N_EAZZ_OFS_N01"/>
    <m/>
    <m/>
    <m/>
    <n v="0"/>
    <n v="0"/>
    <n v="0"/>
    <n v="0"/>
    <n v="0"/>
    <n v="0"/>
    <n v="0"/>
    <n v="0"/>
    <n v="0"/>
    <n v="0"/>
    <n v="95323829.300000042"/>
    <n v="1703039.1"/>
    <n v="2015576.2452459021"/>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SO.PIP.FAC.724FC"/>
    <s v="OGGSS PIPELINE CORR. MTC"/>
    <s v="O.NG.PSO.PIP.FAC.724FC"/>
    <s v="OGGSS PIPELINE CORR. MTC (MAINTENANCE OF PIPELINES, FLOWLINES AND RISERS - CRUDE)"/>
    <s v="IRETI OMOTOSO"/>
    <s v="PRODUCTION"/>
    <n v="412003"/>
    <n v="4120"/>
    <s v="GAS"/>
    <s v="BASE JV"/>
    <s v="PRODUCTION"/>
    <s v="PRODUCTION"/>
    <s v="Asset Manager, EA Hub"/>
    <s v="Asset Management Integration Lead"/>
    <x v="4"/>
    <s v="OGBONNA.NWACHI@SHELL.COM"/>
    <x v="0"/>
    <s v="OPEX"/>
    <s v="NON SAL"/>
    <s v="N/A"/>
    <s v="N/A"/>
    <s v="N_EAZZ_OFS_N01"/>
    <s v="P233 Facilities Maintenance - Gas"/>
    <s v="S7200 Services"/>
    <s v="A2140 Facilities Maintenance"/>
    <n v="4957580.5599999996"/>
    <n v="2167060.8500000006"/>
    <n v="95323829.300000042"/>
    <n v="1703039.1"/>
    <n v="2015576.2452459019"/>
    <n v="95323829.300000042"/>
    <n v="1703039.1"/>
    <n v="2015576.2452459019"/>
    <n v="0"/>
    <n v="0"/>
    <n v="0"/>
    <n v="0"/>
    <n v="0"/>
    <n v="0"/>
    <n v="0"/>
    <n v="0"/>
    <s v="OGGS PIPELINE CORR. MTC (MAINTENANCE OF PIPELINES, FLOWLINES AND RISERS - CRUD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7964.68710382516"/>
    <n v="167964.68710382516"/>
    <n v="167964.68710382516"/>
    <n v="167964.68710382516"/>
    <n v="167964.68710382516"/>
    <n v="167964.68710382516"/>
    <n v="167964.68710382516"/>
    <n v="167964.68710382516"/>
    <n v="167964.68710382516"/>
    <n v="167964.68710382516"/>
    <n v="167964.68710382516"/>
    <n v="167964.68710382516"/>
    <n v="2015576.2452459019"/>
    <n v="604672.87357377051"/>
  </r>
  <r>
    <s v="O.NG.PSO.RPP.FAC.71300"/>
    <s v="OGGS Riser Platform Facil Operations"/>
    <s v="O.NG.PSO.RPP.FAC.724FC"/>
    <s v="OGGS RISER PLATFORM FACIL CORR. MTC (MAINTENANCE OF PIPELINES, FLOWLINES AND RISERS - CRUDE)"/>
    <s v="IRETI OMOTOSO"/>
    <s v="PRODUCTION"/>
    <n v="412001"/>
    <n v="4120"/>
    <s v="GAS"/>
    <s v="BASE JV"/>
    <s v="PRODUCTION"/>
    <s v="PRODUCTION"/>
    <s v="Asset Manager, EA Hub"/>
    <s v="Asset Management Integration Lead"/>
    <x v="4"/>
    <s v="OGBONNA.NWACHI@SHELL.COM"/>
    <x v="0"/>
    <s v="OPEX"/>
    <s v="NON SAL"/>
    <s v="N/A"/>
    <s v="N/A"/>
    <s v="N_EAZZ_OFS_N01"/>
    <s v="P231 Production Operations - Gas"/>
    <s v="S7200 Services"/>
    <s v="A2140 Facilities Maintenance"/>
    <n v="0"/>
    <n v="0"/>
    <n v="0"/>
    <n v="0"/>
    <n v="0"/>
    <n v="0"/>
    <n v="0"/>
    <n v="0"/>
    <n v="0"/>
    <n v="0"/>
    <n v="0"/>
    <n v="204418.81"/>
    <n v="204418.81"/>
    <n v="0"/>
    <n v="188952.77453569754"/>
    <n v="188952.77453569754"/>
    <s v="REPAIR OF CLOSED DRAIN SYSTEM,WELL HEAD CONTROL PANELS,PUMP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SO.RPP.FAC.724FC"/>
    <s v="OGGS RISER PLATFORM FACIL CORR. MTC"/>
    <s v="O.NG.PSO.RPP.FAC.724FC"/>
    <s v="OGGS RISER PLATFORM FACIL CORR. MTC (MAINTENANCE OF PIPELINES, FLOWLINES AND RISERS - CRUDE)"/>
    <s v="IRETI OMOTOSO"/>
    <s v="PRODUCTION"/>
    <n v="412001"/>
    <n v="4120"/>
    <s v="GAS"/>
    <s v="BASE JV"/>
    <s v="PRODUCTION"/>
    <s v="PRODUCTION"/>
    <s v="Asset Manager, EA Hub"/>
    <s v="Asset Management Integration Lead"/>
    <x v="4"/>
    <s v="OGBONNA.NWACHI@SHELL.COM"/>
    <x v="0"/>
    <s v="OPEX"/>
    <s v="NON SAL"/>
    <s v="N/A"/>
    <s v="N/A"/>
    <s v="N_EAZZ_OFS_N01"/>
    <s v="P233 Facilities Maintenance"/>
    <s v="S7200 Services"/>
    <s v="A2140 Facilities Maintenance"/>
    <n v="67394.33"/>
    <n v="109474.78000000003"/>
    <n v="0"/>
    <n v="204418.81"/>
    <n v="204418.81"/>
    <n v="0"/>
    <n v="204418.81"/>
    <n v="204418.81"/>
    <n v="0"/>
    <n v="0"/>
    <n v="0"/>
    <n v="0"/>
    <n v="0"/>
    <n v="0"/>
    <n v="0"/>
    <n v="0"/>
    <s v="Lighting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034.900833333333"/>
    <n v="17034.900833333333"/>
    <n v="17034.900833333333"/>
    <n v="17034.900833333333"/>
    <n v="17034.900833333333"/>
    <n v="17034.900833333333"/>
    <n v="17034.900833333333"/>
    <n v="17034.900833333333"/>
    <n v="17034.900833333333"/>
    <n v="17034.900833333333"/>
    <n v="17034.900833333333"/>
    <n v="17034.900833333333"/>
    <n v="204418.80999999994"/>
    <n v="61325.642999999996"/>
  </r>
  <r>
    <s v="O.NG.PTE.PTK.FAC.724FC"/>
    <s v="PTE - PROCESS TREATMENT CORR. MTC"/>
    <s v="O.NG.PTE.FAC.71300"/>
    <s v="BONNY TERMINAL (PTE) CORRECTIVE MAINTENANCE (STORAGE (TERMINAL &amp; OFFSHORE) - OPERATIONS/MAINTENANCE)"/>
    <s v="IRETI OMOTOSO"/>
    <s v="PRODUCTION"/>
    <n v="412006"/>
    <n v="4120"/>
    <s v="OF-MTCE"/>
    <s v="BASE JV"/>
    <s v="PRODUCTION"/>
    <s v="PRODUCTION"/>
    <s v="Asset Manager, Swamp East Hub"/>
    <s v="Bonny Terminal Installation Manager "/>
    <x v="8"/>
    <s v="AKINDELE.OJO@SHELL.COM"/>
    <x v="0"/>
    <s v="OPEX"/>
    <s v="NON SAL"/>
    <s v="N/A"/>
    <s v="N/A"/>
    <s v="C_OPSE_OIL_Z11"/>
    <s v="P233 Facilities Maintenance"/>
    <s v="S7200 Services"/>
    <s v="A2140 Facilities Maintenance"/>
    <n v="293911.96000000002"/>
    <n v="290496.19000000006"/>
    <n v="41220312"/>
    <n v="229000"/>
    <n v="364148.56393442623"/>
    <n v="33378147.641999997"/>
    <n v="185432.74999999997"/>
    <n v="294869.2996459016"/>
    <n v="-69279.264288524631"/>
    <n v="0"/>
    <n v="49079352"/>
    <n v="475540"/>
    <n v="636455.90819672134"/>
    <n v="49079352"/>
    <n v="475540"/>
    <n v="636455.90819672134"/>
    <s v="Replacement/repair of manual valves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345.713661202186"/>
    <n v="30345.713661202186"/>
    <n v="30345.713661202186"/>
    <n v="30345.713661202186"/>
    <n v="30345.713661202186"/>
    <n v="30345.713661202186"/>
    <n v="30345.713661202186"/>
    <n v="30345.713661202186"/>
    <n v="30345.713661202186"/>
    <n v="30345.713661202186"/>
    <n v="30345.713661202186"/>
    <n v="30345.713661202186"/>
    <n v="364148.56393442611"/>
    <n v="109244.56918032786"/>
  </r>
  <r>
    <s v="O.NG.PTE.TFT.FAC.724FC"/>
    <s v="PTE - TANK FARM CORR. MTC"/>
    <s v="O.NG.PTE.FAC.71300"/>
    <s v="BONNY TERMINAL (PTE) CORRECTIVE MAINTENANCE (STORAGE (TERMINAL &amp; OFFSHORE) - OPERATIONS/MAINTENANCE)"/>
    <s v="IRETI OMOTOSO"/>
    <s v="PRODUCTION"/>
    <n v="412006"/>
    <n v="4120"/>
    <s v="OF-MTCE"/>
    <s v="BASE JV"/>
    <s v="PRODUCTION"/>
    <s v="PRODUCTION"/>
    <s v="Asset Manager, Swamp East Hub"/>
    <s v="Bonny Terminal Installation Manager "/>
    <x v="8"/>
    <s v="AKINDELE.OJO@SHELL.COM"/>
    <x v="0"/>
    <s v="OPEX"/>
    <s v="NON SAL"/>
    <s v="N/A"/>
    <s v="N/A"/>
    <s v="C_OPSE_OIL_Z11"/>
    <s v="P233 Facilities Maintenance"/>
    <s v="S7200 Services"/>
    <s v="A2140 Facilities Maintenance"/>
    <n v="43012.780000000006"/>
    <n v="248748.43000000005"/>
    <n v="7859039.9999999981"/>
    <n v="246540"/>
    <n v="272307.34426229505"/>
    <n v="6363857.6399999978"/>
    <n v="199635.76499999998"/>
    <n v="220500.8720163934"/>
    <n v="-51806.472245901648"/>
    <n v="0"/>
    <n v="0"/>
    <n v="0"/>
    <n v="0"/>
    <n v="0"/>
    <n v="0"/>
    <n v="0"/>
    <s v="Repair/replacement  of defective manual valv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2692.278688524588"/>
    <n v="22692.278688524588"/>
    <n v="22692.278688524588"/>
    <n v="22692.278688524588"/>
    <n v="22692.278688524588"/>
    <n v="22692.278688524588"/>
    <n v="22692.278688524588"/>
    <n v="22692.278688524588"/>
    <n v="22692.278688524588"/>
    <n v="22692.278688524588"/>
    <n v="22692.278688524588"/>
    <n v="22692.278688524588"/>
    <n v="272307.34426229505"/>
    <n v="81692.20327868851"/>
  </r>
  <r>
    <s v="O.NG.PPE.PIP.PUS.71300"/>
    <s v="O.NG.PPE.PIP.PUS.71300"/>
    <s v="O.NG.PPE.PIP.PUS.71300"/>
    <s v="PIPELINE OPERATNS EAST (MAINTENANCE OF PIPELINES, FLOWLINES AND RISERS - CRUDE)"/>
    <s v="IRETI OMOTOSO"/>
    <s v="PRODUCTION"/>
    <n v="412002"/>
    <n v="4120"/>
    <s v="OF-MTCE"/>
    <s v="BASE JV"/>
    <s v="PRODUCTION"/>
    <s v="PRODUCTION"/>
    <s v="Pipeline Asset Manager"/>
    <s v="_x0009_Head, Pipeline Operations &amp; Maintenance Mgt.                             "/>
    <x v="0"/>
    <s v="ADEBOYE.SOBAYO@SHELL.COM"/>
    <x v="0"/>
    <s v="OPEX"/>
    <s v="NON SAL"/>
    <s v="N/A"/>
    <s v="N/A"/>
    <s v="C_OPSE_OIL_Z11"/>
    <s v="P231 Production Operations"/>
    <s v="S7200 Services"/>
    <s v="A2110 Production Operations"/>
    <n v="21474340.719999999"/>
    <n v="12657005.15"/>
    <n v="873575040.1559999"/>
    <n v="6551812.8011699999"/>
    <n v="9415993.2606978677"/>
    <n v="873575040.1559999"/>
    <n v="6551812.8011699999"/>
    <n v="9415993.2606978677"/>
    <n v="0"/>
    <n v="0"/>
    <n v="873575040.1559999"/>
    <n v="6551812.8011699989"/>
    <n v="9415993.2606978677"/>
    <n v="873575040.1559999"/>
    <n v="6551812.8011699989"/>
    <n v="9415993.2606978677"/>
    <s v="Capacity charge ( 0.96 per barrel)*4,229,255barrels of oil through NCT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84666.1050581556"/>
    <n v="784666.1050581556"/>
    <n v="784666.1050581556"/>
    <n v="784666.1050581556"/>
    <n v="784666.1050581556"/>
    <n v="784666.1050581556"/>
    <n v="784666.1050581556"/>
    <n v="784666.1050581556"/>
    <n v="784666.1050581556"/>
    <n v="784666.1050581556"/>
    <n v="784666.1050581556"/>
    <n v="784666.1050581556"/>
    <n v="9415993.2606978696"/>
    <n v="2824797.97820936"/>
  </r>
  <r>
    <n v="112892"/>
    <s v="PTE SLUDGE TREATMENT"/>
    <s v="O.NG.PTE.FAC.71300D"/>
    <s v="BONNY TERMINAL (PTE) OPERATIONS (STORAGE (TERMINAL &amp; OFFSHORE) - OPERATIONS/MAINTENANCE)"/>
    <s v="IRETI OMOTOSO"/>
    <s v="PRODUCTION"/>
    <n v="412006"/>
    <n v="4120"/>
    <s v="OF-MTCE"/>
    <s v="BASE JV"/>
    <s v="PRODUCTION"/>
    <s v="PRODUCTION"/>
    <s v="Asset Manager, Swamp East Hub"/>
    <s v="Bonny Terminal Installation Manager "/>
    <x v="8"/>
    <s v="OGBONNA.NWACHI@SHELL.COM"/>
    <x v="0"/>
    <s v="OPEX"/>
    <s v="NON SAL"/>
    <s v="N/A"/>
    <s v="N/A"/>
    <s v="C_OPSE_OIL_Z11"/>
    <s v="P236.02 HSE"/>
    <s v="S7200 Services"/>
    <s v="A2110 Production Operations"/>
    <n v="0"/>
    <n v="0"/>
    <n v="0"/>
    <n v="0"/>
    <n v="0"/>
    <n v="0"/>
    <n v="0"/>
    <n v="0"/>
    <n v="0"/>
    <n v="0"/>
    <n v="628016041.24999988"/>
    <n v="1331463.2999999998"/>
    <n v="3390532.2877049176"/>
    <n v="628016041.24999988"/>
    <n v="1330585.9836140547"/>
    <n v="3389654.9713189723"/>
    <s v=" TO KEEP THE CORE ZONE PUMP HOUSES CLEAN AND CARRY OUT GOOD HOUSEKEEPING . TO INCREASE THE AVAILABILITY/ RELIABILITY OF INST AIR COMP . TO  CLEAN /MAINTAIN CPI UNIT TO KEEP PRODUCED WATER PPM AS PER DPR REGULATIONS . STATUTORY INSPECTION OF PRESSURE RELIEF VALVES AND PRESSURE VESSELS . ROUTINE CHECKS ON PRESSURE VACUUM VALVES/ AIR VALVES . MAINTENANCE SERVICES FOR REPLACEMENT OF FOT PIPELINE FLANGE GASKETS TURBINE MAINTENANCE SUPPORT SERVICES..ROUTINE INSPECTION OF TRANSFORMERS, RMUS, LV BOARDS, OVERHEAD CABLES, ELECTRIC POLES AND FEEDER PILLARS.PROVISION OF FIELD INSTRUMENT MAINTENANCE SUPPORT SERVICES – PACO.PROVISION OF ELECTRICAL MAINTENANCE SUPPORT SERVICES.ICT CABLING/TELECOM OPERATIONS SERVICES.ELECTRICAL SUBSTATION UPGRADE AND HV&amp;LV.CONTROL/AUTOMATION SUPPORT SERVICES.CARRY OUT ANNUAL AUTONOMY TESTING OF UPS MODULES, , CARRY OUT 1-MONTHLY, 3-MONTHLTY AND 1-YEARLY CHECKS AND INSPECTION.CARRY OUT 6-MONTHLY SYSTEM SURVEY OF 573 EARTH ELECTRODES. REPLACEMENT OF CORRODED EARTH ELECTRODES. BONDING CHECKS AND REPLACEMENT OF EARTH BOSS AND ACCESSORIES.ANNUAL REPLACEMENT OF 128 PCS INLET FILTERS IN 5 GTS AND SUPPORT LABOUR..4000HOURS INSPECTION OF SOLAR TURBINES. INCLUDES WATER WASHING, CALIBRATION OF INSTRUMENTS AND INSPECT/SERVICING OF  ANCILLIARY EQUIPMENT. ESTIMATE BASED ON PRIOR YEARS' RATES..3Y CHECKS &amp; CALIBRATION OF PROTECTIVE RELAYS AND ASSOCIATED SWITCHGEARSWORKSHOP MAINTENACE  SUPPORT SERVICES(MECHANICAL).WORKSHOP MAINTENACE  SUPPORT SERVICES(INSTRUMENTL).WORKSHOP MAINTENACE  SUPPORT SERVICES(ELECTRICAL).PUMPS AND IAC MAINTENANCE SUPPORT SERVICES.PROVISION OF MINOR WELDING SERVICES IN THE FOT.PROVISION OF INSTRUMENTATION, CONTROL AND AUTOMATION SERVICES.PROVISION OF IGF MAINTENACE SUPPORT OPERATIONS.PROVISION OF CPI MAINTENACE SUPPORT OPER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TE.PTK.FAC.71300"/>
    <s v="PTE - PROCESS TREATMENT OPERATIONS"/>
    <s v="O.NG.PTE.FAC.71300D"/>
    <s v="BONNY TERMINAL (PTE) OPERATIONS (STORAGE (TERMINAL &amp; OFFSHORE) - OPERATIONS/MAINTENANCE)"/>
    <s v="IRETI OMOTOSO"/>
    <s v="PRODUCTION"/>
    <n v="412006"/>
    <n v="4120"/>
    <s v="OF-MTCE"/>
    <s v="BASE JV"/>
    <s v="PRODUCTION"/>
    <s v="PRODUCTION"/>
    <s v="Asset Manager, Swamp East Hub"/>
    <s v="Bonny Terminal Installation Manager "/>
    <x v="8"/>
    <s v="OGBONNA.NWACHI@SHELL.COM"/>
    <x v="0"/>
    <s v="OPEX"/>
    <s v="NON SAL"/>
    <s v="N/A"/>
    <s v="N/A"/>
    <s v="C_OPSE_OIL_Z11"/>
    <s v="P231 Production Operations"/>
    <s v="S7200 Services"/>
    <s v="A2110 Production Operations"/>
    <n v="3190163.9500000007"/>
    <n v="2791850.93"/>
    <n v="308016262.5"/>
    <n v="1101296.8600000001"/>
    <n v="2111186.2452459019"/>
    <n v="249416168.55937499"/>
    <n v="891775.132385"/>
    <n v="1709533.0620878688"/>
    <n v="-401653.18315803306"/>
    <n v="0"/>
    <n v="0"/>
    <n v="0"/>
    <n v="0"/>
    <n v="0"/>
    <n v="0"/>
    <n v="0"/>
    <s v="Repellant cream for night duty operators at process area,. Padlocks, torch lights and batteries,  hard brushes, buckets, scrappers,  drums of rig wash,  2 nos Pneumatic and 4 manual diesel/lube oils/TEG transfer pumps, OTHERS as deem fi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5932.18710382516"/>
    <n v="175932.18710382516"/>
    <n v="175932.18710382516"/>
    <n v="175932.18710382516"/>
    <n v="175932.18710382516"/>
    <n v="175932.18710382516"/>
    <n v="175932.18710382516"/>
    <n v="175932.18710382516"/>
    <n v="175932.18710382516"/>
    <n v="175932.18710382516"/>
    <n v="175932.18710382516"/>
    <n v="175932.18710382516"/>
    <n v="2111186.2452459019"/>
    <n v="633355.87357377051"/>
  </r>
  <r>
    <s v="O.NG.PTE.TFT.FAC.71300"/>
    <s v="PTE - TANK FARM OPERATIONS"/>
    <s v="O.NG.PTE.FAC.71300D"/>
    <s v="BONNY TERMINAL (PTE) OPERATIONS (STORAGE (TERMINAL &amp; OFFSHORE) - OPERATIONS/MAINTENANCE)"/>
    <s v="IRETI OMOTOSO"/>
    <s v="PRODUCTION"/>
    <n v="412006"/>
    <n v="4120"/>
    <s v="OF-MTCE"/>
    <s v="BASE JV"/>
    <s v="PRODUCTION"/>
    <s v="PRODUCTION"/>
    <s v="Asset Manager, Swamp East Hub"/>
    <s v="Bonny Terminal Installation Manager "/>
    <x v="8"/>
    <s v="OGBONNA.NWACHI@SHELL.COM"/>
    <x v="0"/>
    <s v="OPEX"/>
    <s v="NON SAL"/>
    <s v="N/A"/>
    <s v="N/A"/>
    <s v="C_OPSE_OIL_Z11"/>
    <s v="P231 Production Operations"/>
    <s v="S7200 Services"/>
    <s v="A2110 Production Operations"/>
    <n v="1061221.6500000001"/>
    <n v="842262.64000000025"/>
    <n v="319999778.75"/>
    <n v="230166.43999999994"/>
    <n v="1279346.0424590164"/>
    <n v="259119820.84281248"/>
    <n v="186377.27478999994"/>
    <n v="1035950.4578811884"/>
    <n v="-243395.58457782806"/>
    <n v="0"/>
    <n v="0"/>
    <n v="0"/>
    <n v="0"/>
    <n v="0"/>
    <n v="0"/>
    <n v="0"/>
    <s v="Oil Recovery and Spill Response service Tank Farm 4900019681 (5 personnel @ N9,906,250). 4900019680 @ 9,581,250, 4900019675 @ 9,506,25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6612.17020491803"/>
    <n v="106612.17020491803"/>
    <n v="106612.17020491803"/>
    <n v="106612.17020491803"/>
    <n v="106612.17020491803"/>
    <n v="106612.17020491803"/>
    <n v="106612.17020491803"/>
    <n v="106612.17020491803"/>
    <n v="106612.17020491803"/>
    <n v="106612.17020491803"/>
    <n v="106612.17020491803"/>
    <n v="106612.17020491803"/>
    <n v="1279346.0424590167"/>
    <n v="383803.81273770489"/>
  </r>
  <r>
    <s v="O.NG.PTE.PTK.FAC.724FP"/>
    <s v="PTE - PROCESS TREATMENT PREV. MTC"/>
    <s v="O.NG.PTE.FAC.71300E"/>
    <s v="BONNY TERMINAL (PTE) PREVENTIVE MAINTENANCE (STORAGE (TERMINAL &amp; OFFSHORE) - OPERATIONS/MAINTENANCE)"/>
    <s v="IRETI OMOTOSO"/>
    <s v="PRODUCTION"/>
    <n v="412006"/>
    <n v="4120"/>
    <s v="OF-MTCE"/>
    <s v="BASE JV"/>
    <s v="PRODUCTION"/>
    <s v="PRODUCTION"/>
    <s v="Asset Manager, Swamp East Hub"/>
    <s v="Bonny Terminal Installation Manager "/>
    <x v="8"/>
    <s v="AKINDELE.OJO@SHELL.COM"/>
    <x v="0"/>
    <s v="OPEX"/>
    <s v="NON SAL"/>
    <s v="N/A"/>
    <s v="N/A"/>
    <s v="C_OPSE_OIL_Z11"/>
    <s v="P233 Facilities Maintenance"/>
    <s v="S7200 Services"/>
    <s v="A2140 Facilities Maintenance"/>
    <n v="1010375.6300000001"/>
    <n v="2323305.9299999997"/>
    <n v="43569029.727272719"/>
    <n v="917796.36363636365"/>
    <n v="1060645.6414307004"/>
    <n v="35280021.821659081"/>
    <n v="743185.60545454547"/>
    <n v="858857.80814850971"/>
    <n v="-201787.83328219072"/>
    <n v="0"/>
    <n v="104897029.72727272"/>
    <n v="1246796.3636363638"/>
    <n v="1590721.0512667662"/>
    <n v="104897029.72727272"/>
    <n v="1246796.3636363638"/>
    <n v="1590721.0512667662"/>
    <s v="Quaterly maintenance of 100 manual valves including stroking and greas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8387.136785891693"/>
    <n v="88387.136785891693"/>
    <n v="88387.136785891693"/>
    <n v="88387.136785891693"/>
    <n v="88387.136785891693"/>
    <n v="88387.136785891693"/>
    <n v="88387.136785891693"/>
    <n v="88387.136785891693"/>
    <n v="88387.136785891693"/>
    <n v="88387.136785891693"/>
    <n v="88387.136785891693"/>
    <n v="88387.136785891693"/>
    <n v="1060645.6414307004"/>
    <n v="318193.69242921012"/>
  </r>
  <r>
    <s v="O.NG.PTE.TFT.FAC.724FP"/>
    <s v="PTE - TANK FARM PREV. MTC"/>
    <s v="O.NG.PTE.FAC.71300E"/>
    <s v="BONNY TERMINAL (PTE) PREVENTIVE MAINTENANCE (STORAGE (TERMINAL &amp; OFFSHORE) - OPERATIONS/MAINTENANCE)"/>
    <s v="IRETI OMOTOSO"/>
    <s v="PRODUCTION"/>
    <n v="412006"/>
    <n v="4120"/>
    <s v="OF-MTCE"/>
    <s v="BASE JV"/>
    <s v="PRODUCTION"/>
    <s v="PRODUCTION"/>
    <s v="Asset Manager, Swamp East Hub"/>
    <s v="Bonny Terminal Installation Manager "/>
    <x v="8"/>
    <s v="AKINDELE.OJO@SHELL.COM"/>
    <x v="0"/>
    <s v="OPEX"/>
    <s v="NON SAL"/>
    <s v="N/A"/>
    <s v="N/A"/>
    <s v="C_OPSE_OIL_Z11"/>
    <s v="P233 Facilities Maintenance"/>
    <s v="S7200 Services"/>
    <s v="A2140 Facilities Maintenance"/>
    <n v="642250.29999999993"/>
    <n v="463043.2"/>
    <n v="61328000"/>
    <n v="329000"/>
    <n v="530075.40983606561"/>
    <n v="49660347.999999993"/>
    <n v="266407.75"/>
    <n v="429228.56311475404"/>
    <n v="-100846.84672131157"/>
    <n v="0"/>
    <n v="0"/>
    <n v="0"/>
    <n v="0"/>
    <n v="0"/>
    <n v="0"/>
    <n v="0"/>
    <s v="Procurement of tank/piping inspection consumables and small tool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4172.950819672129"/>
    <n v="44172.950819672129"/>
    <n v="44172.950819672129"/>
    <n v="44172.950819672129"/>
    <n v="44172.950819672129"/>
    <n v="44172.950819672129"/>
    <n v="44172.950819672129"/>
    <n v="44172.950819672129"/>
    <n v="44172.950819672129"/>
    <n v="44172.950819672129"/>
    <n v="44172.950819672129"/>
    <n v="44172.950819672129"/>
    <n v="530075.40983606561"/>
    <n v="159022.62295081967"/>
  </r>
  <r>
    <s v="O.NG.PTE.IFU.FAC.724FP"/>
    <s v="PTE - INFRASTRUCTURE PREV. MTC"/>
    <s v="O.NG.PTE.FAC.724FP"/>
    <s v="BONNY TERMINAL (PTE) PREVENTIVE MAINTENANCE (TERMINAL OPERATIONS &amp; MAINTENANCE  )"/>
    <s v="IRETI OMOTOSO"/>
    <s v="PRODUCTION"/>
    <n v="412004"/>
    <n v="4120"/>
    <s v="OF-MTCE"/>
    <s v="BASE JV"/>
    <s v="PRODUCTION"/>
    <s v="PRODUCTION"/>
    <s v="Asset Manager, Swamp East Hub"/>
    <s v="Bonny Terminal Installation Manager "/>
    <x v="8"/>
    <s v="AKINDELE.OJO@SHELL.COM"/>
    <x v="0"/>
    <s v="OPEX"/>
    <s v="NON SAL"/>
    <s v="N/A"/>
    <s v="N/A"/>
    <s v="C_OPSE_OIL_Z11"/>
    <s v="P233 Facilities Maintenance"/>
    <s v="S7200 Services"/>
    <s v="A2140 Facilities Maintenance"/>
    <n v="42935.27"/>
    <n v="331800.59000000003"/>
    <n v="8745000"/>
    <n v="26000"/>
    <n v="54672.131147540982"/>
    <n v="7081263.7499999991"/>
    <n v="21053.499999999996"/>
    <n v="44270.758196721305"/>
    <n v="-10401.372950819677"/>
    <n v="0"/>
    <n v="173073824.99999997"/>
    <n v="832434.60000000009"/>
    <n v="1399889.7639344262"/>
    <n v="173068613.24607053"/>
    <n v="832450.25264305971"/>
    <n v="1399888.3288596845"/>
    <s v="Annual Statutory inspection of overhead cranes and accessories/lifting tackl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556.0109289617485"/>
    <n v="4556.0109289617485"/>
    <n v="4556.0109289617485"/>
    <n v="4556.0109289617485"/>
    <n v="4556.0109289617485"/>
    <n v="4556.0109289617485"/>
    <n v="4556.0109289617485"/>
    <n v="4556.0109289617485"/>
    <n v="4556.0109289617485"/>
    <n v="4556.0109289617485"/>
    <n v="4556.0109289617485"/>
    <n v="4556.0109289617485"/>
    <n v="54672.131147540968"/>
    <n v="16401.639344262294"/>
  </r>
  <r>
    <s v="O.NG.PTE.WSU.FAC.724FP"/>
    <s v="PTE - TERMINAL WORKSHOP PREV.MTC"/>
    <s v="O.NG.PTE.FAC.724FP"/>
    <s v="BONNY TERMINAL (PTE) PREVENTIVE MAINTENANCE (TERMINAL OPERATIONS &amp; MAINTENANCE  )"/>
    <s v="IRETI OMOTOSO"/>
    <s v="PRODUCTION"/>
    <n v="412004"/>
    <n v="4120"/>
    <s v="OF-MTCE"/>
    <s v="BASE JV"/>
    <s v="PRODUCTION"/>
    <s v="PRODUCTION"/>
    <s v="Asset Manager, Swamp East Hub"/>
    <s v="Bonny Terminal Installation Manager "/>
    <x v="8"/>
    <s v="AKINDELE.OJO@SHELL.COM"/>
    <x v="0"/>
    <s v="OPEX"/>
    <s v="NON SAL"/>
    <s v="N/A"/>
    <s v="N/A"/>
    <s v="C_OPSE_OIL_Z11"/>
    <s v="P233 Facilities Maintenance"/>
    <s v="S7200 Services"/>
    <s v="A2170 Direct Mngt and Overheads"/>
    <n v="493286.41000000009"/>
    <n v="386562.09"/>
    <n v="164328825"/>
    <n v="806434.6"/>
    <n v="1345217.6327868854"/>
    <n v="133065266.04374999"/>
    <n v="653010.41735"/>
    <n v="1089289.9781491803"/>
    <n v="-255927.65463770507"/>
    <n v="0"/>
    <n v="0"/>
    <n v="0"/>
    <n v="0"/>
    <n v="0"/>
    <n v="0"/>
    <n v="0"/>
    <s v="Procurement of steel plates, workshop consumables including oxyacetylene gas, welding electrode,cutting disc; paints and small machine tools. QA/QC and autonomous care.(4610038341/40@ 9500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2101.46939890711"/>
    <n v="112101.46939890711"/>
    <n v="112101.46939890711"/>
    <n v="112101.46939890711"/>
    <n v="112101.46939890711"/>
    <n v="112101.46939890711"/>
    <n v="112101.46939890711"/>
    <n v="112101.46939890711"/>
    <n v="112101.46939890711"/>
    <n v="112101.46939890711"/>
    <n v="112101.46939890711"/>
    <n v="112101.46939890711"/>
    <n v="1345217.6327868856"/>
    <n v="403565.28983606561"/>
  </r>
  <r>
    <s v="O.NG.PTE.PGR.FAC.71300"/>
    <s v="PTE-PowerGenerationPlantOperations"/>
    <s v="O.NG.PTE.FAC.725FP"/>
    <s v="BONNY TERMINAL (PTE) PREVENTIVE MAINTENANCE (STORAGE (TERMINAL &amp; OFFSHORE) - OPERATIONS/MAINTENANCE)"/>
    <s v="IRETI OMOTOSO"/>
    <s v="PRODUCTION"/>
    <n v="412006"/>
    <n v="4120"/>
    <s v="OF-MTCE"/>
    <s v="BASE JV"/>
    <s v="PRODUCTION"/>
    <s v="PRODUCTION"/>
    <s v="Asset Manager, Swamp East Hub"/>
    <s v="Bonny Terminal Installation Manager "/>
    <x v="8"/>
    <s v="AKINDELE.OJO@SHELL.COM"/>
    <x v="0"/>
    <s v="OPEX"/>
    <s v="NON SAL"/>
    <s v="N/A"/>
    <s v="N/A"/>
    <s v="C_OPSE_OIL_Z11"/>
    <s v="P231 Production Operations"/>
    <s v="S7200 Services"/>
    <s v="A2140 Facilities Maintenance"/>
    <n v="0"/>
    <n v="0"/>
    <n v="0"/>
    <n v="0"/>
    <n v="0"/>
    <n v="0"/>
    <n v="0"/>
    <n v="0"/>
    <n v="0"/>
    <n v="0"/>
    <n v="28375800"/>
    <n v="466313.99999999994"/>
    <n v="559349.40983606549"/>
    <n v="28375800"/>
    <n v="466313.99999999994"/>
    <n v="559349.40983606549"/>
    <s v="SPECIALIST SUPPORT FOR INSPECTION OF ELECTRICAL PANELS INCLUDING SWITCH GEARS IN ALL THE 6 ELECTRICAL SUB-STATIONS(4610033503@ $419628, N9227600 FOR 24 MONTHS).SPECIALIST SUPPORT FOR INSPECTION OF ELECTRICAL PANELS INCLUDING SWITCH GEARS IN ALL THE 6 ELECTRICAL SUB-STATIONS.PREVENTIVE MAINTENANCE OF LIGHTNINGAND EARTHING SYSTEM  AT POWER HOUSE AND SUB-STATIONS(4610038341/20@ N9927000).PREVENTIVE MAINTENANCE CRICUIT BREAKERS, MOTOR STARTERS, ENGINEERING WORK STATIONS, REMOTE CONTROL UNITS,LIGHING SYSTEM MCC.ANNUAL PREVENTIVE MAINTENANCE OF UPS AND BATTERIES IN 6 SUB STATIONS.6MONTHLY MAINTENANCE OF TRANSFORMERS.6MONTHLY MAINTENANCE OF SHORE POWER SYSTEM.1MONTHLY, 6 MONTHLY, 1YEALY, ETC MAINTENANCE INCLUDING AIR FILTER CHANGE OUT OF 3 HITCAHI TURBINE AND ASSOCIATED ELECTRICAL AND CONTROL SYSTE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TE.PGR.FAC.724FP"/>
    <s v="PTE - POWER GENERATION PLANT PREV. MTC"/>
    <s v="O.NG.PTE.FAC.725FP"/>
    <s v="BONNY TERMINAL (PTE) PREVENTIVE MAINTENANCE (STORAGE (TERMINAL &amp; OFFSHORE) - OPERATIONS/MAINTENANCE)"/>
    <s v="IRETI OMOTOSO"/>
    <s v="PRODUCTION"/>
    <n v="412006"/>
    <n v="4120"/>
    <s v="OF-MTCE"/>
    <s v="BASE JV"/>
    <s v="PRODUCTION"/>
    <s v="PRODUCTION"/>
    <s v="Asset Manager, Swamp East Hub"/>
    <s v="Bonny Terminal Installation Manager "/>
    <x v="8"/>
    <s v="AKINDELE.OJO@SHELL.COM"/>
    <x v="0"/>
    <s v="OPEX"/>
    <s v="NON SAL"/>
    <s v="N/A"/>
    <s v="N/A"/>
    <s v="C_OPSE_OIL_Z11"/>
    <s v="P233 Facilities Maintenance"/>
    <s v="S7200 Services"/>
    <s v="A2140 Facilities Maintenance"/>
    <n v="660891.72"/>
    <n v="823678.54"/>
    <n v="28375800"/>
    <n v="466314"/>
    <n v="559349.40983606561"/>
    <n v="22977304.049999997"/>
    <n v="377597.76149999996"/>
    <n v="452933.18461475405"/>
    <n v="-106416.22522131156"/>
    <n v="0"/>
    <n v="0"/>
    <n v="0"/>
    <n v="0"/>
    <n v="0"/>
    <n v="0"/>
    <n v="0"/>
    <s v="Annual preventive maintenance of UPS and Batteries in 6 sub st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6612.450819672129"/>
    <n v="46612.450819672129"/>
    <n v="46612.450819672129"/>
    <n v="46612.450819672129"/>
    <n v="46612.450819672129"/>
    <n v="46612.450819672129"/>
    <n v="46612.450819672129"/>
    <n v="46612.450819672129"/>
    <n v="46612.450819672129"/>
    <n v="46612.450819672129"/>
    <n v="46612.450819672129"/>
    <n v="46612.450819672129"/>
    <n v="559349.40983606561"/>
    <n v="167804.82295081968"/>
  </r>
  <r>
    <s v="O.NG.PTE.EXX.FAC.724FC"/>
    <s v="PTE - EXPORT FACILITY CORR. MTC"/>
    <s v="O.NG.PTE.FAC.726FC"/>
    <s v="BONNY TERMINAL (PTE) CORRECTIVE MAINTENANCE (LOADING - OPERATIONS &amp; MAINTENANCE )"/>
    <s v="IRETI OMOTOSO"/>
    <s v="PRODUCTION"/>
    <n v="412007"/>
    <n v="4120"/>
    <s v="OF-MTCE"/>
    <s v="BASE JV"/>
    <s v="PRODUCTION"/>
    <s v="PRODUCTION"/>
    <s v="Asset Manager, Swamp East Hub"/>
    <s v="Bonny Terminal Installation Manager "/>
    <x v="8"/>
    <s v="AKINDELE.OJO@SHELL.COM"/>
    <x v="0"/>
    <s v="OPEX"/>
    <s v="NON SAL"/>
    <s v="N/A"/>
    <s v="N/A"/>
    <s v="C_OPSE_OIL_Z11"/>
    <s v="P233 Facilities Maintenance"/>
    <s v="S7200 Services"/>
    <s v="A2140 Facilities Maintenance"/>
    <n v="170269.31000000003"/>
    <n v="243190.19999999998"/>
    <n v="7525000.0000000019"/>
    <n v="201000"/>
    <n v="225672.13114754099"/>
    <n v="6093368.7500000009"/>
    <n v="162759.75"/>
    <n v="182738.00819672132"/>
    <n v="-42934.12295081967"/>
    <n v="0"/>
    <n v="10375000.000000002"/>
    <n v="250000"/>
    <n v="284016.39344262297"/>
    <n v="10375000.000000002"/>
    <n v="250000"/>
    <n v="284016.39344262297"/>
    <s v="Repair of defective manual valv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806.010928961747"/>
    <n v="18806.010928961747"/>
    <n v="18806.010928961747"/>
    <n v="18806.010928961747"/>
    <n v="18806.010928961747"/>
    <n v="18806.010928961747"/>
    <n v="18806.010928961747"/>
    <n v="18806.010928961747"/>
    <n v="18806.010928961747"/>
    <n v="18806.010928961747"/>
    <n v="18806.010928961747"/>
    <n v="18806.010928961747"/>
    <n v="225672.1311475409"/>
    <n v="67701.639344262294"/>
  </r>
  <r>
    <s v="O.NG.PTE.LDL.FAC.724FC"/>
    <s v="PTE - LOADING PLATFORM CORR. MTC"/>
    <s v="O.NG.PTE.FAC.726FC"/>
    <s v="BONNY TERMINAL (PTE) CORRECTIVE MAINTENANCE (LOADING - OPERATIONS &amp; MAINTENANCE )"/>
    <s v="IRETI OMOTOSO"/>
    <s v="PRODUCTION"/>
    <n v="412007"/>
    <n v="4120"/>
    <s v="OF-MTCE"/>
    <s v="BASE JV"/>
    <s v="PRODUCTION"/>
    <s v="PRODUCTION"/>
    <s v="Asset Manager, Swamp East Hub"/>
    <s v="Bonny Terminal Installation Manager "/>
    <x v="8"/>
    <s v="AKINDELE.OJO@SHELL.COM"/>
    <x v="0"/>
    <s v="OPEX"/>
    <s v="NON SAL"/>
    <s v="N/A"/>
    <s v="N/A"/>
    <s v="C_OPSE_OIL_Z11"/>
    <s v="P233 Facilities Maintenance"/>
    <s v="S7200 Services"/>
    <s v="A2140 Facilities Maintenance"/>
    <n v="853.34"/>
    <n v="0"/>
    <n v="2850000"/>
    <n v="49000"/>
    <n v="58344.262295081964"/>
    <n v="2307787.5"/>
    <n v="39677.75"/>
    <n v="47244.266393442624"/>
    <n v="-11099.99590163934"/>
    <n v="0"/>
    <n v="0"/>
    <n v="0"/>
    <n v="0"/>
    <n v="0"/>
    <n v="0"/>
    <n v="0"/>
    <s v="Repair of 10Ton and 2Ton cran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862.021857923497"/>
    <n v="4862.021857923497"/>
    <n v="4862.021857923497"/>
    <n v="4862.021857923497"/>
    <n v="4862.021857923497"/>
    <n v="4862.021857923497"/>
    <n v="4862.021857923497"/>
    <n v="4862.021857923497"/>
    <n v="4862.021857923497"/>
    <n v="4862.021857923497"/>
    <n v="4862.021857923497"/>
    <n v="4862.021857923497"/>
    <n v="58344.26229508195"/>
    <n v="17503.278688524588"/>
  </r>
  <r>
    <s v="O.NG.PTE.EXX.FAC.724FP"/>
    <s v="PTE - EXPORT FACILITY PREV. MTC"/>
    <s v="O.NG.PTE.FAC.726FP"/>
    <s v="BONNY TERMINAL (PTE) PREVENTIVE MAINTENANCE (LOADING - OPERATIONS &amp; MAINTENANCE )"/>
    <s v="IRETI OMOTOSO"/>
    <s v="PRODUCTION"/>
    <n v="412007"/>
    <n v="4120"/>
    <s v="OF-MTCE"/>
    <s v="BASE JV"/>
    <s v="PRODUCTION"/>
    <s v="PRODUCTION"/>
    <s v="Asset Manager, Swamp East Hub"/>
    <s v="Bonny Terminal Installation Manager "/>
    <x v="8"/>
    <s v="AKINDELE.OJO@SHELL.COM"/>
    <x v="0"/>
    <s v="OPEX"/>
    <s v="NON SAL"/>
    <s v="N/A"/>
    <s v="N/A"/>
    <s v="C_OPSE_OIL_Z11"/>
    <s v="P233 Facilities Maintenance"/>
    <s v="S7200 Services"/>
    <s v="A2140 Facilities Maintenance"/>
    <n v="941962.8200000003"/>
    <n v="1084266.45"/>
    <n v="23067878.161142901"/>
    <n v="757928.59000000008"/>
    <n v="833560.97741358331"/>
    <n v="18679214.340985466"/>
    <n v="613732.67575250007"/>
    <n v="674976.00146064919"/>
    <n v="-158584.97595293412"/>
    <n v="0"/>
    <n v="41947702.161142893"/>
    <n v="803928.59"/>
    <n v="941462.03970866522"/>
    <n v="41947702.161142893"/>
    <n v="803928.59"/>
    <n v="941462.03970866522"/>
    <s v="Quaterly maintenance of 30 manual valves including stroking and greas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9463.414784465276"/>
    <n v="69463.414784465276"/>
    <n v="69463.414784465276"/>
    <n v="69463.414784465276"/>
    <n v="69463.414784465276"/>
    <n v="69463.414784465276"/>
    <n v="69463.414784465276"/>
    <n v="69463.414784465276"/>
    <n v="69463.414784465276"/>
    <n v="69463.414784465276"/>
    <n v="69463.414784465276"/>
    <n v="69463.414784465276"/>
    <n v="833560.97741358308"/>
    <n v="250068.29322407499"/>
  </r>
  <r>
    <s v="O.NG.PTE.LDL.FAC.724FP"/>
    <s v="PTE - LOADING PLATFORM PREV. MTC"/>
    <s v="O.NG.PTE.FAC.726FP"/>
    <s v="BONNY TERMINAL (PTE) PREVENTIVE MAINTENANCE (LOADING - OPERATIONS &amp; MAINTENANCE )"/>
    <s v="IRETI OMOTOSO"/>
    <s v="PRODUCTION"/>
    <n v="412007"/>
    <n v="4120"/>
    <s v="OF-MTCE"/>
    <s v="BASE JV"/>
    <s v="PRODUCTION"/>
    <s v="PRODUCTION"/>
    <s v="Asset Manager, Swamp East Hub"/>
    <s v="Bonny Terminal Installation Manager "/>
    <x v="8"/>
    <s v="AKINDELE.OJO@SHELL.COM"/>
    <x v="0"/>
    <s v="OPEX"/>
    <s v="NON SAL"/>
    <s v="N/A"/>
    <s v="N/A"/>
    <s v="C_OPSE_OIL_Z11"/>
    <s v="P233 Facilities Maintenance"/>
    <s v="S7200 Services"/>
    <s v="A2140 Facilities Maintenance"/>
    <n v="1890.82"/>
    <n v="31836.739999999998"/>
    <n v="18879824"/>
    <n v="46000"/>
    <n v="107901.06229508197"/>
    <n v="15287937.483999999"/>
    <n v="37248.5"/>
    <n v="87372.88519344262"/>
    <n v="-20528.177101639347"/>
    <n v="0"/>
    <n v="0"/>
    <n v="0"/>
    <n v="0"/>
    <n v="0"/>
    <n v="0"/>
    <n v="0"/>
    <s v="Annual/Statutory inspection of 2 cran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991.7551912568306"/>
    <n v="8991.7551912568306"/>
    <n v="8991.7551912568306"/>
    <n v="8991.7551912568306"/>
    <n v="8991.7551912568306"/>
    <n v="8991.7551912568306"/>
    <n v="8991.7551912568306"/>
    <n v="8991.7551912568306"/>
    <n v="8991.7551912568306"/>
    <n v="8991.7551912568306"/>
    <n v="8991.7551912568306"/>
    <n v="8991.7551912568306"/>
    <n v="107901.06229508197"/>
    <n v="32370.318688524589"/>
  </r>
  <r>
    <s v="O.NG.PTE.IFU.FAC.71300"/>
    <s v="PTE - INFRASTRUCTURE OPERATIONS"/>
    <s v="O.NG.PTE.SUU.ACC.724FP"/>
    <s v="PTE FLB AINTENANCE (INDIRECT PRODUCTION &amp; FIELD OVERHEAD – OIL (ONSHORE))"/>
    <s v="IRETI OMOTOSO"/>
    <s v="PRODUCTION"/>
    <n v="414001"/>
    <n v="4140"/>
    <s v="OF-MTCE"/>
    <s v="BASE JV"/>
    <s v="PRODUCTION"/>
    <s v="PRODUCTION"/>
    <s v="Asset Manager, Swamp East Hub"/>
    <s v="Bonny Terminal Installation Manager "/>
    <x v="8"/>
    <s v="ANTHONY.I.OBI@SHELL.COM"/>
    <x v="0"/>
    <s v="OPEX"/>
    <s v="NON SAL"/>
    <s v="N/A"/>
    <s v="N/A"/>
    <s v="N/A"/>
    <s v="P231 Production Operations"/>
    <s v="S7200 Services"/>
    <s v="A2110 Production Operations"/>
    <n v="0.34999999999809006"/>
    <n v="1117.42"/>
    <n v="0"/>
    <n v="0"/>
    <n v="0"/>
    <n v="0"/>
    <n v="0"/>
    <n v="0"/>
    <n v="0"/>
    <n v="0"/>
    <n v="165339462.48999998"/>
    <n v="386381.60399999999"/>
    <n v="928478.20232786878"/>
    <n v="165339462.48999998"/>
    <n v="386381.60399999999"/>
    <n v="928478.2023278686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TE.SUU.ACC.724FP"/>
    <s v="PTE SUPPORT ACCO. (FLB) PREV. MTCE"/>
    <s v="O.NG.PTE.SUU.ACC.724FP"/>
    <s v="PTE FLB AINTENANCE (INDIRECT PRODUCTION &amp; FIELD OVERHEAD – OIL (ONSHORE))"/>
    <s v="IRETI OMOTOSO"/>
    <s v="PRODUCTION"/>
    <n v="414001"/>
    <n v="4140"/>
    <s v="OF-MTCE"/>
    <s v="BASE JV"/>
    <s v="PRODUCTION"/>
    <s v="PRODUCTION"/>
    <s v="Asset Manager, Swamp East Hub"/>
    <s v="Bonny Terminal Installation Manager "/>
    <x v="8"/>
    <s v="ANTHONY.I.OBI@SHELL.COM"/>
    <x v="0"/>
    <s v="OPEX"/>
    <s v="NON SAL"/>
    <s v="N/A"/>
    <s v="N/A"/>
    <s v="C_OPSE_OIL_Z11"/>
    <s v="P233 Facilities Maintenance"/>
    <s v="S7200 Services"/>
    <s v="A2140 Facilities Maintenance"/>
    <n v="805384.57"/>
    <n v="719127.9"/>
    <n v="165339462.48999998"/>
    <n v="386381.60399999993"/>
    <n v="928478.20232786867"/>
    <n v="133883629.75127748"/>
    <n v="312872.5038389999"/>
    <n v="751835.22433499154"/>
    <n v="-176642.97799287713"/>
    <n v="0"/>
    <n v="0"/>
    <n v="0"/>
    <n v="0"/>
    <n v="0"/>
    <n v="0"/>
    <n v="0"/>
    <s v="Maintenance of air conditioning works  A/C units amount to 110 in MOB1&amp;2, 20 in Firestation, 10 in Clinc, 50 in Security offices &amp; Guard posts and a further 50 in the local equipment rooms around the new process area &amp; tank farm. Spares of 100% PM@$7.67 (2-monthly) = $5062.2; and 40% CM @$242.29 (qtrly) = $42,643.04 for A/C spares; and N1,267,350 service charges quarterly.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7373.183527322384"/>
    <n v="77373.183527322384"/>
    <n v="77373.183527322384"/>
    <n v="77373.183527322384"/>
    <n v="77373.183527322384"/>
    <n v="77373.183527322384"/>
    <n v="77373.183527322384"/>
    <n v="77373.183527322384"/>
    <n v="77373.183527322384"/>
    <n v="77373.183527322384"/>
    <n v="77373.183527322384"/>
    <n v="77373.183527322384"/>
    <n v="928478.20232786855"/>
    <n v="278543.46069836058"/>
  </r>
  <r>
    <s v="O.NG.PTW.PGR.FAC.724FC"/>
    <s v="PTW CORR. MTC - POWER GEN PLANT"/>
    <s v="O.NG.PTW.FAC.725FC"/>
    <s v="FORCADOS TERMINAL (PTW) CORRECTIVE MAINTENANCE (STORAGE (TERMINAL &amp; OFFSHORE) - OPERATIONS/MAINTENANCE)"/>
    <s v="IRETI OMOTOSO"/>
    <s v="PRODUCTION"/>
    <n v="412006"/>
    <n v="4120"/>
    <s v="OF-MTCE"/>
    <s v="BASE JV"/>
    <s v="PRODUCTION"/>
    <s v="PRODUCTION"/>
    <s v="Asset Manager, Swamp West Hub"/>
    <s v="Forcados Terminal Installation Manager"/>
    <x v="8"/>
    <s v="FRANCIS.AWENODE@SHELL.COM"/>
    <x v="0"/>
    <s v="OPEX"/>
    <s v="NON SAL"/>
    <s v="N/A"/>
    <s v="N/A"/>
    <s v="C_OPSE_OIL_Z11"/>
    <s v="P233 Facilities Maintenance"/>
    <s v="S7200 Services"/>
    <s v="A2140 Facilities Maintenance"/>
    <n v="257803.13000000006"/>
    <n v="131109.11000000002"/>
    <n v="95230000"/>
    <n v="680517.73"/>
    <n v="992747.2381967213"/>
    <n v="73715344.827586159"/>
    <n v="442517.73000000004"/>
    <n v="684207.38517241366"/>
    <n v="-308539.85302430764"/>
    <n v="0"/>
    <n v="119924599.99999997"/>
    <n v="981017.73"/>
    <n v="1374213.1398360655"/>
    <n v="119924599.99999997"/>
    <n v="981017.73"/>
    <n v="1374213.1398360655"/>
    <s v="Offshore Underwater structures repai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2728.936516393442"/>
    <n v="82728.936516393442"/>
    <n v="82728.936516393442"/>
    <n v="82728.936516393442"/>
    <n v="82728.936516393442"/>
    <n v="82728.936516393442"/>
    <n v="82728.936516393442"/>
    <n v="82728.936516393442"/>
    <n v="82728.936516393442"/>
    <n v="82728.936516393442"/>
    <n v="82728.936516393442"/>
    <n v="82728.936516393442"/>
    <n v="992747.2381967213"/>
    <n v="297824.17145901639"/>
  </r>
  <r>
    <s v="O.NG.PTW.PTK.FAC.724FC"/>
    <s v="PTW CORR. MTC - PROCESS TREATMENT"/>
    <s v="O.NG.PTW.FAC.725FC"/>
    <s v="FORCADOS TERMINAL (PTW) CORRECTIVE MAINTENANCE (STORAGE (TERMINAL &amp; OFFSHORE) - OPERATIONS/MAINTENANCE)"/>
    <s v="IRETI OMOTOSO"/>
    <s v="PRODUCTION"/>
    <n v="412006"/>
    <n v="4120"/>
    <s v="OF-MTCE"/>
    <s v="BASE JV"/>
    <s v="PRODUCTION"/>
    <s v="PRODUCTION"/>
    <s v="Asset Manager, Swamp West Hub"/>
    <s v="Forcados Terminal Installation Manager"/>
    <x v="8"/>
    <s v="FRANCIS.AWENODE@SHELL.COM"/>
    <x v="0"/>
    <s v="OPEX"/>
    <s v="NON SAL"/>
    <s v="N/A"/>
    <s v="N/A"/>
    <s v="C_OPSE_OIL_Z11"/>
    <s v="P233 Facilities Maintenance"/>
    <s v="S7200 Services"/>
    <s v="A2140 Facilities Maintenance"/>
    <n v="66260.22"/>
    <n v="36394.670000000006"/>
    <n v="11670000.000000002"/>
    <n v="146500"/>
    <n v="184762.29508196723"/>
    <n v="11670000.000000002"/>
    <n v="146500"/>
    <n v="184762.29508196723"/>
    <n v="0"/>
    <n v="0"/>
    <n v="0"/>
    <n v="0"/>
    <n v="0"/>
    <n v="0"/>
    <n v="0"/>
    <n v="0"/>
    <s v="Workshop machinery mtce (2 Machanist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396.857923497268"/>
    <n v="15396.857923497268"/>
    <n v="15396.857923497268"/>
    <n v="15396.857923497268"/>
    <n v="15396.857923497268"/>
    <n v="15396.857923497268"/>
    <n v="15396.857923497268"/>
    <n v="15396.857923497268"/>
    <n v="15396.857923497268"/>
    <n v="15396.857923497268"/>
    <n v="15396.857923497268"/>
    <n v="15396.857923497268"/>
    <n v="184762.29508196723"/>
    <n v="55428.688524590165"/>
  </r>
  <r>
    <s v="O.NG.PTW.TFT.FAC.724FC"/>
    <s v="PTW CORR. MTC - TANK FARM"/>
    <s v="O.NG.PTW.FAC.725FC"/>
    <s v="FORCADOS TERMINAL (PTW) CORRECTIVE MAINTENANCE (STORAGE (TERMINAL &amp; OFFSHORE) - OPERATIONS/MAINTENANCE)"/>
    <s v="IRETI OMOTOSO"/>
    <s v="PRODUCTION"/>
    <n v="412006"/>
    <n v="4120"/>
    <s v="OF-MTCE"/>
    <s v="BASE JV"/>
    <s v="PRODUCTION"/>
    <s v="PRODUCTION"/>
    <s v="Asset Manager, Swamp West Hub"/>
    <s v="Forcados Terminal Installation Manager"/>
    <x v="8"/>
    <s v="FRANCIS.AWENODE@SHELL.COM"/>
    <x v="0"/>
    <s v="OPEX"/>
    <s v="NON SAL"/>
    <s v="N/A"/>
    <s v="N/A"/>
    <s v="C_OPSE_OIL_Z11"/>
    <s v="P233 Facilities Maintenance"/>
    <s v="S7200 Services"/>
    <s v="A2140 Facilities Maintenance"/>
    <n v="26.329999999999995"/>
    <n v="3544.18"/>
    <n v="13024599.999999998"/>
    <n v="154000"/>
    <n v="196703.60655737703"/>
    <n v="13024599.999999998"/>
    <n v="154000"/>
    <n v="196703.60655737703"/>
    <n v="0"/>
    <n v="0"/>
    <n v="0"/>
    <n v="0"/>
    <n v="0"/>
    <n v="0"/>
    <n v="0"/>
    <n v="0"/>
    <s v="Corrective Maintenance of Electronic Control systems, PLCs, Vibration monitor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391.967213114753"/>
    <n v="16391.967213114753"/>
    <n v="16391.967213114753"/>
    <n v="16391.967213114753"/>
    <n v="16391.967213114753"/>
    <n v="16391.967213114753"/>
    <n v="16391.967213114753"/>
    <n v="16391.967213114753"/>
    <n v="16391.967213114753"/>
    <n v="16391.967213114753"/>
    <n v="16391.967213114753"/>
    <n v="16391.967213114753"/>
    <n v="196703.60655737703"/>
    <n v="59011.081967213104"/>
  </r>
  <r>
    <s v="O.NG.PTW.PGR.FAC.724FP"/>
    <s v="PTW PREV. MTC POWER GEN PLANT"/>
    <s v="O.NG.PTW.FAC.725FP"/>
    <s v="FORCADOS TERMINAL (PTW) PREVENTIVE MAINTENANCE (STORAGE (TERMINAL &amp; OFFSHORE) - OPERATIONS/MAINTENANCE)"/>
    <s v="IRETI OMOTOSO"/>
    <s v="PRODUCTION"/>
    <n v="412006"/>
    <n v="4120"/>
    <s v="OF-MTCE"/>
    <s v="BASE JV"/>
    <s v="PRODUCTION"/>
    <s v="PRODUCTION"/>
    <s v="Asset Manager, Swamp West Hub"/>
    <s v="Forcados Terminal Installation Manager"/>
    <x v="8"/>
    <s v="FRANCIS.AWENODE@SHELL.COM"/>
    <x v="0"/>
    <s v="OPEX"/>
    <s v="NON SAL"/>
    <s v="N/A"/>
    <s v="N/A"/>
    <s v="C_OPSE_OIL_Z11"/>
    <s v="P233 Facilities Maintenance"/>
    <s v="S7200 Services"/>
    <s v="A2140 Facilities Maintenance"/>
    <n v="378675.61000000004"/>
    <n v="166115.40000000002"/>
    <n v="93715050"/>
    <n v="106372"/>
    <n v="413634.45901639346"/>
    <n v="80715050"/>
    <n v="106372"/>
    <n v="371011.50819672132"/>
    <n v="-42622.950819672144"/>
    <n v="0"/>
    <n v="205551013"/>
    <n v="297058"/>
    <n v="970995.7475409836"/>
    <n v="205551013"/>
    <n v="297058"/>
    <n v="970995.7475409836"/>
    <s v="Turbine maintenance support serv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4469.538251366117"/>
    <n v="34469.538251366117"/>
    <n v="34469.538251366117"/>
    <n v="34469.538251366117"/>
    <n v="34469.538251366117"/>
    <n v="34469.538251366117"/>
    <n v="34469.538251366117"/>
    <n v="34469.538251366117"/>
    <n v="34469.538251366117"/>
    <n v="34469.538251366117"/>
    <n v="34469.538251366117"/>
    <n v="34469.538251366117"/>
    <n v="413634.4590163934"/>
    <n v="124090.33770491803"/>
  </r>
  <r>
    <s v="O.NG.PTW.PTK.FAC.724FP"/>
    <s v="PTW PREV. MTC - PROCESS TREATMENT"/>
    <s v="O.NG.PTW.FAC.725FP"/>
    <s v="FORCADOS TERMINAL (PTW) PREVENTIVE MAINTENANCE (STORAGE (TERMINAL &amp; OFFSHORE) - OPERATIONS/MAINTENANCE)"/>
    <s v="IRETI OMOTOSO"/>
    <s v="PRODUCTION"/>
    <n v="412006"/>
    <n v="4120"/>
    <s v="OF-MTCE"/>
    <s v="BASE JV"/>
    <s v="PRODUCTION"/>
    <s v="PRODUCTION"/>
    <s v="Asset Manager, Swamp West Hub"/>
    <s v="Forcados Terminal Installation Manager"/>
    <x v="8"/>
    <s v="FRANCIS.AWENODE@SHELL.COM"/>
    <x v="0"/>
    <s v="OPEX"/>
    <s v="NON SAL"/>
    <s v="N/A"/>
    <s v="N/A"/>
    <s v="C_OPSE_OIL_Z11"/>
    <s v="P233 Facilities Maintenance"/>
    <s v="S7200 Services"/>
    <s v="A2140 Facilities Maintenance"/>
    <n v="130248.60000000002"/>
    <n v="117173.34"/>
    <n v="52082350"/>
    <n v="149000"/>
    <n v="319761.80327868852"/>
    <n v="50082350"/>
    <n v="149000"/>
    <n v="313204.42622950819"/>
    <n v="-6557.3770491803298"/>
    <n v="0"/>
    <n v="0"/>
    <n v="0"/>
    <n v="0"/>
    <n v="0"/>
    <n v="0"/>
    <n v="0"/>
    <s v="Workshop Maintenace  Support services(Electrica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646.816939890708"/>
    <n v="26646.816939890708"/>
    <n v="26646.816939890708"/>
    <n v="26646.816939890708"/>
    <n v="26646.816939890708"/>
    <n v="26646.816939890708"/>
    <n v="26646.816939890708"/>
    <n v="26646.816939890708"/>
    <n v="26646.816939890708"/>
    <n v="26646.816939890708"/>
    <n v="26646.816939890708"/>
    <n v="26646.816939890708"/>
    <n v="319761.80327868857"/>
    <n v="95928.540983606552"/>
  </r>
  <r>
    <s v="O.NG.PTW.TFT.FAC.724FP"/>
    <s v="PTW PREV. MTC - TANK FARM"/>
    <s v="O.NG.PTW.FAC.725FP"/>
    <s v="FORCADOS TERMINAL (PTW) PREVENTIVE MAINTENANCE (STORAGE (TERMINAL &amp; OFFSHORE) - OPERATIONS/MAINTENANCE)"/>
    <s v="IRETI OMOTOSO"/>
    <s v="PRODUCTION"/>
    <n v="412006"/>
    <n v="4120"/>
    <s v="OF-MTCE"/>
    <s v="BASE JV"/>
    <s v="PRODUCTION"/>
    <s v="PRODUCTION"/>
    <s v="Asset Manager, Swamp West Hub"/>
    <s v="Forcados Terminal Installation Manager"/>
    <x v="8"/>
    <s v="FRANCIS.AWENODE@SHELL.COM"/>
    <x v="0"/>
    <s v="OPEX"/>
    <s v="NON SAL"/>
    <s v="N/A"/>
    <s v="N/A"/>
    <s v="C_OPSE_OIL_Z11"/>
    <s v="P233 Facilities Maintenance"/>
    <s v="S7200 Services"/>
    <s v="A2140 Facilities Maintenance"/>
    <n v="17125.630000000005"/>
    <n v="487486.3"/>
    <n v="59753613"/>
    <n v="41686"/>
    <n v="237599.48524590163"/>
    <n v="55753613"/>
    <n v="41686"/>
    <n v="224484.731147541"/>
    <n v="-13114.75409836063"/>
    <n v="0"/>
    <n v="0"/>
    <n v="0"/>
    <n v="0"/>
    <n v="0"/>
    <n v="0"/>
    <n v="0"/>
    <s v=" Maintenance services for replacement of FOT pipeline flange gasket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799.957103825134"/>
    <n v="19799.957103825134"/>
    <n v="19799.957103825134"/>
    <n v="19799.957103825134"/>
    <n v="19799.957103825134"/>
    <n v="19799.957103825134"/>
    <n v="19799.957103825134"/>
    <n v="19799.957103825134"/>
    <n v="19799.957103825134"/>
    <n v="19799.957103825134"/>
    <n v="19799.957103825134"/>
    <n v="19799.957103825134"/>
    <n v="237599.48524590165"/>
    <n v="71279.845573770479"/>
  </r>
  <r>
    <s v="O.NG.PTW.EXX.FAC.724FC"/>
    <s v="PTW CORR. MTC - EXP FACILITY"/>
    <s v="O.NG.PTW.FAC.726FC"/>
    <s v="FORCADOS TERMINAL (PTW) CORRECTIVE MAINTENANCE (LOADING - OPERATIONS &amp; MAINTENANCE )"/>
    <s v="IRETI OMOTOSO"/>
    <s v="PRODUCTION"/>
    <n v="412007"/>
    <n v="4120"/>
    <s v="OF-MTCE"/>
    <s v="BASE JV"/>
    <s v="PRODUCTION"/>
    <s v="PRODUCTION"/>
    <s v="Asset Manager, Swamp West Hub"/>
    <s v="Forcados Terminal Installation Manager"/>
    <x v="8"/>
    <s v="FRANCIS.AWENODE@SHELL.COM"/>
    <x v="0"/>
    <s v="OPEX"/>
    <s v="NON SAL"/>
    <s v="N/A"/>
    <s v="N/A"/>
    <s v="C_OPSE_OIL_Z11"/>
    <s v="P233 Facilities Maintenance"/>
    <s v="S7200 Services"/>
    <s v="A2140 Facilities Maintenance"/>
    <n v="10986.51"/>
    <n v="2816.7299999999996"/>
    <n v="7300000.0000000019"/>
    <n v="64500"/>
    <n v="88434.426229508201"/>
    <n v="7300000.0000000019"/>
    <n v="64500"/>
    <n v="88434.426229508201"/>
    <n v="0"/>
    <n v="0"/>
    <n v="38900000"/>
    <n v="112700"/>
    <n v="240240.98360655739"/>
    <n v="38900000"/>
    <n v="112700"/>
    <n v="240240.98360655736"/>
    <s v="Re-Kitting of export control/shutdown valv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369.5355191256831"/>
    <n v="7369.5355191256831"/>
    <n v="7369.5355191256831"/>
    <n v="7369.5355191256831"/>
    <n v="7369.5355191256831"/>
    <n v="7369.5355191256831"/>
    <n v="7369.5355191256831"/>
    <n v="7369.5355191256831"/>
    <n v="7369.5355191256831"/>
    <n v="7369.5355191256831"/>
    <n v="7369.5355191256831"/>
    <n v="7369.5355191256831"/>
    <n v="88434.426229508201"/>
    <n v="26530.327868852459"/>
  </r>
  <r>
    <s v="O.NG.PTW.LDL.FAC.724FC"/>
    <s v="PTW CORR. MTC - LOADING PLATFORM"/>
    <s v="O.NG.PTW.FAC.726FC"/>
    <s v="FORCADOS TERMINAL (PTW) CORRECTIVE MAINTENANCE (LOADING - OPERATIONS &amp; MAINTENANCE )"/>
    <s v="IRETI OMOTOSO"/>
    <s v="PRODUCTION"/>
    <n v="412007"/>
    <n v="4120"/>
    <s v="OF-MTCE"/>
    <s v="BASE JV"/>
    <s v="PRODUCTION"/>
    <s v="PRODUCTION"/>
    <s v="Asset Manager, Swamp West Hub"/>
    <s v="Forcados Terminal Installation Manager"/>
    <x v="8"/>
    <s v="FRANCIS.AWENODE@SHELL.COM"/>
    <x v="0"/>
    <s v="OPEX"/>
    <s v="NON SAL"/>
    <s v="N/A"/>
    <s v="N/A"/>
    <s v="C_OPSE_OIL_Z11"/>
    <s v="P233 Facilities Maintenance"/>
    <s v="S7200 Services"/>
    <s v="A2140 Facilities Maintenance"/>
    <n v="20805.27"/>
    <n v="523.25"/>
    <n v="31600000"/>
    <n v="48200"/>
    <n v="151806.55737704918"/>
    <n v="31600000"/>
    <n v="48200"/>
    <n v="151806.55737704918"/>
    <n v="0"/>
    <n v="0"/>
    <n v="0"/>
    <n v="0"/>
    <n v="0"/>
    <n v="0"/>
    <n v="0"/>
    <n v="0"/>
    <s v="Water Well Sumo Pump repairs, Procurement of Submersible Flowserve pumps for 3Nos Water well. Failure rate is twice in a y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650.546448087431"/>
    <n v="12650.546448087431"/>
    <n v="12650.546448087431"/>
    <n v="12650.546448087431"/>
    <n v="12650.546448087431"/>
    <n v="12650.546448087431"/>
    <n v="12650.546448087431"/>
    <n v="12650.546448087431"/>
    <n v="12650.546448087431"/>
    <n v="12650.546448087431"/>
    <n v="12650.546448087431"/>
    <n v="12650.546448087431"/>
    <n v="151806.5573770492"/>
    <n v="45541.967213114753"/>
  </r>
  <r>
    <s v="O.NG.PTW.EXX.FAC.724FP"/>
    <s v="PTW PREV. MTC - EXP FACILITY"/>
    <s v="O.NG.PTW.FAC.726FP"/>
    <s v="FORCADOS TERMINAL (PTW) PREVENTIVE MAINTENANCE (LOADING - OPERATIONS &amp; MAINTENANCE )"/>
    <s v="IRETI OMOTOSO"/>
    <s v="PRODUCTION"/>
    <n v="412007"/>
    <n v="4120"/>
    <s v="OF-MTCE"/>
    <s v="BASE JV"/>
    <s v="PRODUCTION"/>
    <s v="PRODUCTION"/>
    <s v="Asset Manager, Swamp West Hub"/>
    <s v="Forcados Terminal Installation Manager"/>
    <x v="8"/>
    <s v="FRANCIS.AWENODE@SHELL.COM"/>
    <x v="0"/>
    <s v="OPEX"/>
    <s v="NON SAL"/>
    <s v="N/A"/>
    <s v="N/A"/>
    <s v="C_OPSE_OIL_Z11"/>
    <s v="P233 Facilities Maintenance"/>
    <s v="S7200 Services"/>
    <s v="A2140 Facilities Maintenance"/>
    <n v="1020216.2599999998"/>
    <n v="397891.37000000005"/>
    <n v="52916666.666666672"/>
    <n v="536000"/>
    <n v="709497.26775956282"/>
    <n v="52916666.666666672"/>
    <n v="536000"/>
    <n v="709497.26775956282"/>
    <n v="0"/>
    <n v="0"/>
    <n v="76994679.00666666"/>
    <n v="1389392.1"/>
    <n v="1641833.6705136611"/>
    <n v="76994679.00666666"/>
    <n v="1389392.1"/>
    <n v="1641833.6705136613"/>
    <s v="Condition Monitoring services, Vibration analysis, Lube oil analysi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9124.772313296897"/>
    <n v="59124.772313296897"/>
    <n v="59124.772313296897"/>
    <n v="59124.772313296897"/>
    <n v="59124.772313296897"/>
    <n v="59124.772313296897"/>
    <n v="59124.772313296897"/>
    <n v="59124.772313296897"/>
    <n v="59124.772313296897"/>
    <n v="59124.772313296897"/>
    <n v="59124.772313296897"/>
    <n v="59124.772313296897"/>
    <n v="709497.26775956282"/>
    <n v="212849.18032786885"/>
  </r>
  <r>
    <s v="O.NG.PPW.PIP.FOT.724FC"/>
    <s v="FORCADOS EXPORT PIPELINE EMERGENCY REPAIR WORKS"/>
    <s v="O.NG.PPW.PIP.FOT.724FC"/>
    <s v="FORCADOS EXPORT PIPELINE EMERGENCY REPAIR WORKS"/>
    <s v="IRETI OMOTOSO"/>
    <s v="PRODUCTION"/>
    <n v="412002"/>
    <n v="4120"/>
    <s v="OF-E&amp;M"/>
    <s v="BASE JV"/>
    <s v="PRODUCTION"/>
    <s v="PRODUCTION"/>
    <s v="Pipeline Asset Manager"/>
    <s v="_x0009_Head, Pipeline Operations &amp; Maintenance Mgt.                             "/>
    <x v="0"/>
    <s v="NIYI.SALAMI@SHELL.COM_x000a_"/>
    <x v="0"/>
    <s v="OPEX"/>
    <s v="NON SAL"/>
    <s v="N/A"/>
    <s v="N/A"/>
    <s v="N/A"/>
    <s v="P233 Facilities Maintenance"/>
    <s v="S7200 Services"/>
    <s v="A2140 Facilities Maintenance"/>
    <n v="174804459.54000011"/>
    <n v="71478276.730000004"/>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TW.LDL.FAC.724FP"/>
    <s v="PTW PREV. MTC - LOADING PLATFORM"/>
    <s v="O.NG.PTW.FAC.726FP"/>
    <s v="FORCADOS TERMINAL (PTW) PREVENTIVE MAINTENANCE (LOADING - OPERATIONS &amp; MAINTENANCE )"/>
    <s v="IRETI OMOTOSO"/>
    <s v="PRODUCTION"/>
    <n v="412007"/>
    <n v="4120"/>
    <s v="OF-MTCE"/>
    <s v="BASE JV"/>
    <s v="PRODUCTION"/>
    <s v="PRODUCTION"/>
    <s v="Asset Manager, Swamp West Hub"/>
    <s v="Forcados Terminal Installation Manager"/>
    <x v="8"/>
    <s v="FRANCIS.AWENODE@SHELL.COM"/>
    <x v="0"/>
    <s v="OPEX"/>
    <s v="NON SAL"/>
    <s v="N/A"/>
    <s v="N/A"/>
    <s v="C_OPSE_OIL_Z11"/>
    <s v="P233 Facilities Maintenance"/>
    <s v="S7200 Services"/>
    <s v="A2140 Facilities Maintenance"/>
    <n v="13896.22"/>
    <n v="4033.2900000000009"/>
    <n v="24078012.339999989"/>
    <n v="853392.1"/>
    <n v="932336.40275409829"/>
    <n v="24078012.339999989"/>
    <n v="853392.1"/>
    <n v="932336.40275409829"/>
    <n v="0"/>
    <n v="0"/>
    <n v="0"/>
    <n v="0"/>
    <n v="0"/>
    <n v="0"/>
    <n v="0"/>
    <n v="0"/>
    <s v="OPERATIONS, GREASING AND GOOD HOUSEKEEPING SERVICES AT THE CRUDE LOADING PLATFOR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7694.700229508191"/>
    <n v="77694.700229508191"/>
    <n v="77694.700229508191"/>
    <n v="77694.700229508191"/>
    <n v="77694.700229508191"/>
    <n v="77694.700229508191"/>
    <n v="77694.700229508191"/>
    <n v="77694.700229508191"/>
    <n v="77694.700229508191"/>
    <n v="77694.700229508191"/>
    <n v="77694.700229508191"/>
    <n v="77694.700229508191"/>
    <n v="932336.40275409853"/>
    <n v="279700.9208262295"/>
  </r>
  <r>
    <s v="O.NG.SAC.OSU.FAC.71300"/>
    <s v="OSUBI AIRPORT OPERATIONS"/>
    <s v="O.NG.SAC.OSU.FAC.71300"/>
    <s v="OSUBI AIRPORT OPERATIONS"/>
    <s v="IRETI OMOTOSO"/>
    <s v="PRODUCTION"/>
    <n v="415003"/>
    <n v="4150"/>
    <s v="PMM"/>
    <s v="BASE JV"/>
    <s v="PRODUCTION"/>
    <s v="PRODUCTION"/>
    <s v="Production Services Manager"/>
    <s v="Logistics Manager"/>
    <x v="5"/>
    <s v="SAMUEL.BAJAH@SHELL.COM"/>
    <x v="0"/>
    <s v="OPEX"/>
    <s v="NON SAL"/>
    <s v="N/A"/>
    <s v="N/A"/>
    <s v="N/A"/>
    <s v="P235 Direct Management"/>
    <s v="S7200 Services"/>
    <s v="A2340 Overhead"/>
    <n v="421.83"/>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SAC.OSU.FAC.724FP"/>
    <s v="OSUBI AIRPORT PREV. MTC"/>
    <s v="O.NG.SAC.OSU.FAC.71300"/>
    <s v="OSUBI AIRPORT OPERATIONS"/>
    <s v="IRETI OMOTOSO"/>
    <s v="PRODUCTION"/>
    <n v="415003"/>
    <n v="4150"/>
    <s v="PMM"/>
    <s v="BASE JV"/>
    <s v="PRODUCTION"/>
    <s v="PRODUCTION"/>
    <s v="Production Services Manager"/>
    <s v="Logistics Manager"/>
    <x v="5"/>
    <s v="SAMUEL.BAJAH@SHELL.COM"/>
    <x v="0"/>
    <s v="OPEX"/>
    <s v="NON SAL"/>
    <s v="N/A"/>
    <s v="N/A"/>
    <s v="N/A"/>
    <s v="P233 Facilities Maintenance"/>
    <s v="S7200 Services"/>
    <s v="A2140 Facilities Maintenance"/>
    <n v="-628.65"/>
    <n v="-16.620000000000005"/>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SE.CEU.FAC.71300"/>
    <s v="CHEMISTRY LAB OPERATIONS"/>
    <s v="O.NG.PSE.CEU.FAC.71300"/>
    <s v="CHEMISTRY LAB OPERATIONS (PRODUCTION LABORATORY OPERATION EXPENSES)"/>
    <s v="IRETI OMOTOSO"/>
    <s v="PRODUCTION"/>
    <n v="411009"/>
    <n v="4110"/>
    <s v="PE"/>
    <s v="BASE JV"/>
    <s v="PRODUCTION"/>
    <s v="PRODUCTION"/>
    <s v="Production Services Manager"/>
    <s v="Hd Prodn Chemistry &amp; Discipline Lead"/>
    <x v="3"/>
    <s v="MICHAEL.OSUAGWU@SHELL.COM"/>
    <x v="0"/>
    <s v="OPEX"/>
    <s v="NON SAL"/>
    <s v="N/A"/>
    <s v="N/A"/>
    <s v="C_OPSE_OIL_Z11"/>
    <s v="P235 Direct Management"/>
    <s v="S7200 Services"/>
    <s v="A2170 Direct Mngt and Overheads"/>
    <n v="249559.54000000007"/>
    <n v="141955.47999999995"/>
    <n v="61338106.600000001"/>
    <n v="36733.119999999995"/>
    <n v="237841.66622950821"/>
    <n v="61338106.600000001"/>
    <n v="36733.119999999995"/>
    <n v="237841.66622950821"/>
    <n v="0"/>
    <n v="0"/>
    <n v="61338106.600000001"/>
    <n v="36733.120000000003"/>
    <n v="237841.66622950821"/>
    <n v="61336716.312521785"/>
    <n v="36754.157152272099"/>
    <n v="237858.1450621796"/>
    <s v="1no Chemist for Specialized Sample Analysis, Technical Assistant, SAP Maintenance &amp; Laboratory Data Administrator) in support SPDC Assets, Operations, Projects, WRFM, Exploration, HSSE etc In the Onshore Eas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820.138852459015"/>
    <n v="19820.138852459015"/>
    <n v="19820.138852459015"/>
    <n v="19820.138852459015"/>
    <n v="19820.138852459015"/>
    <n v="19820.138852459015"/>
    <n v="19820.138852459015"/>
    <n v="19820.138852459015"/>
    <n v="19820.138852459015"/>
    <n v="19820.138852459015"/>
    <n v="19820.138852459015"/>
    <n v="19820.138852459015"/>
    <n v="237841.66622950824"/>
    <n v="71352.499868852465"/>
  </r>
  <r>
    <s v="O.NG.PSE.CEU.FAC.724FC"/>
    <s v="CHEMISTRY LAB COR. MTC."/>
    <s v="O.NG.PSE.CEU.FAC.724FC"/>
    <s v="CHEMISTRY LAB COR. MTC."/>
    <s v="IRETI OMOTOSO"/>
    <s v="PRODUCTION"/>
    <n v="411009"/>
    <n v="4110"/>
    <s v="OF-MTCE"/>
    <s v="BASE JV"/>
    <s v="PRODUCTION"/>
    <s v="PRODUCTION"/>
    <s v="Production Services Manager"/>
    <s v="Hd Prodn Chemistry &amp; Discipline Lead"/>
    <x v="3"/>
    <s v="MICHAEL.OSUAGWU@SHELL.COM"/>
    <x v="0"/>
    <s v="OPEX"/>
    <s v="NON SAL"/>
    <s v="N/A"/>
    <s v="N/A"/>
    <s v="C_OPSE_OIL_Z11"/>
    <s v="P235 Direct Management"/>
    <s v="S7200 Services"/>
    <s v="A2170 Direct Mngt and Overheads"/>
    <n v="120603.17"/>
    <n v="0"/>
    <n v="11759362.970000001"/>
    <n v="86869.15"/>
    <n v="125424.43842622951"/>
    <n v="11759362.970000001"/>
    <n v="86869.15"/>
    <n v="125424.43842622951"/>
    <n v="0"/>
    <n v="0"/>
    <n v="11759362.969999999"/>
    <n v="86869.150000000009"/>
    <n v="125424.43842622951"/>
    <n v="11759165.399999995"/>
    <n v="86928"/>
    <n v="125482.64065573769"/>
    <s v="Repair of damaged sieve to ensure precision and accuracy of empirical determinations as per contract NG01021276 covering all labs in SPDC East (PHC,GBA ,EGB)_x000a_Estimated Quantity to be repaired:_x000a_100no sieves @ NGN 4,500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452.036535519124"/>
    <n v="10452.036535519124"/>
    <n v="10452.036535519124"/>
    <n v="10452.036535519124"/>
    <n v="10452.036535519124"/>
    <n v="10452.036535519124"/>
    <n v="10452.036535519124"/>
    <n v="10452.036535519124"/>
    <n v="10452.036535519124"/>
    <n v="10452.036535519124"/>
    <n v="10452.036535519124"/>
    <n v="10452.036535519124"/>
    <n v="125424.43842622946"/>
    <n v="37627.331527868853"/>
  </r>
  <r>
    <s v="O.NG.PSE.WSU.FAC.71300"/>
    <s v="PROD. WORKSHOP OPERATIONS"/>
    <s v="O.NG.PSE.WSU.FAC.71300"/>
    <s v="PROD. WORKSHOP OPERATIONS"/>
    <s v="IRETI OMOTOSO"/>
    <s v="PRODUCTION"/>
    <n v="413001"/>
    <n v="4130"/>
    <s v="OF-MTCE"/>
    <s v="BASE JV"/>
    <s v="PRODUCTION"/>
    <s v="PRODUCTION"/>
    <s v="Asset Manager, Central Hub"/>
    <s v="Asset Management Integration Lead"/>
    <x v="2"/>
    <s v="ABIODUN.BAKARE@SHELL.COM"/>
    <x v="0"/>
    <s v="OPEX"/>
    <s v="NON SAL"/>
    <s v="N/A"/>
    <s v="N/A"/>
    <s v="C_OPSE_OIL_Z11"/>
    <s v="P231 Production Operations"/>
    <s v="S7200 Services"/>
    <s v="A2140 Facilities Maintenance"/>
    <n v="3744050.5600000005"/>
    <n v="2927098.6199999996"/>
    <n v="826761899.02417016"/>
    <n v="148308.05000000002"/>
    <n v="2859002.8008989184"/>
    <n v="702747614.17054462"/>
    <n v="126061.84250000001"/>
    <n v="2430152.3807640807"/>
    <n v="-428850.42013483774"/>
    <s v="Cost optimization"/>
    <n v="826761899.0241704"/>
    <n v="148308.05000000002"/>
    <n v="2859002.8008989189"/>
    <n v="856291292.39764881"/>
    <n v="142898.84873011123"/>
    <n v="2950411.2828207631"/>
    <s v="Provision for service charge for major overhaul/repairs of 8nos crude export pumpset @  N3,589,805.03 in East Workshop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8250.23340824319"/>
    <n v="238250.23340824319"/>
    <n v="238250.23340824319"/>
    <n v="238250.23340824319"/>
    <n v="238250.23340824319"/>
    <n v="238250.23340824319"/>
    <n v="238250.23340824319"/>
    <n v="238250.23340824319"/>
    <n v="238250.23340824319"/>
    <n v="238250.23340824319"/>
    <n v="238250.23340824319"/>
    <n v="238250.23340824319"/>
    <n v="2859002.8008989189"/>
    <n v="857700.84026967548"/>
  </r>
  <r>
    <s v="O.NG.PSE.WSU.FAC.724FP"/>
    <s v="PROD. WORKSHOP PREV. MTC"/>
    <s v="O.NG.PSE.WSU.FAC.724FP"/>
    <s v="PROD. WORKSHOP PREV. MTC (PRODUCTION MAINTENANCE – OIL (ONSHORE))"/>
    <s v="IRETI OMOTOSO"/>
    <s v="PRODUCTION"/>
    <n v="413001"/>
    <n v="4130"/>
    <s v="OF-MTCE"/>
    <s v="BASE JV"/>
    <s v="PRODUCTION"/>
    <s v="PRODUCTION"/>
    <s v="Asset Manager, Central Hub"/>
    <s v="Asset Management Integration Lead"/>
    <x v="2"/>
    <s v="ABIODUN.BAKARE@SHELL.COM"/>
    <x v="0"/>
    <s v="OPEX"/>
    <s v="NON SAL"/>
    <s v="N/A"/>
    <s v="N/A"/>
    <s v="C_OPSE_OIL_Z11"/>
    <s v="P233 Facilities Maintenance"/>
    <s v="S7200 Services"/>
    <s v="A2140 Facilities Maintenance"/>
    <n v="339314.55000000005"/>
    <n v="317097.84999999998"/>
    <n v="74610400"/>
    <n v="80168"/>
    <n v="324792.26229508198"/>
    <n v="63418840"/>
    <n v="68142.8"/>
    <n v="276073.42295081966"/>
    <n v="-48718.83934426232"/>
    <s v="Cost optimization"/>
    <n v="74610400"/>
    <n v="80167.999999999985"/>
    <n v="324792.26229508198"/>
    <n v="77347189.912507802"/>
    <n v="74102.603517640076"/>
    <n v="327699.94749307551"/>
    <s v=" Routine maintenance/services of 4nos Sullair compressors in East Workshop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066.021857923497"/>
    <n v="27066.021857923497"/>
    <n v="27066.021857923497"/>
    <n v="27066.021857923497"/>
    <n v="27066.021857923497"/>
    <n v="27066.021857923497"/>
    <n v="27066.021857923497"/>
    <n v="27066.021857923497"/>
    <n v="27066.021857923497"/>
    <n v="27066.021857923497"/>
    <n v="27066.021857923497"/>
    <n v="27066.021857923497"/>
    <n v="324792.26229508198"/>
    <n v="97437.678688524597"/>
  </r>
  <r>
    <s v="O.NG.PSO.PIP.FAC.724FP"/>
    <s v="OGGSS PIPELINE PREV. MTC"/>
    <s v="O.NG.PSO.PIP.FAC.724FP"/>
    <s v="OGGSS PIPELINE PREV. MTC (MAINTENANCE OF PIPELINES, FLOWLINES AND RISERS - CRUDE)"/>
    <s v="IRETI OMOTOSO"/>
    <s v="PRODUCTION"/>
    <n v="412003"/>
    <n v="4120"/>
    <s v="GAS"/>
    <s v="BASE JV"/>
    <s v="PRODUCTION"/>
    <s v="PRODUCTION"/>
    <s v="Asset Manager, EA Hub"/>
    <s v="Asset Management Integration Lead"/>
    <x v="4"/>
    <s v="OGBONNA.NWACHI@SHELL.COM"/>
    <x v="0"/>
    <s v="OPEX"/>
    <s v="NON SAL"/>
    <s v="N/A"/>
    <s v="N/A"/>
    <s v="N_EAZZ_OFS_N01"/>
    <s v="P233 Facilities Maintenance - Gas"/>
    <s v="S7200 Services"/>
    <s v="A2140 Facilities Maintenance"/>
    <n v="2294325.9000000008"/>
    <n v="2438594.6300000004"/>
    <n v="383909600.00000006"/>
    <n v="1888079.9999999998"/>
    <n v="3146800"/>
    <n v="383909600.00000006"/>
    <n v="1888079.9999999998"/>
    <n v="3146800"/>
    <n v="0"/>
    <n v="0"/>
    <n v="383909600.00000006"/>
    <n v="1888079.9999999998"/>
    <n v="3146799.9999999995"/>
    <n v="0"/>
    <n v="0"/>
    <n v="0"/>
    <s v="OGGS PIPELINE PREV. MTC (MAINTENANCE OF PIPELINES, FLOWLINES AND RISERS - CRUD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2233.33333333331"/>
    <n v="262233.33333333331"/>
    <n v="262233.33333333331"/>
    <n v="262233.33333333331"/>
    <n v="262233.33333333331"/>
    <n v="262233.33333333331"/>
    <n v="262233.33333333331"/>
    <n v="262233.33333333331"/>
    <n v="262233.33333333331"/>
    <n v="262233.33333333331"/>
    <n v="262233.33333333331"/>
    <n v="262233.33333333331"/>
    <n v="3146800.0000000005"/>
    <n v="944040"/>
  </r>
  <r>
    <s v="O.NG.PSO.RPP.FAC.724FP"/>
    <s v="OGGS PLATFORM FACIL PREV. MTC"/>
    <s v="O.NG.PSO.RPP.FAC.724FP"/>
    <s v="OGGS PLATFORM FACIL PREV. MTC (MAINTENANCE OF PIPELINES, FLOWLINES AND RISERS - CRUDE)"/>
    <s v="IRETI OMOTOSO"/>
    <s v="PRODUCTION"/>
    <n v="412001"/>
    <n v="4120"/>
    <s v="GAS"/>
    <s v="BASE JV"/>
    <s v="PRODUCTION"/>
    <s v="PRODUCTION"/>
    <s v="Asset Manager, EA Hub"/>
    <s v="Asset Management Integration Lead"/>
    <x v="4"/>
    <s v="OGBONNA.NWACHI@SHELL.COM"/>
    <x v="0"/>
    <s v="OPEX"/>
    <s v="NON SAL"/>
    <s v="N/A"/>
    <s v="N/A"/>
    <s v="N_EAZZ_OFS_N01"/>
    <s v="P233 Facilities Maintenance - Gas"/>
    <s v="S7200 Services"/>
    <s v="A2140 Facilities Maintenance"/>
    <n v="10005.269999999999"/>
    <n v="4428621.9000000004"/>
    <n v="761226"/>
    <n v="66519.95"/>
    <n v="69015.772950819664"/>
    <n v="761226"/>
    <n v="66519.95"/>
    <n v="69015.772950819664"/>
    <n v="0"/>
    <n v="0"/>
    <n v="761226.00000000012"/>
    <n v="66519.95"/>
    <n v="69015.772950819664"/>
    <n v="789148.59038872167"/>
    <n v="61487.145505229542"/>
    <n v="64074.51793273355"/>
    <s v="UPS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751.3144125683048"/>
    <n v="5751.3144125683048"/>
    <n v="5751.3144125683048"/>
    <n v="5751.3144125683048"/>
    <n v="5751.3144125683048"/>
    <n v="5751.3144125683048"/>
    <n v="5751.3144125683048"/>
    <n v="5751.3144125683048"/>
    <n v="5751.3144125683048"/>
    <n v="5751.3144125683048"/>
    <n v="5751.3144125683048"/>
    <n v="5751.3144125683048"/>
    <n v="69015.77295081965"/>
    <n v="20704.731885245899"/>
  </r>
  <r>
    <s v="O.NG.PSW.WSU.FAC.71300"/>
    <s v="PROD. WORKSHOP OPERATIONS"/>
    <s v="O.NG.PSW.WSU.FAC.71300"/>
    <s v="PROD. WORKSHOP OPERATIONS."/>
    <s v="IRETI OMOTOSO"/>
    <s v="PRODUCTION"/>
    <n v="413001"/>
    <n v="4130"/>
    <s v="OF-MTCE"/>
    <s v="BASE JV"/>
    <s v="PRODUCTION"/>
    <s v="PRODUCTION"/>
    <s v="Asset Manager, Swamp West Hub"/>
    <s v="Asset Management Integration Lead"/>
    <x v="2"/>
    <s v="ABIODUN.BAKARE@SHELL.COM"/>
    <x v="0"/>
    <s v="OPEX"/>
    <s v="NON SAL"/>
    <s v="N/A"/>
    <s v="N/A"/>
    <s v="C_OPSE_OIL_Z11"/>
    <s v="P231 Production Operations"/>
    <s v="S7200 Services"/>
    <s v="A2140 Facilities Maintenance"/>
    <n v="2602719.5099999998"/>
    <n v="1671341.6600000001"/>
    <n v="276256883.19999999"/>
    <n v="524985"/>
    <n v="1430745.272786885"/>
    <n v="234818350.71999997"/>
    <n v="446237.25"/>
    <n v="1216133.4818688524"/>
    <n v="-214611.79091803264"/>
    <s v="Cost optimization"/>
    <n v="276256883.19999999"/>
    <n v="524984.99999999988"/>
    <n v="1430745.272786885"/>
    <n v="286390283.51956141"/>
    <n v="485265.38403986959"/>
    <n v="1424249.9201695791"/>
    <s v="Provision for service charge for major overhaul/repairs of 12nos generators @ N1,914,563 + $2,393  in West Workshop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9228.77273224041"/>
    <n v="119228.77273224041"/>
    <n v="119228.77273224041"/>
    <n v="119228.77273224041"/>
    <n v="119228.77273224041"/>
    <n v="119228.77273224041"/>
    <n v="119228.77273224041"/>
    <n v="119228.77273224041"/>
    <n v="119228.77273224041"/>
    <n v="119228.77273224041"/>
    <n v="119228.77273224041"/>
    <n v="119228.77273224041"/>
    <n v="1430745.2727868848"/>
    <n v="429223.58183606551"/>
  </r>
  <r>
    <s v="O.NG.PSW.WSU.FAC.724FP"/>
    <s v="PROVISION OF FITTER SERVICES TO JAN 2005"/>
    <s v="O.NG.PSW.WSU.FAC.724FP"/>
    <s v="PROVISION OF FITTER SERVICES TO JAN 2005 (PRODUCTION MAINTENANCE – OIL (ONSHORE))"/>
    <s v="IRETI OMOTOSO"/>
    <s v="PRODUCTION"/>
    <n v="413001"/>
    <n v="4130"/>
    <s v="OF-MTCE"/>
    <s v="BASE JV"/>
    <s v="PRODUCTION"/>
    <s v="PRODUCTION"/>
    <s v="Asset Manager, Swamp West Hub"/>
    <s v="Asset Management Integration Lead"/>
    <x v="2"/>
    <s v="ABIODUN.BAKARE@SHELL.COM"/>
    <x v="0"/>
    <s v="OPEX"/>
    <s v="NON SAL"/>
    <s v="N/A"/>
    <s v="N/A"/>
    <s v="C_OPSE_OIL_Z11"/>
    <s v="P233 Facilities Maintenance"/>
    <s v="S7200 Services"/>
    <s v="A2140 Facilities Maintenance"/>
    <n v="49369.51999999999"/>
    <n v="155825.25"/>
    <n v="27780000"/>
    <n v="8600"/>
    <n v="99681.967213114753"/>
    <n v="23613000"/>
    <n v="7310"/>
    <n v="84729.672131147541"/>
    <n v="-14952.295081967211"/>
    <n v="0"/>
    <n v="27780000"/>
    <n v="8600"/>
    <n v="99681.967213114753"/>
    <n v="28799000.350748248"/>
    <n v="7949.3362719751613"/>
    <n v="102372.28824164155"/>
    <s v=" Inspection, Colour coding and Certification of 160nos shackles, tackles and slings in West Workshop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306.8306010928954"/>
    <n v="8306.8306010928954"/>
    <n v="8306.8306010928954"/>
    <n v="8306.8306010928954"/>
    <n v="8306.8306010928954"/>
    <n v="8306.8306010928954"/>
    <n v="8306.8306010928954"/>
    <n v="8306.8306010928954"/>
    <n v="8306.8306010928954"/>
    <n v="8306.8306010928954"/>
    <n v="8306.8306010928954"/>
    <n v="8306.8306010928954"/>
    <n v="99681.967213114738"/>
    <n v="29904.590163934423"/>
  </r>
  <r>
    <s v="O.NG.PTE.EXX.FAC.71300"/>
    <s v="PTE - EXPORT FACILITY OPERATIONS"/>
    <s v="O.NG.PTE.FAC.71300C"/>
    <s v="BONNY TERMINAL (PTE) OPERATIONS (LAND TRANSPORT)"/>
    <s v="IRETI OMOTOSO"/>
    <s v="PRODUCTION"/>
    <n v="412006"/>
    <n v="4120"/>
    <s v="OF-MTCE"/>
    <s v="BASE JV"/>
    <s v="PRODUCTION"/>
    <s v="PRODUCTION"/>
    <s v="Asset Manager, Swamp East Hub"/>
    <s v="Bonny Terminal Installation Manager "/>
    <x v="8"/>
    <s v="ADISA.JESUBUNMI@SHELL.COM"/>
    <x v="0"/>
    <s v="OPEX"/>
    <s v="NON SAL"/>
    <s v="N/A"/>
    <s v="N/A"/>
    <s v="C_OPSE_OIL_Z11"/>
    <s v="P231 Production Operations"/>
    <s v="S7200 Services"/>
    <s v="A2110 Production Operations"/>
    <n v="11610438.890000002"/>
    <n v="8604350.0099999998"/>
    <n v="1637142054"/>
    <n v="3632370.5"/>
    <n v="9000049.3655737713"/>
    <n v="1228675111.527"/>
    <n v="2726094.0602500001"/>
    <n v="6754537.0488631148"/>
    <n v="-2245512.3167106565"/>
    <n v="0"/>
    <n v="1524292054"/>
    <n v="4002370.5"/>
    <n v="9000049.3655737694"/>
    <n v="1523556115.256887"/>
    <n v="4002901.0213830471"/>
    <n v="8998166.9730449729"/>
    <s v="Pressure gauges and loading hose monitor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50004.11379781424"/>
    <n v="750004.11379781424"/>
    <n v="750004.11379781424"/>
    <n v="750004.11379781424"/>
    <n v="750004.11379781424"/>
    <n v="750004.11379781424"/>
    <n v="750004.11379781424"/>
    <n v="750004.11379781424"/>
    <n v="750004.11379781424"/>
    <n v="750004.11379781424"/>
    <n v="750004.11379781424"/>
    <n v="750004.11379781424"/>
    <n v="9000049.3655737732"/>
    <n v="2700014.8096721312"/>
  </r>
  <r>
    <s v="O.NG.PTE.IFU.FAC.724FC"/>
    <s v="PTE - INFRASTRUCTURE CORR. MTC"/>
    <s v="O.NG.PTE.FAC.724FC"/>
    <s v="BONNY TERMINAL (PTE) CORRECTIVE MAINTENANCE (TERMINAL OPERATIONS &amp; MAINTENANCE  )"/>
    <s v="IRETI OMOTOSO"/>
    <s v="PRODUCTION"/>
    <n v="412004"/>
    <n v="4120"/>
    <s v="OF-MTCE"/>
    <s v="BASE JV"/>
    <s v="PRODUCTION"/>
    <s v="PRODUCTION"/>
    <s v="Asset Manager, Swamp East Hub"/>
    <s v="Bonny Terminal Installation Manager "/>
    <x v="8"/>
    <s v="AKINDELE.OJO@SHELL.COM"/>
    <x v="0"/>
    <s v="OPEX"/>
    <s v="NON SAL"/>
    <s v="N/A"/>
    <s v="N/A"/>
    <s v="C_OPSE_OIL_Z11"/>
    <s v="P233 Facilities Maintenance"/>
    <s v="S7200 Services"/>
    <s v="A2140 Facilities Maintenance"/>
    <n v="180257.85999999996"/>
    <n v="126887.70999999999"/>
    <n v="11650000.000000002"/>
    <n v="127000"/>
    <n v="165196.72131147541"/>
    <n v="9433587.5000000019"/>
    <n v="102838.24999999999"/>
    <n v="133768.0450819672"/>
    <n v="-31428.676229508215"/>
    <n v="0"/>
    <n v="11650000"/>
    <n v="127000"/>
    <n v="165196.72131147541"/>
    <n v="11635667.676694054"/>
    <n v="127313.05286119189"/>
    <n v="165462.78294871337"/>
    <s v="Breakdown/corrective  maintenance  of AGO receiving and dispencing facilities - Tanks, Pumps, meters, electric moto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766.39344262295"/>
    <n v="13766.39344262295"/>
    <n v="13766.39344262295"/>
    <n v="13766.39344262295"/>
    <n v="13766.39344262295"/>
    <n v="13766.39344262295"/>
    <n v="13766.39344262295"/>
    <n v="13766.39344262295"/>
    <n v="13766.39344262295"/>
    <n v="13766.39344262295"/>
    <n v="13766.39344262295"/>
    <n v="13766.39344262295"/>
    <n v="165196.72131147538"/>
    <n v="49559.016393442624"/>
  </r>
  <r>
    <s v="O.NG.PTE.LDL.FAC.71300"/>
    <s v="PTE - LOADING PLATFORM OPERATIONS"/>
    <s v="O.NG.PTE.FAC.71300A"/>
    <s v="BONNY TERMINAL (PTE) OPERATIONS (LOADING - OPERATIONS &amp; MAINTENANCE )"/>
    <s v="IRETI OMOTOSO"/>
    <s v="PRODUCTION"/>
    <n v="412007"/>
    <n v="4120"/>
    <s v="OF-MTCE"/>
    <s v="BASE JV"/>
    <s v="PRODUCTION"/>
    <s v="PRODUCTION"/>
    <s v="Asset Manager, Swamp East Hub"/>
    <s v="Bonny Terminal Installation Manager "/>
    <x v="8"/>
    <s v="OGBONNA.NWACHI@SHELL.COM"/>
    <x v="0"/>
    <s v="OPEX"/>
    <s v="NON SAL"/>
    <s v="N/A"/>
    <s v="N/A"/>
    <s v="C_OPSE_OIL_Z11"/>
    <s v="P231 Production Operations"/>
    <s v="S7200 Services"/>
    <s v="A2110 Production Operations"/>
    <n v="3976170"/>
    <n v="3723209.4299999997"/>
    <n v="0"/>
    <n v="528000"/>
    <n v="528000"/>
    <n v="0"/>
    <n v="417120"/>
    <n v="417120"/>
    <n v="-110880"/>
    <n v="0"/>
    <n v="0"/>
    <n v="528000"/>
    <n v="528000"/>
    <n v="0"/>
    <n v="528000"/>
    <n v="528000"/>
    <s v="Demurrage based on 2012 Demurrag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4000"/>
    <n v="44000"/>
    <n v="44000"/>
    <n v="44000"/>
    <n v="44000"/>
    <n v="44000"/>
    <n v="44000"/>
    <n v="44000"/>
    <n v="44000"/>
    <n v="44000"/>
    <n v="44000"/>
    <n v="44000"/>
    <n v="528000"/>
    <n v="158400"/>
  </r>
  <r>
    <s v="O.NG.PTE.NAG.FAC.71300"/>
    <s v="PTE - BONNY NAG PLANT OPERATIONS"/>
    <s v="O.NG.PTE.GAS.71300"/>
    <s v="BONNY NAG GAS OPERATIONS (PRODUCTION MAINTENANCE – GAS (ONSHORE))"/>
    <s v="IRETI OMOTOSO"/>
    <s v="PRODUCTION"/>
    <n v="413003"/>
    <n v="4130"/>
    <s v="GAS"/>
    <s v="BASE JV"/>
    <s v="PRODUCTION"/>
    <s v="PRODUCTION"/>
    <s v="Asset Manager, Swamp East Hub"/>
    <s v="Bonny Terminal Installation Manager "/>
    <x v="8"/>
    <s v="OGBONNA.NWACHI@SHELL.COM"/>
    <x v="0"/>
    <s v="OPEX"/>
    <s v="NON SAL"/>
    <s v="N/A"/>
    <s v="N/A"/>
    <s v="N_BONN_ES1_G01"/>
    <s v="P231 Production Operations - Gas"/>
    <s v="S7200 Services"/>
    <s v="A2110 Production Operations"/>
    <n v="144049.72999999998"/>
    <n v="485734.87999999983"/>
    <n v="59645450.350000001"/>
    <n v="104374.39999999999"/>
    <n v="299933.25360655738"/>
    <n v="48297903.420912497"/>
    <n v="84517.170399999988"/>
    <n v="242870.95210790983"/>
    <n v="-57062.301498647546"/>
    <n v="0"/>
    <n v="59645450.350000009"/>
    <n v="104374.39999999999"/>
    <n v="299933.25360655738"/>
    <n v="59645450.350000009"/>
    <n v="104374.39999999999"/>
    <n v="299933.25360655738"/>
    <s v="Provision of BNAG Operations Support Services: 4900018784 (5 personnel @ N9,979,485), 4900020578 (5 personnel @ N9,872,793.75)"/>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4994.437800546446"/>
    <n v="24994.437800546446"/>
    <n v="24994.437800546446"/>
    <n v="24994.437800546446"/>
    <n v="24994.437800546446"/>
    <n v="24994.437800546446"/>
    <n v="24994.437800546446"/>
    <n v="24994.437800546446"/>
    <n v="24994.437800546446"/>
    <n v="24994.437800546446"/>
    <n v="24994.437800546446"/>
    <n v="24994.437800546446"/>
    <n v="299933.25360655732"/>
    <n v="89979.976081967208"/>
  </r>
  <r>
    <s v="O.NG.PTE.NAG.FAC.724FC"/>
    <s v="PTE - BONNY NAG PLANT CORR. MTC"/>
    <s v="O.NG.PTE.GAS.725FC"/>
    <s v="BONNY NAG GAS CORRECTIVE MAINTENANCE (ACCIDENT PREVENTION &amp; INVESTIGATION)"/>
    <s v="IRETI OMOTOSO"/>
    <s v="PRODUCTION"/>
    <n v="413003"/>
    <n v="4130"/>
    <s v="GAS"/>
    <s v="BASE JV"/>
    <s v="PRODUCTION"/>
    <s v="PRODUCTION"/>
    <s v="Asset Manager, Swamp East Hub"/>
    <s v="Bonny Terminal Installation Manager "/>
    <x v="8"/>
    <s v="AKINDELE.OJO@SHELL.COM"/>
    <x v="0"/>
    <s v="OPEX"/>
    <s v="NON SAL"/>
    <s v="N/A"/>
    <s v="N/A"/>
    <s v="N_BONN_ES1_G01"/>
    <s v="P233 Facilities Maintenance - Gas"/>
    <s v="S7200 Services"/>
    <s v="A2140 Facilities Maintenance"/>
    <n v="106264.37999999999"/>
    <n v="257429.73"/>
    <n v="6370000.0000000019"/>
    <n v="186000"/>
    <n v="206885.24590163934"/>
    <n v="5158107.5000000019"/>
    <n v="150613.5"/>
    <n v="167525.32786885247"/>
    <n v="-39359.918032786867"/>
    <n v="0"/>
    <n v="6370000.0000000019"/>
    <n v="186000"/>
    <n v="206885.24590163934"/>
    <n v="6370000.0000000019"/>
    <n v="186000"/>
    <n v="206885.24590163934"/>
    <s v="Repair/replacement of manual valv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240.437158469944"/>
    <n v="17240.437158469944"/>
    <n v="17240.437158469944"/>
    <n v="17240.437158469944"/>
    <n v="17240.437158469944"/>
    <n v="17240.437158469944"/>
    <n v="17240.437158469944"/>
    <n v="17240.437158469944"/>
    <n v="17240.437158469944"/>
    <n v="17240.437158469944"/>
    <n v="17240.437158469944"/>
    <n v="17240.437158469944"/>
    <n v="206885.24590163937"/>
    <n v="62065.573770491799"/>
  </r>
  <r>
    <s v="O.NG.PTE.NAG.FAC.724FP"/>
    <s v="PTE - BONNY NAG PLANT PREV. MTC"/>
    <s v="O.NG.PTE.GAS.725FP"/>
    <s v="BONNY NAG GAS PREVENTIVE MAINTENANCE (ACCIDENT PREVENTION &amp; INVESTIGATION)"/>
    <s v="IRETI OMOTOSO"/>
    <s v="PRODUCTION"/>
    <n v="413003"/>
    <n v="4130"/>
    <s v="GAS"/>
    <s v="BASE JV"/>
    <s v="PRODUCTION"/>
    <s v="PRODUCTION"/>
    <s v="Asset Manager, Swamp East Hub"/>
    <s v="Bonny Terminal Installation Manager "/>
    <x v="8"/>
    <s v="AKINDELE.OJO@SHELL.COM"/>
    <x v="0"/>
    <s v="OPEX"/>
    <s v="NON SAL"/>
    <s v="N/A"/>
    <s v="N/A"/>
    <s v="N_BONN_ES1_G01"/>
    <s v="P233 Facilities Maintenance - Gas"/>
    <s v="S7200 Services"/>
    <s v="A2140 Facilities Maintenance"/>
    <n v="124636.21999999999"/>
    <n v="373740.02999999997"/>
    <n v="20680000"/>
    <n v="212000"/>
    <n v="279803.27868852462"/>
    <n v="16745629.999999998"/>
    <n v="171666.99999999997"/>
    <n v="226570.70491803274"/>
    <n v="-53232.573770491872"/>
    <n v="0"/>
    <n v="20680000"/>
    <n v="212000"/>
    <n v="279803.27868852456"/>
    <n v="20680000"/>
    <n v="212000"/>
    <n v="279803.27868852462"/>
    <s v="Quaterly maintenance of 30 manual valves including stroking and greas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316.939890710382"/>
    <n v="23316.939890710382"/>
    <n v="23316.939890710382"/>
    <n v="23316.939890710382"/>
    <n v="23316.939890710382"/>
    <n v="23316.939890710382"/>
    <n v="23316.939890710382"/>
    <n v="23316.939890710382"/>
    <n v="23316.939890710382"/>
    <n v="23316.939890710382"/>
    <n v="23316.939890710382"/>
    <n v="23316.939890710382"/>
    <n v="279803.27868852456"/>
    <n v="83940.983606557376"/>
  </r>
  <r>
    <s v="O.NG.PTE.PGR.FAC.724FC"/>
    <s v="PTE - POWER GENERATION PLANT CORR. MTC"/>
    <s v="O.NG.PTE.FAC.725FC"/>
    <s v="BONNY TERMINAL (PTE) CORRECTIVE MAINTENANCE (STORAGE (TERMINAL &amp; OFFSHORE) - OPERATIONS/MAINTENANCE)"/>
    <s v="IRETI OMOTOSO"/>
    <s v="PRODUCTION"/>
    <n v="412006"/>
    <n v="4120"/>
    <s v="OF-MTCE"/>
    <s v="BASE JV"/>
    <s v="PRODUCTION"/>
    <s v="PRODUCTION"/>
    <s v="Asset Manager, Swamp East Hub"/>
    <s v="Bonny Terminal Installation Manager "/>
    <x v="8"/>
    <s v="AKINDELE.OJO@SHELL.COM"/>
    <x v="0"/>
    <s v="OPEX"/>
    <s v="NON SAL"/>
    <s v="N/A"/>
    <s v="N/A"/>
    <s v="C_OPSE_OIL_Z11"/>
    <s v="P233 Facilities Maintenance"/>
    <s v="S7200 Services"/>
    <s v="A2140 Facilities Maintenance"/>
    <n v="152835.78000000003"/>
    <n v="22864.319999999996"/>
    <n v="25017091.333333325"/>
    <n v="379866.66666666669"/>
    <n v="461889.91693989071"/>
    <n v="20257589.707166661"/>
    <n v="277587.56666666671"/>
    <n v="344005.89357540989"/>
    <n v="-117884.02336448082"/>
    <n v="0"/>
    <n v="25017091.333333325"/>
    <n v="379866.66666666674"/>
    <n v="461889.91693989071"/>
    <n v="25017091.333333325"/>
    <n v="379866.66666666674"/>
    <n v="461889.91693989077"/>
    <s v="Replacement of defective UPS and Batteries and Emergency Lighting systems(4610037926/20@ N9960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8490.826411657559"/>
    <n v="38490.826411657559"/>
    <n v="38490.826411657559"/>
    <n v="38490.826411657559"/>
    <n v="38490.826411657559"/>
    <n v="38490.826411657559"/>
    <n v="38490.826411657559"/>
    <n v="38490.826411657559"/>
    <n v="38490.826411657559"/>
    <n v="38490.826411657559"/>
    <n v="38490.826411657559"/>
    <n v="38490.826411657559"/>
    <n v="461889.91693989071"/>
    <n v="138566.97508196722"/>
  </r>
  <r>
    <s v="O.NG.PTE.PIP.FAC.71300"/>
    <s v="48&quot; Crude Loading Lines Specialist Insp."/>
    <s v="New_Production"/>
    <s v="New_Production"/>
    <s v="IRETI OMOTOSO"/>
    <s v="PRODUCTION"/>
    <n v="413003"/>
    <n v="4130"/>
    <s v="GAS"/>
    <s v="BASE JV"/>
    <s v="PRODUCTION"/>
    <s v="PRODUCTION"/>
    <s v="Asset Manager, Swamp East Hub"/>
    <s v="Bonny Terminal Installation Manager "/>
    <x v="8"/>
    <s v="AKINDELE.OJO@SHELL.COM"/>
    <x v="0"/>
    <s v="OPEX"/>
    <s v="NON SAL"/>
    <s v="N/A"/>
    <s v="N/A"/>
    <s v="N_BONN_ES1_G01"/>
    <s v="P233 Facilities Maintenance - Gas"/>
    <s v="S7200 Services"/>
    <s v="A2140 Facilities Maintenance"/>
    <n v="0"/>
    <n v="0"/>
    <n v="0"/>
    <n v="6200000"/>
    <n v="6200000"/>
    <n v="0"/>
    <n v="6200000"/>
    <n v="6200000"/>
    <n v="0"/>
    <n v="0"/>
    <n v="0"/>
    <n v="6200000"/>
    <n v="6200000"/>
    <n v="0"/>
    <n v="0"/>
    <n v="0"/>
    <s v="Service Charge for Intelligent Pigging of Bonny 48-inch Crude export line (Contract not yet in pla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16666.66666666663"/>
    <n v="516666.66666666663"/>
    <n v="516666.66666666663"/>
    <n v="516666.66666666663"/>
    <n v="516666.66666666663"/>
    <n v="516666.66666666663"/>
    <n v="516666.66666666663"/>
    <n v="516666.66666666663"/>
    <n v="516666.66666666663"/>
    <n v="516666.66666666663"/>
    <n v="516666.66666666663"/>
    <n v="516666.66666666663"/>
    <n v="6200000"/>
    <n v="1860000"/>
  </r>
  <r>
    <s v="O.NG.PTE.SBY.FAC.724FC"/>
    <s v="PTE - SINGLE MOORING CORR. MTC"/>
    <s v="O.NG.PTE.FAC.727FC"/>
    <s v="BONNY TERMINAL (PTE) CORRECTIVE MAINTENANCE (FUEL &amp; DIESEL)"/>
    <s v="IRETI OMOTOSO"/>
    <s v="PRODUCTION"/>
    <n v="412006"/>
    <n v="4120"/>
    <s v="OF-MTCE"/>
    <s v="BASE JV"/>
    <s v="PRODUCTION"/>
    <s v="PRODUCTION"/>
    <s v="Asset Manager, Swamp East Hub"/>
    <s v="Bonny Terminal Installation Manager "/>
    <x v="8"/>
    <s v="DANIEL.OKOYE@SHELL.COM"/>
    <x v="0"/>
    <s v="OPEX"/>
    <s v="NON SAL"/>
    <s v="N/A"/>
    <s v="N/A"/>
    <s v="C_OPSE_OIL_Z11"/>
    <s v="P233 Facilities Maintenance"/>
    <s v="S7200 Services"/>
    <s v="A2140 Facilities Maintenance"/>
    <n v="289998.7"/>
    <n v="929848.89"/>
    <n v="3057296.25"/>
    <n v="3145260.2374999998"/>
    <n v="3155284.1596311475"/>
    <n v="2475645.6384374998"/>
    <n v="2546874.4773156252"/>
    <n v="2554991.3482613219"/>
    <n v="-600292.81136982562"/>
    <n v="0"/>
    <n v="3057296.25"/>
    <n v="3145260.2374999998"/>
    <n v="3155284.1596311475"/>
    <n v="3057296.25"/>
    <n v="3145260.2374999998"/>
    <n v="3155284.1596311475"/>
    <s v="STOCK MATERIALS FOR SPM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2940.34663592896"/>
    <n v="262940.34663592896"/>
    <n v="262940.34663592896"/>
    <n v="262940.34663592896"/>
    <n v="262940.34663592896"/>
    <n v="262940.34663592896"/>
    <n v="262940.34663592896"/>
    <n v="262940.34663592896"/>
    <n v="262940.34663592896"/>
    <n v="262940.34663592896"/>
    <n v="262940.34663592896"/>
    <n v="262940.34663592896"/>
    <n v="3155284.1596311466"/>
    <n v="946585.24788934423"/>
  </r>
  <r>
    <s v="O.NG.PTE.SBY.FAC.724FP"/>
    <s v="PTE - SINGLE MOORING PREV. MTC"/>
    <s v="O.NG.PTE..FAC.725FP"/>
    <s v="BONNY TERMINAL (PTE) PREVENTIVE MAINTENANCE (FUEL &amp; DIESEL)"/>
    <s v="IRETI OMOTOSO"/>
    <s v="PRODUCTION"/>
    <n v="412006"/>
    <n v="4120"/>
    <s v="OF-MTCE"/>
    <s v="BASE JV"/>
    <s v="PRODUCTION"/>
    <s v="PRODUCTION"/>
    <s v="Asset Manager, Swamp East Hub"/>
    <s v="Bonny Terminal Installation Manager "/>
    <x v="8"/>
    <s v="DANIEL.OKOYE@SHELL.COM"/>
    <x v="0"/>
    <s v="OPEX"/>
    <s v="NON SAL"/>
    <s v="N/A"/>
    <s v="N/A"/>
    <s v="C_OPSE_OIL_Z11"/>
    <s v="P233 Facilities Maintenance"/>
    <s v="S7200 Services"/>
    <s v="A2140 Facilities Maintenance"/>
    <n v="1947579.2600000002"/>
    <n v="6306098.9899999993"/>
    <n v="207709683.44939998"/>
    <n v="5079588.24"/>
    <n v="5760603.5955718029"/>
    <n v="159988383.67690036"/>
    <n v="3711909.1063800002"/>
    <n v="4236461.1840091813"/>
    <n v="-1524142.4115626216"/>
    <n v="0"/>
    <n v="207709683.44940001"/>
    <n v="5079588.2399999993"/>
    <n v="5760603.5955718029"/>
    <n v="207709683.44940001"/>
    <n v="5079588.2399999993"/>
    <n v="5760603.5955718029"/>
    <s v="Materials for PM and CM activ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80050.29963098356"/>
    <n v="480050.29963098356"/>
    <n v="480050.29963098356"/>
    <n v="480050.29963098356"/>
    <n v="480050.29963098356"/>
    <n v="480050.29963098356"/>
    <n v="480050.29963098356"/>
    <n v="480050.29963098356"/>
    <n v="480050.29963098356"/>
    <n v="480050.29963098356"/>
    <n v="480050.29963098356"/>
    <n v="480050.29963098356"/>
    <n v="5760603.5955718039"/>
    <n v="1728181.0786715408"/>
  </r>
  <r>
    <s v="O.NG.PTW.EXX.FAC.71300"/>
    <s v="PTW OPERATIONS -  EXP FACILITY"/>
    <s v="O.NG.PTW.FAC.71300G"/>
    <s v="FORCADOS TERMINAL (PTW) OPERATIONS"/>
    <s v="IRETI OMOTOSO"/>
    <s v="PRODUCTION"/>
    <n v="412006"/>
    <n v="4120"/>
    <s v="PMM"/>
    <s v="BASE JV"/>
    <s v="PRODUCTION"/>
    <s v="PRODUCTION"/>
    <s v="Asset Manager, Swamp West Hub"/>
    <s v="Forcados Terminal Installation Manager"/>
    <x v="8"/>
    <s v="GODFREY.EKEKE@SHELL.COM"/>
    <x v="0"/>
    <s v="OPEX"/>
    <s v="NON SAL"/>
    <s v="N/A"/>
    <s v="N/A"/>
    <s v="C_OPSE_OIL_Z11"/>
    <s v="P231 Production Operations"/>
    <s v="S7200 Services"/>
    <s v="A2110 Production Operations"/>
    <n v="10480474.909999996"/>
    <n v="7978628.290000001"/>
    <n v="482340836.99999994"/>
    <n v="6391309.8500000006"/>
    <n v="7972755.2172131147"/>
    <n v="452340837"/>
    <n v="6391309.8500000006"/>
    <n v="7874394.5614754101"/>
    <n v="-98360.655737704597"/>
    <n v="0"/>
    <n v="482340836.99999988"/>
    <n v="6391309.8499999996"/>
    <n v="7972755.2172131147"/>
    <n v="482340836.99999988"/>
    <n v="6391309.8499999996"/>
    <n v="7972755.2172131138"/>
    <s v="Provision of Field Instrument Maintenance Support Services – PACO"/>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64396.26810109289"/>
    <n v="664396.26810109289"/>
    <n v="664396.26810109289"/>
    <n v="664396.26810109289"/>
    <n v="664396.26810109289"/>
    <n v="664396.26810109289"/>
    <n v="664396.26810109289"/>
    <n v="664396.26810109289"/>
    <n v="664396.26810109289"/>
    <n v="664396.26810109289"/>
    <n v="664396.26810109289"/>
    <n v="664396.26810109289"/>
    <n v="7972755.2172131129"/>
    <n v="2391826.5651639341"/>
  </r>
  <r>
    <s v="O.NG.PTW.IFU.FAC.71300"/>
    <s v="PTW OPERATIONS -  INFRASTRUCTURE"/>
    <s v="O.NG.PTW.FAC.71300C"/>
    <s v="FORCADOS TERMINAL (PTW) OPERATIONS (OFFICE AND BUILDING MAINTENANCE)"/>
    <s v="IRETI OMOTOSO"/>
    <s v="PRODUCTION"/>
    <n v="412006"/>
    <n v="4120"/>
    <s v="OF-MTCE"/>
    <s v="BASE JV"/>
    <s v="PRODUCTION"/>
    <s v="PRODUCTION"/>
    <s v="Asset Manager, Swamp West Hub"/>
    <s v="Forcados Terminal Installation Manager"/>
    <x v="8"/>
    <s v="CHIBUIKE.ATU@SHELL.COM"/>
    <x v="0"/>
    <s v="OPEX"/>
    <s v="NON SAL"/>
    <s v="N/A"/>
    <s v="N/A"/>
    <s v="C_OPSE_OIL_Z11"/>
    <s v="P231 Production Operations"/>
    <s v="S7200 Services"/>
    <s v="A2110 Production Operations"/>
    <n v="1062943.1299999999"/>
    <n v="1438173.58"/>
    <n v="700207027.08000004"/>
    <n v="0"/>
    <n v="2295760.7445245902"/>
    <n v="597854689.45000005"/>
    <n v="0"/>
    <n v="1960179.3096721312"/>
    <n v="-335581.434852459"/>
    <n v="0"/>
    <n v="700207027.08000016"/>
    <n v="0"/>
    <n v="2295760.7445245907"/>
    <n v="700207027.08000016"/>
    <n v="0"/>
    <n v="2295760.7445245907"/>
    <s v="Forcados Terminal Grass Cutting Zone ' 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1313.39537704916"/>
    <n v="191313.39537704916"/>
    <n v="191313.39537704916"/>
    <n v="191313.39537704916"/>
    <n v="191313.39537704916"/>
    <n v="191313.39537704916"/>
    <n v="191313.39537704916"/>
    <n v="191313.39537704916"/>
    <n v="191313.39537704916"/>
    <n v="191313.39537704916"/>
    <n v="191313.39537704916"/>
    <n v="191313.39537704916"/>
    <n v="2295760.7445245902"/>
    <n v="688728.22335737699"/>
  </r>
  <r>
    <s v="O.NG.PTW.IFU.FAC.724FC"/>
    <s v="PTW CORR. MTC - INFRASTRUCTURE"/>
    <s v="O.NG.PTW.FAC.724FC"/>
    <s v="FORCADOS TERMINAL (PTW) CORRECTIVE MAINTENANCE (TERMINAL OPERATIONS &amp; MAINTENANCE  )"/>
    <s v="IRETI OMOTOSO"/>
    <s v="PRODUCTION"/>
    <n v="412004"/>
    <n v="4120"/>
    <s v="OF-MTCE"/>
    <s v="BASE JV"/>
    <s v="PRODUCTION"/>
    <s v="PRODUCTION"/>
    <s v="Asset Manager, Swamp West Hub"/>
    <s v="Forcados Terminal Installation Manager"/>
    <x v="8"/>
    <s v="FRANCIS.AWENODE@SHELL.COM"/>
    <x v="0"/>
    <s v="OPEX"/>
    <s v="NON SAL"/>
    <s v="N/A"/>
    <s v="N/A"/>
    <s v="C_OPSE_OIL_Z11"/>
    <s v="P233 Facilities Maintenance"/>
    <s v="S7200 Services"/>
    <s v="A2140 Facilities Maintenance"/>
    <n v="138799.10999999996"/>
    <n v="34039.659999999989"/>
    <n v="5409600"/>
    <n v="16618.8"/>
    <n v="34355.193442622949"/>
    <n v="5409600"/>
    <n v="16618.8"/>
    <n v="34355.193442622949"/>
    <n v="0"/>
    <n v="0"/>
    <n v="5409600"/>
    <n v="16618.8"/>
    <n v="34355.193442622949"/>
    <n v="5409600"/>
    <n v="16618.8"/>
    <n v="34355.193442622949"/>
    <s v="SODIUM HYPOCHLORITE SOLUTION(SALT SOLUTION) -water treatment pla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62.9327868852456"/>
    <n v="2862.9327868852456"/>
    <n v="2862.9327868852456"/>
    <n v="2862.9327868852456"/>
    <n v="2862.9327868852456"/>
    <n v="2862.9327868852456"/>
    <n v="2862.9327868852456"/>
    <n v="2862.9327868852456"/>
    <n v="2862.9327868852456"/>
    <n v="2862.9327868852456"/>
    <n v="2862.9327868852456"/>
    <n v="2862.9327868852456"/>
    <n v="34355.193442622949"/>
    <n v="10306.558032786885"/>
  </r>
  <r>
    <s v="O.NG.PTW.IFU.FAC.724FP"/>
    <s v="PTW PREV. MTC - INFRASTRUCTURE"/>
    <s v="O.NG.PTW.FAC.727FP"/>
    <s v="FORCADOS TERMINAL (PTW) PREVENTIVE MAINTENANCE (OFFICE AND BUILDING MAINTENANCE)"/>
    <s v="IRETI OMOTOSO"/>
    <s v="PRODUCTION"/>
    <n v="412006"/>
    <n v="4120"/>
    <s v="OF-MTCE"/>
    <s v="BASE JV"/>
    <s v="PRODUCTION"/>
    <s v="PRODUCTION"/>
    <s v="Asset Manager, Swamp West Hub"/>
    <s v="Forcados Terminal Installation Manager"/>
    <x v="8"/>
    <s v="FRANCIS.AWENODE@SHELL.COM"/>
    <x v="0"/>
    <s v="OPEX"/>
    <s v="NON SAL"/>
    <s v="N/A"/>
    <s v="N/A"/>
    <s v="C_OPSE_OIL_Z11"/>
    <s v="P233 Facilities Maintenance"/>
    <s v="S7200 Services"/>
    <s v="A2140 Facilities Maintenance"/>
    <n v="241887.15999999995"/>
    <n v="412080.04"/>
    <n v="59424930.69884"/>
    <n v="212658.09999999998"/>
    <n v="407493.93835685239"/>
    <n v="59424930.69884"/>
    <n v="212658.09999999998"/>
    <n v="407493.93835685239"/>
    <n v="0"/>
    <n v="0"/>
    <n v="59424930.69884"/>
    <n v="212658.1"/>
    <n v="407493.93835685251"/>
    <n v="59424930.69884"/>
    <n v="212658.1"/>
    <n v="407493.93835685245"/>
    <s v="Water treatment consumabl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3957.828196404364"/>
    <n v="33957.828196404364"/>
    <n v="33957.828196404364"/>
    <n v="33957.828196404364"/>
    <n v="33957.828196404364"/>
    <n v="33957.828196404364"/>
    <n v="33957.828196404364"/>
    <n v="33957.828196404364"/>
    <n v="33957.828196404364"/>
    <n v="33957.828196404364"/>
    <n v="33957.828196404364"/>
    <n v="33957.828196404364"/>
    <n v="407493.93835685245"/>
    <n v="122248.18150705571"/>
  </r>
  <r>
    <s v="O.NG.PTW.LDL.FAC.71300"/>
    <s v="PTW OPERATIONS - LOADING PLATFORM"/>
    <s v="O.NG.PTW.FAC.71300B"/>
    <s v="FORCADOS TERMINAL (PTW) OPERATIONS (LOADING - OPERATIONS &amp; MAINTENANCE )"/>
    <s v="IRETI OMOTOSO"/>
    <s v="PRODUCTION"/>
    <n v="412007"/>
    <n v="4120"/>
    <s v="OF-MTCE"/>
    <s v="BASE JV"/>
    <s v="PRODUCTION"/>
    <s v="PRODUCTION"/>
    <s v="Asset Manager, Swamp West Hub"/>
    <s v="Forcados Terminal Installation Manager"/>
    <x v="8"/>
    <s v="GODFREY.EKEKE@SHELL.COM"/>
    <x v="0"/>
    <s v="OPEX"/>
    <s v="NON SAL"/>
    <s v="N/A"/>
    <s v="N/A"/>
    <s v="C_OPSE_OIL_Z11"/>
    <s v="P231 Production Operations"/>
    <s v="S7200 Services"/>
    <s v="A2110 Production Operations"/>
    <n v="4652724.8699999992"/>
    <n v="5326174.8"/>
    <n v="0"/>
    <n v="2550000"/>
    <n v="2550000"/>
    <n v="0"/>
    <n v="2550000"/>
    <n v="2550000"/>
    <n v="0"/>
    <n v="0"/>
    <n v="0"/>
    <n v="2550000"/>
    <n v="2550000"/>
    <n v="0"/>
    <n v="2550000"/>
    <n v="2550000"/>
    <s v="Demurrage charges based on previous yea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2500"/>
    <n v="212500"/>
    <n v="212500"/>
    <n v="212500"/>
    <n v="212500"/>
    <n v="212500"/>
    <n v="212500"/>
    <n v="212500"/>
    <n v="212500"/>
    <n v="212500"/>
    <n v="212500"/>
    <n v="212500"/>
    <n v="2550000"/>
    <n v="765000"/>
  </r>
  <r>
    <s v="O.NG.PTW.PTK.FAC.71300"/>
    <s v="PTW OPERATIONS - PROCESS TREATMENT"/>
    <s v="O.NG.PTW.PTK.FAC.71301"/>
    <s v="FORCADOS TERMINAL (PTW) OPERATIONS (STORAGE (TERMINAL &amp; OFFSHORE) - OPERATIONS/MAINTENANCE)"/>
    <s v="IRETI OMOTOSO"/>
    <s v="PRODUCTION"/>
    <n v="412006"/>
    <n v="4120"/>
    <s v="OF-MTCE"/>
    <s v="BASE JV"/>
    <s v="PRODUCTION"/>
    <s v="PRODUCTION"/>
    <s v="Asset Manager, Swamp West Hub"/>
    <s v="Forcados Terminal Installation Manager"/>
    <x v="8"/>
    <s v="CHIBUIKE.ATU@SHELL.COM"/>
    <x v="0"/>
    <s v="OPEX"/>
    <s v="NON SAL"/>
    <s v="N/A"/>
    <s v="N/A"/>
    <s v="C_OPSE_OIL_Z11"/>
    <s v="P231 Production Operations"/>
    <s v="S7200 Services"/>
    <s v="A2110 Production Operations"/>
    <n v="52727.56"/>
    <n v="78677.429999999978"/>
    <n v="57540000"/>
    <n v="753228.75542575005"/>
    <n v="941884.49313066807"/>
    <n v="50540000"/>
    <n v="753228.75542575005"/>
    <n v="918933.67345853697"/>
    <n v="-22950.819672131096"/>
    <n v="0"/>
    <n v="57540000"/>
    <n v="753228.75542575005"/>
    <n v="941884.49313066807"/>
    <n v="57540000"/>
    <n v="753228.75542575005"/>
    <n v="941884.49313066807"/>
    <s v="Gas Plant Operations and other Adhoc activ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8490.374427555667"/>
    <n v="78490.374427555667"/>
    <n v="78490.374427555667"/>
    <n v="78490.374427555667"/>
    <n v="78490.374427555667"/>
    <n v="78490.374427555667"/>
    <n v="78490.374427555667"/>
    <n v="78490.374427555667"/>
    <n v="78490.374427555667"/>
    <n v="78490.374427555667"/>
    <n v="78490.374427555667"/>
    <n v="78490.374427555667"/>
    <n v="941884.49313066818"/>
    <n v="282565.34793920041"/>
  </r>
  <r>
    <s v="O.NG.PTW.SBY.FAC.71300"/>
    <s v="PTW OPERATIONS - SINGLE MOORING         "/>
    <s v="NEW_ MTC Dredging of Terminal Vessel Slot"/>
    <s v="MTC DREDGING OF TERMINAL VESSEL SLOT"/>
    <s v="IRETI OMOTOSO"/>
    <s v="PRODUCTION"/>
    <n v="412005"/>
    <n v="4120"/>
    <s v="OF-CIVIL"/>
    <s v="BASE JV"/>
    <s v="PRODUCTION"/>
    <s v="PRODUCTION"/>
    <s v="Asset Manager, Swamp West Hub"/>
    <s v="Forcados Terminal Installation Manager"/>
    <x v="8"/>
    <s v="OBIORA.OKORO@SHELL.COM"/>
    <x v="0"/>
    <s v="OPEX"/>
    <s v="NON SAL"/>
    <s v="N/A"/>
    <s v="N/A"/>
    <s v="N/A"/>
    <s v="P231 Production Operations"/>
    <s v="S7200 Services"/>
    <s v="A2140 Facilities Maintenance"/>
    <n v="0"/>
    <n v="7251.34"/>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TW.SBY.FAC.724FC"/>
    <s v="PTW CORR. MTC - SINGLE MOOR"/>
    <s v="O.NG.PTW.FAC.728FC"/>
    <s v="FORCADOS TERMINAL (PTW) CORRECTIVE MAINTENANCE (FUEL &amp; DIESEL)"/>
    <s v="IRETI OMOTOSO"/>
    <s v="PRODUCTION"/>
    <n v="412006"/>
    <n v="4120"/>
    <s v="OF-MTCE"/>
    <s v="BASE JV"/>
    <s v="PRODUCTION"/>
    <s v="PRODUCTION"/>
    <s v="Asset Manager, Swamp West Hub"/>
    <s v="Forcados Terminal Installation Manager"/>
    <x v="8"/>
    <s v="DANIEL.OKOYE@SHELL.COM"/>
    <x v="0"/>
    <s v="OPEX"/>
    <s v="NON SAL"/>
    <s v="N/A"/>
    <s v="N/A"/>
    <s v="C_OPSE_OIL_Z11"/>
    <s v="P233 Facilities Maintenance"/>
    <s v="S7200 Services"/>
    <s v="A2140 Facilities Maintenance"/>
    <n v="1465812.0499999996"/>
    <n v="580484.56000000006"/>
    <n v="1071000.0000000019"/>
    <n v="1777000"/>
    <n v="1780511.475409836"/>
    <n v="1071000.0000000019"/>
    <n v="1777000"/>
    <n v="1780511.475409836"/>
    <n v="0"/>
    <n v="0"/>
    <n v="1071000.0000000019"/>
    <n v="1777000"/>
    <n v="1780511.475409836"/>
    <n v="1071000.0000000019"/>
    <n v="1777000"/>
    <n v="1780511.475409836"/>
    <s v="PROVISION OF DIVING SUPPORT VESSEL. Based on proposed rate in the 5 year offshore Diving contrac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8375.95628415298"/>
    <n v="148375.95628415298"/>
    <n v="148375.95628415298"/>
    <n v="148375.95628415298"/>
    <n v="148375.95628415298"/>
    <n v="148375.95628415298"/>
    <n v="148375.95628415298"/>
    <n v="148375.95628415298"/>
    <n v="148375.95628415298"/>
    <n v="148375.95628415298"/>
    <n v="148375.95628415298"/>
    <n v="148375.95628415298"/>
    <n v="1780511.4754098363"/>
    <n v="534153.44262295077"/>
  </r>
  <r>
    <s v="O.NG.PTW.SBY.FAC.724FP"/>
    <s v="PTW PREV. MTC - SINGLE MOOR"/>
    <s v="O.NG.PTW.FAC.729FP"/>
    <s v="FORCADOS TERMINAL (PTW) PREVENTIVE MAINTENANCE (LABOUR CONTRACTOR)"/>
    <s v="IRETI OMOTOSO"/>
    <s v="PRODUCTION"/>
    <n v="412006"/>
    <n v="4120"/>
    <s v="OF-MTCE"/>
    <s v="BASE JV"/>
    <s v="PRODUCTION"/>
    <s v="PRODUCTION"/>
    <s v="Asset Manager, Swamp West Hub"/>
    <s v="Forcados Terminal Installation Manager"/>
    <x v="8"/>
    <s v="DANIEL.OKOYE@SHELL.COM"/>
    <x v="0"/>
    <s v="OPEX"/>
    <s v="NON SAL"/>
    <s v="N/A"/>
    <s v="N/A"/>
    <s v="C_OPSE_OIL_Z11"/>
    <s v="P233 Facilities Maintenance"/>
    <s v="S7200 Services"/>
    <s v="A2140 Facilities Maintenance"/>
    <n v="3212399.7200000007"/>
    <n v="5186361.8699999992"/>
    <n v="142126299.60077491"/>
    <n v="5576196.4399999995"/>
    <n v="6042184.3075435236"/>
    <n v="142126299.60077491"/>
    <n v="5576196.4399999995"/>
    <n v="6042184.3075435236"/>
    <n v="0"/>
    <n v="0"/>
    <n v="142126299.60077491"/>
    <n v="5576196.4399999995"/>
    <n v="6042184.3075435245"/>
    <n v="142126299.60077491"/>
    <n v="5576196.4399999995"/>
    <n v="6042184.3075435236"/>
    <s v="PROVISION OF DSV Based on proposed rate in the 5 year offshore Diving contrac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03515.3589619603"/>
    <n v="503515.3589619603"/>
    <n v="503515.3589619603"/>
    <n v="503515.3589619603"/>
    <n v="503515.3589619603"/>
    <n v="503515.3589619603"/>
    <n v="503515.3589619603"/>
    <n v="503515.3589619603"/>
    <n v="503515.3589619603"/>
    <n v="503515.3589619603"/>
    <n v="503515.3589619603"/>
    <n v="503515.3589619603"/>
    <n v="6042184.3075435236"/>
    <n v="1812655.2922630571"/>
  </r>
  <r>
    <s v="O.NG.PTW.TFT.FAC.71300"/>
    <s v="PTW OPERATIONS - TANK FARM"/>
    <s v="O.NG.PTW.FAC.71300A"/>
    <s v="FORCADOS TERMINAL (PTW) OPERATIONS (STORAGE (TERMINAL &amp; OFFSHORE) - OPERATIONS/MAINTENANCE)"/>
    <s v="IRETI OMOTOSO"/>
    <s v="PRODUCTION"/>
    <n v="412006"/>
    <n v="4120"/>
    <s v="OF-MTCE"/>
    <s v="BASE JV"/>
    <s v="PRODUCTION"/>
    <s v="PRODUCTION"/>
    <s v="Asset Manager, Swamp West Hub"/>
    <s v="Forcados Terminal Installation Manager"/>
    <x v="8"/>
    <s v="CHIBUIKE.ATU@SHELL.COM"/>
    <x v="0"/>
    <s v="OPEX"/>
    <s v="NON SAL"/>
    <s v="N/A"/>
    <s v="N/A"/>
    <s v="C_OPSE_OIL_Z11"/>
    <s v="P231 Production Operations"/>
    <s v="S7200 Services"/>
    <s v="A2110 Production Operations"/>
    <n v="965014.49000000022"/>
    <n v="694701.43000000017"/>
    <n v="92132832"/>
    <n v="201520.24"/>
    <n v="503595.09901639342"/>
    <n v="92132832"/>
    <n v="201520.24"/>
    <n v="503595.09901639342"/>
    <n v="0"/>
    <n v="0"/>
    <n v="92132832"/>
    <n v="201520.23999999996"/>
    <n v="503595.09901639342"/>
    <n v="92132832"/>
    <n v="201520.23999999996"/>
    <n v="503595.09901639342"/>
    <s v=" PRODUCTION OPERATIONS SUPPORT SERVICES. PERIODIC FLUSHING OF DEAD LEGS AT EMULSION TREATMENT AND KTI HEATER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1966.258251366118"/>
    <n v="41966.258251366118"/>
    <n v="41966.258251366118"/>
    <n v="41966.258251366118"/>
    <n v="41966.258251366118"/>
    <n v="41966.258251366118"/>
    <n v="41966.258251366118"/>
    <n v="41966.258251366118"/>
    <n v="41966.258251366118"/>
    <n v="41966.258251366118"/>
    <n v="41966.258251366118"/>
    <n v="41966.258251366118"/>
    <n v="503595.0990163933"/>
    <n v="151078.52970491801"/>
  </r>
  <r>
    <s v="O.NG.PBW.OTC.FAC.71300_1"/>
    <s v="O.NG.PBW.ECC.FAC.71300(NEW)"/>
    <s v="O.NG.PBW.OTC.FAC.71300(New)"/>
    <s v="O.NG.PBW.ECC.FAC.71300(NEW)"/>
    <s v="IRETI OMOTOSO"/>
    <s v="PRODUCTION"/>
    <n v="413001"/>
    <n v="4130"/>
    <s v="OF-MTCE"/>
    <s v="BASE JV"/>
    <s v="PRODUCTION"/>
    <s v="PRODUCTION"/>
    <s v="Asset Manager, Swamp West Hub"/>
    <s v="Asset Management Integration Lead"/>
    <x v="7"/>
    <s v="RICHARD.ITENE@SHELL.COM"/>
    <x v="0"/>
    <s v="OPEX"/>
    <s v="NON SAL"/>
    <s v="N/A"/>
    <s v="N/A"/>
    <s v="C_OPSE_OIL_Z11"/>
    <s v="P233 Facilities Maintenance"/>
    <s v="S7200 Services"/>
    <s v="A2140 Facilities Maintenance"/>
    <n v="0"/>
    <n v="0"/>
    <n v="18900135.399999999"/>
    <n v="321416.94626086956"/>
    <n v="383384.60331004986"/>
    <n v="18900135.399999999"/>
    <n v="321416.94626086956"/>
    <n v="383384.60331004986"/>
    <n v="0"/>
    <m/>
    <n v="18900135.399999999"/>
    <n v="321416.94626086956"/>
    <n v="383384.60331004992"/>
    <n v="19399736.65089412"/>
    <n v="300632.51514274924"/>
    <n v="364238.20908010699"/>
    <s v="Metering Support Enginner for Otumara Oper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1948.716942504154"/>
    <n v="31948.716942504154"/>
    <n v="31948.716942504154"/>
    <n v="31948.716942504154"/>
    <n v="31948.716942504154"/>
    <n v="31948.716942504154"/>
    <n v="31948.716942504154"/>
    <n v="31948.716942504154"/>
    <n v="31948.716942504154"/>
    <n v="31948.716942504154"/>
    <n v="31948.716942504154"/>
    <n v="31948.716942504154"/>
    <n v="383384.60331004992"/>
    <n v="115015.38099301496"/>
  </r>
  <r>
    <s v="P.NG.LOG.OR.07.003"/>
    <s v="DRY DOCKING OF HEAVY CRAFTS - WEST"/>
    <s v="P.NG.LOG.OR.07.003"/>
    <s v="DRY DOCKING OF HEAVY CRAFTS - WEST"/>
    <s v="IRETI OMOTOSO"/>
    <s v="PRODUCTION"/>
    <n v="415003"/>
    <n v="4150"/>
    <s v="PMM"/>
    <s v="BASE JV"/>
    <s v="PRODUCTION"/>
    <s v="PRODUCTION"/>
    <s v="Production Services Manager"/>
    <s v="Logistics Manager"/>
    <x v="5"/>
    <s v="MICHAEL.SOLUADE@SHELL.COM"/>
    <x v="0"/>
    <s v="OPEX"/>
    <s v="NON SAL"/>
    <s v="N/A"/>
    <s v="N/A"/>
    <s v="C_OPSE_OIL_Z11"/>
    <s v="P231 Production Operations"/>
    <s v="S7200 Services"/>
    <s v="A2340 Overhead"/>
    <n v="1661109.52"/>
    <n v="632781.87"/>
    <n v="26198718.029999986"/>
    <n v="1014677.48"/>
    <n v="1100574.9161639344"/>
    <n v="26198718.029999983"/>
    <n v="864677.47999999986"/>
    <n v="950574.91616393428"/>
    <n v="-150000.00000000012"/>
    <s v="Cost optimization expected to be achieved on award of contract"/>
    <n v="26198718.029999983"/>
    <n v="1014677.4799999999"/>
    <n v="1100574.9161639342"/>
    <n v="26198718.029999983"/>
    <n v="1014677.4799999999"/>
    <n v="1100574.9161639342"/>
    <s v="Drydocking of Fuel Barges (Enaso Island)"/>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1714.576346994523"/>
    <n v="91714.576346994523"/>
    <n v="91714.576346994523"/>
    <n v="91714.576346994523"/>
    <n v="91714.576346994523"/>
    <n v="91714.576346994523"/>
    <n v="91714.576346994523"/>
    <n v="91714.576346994523"/>
    <n v="91714.576346994523"/>
    <n v="91714.576346994523"/>
    <n v="91714.576346994523"/>
    <n v="91714.576346994523"/>
    <n v="1100574.9161639342"/>
    <n v="330172.47484918032"/>
  </r>
  <r>
    <s v="P.NG.LOG.OR.13.001"/>
    <s v="ENEKA DUMPSITE UPGRADE"/>
    <s v="P.NG.LOG.OR.13.001.1230 _INCR"/>
    <s v="UPGRADE OF THE ENEKA DUMPSITE"/>
    <s v="IRETI OMOTOSO"/>
    <s v="PRODUCTION"/>
    <n v="13403"/>
    <n v="134"/>
    <s v="HSE"/>
    <s v="BASE JV"/>
    <s v="PRODUCTION"/>
    <s v="PRODUCTION"/>
    <s v="Production Services Manager"/>
    <s v="Logistics Manager"/>
    <x v="5"/>
    <s v="GBOLAHAN.AWOTOREBO@SHELL.COM"/>
    <x v="0"/>
    <s v="CAPEX"/>
    <s v="NON SAL"/>
    <s v="N/A"/>
    <s v="N/A"/>
    <s v="C_OPSE_OIL_Z11"/>
    <s v="P236.02 HSE"/>
    <s v="S7200 Services"/>
    <s v="A2110 Production Operations"/>
    <n v="769784.68"/>
    <n v="345207.09"/>
    <n v="0"/>
    <n v="0"/>
    <n v="0"/>
    <n v="0"/>
    <n v="0"/>
    <n v="0"/>
    <n v="0"/>
    <n v="0"/>
    <n v="124211291.86206897"/>
    <n v="1794730"/>
    <n v="2201980.1372526856"/>
    <n v="124212000.00000003"/>
    <n v="1794799.9999999998"/>
    <n v="2202052.4590163934"/>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LOG.OR.13.001.1230"/>
    <s v="UPGRADE OF THE ENEKA DUMPSITE"/>
    <s v="P.NG.LOG.OR.13.001.1230 _INCR"/>
    <s v="UPGRADE OF THE ENEKA DUMPSITE"/>
    <s v="IRETI OMOTOSO"/>
    <s v="PRODUCTION"/>
    <n v="13403"/>
    <n v="134"/>
    <s v="HSE"/>
    <s v="BASE JV"/>
    <s v="PRODUCTION"/>
    <s v="PRODUCTION"/>
    <s v="Production Services Manager"/>
    <s v="Logistics Manager"/>
    <x v="5"/>
    <s v="GBOLAHAN.AWOTOREBO@SHELL.COM"/>
    <x v="0"/>
    <s v="CAPEX"/>
    <s v="NON SAL"/>
    <s v="N/A"/>
    <s v="N/A"/>
    <s v="C_OPSE_OIL_Z11"/>
    <s v="P236.02 HSE"/>
    <s v="S7200 Services"/>
    <s v="A2110 Production Operations"/>
    <n v="0"/>
    <n v="0"/>
    <n v="124211645.93103449"/>
    <n v="1794730"/>
    <n v="2201981.2981345393"/>
    <n v="124211645.93103449"/>
    <n v="1592079"/>
    <n v="1999330.2981345393"/>
    <n v="-202651"/>
    <s v="Short dry weather window will  impair performance."/>
    <n v="0"/>
    <n v="0"/>
    <n v="0"/>
    <n v="0"/>
    <n v="0"/>
    <n v="0"/>
    <s v="Construction &amp; commissioning of cell 2/3"/>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3498.4415112116"/>
    <n v="183498.4415112116"/>
    <n v="183498.4415112116"/>
    <n v="183498.4415112116"/>
    <n v="183498.4415112116"/>
    <n v="183498.4415112116"/>
    <n v="183498.4415112116"/>
    <n v="183498.4415112116"/>
    <n v="183498.4415112116"/>
    <n v="183498.4415112116"/>
    <n v="183498.4415112116"/>
    <n v="183498.4415112116"/>
    <n v="2201981.2981345397"/>
    <n v="660594.38944036176"/>
  </r>
  <r>
    <s v="P.NG.LOG.OR.13.002"/>
    <s v="DISPOSAL OF ASBESTOS"/>
    <s v="P.NG.LOG.OR.13.002.1230"/>
    <s v="DISPOSAL OF ASBESTOS"/>
    <s v="IRETI OMOTOSO"/>
    <s v="PRODUCTION"/>
    <n v="415006"/>
    <n v="4150"/>
    <s v="HSE"/>
    <s v="BASE JV"/>
    <s v="PRODUCTION"/>
    <s v="PRODUCTION"/>
    <s v="Production Services Manager"/>
    <s v="Logistics Manager"/>
    <x v="5"/>
    <s v="GBOLAHAN.AWOTOREBO@SHELL.COM"/>
    <x v="0"/>
    <s v="OPEX"/>
    <s v="NON SAL"/>
    <s v="N/A"/>
    <s v="N/A"/>
    <s v="C_OPSE_OIL_Z11"/>
    <s v="P236.02 HSE"/>
    <s v="S7200 Services"/>
    <s v="A2340 Overhead"/>
    <n v="952132.00999999989"/>
    <n v="427292.92000000004"/>
    <n v="0"/>
    <n v="0"/>
    <n v="0"/>
    <n v="0"/>
    <n v="0"/>
    <n v="0"/>
    <n v="0"/>
    <n v="0"/>
    <n v="237025007.58620685"/>
    <n v="762015"/>
    <n v="1539146.1724137929"/>
    <n v="237025007.58620685"/>
    <n v="762015"/>
    <n v="1539146.1724137929"/>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LOG.OR.13.002.1230"/>
    <s v="DISPOSAL OF ASBESTOS"/>
    <s v="P.NG.LOG.OR.13.002.1230"/>
    <s v="DISPOSAL OF ASBESTOS"/>
    <s v="IRETI OMOTOSO"/>
    <s v="PRODUCTION"/>
    <n v="415006"/>
    <n v="4150"/>
    <s v="HSE"/>
    <s v="BASE JV"/>
    <s v="PRODUCTION"/>
    <s v="PRODUCTION"/>
    <s v="Production Services Manager"/>
    <s v="Logistics Manager"/>
    <x v="5"/>
    <s v="GBOLAHAN.AWOTOREBO@SHELL.COM"/>
    <x v="0"/>
    <s v="OPEX"/>
    <s v="NON SAL"/>
    <s v="N/A"/>
    <s v="N/A"/>
    <s v="C_OPSE_OIL_Z11"/>
    <s v="P236.02 HSE"/>
    <s v="S7200 Services"/>
    <s v="A2340 Overhead"/>
    <n v="0"/>
    <n v="0"/>
    <n v="237025007.58620685"/>
    <n v="762015"/>
    <n v="1539146.1724137929"/>
    <n v="237025007.58620685"/>
    <n v="762015"/>
    <n v="1539146.1724137929"/>
    <n v="0"/>
    <n v="0"/>
    <n v="0"/>
    <n v="0"/>
    <n v="0"/>
    <n v="0"/>
    <n v="0"/>
    <n v="0"/>
    <s v="QA/QC Support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8262.18103448274"/>
    <n v="128262.18103448274"/>
    <n v="128262.18103448274"/>
    <n v="128262.18103448274"/>
    <n v="128262.18103448274"/>
    <n v="128262.18103448274"/>
    <n v="128262.18103448274"/>
    <n v="128262.18103448274"/>
    <n v="128262.18103448274"/>
    <n v="128262.18103448274"/>
    <n v="128262.18103448274"/>
    <n v="128262.18103448274"/>
    <n v="1539146.1724137932"/>
    <n v="461743.85172413784"/>
  </r>
  <r>
    <s v="P.NG.LOG.OR.13.003"/>
    <s v="WASTE MANAGEMENT FACILITIES - EAST"/>
    <s v="P.NG.LOG.OR.13.003.1230"/>
    <s v="WASTE MANAGEMENT FACILITIES - EAST"/>
    <s v="IRETI OMOTOSO"/>
    <s v="PRODUCTION"/>
    <n v="415006"/>
    <n v="4150"/>
    <s v="HSE"/>
    <s v="BASE JV"/>
    <s v="PRODUCTION"/>
    <s v="PRODUCTION"/>
    <s v="Production Services Manager"/>
    <s v="Logistics Manager"/>
    <x v="5"/>
    <s v="GBOLAHAN.AWOTOREBO@SHELL.COM"/>
    <x v="0"/>
    <s v="OPEX"/>
    <s v="NON SAL"/>
    <s v="N/A"/>
    <s v="N/A"/>
    <s v="C_OPSE_OIL_Z11"/>
    <s v="P236.02 HSE"/>
    <s v="S7200 Services"/>
    <s v="A2340 Overhead"/>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LOG.OR.13.003.1230"/>
    <s v="WASTE MANAGEMENT FACILITIES - EAST"/>
    <s v="P.NG.LOG.OR.13.003.1230"/>
    <s v="WASTE MANAGEMENT FACILITIES - EAST"/>
    <s v="IRETI OMOTOSO"/>
    <s v="PRODUCTION"/>
    <n v="415006"/>
    <n v="4150"/>
    <s v="HSE"/>
    <s v="BASE JV"/>
    <s v="PRODUCTION"/>
    <s v="PRODUCTION"/>
    <s v="Production Services Manager"/>
    <s v="Logistics Manager"/>
    <x v="5"/>
    <s v="GBOLAHAN.AWOTOREBO@SHELL.COM"/>
    <x v="0"/>
    <s v="OPEX"/>
    <s v="NON SAL"/>
    <s v="N/A"/>
    <s v="N/A"/>
    <s v="N/A"/>
    <s v="P236.02 HSE"/>
    <s v="S7200 Services"/>
    <s v="A2340 Overhead"/>
    <n v="8831.44"/>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TC.FAC.724FC"/>
    <s v="O.NG.PBW.OTC.FAC.724FC(NEW)"/>
    <s v="O.NG.PBW.FAC.724OTFC"/>
    <s v="PBW OTUMARA F/S FACIL CORR.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C_OPSE_OIL_Z11"/>
    <s v="P233 Facilities Maintenance"/>
    <s v="S7200 Services"/>
    <s v="A2140 Facilities Maintenance"/>
    <n v="0"/>
    <n v="0"/>
    <n v="0"/>
    <n v="0"/>
    <n v="0"/>
    <n v="0"/>
    <n v="0"/>
    <n v="0"/>
    <n v="0"/>
    <m/>
    <n v="25275706.49796075"/>
    <n v="92248.521354263998"/>
    <n v="175119.69020003692"/>
    <n v="26202846.663073484"/>
    <n v="85269.129864828603"/>
    <n v="171180.10253064329"/>
    <s v="REQUIRE EIS MODULE(1 NO.), ACTUATOR (1 NO.), OVERSPEED MODULE (1 NO.), IGNITION TRANSORMERS(3 NO.S) AND ENGINE MOTOR STARTERS (2NOS.) FOR GAS GENERATOR SET B (A8482B) WHICH IS DOWN .ANNUAL MAINTENANCE BUDGET FOR PUMP SERVICING, PUMP REPAIRS ,  .ANNUAL MAINTENANCE BUDGET FOR MECHANICAL ENGINE SERVICING -  MINOR REPAIRS ON THE ENGINES AND GEN..ANNUAL MAINTENANCE BUDGET FOR ELECTRICAL SERVICING - REPAIR OF AVRS, EIS, EARTHING SYSTEM,LV SWITCH BOARDS. CLOSE OUT OF EARTHING AUDIT ACTIONS, LIGHTING IMPROVEMENT SYSTEMS, ELECTRICAL SPARESSPARES FOR PUMP REPAIRS.SPARES FOR CORRECTIVE MAINTENANCE ACTIVITIES ON ALL ROTATING AND STATIC EQUIPMENT.SPARES FOR AIR &amp; GAS COMPRESSOR REPAIRS.PROVISION FOR INSTRUMENT SUPPORT SERVICES FOR OTUMARA USING MAPO CONTRACT  @N4,326,254.PROVISION FOR 2 MECHANICAL SUPPORT SERVICES FOR OTUMARA USING MAPO CONTRACT  @N4,326,254 PER PERSON.CORRECTIVE MAINTENANCE ACTIVITIES ON VALVES, AND SAFETY RELIEF VALVES IN THE STATION.CORRECTIVE MAINTENANCE ACTIVITIES ON LV,HV &amp; EARTHING SYSTEMS / CATHODIC TRANSFORMER.CORRECTIVE MAINTENANCE ACTIVITIES ON GENERATORS IN THE STATION.CORRECTIVE MAINTENANCE ACTIVITIES ON FIELD INSTRUMENTS, USM,  INPLOT-PIPING.CORRECTIVE MAINTENANCE ACTIVITIES ON ELECTRIC MOTORS, LV &amp; HV SWITCHBOARDS AND GENERAL LIGHTING SYSTEMS.CORRECTIVE MAINTENANCE ACTIVITIES ON ALL MOBILE CRANES IN THE STA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TC.FAC.724FC_1"/>
    <s v="O.NG.PBW.OTC.FAC.724FC(NEW)"/>
    <s v="O.NG.PBW.OTC.FAC.724FC(NEW)"/>
    <s v="O.NG.PBW.OTC.FAC.724FC(NEW)"/>
    <s v="IRETI OMOTOSO"/>
    <s v="PRODUCTION"/>
    <n v="413001"/>
    <n v="4130"/>
    <s v="OF-MTCE"/>
    <s v="BASE JV"/>
    <s v="PRODUCTION"/>
    <s v="PRODUCTION"/>
    <s v="Asset Manager, Swamp West Hub"/>
    <s v="Asset Management Integration Lead"/>
    <x v="7"/>
    <s v="RICHARD.ITENE@SHELL.COM"/>
    <x v="0"/>
    <s v="OPEX"/>
    <s v="NON SAL"/>
    <s v="N/A"/>
    <s v="N/A"/>
    <s v="C_OPSE_OIL_Z11"/>
    <s v="P233 Facilities Maintenance"/>
    <s v="S7200 Services"/>
    <s v="A2140 Facilities Maintenance"/>
    <n v="0"/>
    <n v="0"/>
    <n v="185907.3325477936"/>
    <n v="227230.00362535971"/>
    <n v="227839.53586322133"/>
    <n v="185907.3325477936"/>
    <n v="227230.00362535971"/>
    <n v="227839.53586322133"/>
    <n v="0"/>
    <m/>
    <n v="185907.3325477936"/>
    <n v="227230.00362535971"/>
    <n v="227839.53586322133"/>
    <n v="192726.61393990566"/>
    <n v="210038.10580233947"/>
    <n v="210669.99633984736"/>
    <s v="Require EIS Module(1 no.), Actuator (1 no.), Overspeed module (1 no.), Ignition transormers(3 no.s) and engine motor starters (2nos.) for Gas generator set B (A8482B) which is down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986.627988601776"/>
    <n v="18986.627988601776"/>
    <n v="18986.627988601776"/>
    <n v="18986.627988601776"/>
    <n v="18986.627988601776"/>
    <n v="18986.627988601776"/>
    <n v="18986.627988601776"/>
    <n v="18986.627988601776"/>
    <n v="18986.627988601776"/>
    <n v="18986.627988601776"/>
    <n v="18986.627988601776"/>
    <n v="18986.627988601776"/>
    <n v="227839.5358632213"/>
    <n v="68351.860758966402"/>
  </r>
  <r>
    <s v="O.NG.PBW.OTC.FAC.724FP"/>
    <s v="O.NG.PBW.OTC.FAC.724FP(NEW)"/>
    <s v="O.NG.PBW.FAC.724OTFP"/>
    <s v="PBW OTUMARA F/S FACIL PREV. MTC (PRODUCTION MAINTENANCE – OIL (ONSHORE))"/>
    <s v="IRETI OMOTOSO"/>
    <s v="PRODUCTION"/>
    <n v="413001"/>
    <n v="4130"/>
    <s v="OF-MTCE"/>
    <s v="BASE JV"/>
    <s v="PRODUCTION"/>
    <s v="PRODUCTION"/>
    <s v="Asset Manager, Swamp West Hub"/>
    <s v="Asset Management Integration Lead"/>
    <x v="7"/>
    <s v="RACHEAL.ORUEKPETI@SHELL.COM"/>
    <x v="0"/>
    <s v="OPEX"/>
    <s v="NON SAL"/>
    <s v="N/A"/>
    <s v="N/A"/>
    <s v="C_OPSE_OIL_Z11"/>
    <s v="P233 Facilities Maintenance"/>
    <s v="S7200 Services"/>
    <s v="A2140 Facilities Maintenance"/>
    <n v="0"/>
    <n v="0"/>
    <n v="0"/>
    <n v="0"/>
    <n v="0"/>
    <n v="0"/>
    <n v="0"/>
    <n v="0"/>
    <n v="0"/>
    <m/>
    <n v="16612460"/>
    <n v="423275.44999999995"/>
    <n v="477742.53196721309"/>
    <n v="17221822.943369012"/>
    <n v="391251.03345600097"/>
    <n v="447716.02671294857"/>
    <s v="STATUTORY INSPECTION OF PRESSURE VESSELS, HEAT EXCHANGERS AND RELIEF VALVES CHANGE-OUT.LIFTING EQUIPMENTS INPECTION(APLIANCES AND ACCESSORIES).INSPECTION OF HEAT EXCHANGERS AT OTUMARA.FLARE SERVICING,CALIBARTION AND PROVING-USM DIAGONISTIC CHECKS .CONDITION MONITORING OF ROTATING EQUIPMENT AND VALVE LEAK TEST  ( 1M VIBRATION SURVEY, 1M OIL SAMPLING, 3M PUMP EFFICIENCY TEST, 6M ENGINE COMPRESION TEST, 6M INFRARED THERMOGRAPH AND 6M ULTRASONIC VALVE LEAK TEST).BULK GAS SERVICING ,CALIBRATION AND PROVING.BASED ON 3 MONTHLY AND 6 MONTHLY INSPECTION - EARTHING AND LIGTHNING INSPECTION.4K INSPECTION OF TURBINES.1Y EARTHING/LIGHTING PM. BASED ON 3 MONTHLY AND 6 MONTHLY INSPECTION - ELECTRICAL PREVENTIVE MTCE/INSPECTION INCLUDES CATHODIC MTCE ACTIVITIES, ALARMS PANEL, LIGHTING ETCWEIGHING SCALE SERVICING/CAL_x000d__x000a_.ULTRASONIC METER SERVICING/CAL. SPECIALIST ENGINEERS_x000d__x000a_.STATUTORY LIFTING EQUIPMENT INSPECTION (1-YRLY)_x000d__x000a_.SPARES (TEMPERATURE TRANSMITTER)_x000d__x000a_.SPARES (SURGE PROTECTOR)_x000d__x000a_.SPARES (RECEIVER BOARD SINGLE)_x000d__x000a_.SPARES (FUSE, CAP)_x000d__x000a_.PROCESS VALVE INTEGRITY INSPECTIONS (6-MONTHLY)_x000d__x000a_.PREVENTIVE MAINTENANCE ACTIVITIES ON COMPRESSOR, PUMPS, GENERATORS, (NGN ELEMENT)_x000d__x000a_.PREVENTIVE MAINTENANCE ACTIVITIES ON COMPRESSOR, PUMPS, GENERATORS, _x000d__x000a_.PD METER SPECIALIST ENGINEERS_x000d__x000a_.PD METER SPARES (G6-S7 INNER MECH)_x000d__x000a_.PD METER PROVING_x000d__x000a_.METER SPARES (PRESSURE TRANSMITTER)_x000d__x000a_.METER SPARES (PRE-AMPLIFIER)_x000d__x000a_.METER SPARES (PD METER STRAINER SCREEN ASSY)_x000d__x000a_.METER SPARES (PCB OR MAIN BOARD)_x000d__x000a_.METER SPARES (GLADE PACKING)_x000d__x000a_.METER SPARES (G6-S7 UPPER BLADE)_x000d__x000a_.METER SPARES (G6-S7 GEAR TRAIN ASSY)_x000d__x000a_.METER SPARES (DUMMY CALIBRATOR)_x000d__x000a_.METER SPARES (1:1 COUNTER)_x000d__x000a_.METER  SPARES (POWER SUPPLY BOARD 220-240 VAC)_x000d__x000a_.METER  SPARES (G6-S7 LOWER BLADE)_x000d__x000a_.INPLOT PIPING SERVICES_x000d__x000a_.HELIPAD INSPECTIONS (3-MONTHLY)_x000d__x000a_.FLARE STACK/BURNER INSPECTION (24-MONTHLY)_x000d__x000a_.DOF SERVICING_x000d__x000a_.BUNDWALL INSPECTIONS (3-MONTHLY)_x000d__x000a_.6 MONTHLY ULTRASONIC METER SERVICING/CAL._x000d__x000a_.6 MONTHLY PD METER SERVICING.30 MONTHLY PV/RV INSPECTION_x000d__x000a_.3 MONTHLY CONDITION MONITORING (VIBRATION ANALYSIS AND OIL SAMPLING)_x000d__x000a_.24 MONTHLY LOGIC PANEL OVERHAUL (INSTRUMENT INTERVENTION AND LOGIC PANEL OVERHAUL)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TC.FAC.724FP_1"/>
    <s v="O.NG.PBW.OTC.FAC.724FP(NEW)"/>
    <s v="O.NG.PBW.OTC.FAC.724FP(NEW)"/>
    <s v="O.NG.PBW.OTC.FAC.724FP(NEW)"/>
    <s v="IRETI OMOTOSO"/>
    <s v="PRODUCTION"/>
    <n v="413001"/>
    <n v="4130"/>
    <s v="OF-MTCE"/>
    <s v="BASE JV"/>
    <s v="PRODUCTION"/>
    <s v="PRODUCTION"/>
    <s v="Asset Manager, Swamp West Hub"/>
    <s v="Asset Management Integration Lead"/>
    <x v="7"/>
    <s v="RICHARD.ITENE@SHELL.COM"/>
    <x v="0"/>
    <s v="OPEX"/>
    <s v="NON SAL"/>
    <s v="N/A"/>
    <s v="N/A"/>
    <s v="C_OPSE_OIL_Z11"/>
    <s v="P233 Facilities Maintenance"/>
    <s v="S7200 Services"/>
    <s v="A2140 Facilities Maintenance"/>
    <n v="0"/>
    <n v="0"/>
    <n v="7292703.4999999991"/>
    <n v="157036.62"/>
    <n v="180947.12327868852"/>
    <n v="7292703.4999999991"/>
    <n v="157036.62"/>
    <n v="180947.12327868852"/>
    <n v="0"/>
    <m/>
    <n v="7292703.5"/>
    <n v="157036.62"/>
    <n v="180947.12327868852"/>
    <n v="7560207.7269403506"/>
    <n v="145155.45341795118"/>
    <n v="169943.0197357884"/>
    <s v="Lifting Equipments inpection(Apliances and Accessor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078.926939890709"/>
    <n v="15078.926939890709"/>
    <n v="15078.926939890709"/>
    <n v="15078.926939890709"/>
    <n v="15078.926939890709"/>
    <n v="15078.926939890709"/>
    <n v="15078.926939890709"/>
    <n v="15078.926939890709"/>
    <n v="15078.926939890709"/>
    <n v="15078.926939890709"/>
    <n v="15078.926939890709"/>
    <n v="15078.926939890709"/>
    <n v="180947.12327868852"/>
    <n v="54284.136983606557"/>
  </r>
  <r>
    <s v="P.NG.PAE.OP.13.001"/>
    <s v="WELLS DEFERMENT REDUCTION"/>
    <s v="P.NG.PAE.OP.13.001"/>
    <s v="UN-PLANNED INTERVENTION"/>
    <s v="IRETI OMOTOSO"/>
    <s v="PRODUCTION"/>
    <n v="411006"/>
    <n v="4110"/>
    <s v="PE"/>
    <s v="BASE JV"/>
    <s v="PRODUCTION"/>
    <s v="PRODUCTION"/>
    <s v="Asset Manager, Land East Hub"/>
    <s v="Asset Management Integration Lead"/>
    <x v="1"/>
    <s v="EZIOKWU.ABIAGOM@SHELL.COM"/>
    <x v="0"/>
    <s v="OPEX"/>
    <s v="NON SAL"/>
    <s v="N/A"/>
    <s v="N/A"/>
    <s v="N/A"/>
    <s v="P232 Well Mtce, Testing &amp; Stimulation"/>
    <s v="S7200 Services"/>
    <s v="A2130 Well/Mine Maintenance"/>
    <n v="24.429999999999996"/>
    <n v="216.73"/>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PAO.OP.08.001"/>
    <s v="EA RE-ENTRY"/>
    <s v="P.NG.PAO.OP.08.001"/>
    <s v="EA RE-ENTRY"/>
    <s v="IRETI OMOTOSO"/>
    <s v="PRODUCTION"/>
    <n v="13203"/>
    <n v="132"/>
    <s v="OF-E&amp;M"/>
    <s v="BASE JV"/>
    <s v="PRODUCTION"/>
    <s v="PRODUCTION"/>
    <s v="Asset Manager, EA Hub"/>
    <s v="Asset Management Integration Lead"/>
    <x v="4"/>
    <s v="OGBONNA.NWACHI@SHELL.COM"/>
    <x v="0"/>
    <s v="CAPEX"/>
    <s v="NON SAL"/>
    <s v="N/A"/>
    <s v="N/A"/>
    <s v="N/A"/>
    <s v="P244.01 Other Production Expense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PBW.OP.06.001"/>
    <s v="PRODUCTIONRE-ENTRY"/>
    <s v="P.NG.PBW.OP.10.003"/>
    <s v="WESTERNEA PRODUCTION RE-ENTRY - OPEX (PLATFORM/ FLOW STATION OPERATIONS &amp; MAINTENANCE)"/>
    <s v="IRETI OMOTOSO"/>
    <s v="PRODUCTION"/>
    <n v="412002"/>
    <n v="4120"/>
    <s v="OF-MTCE"/>
    <s v="BASE JV"/>
    <s v="PRODUCTION"/>
    <s v="PRODUCTION"/>
    <s v="Asset Manager, Swamp West Hub"/>
    <s v="Asset Management Integration Lead"/>
    <x v="7"/>
    <s v="EKIYOKENEGHA.CLARK@SHELL.COM"/>
    <x v="0"/>
    <s v="OPEX"/>
    <s v="NON SAL"/>
    <s v="N/A"/>
    <s v="N/A"/>
    <s v="N/A"/>
    <s v="P244.01 Other Production Expenses"/>
    <s v="S7200 Services"/>
    <s v="A2110 Production Operations"/>
    <n v="7029.17"/>
    <n v="-14765.52"/>
    <n v="0"/>
    <n v="0"/>
    <n v="0"/>
    <n v="0"/>
    <n v="0"/>
    <n v="0"/>
    <n v="0"/>
    <m/>
    <n v="328354849.39699996"/>
    <n v="1634290.6070000001"/>
    <n v="2710863.8837114759"/>
    <n v="328354849.39699996"/>
    <n v="1634290.6070000001"/>
    <n v="2710863.8837114754"/>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PBW.OP.10.001"/>
    <s v="PRODUCTION RE-ENTRY"/>
    <s v="P.NG.PBW.OP.10.003"/>
    <s v="WESTERNEA PRODUCTION RE-ENTRY - OPEX (PLATFORM/ FLOW STATION OPERATIONS &amp; MAINTENANCE)"/>
    <s v="IRETI OMOTOSO"/>
    <s v="PRODUCTION"/>
    <n v="412002"/>
    <n v="4120"/>
    <s v="OF-MTCE"/>
    <s v="BASE JV"/>
    <s v="PRODUCTION"/>
    <s v="PRODUCTION"/>
    <s v="Asset Manager, Swamp West Hub"/>
    <s v="Asset Management Integration Lead"/>
    <x v="7"/>
    <s v="EKIYOKENEGHA.CLARK@SHELL.COM"/>
    <x v="0"/>
    <s v="OPEX"/>
    <s v="NON SAL"/>
    <s v="N/A"/>
    <s v="N/A"/>
    <s v="N/A"/>
    <s v="P244.01 Other Production Expenses"/>
    <s v="S7200 Services"/>
    <s v="A2110 Production Operations"/>
    <n v="0"/>
    <n v="15146.99"/>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PBW.DF.15.069"/>
    <s v="NON OIL AND GAS INSTALLATIONS_x000a_(NOGI) INSPECTION"/>
    <s v="C.NG.PBW.DF.15.069"/>
    <s v="NON OIL AND GAS INSTALLATIONS_x000a_(NOGI) INSPECTION"/>
    <s v="IRETI OMOTOSO"/>
    <s v="PRODUCTION"/>
    <n v="13203"/>
    <n v="132"/>
    <s v="OF-CIVIL"/>
    <s v="BASE JV"/>
    <s v="PRODUCTION"/>
    <s v="PRODUCTION"/>
    <s v="Asset Manager, Swamp West Hub"/>
    <s v="Asset Management Integration Lead"/>
    <x v="2"/>
    <s v="AFORD.AFODE@SHELL.COM"/>
    <x v="0"/>
    <s v="OPEX"/>
    <s v="NON WELLS"/>
    <s v="N/A"/>
    <s v="N/A"/>
    <s v="N/A"/>
    <m/>
    <m/>
    <m/>
    <n v="0"/>
    <n v="0"/>
    <n v="145659450.00999999"/>
    <n v="1323400"/>
    <n v="1800971.9672459015"/>
    <n v="118648033.20216"/>
    <n v="1051767.6299999999"/>
    <n v="1440777.5749251146"/>
    <n v="-360194.39232078684"/>
    <s v="Cost optimization"/>
    <n v="145659450.00999999"/>
    <n v="1323400"/>
    <n v="1800971.9672459019"/>
    <n v="151002395.67774609"/>
    <n v="1223273.4444572011"/>
    <n v="1718363.2663514505"/>
    <s v="Opukushi HV switchgear system improvement spares @ $100k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0080.99727049179"/>
    <n v="150080.99727049179"/>
    <n v="150080.99727049179"/>
    <n v="150080.99727049179"/>
    <n v="150080.99727049179"/>
    <n v="150080.99727049179"/>
    <n v="150080.99727049179"/>
    <n v="150080.99727049179"/>
    <n v="150080.99727049179"/>
    <n v="150080.99727049179"/>
    <n v="150080.99727049179"/>
    <n v="150080.99727049179"/>
    <n v="1800971.9672459019"/>
    <n v="540291.59017377044"/>
  </r>
  <r>
    <s v="P.NG.PBW.OP.10.002"/>
    <s v="HSE PRODUCTION RE-ENTRY"/>
    <s v="P.NG.PBW.OP.10.003"/>
    <s v="WESTERNEA PRODUCTION RE-ENTRY - OPEX (PLATFORM/ FLOW STATION OPERATIONS &amp; MAINTENANCE)"/>
    <s v="IRETI OMOTOSO"/>
    <s v="PRODUCTION"/>
    <n v="412002"/>
    <n v="4120"/>
    <s v="OF-MTCE"/>
    <s v="BASE JV"/>
    <s v="PRODUCTION"/>
    <s v="PRODUCTION"/>
    <s v="Asset Manager, Swamp West Hub"/>
    <s v="Asset Management Integration Lead"/>
    <x v="7"/>
    <s v="EKIYOKENEGHA.CLARK@SHELL.COM"/>
    <x v="0"/>
    <s v="OPEX"/>
    <s v="NON SAL"/>
    <s v="N/A"/>
    <s v="N/A"/>
    <s v="N/A"/>
    <s v="P244.01 Other Production Expenses"/>
    <s v="S7200 Services"/>
    <s v="A2140 Facilities Maintenance"/>
    <n v="-33.25"/>
    <n v="0"/>
    <n v="148748162.39700001"/>
    <n v="1344115.807"/>
    <n v="1831814.7001049181"/>
    <n v="0"/>
    <n v="0"/>
    <n v="0"/>
    <n v="-1831814.7001049181"/>
    <m/>
    <n v="0"/>
    <n v="0"/>
    <n v="0"/>
    <n v="0"/>
    <n v="0"/>
    <n v="0"/>
    <s v="Wellhead Maintenance Materials Procureme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2651.22500874317"/>
    <n v="152651.22500874317"/>
    <n v="152651.22500874317"/>
    <n v="152651.22500874317"/>
    <n v="152651.22500874317"/>
    <n v="152651.22500874317"/>
    <n v="152651.22500874317"/>
    <n v="152651.22500874317"/>
    <n v="152651.22500874317"/>
    <n v="152651.22500874317"/>
    <n v="152651.22500874317"/>
    <n v="152651.22500874317"/>
    <n v="1831814.7001049176"/>
    <n v="549544.41003147536"/>
  </r>
  <r>
    <s v="P.NG.PBW.OP.10.003"/>
    <s v="HSE PRODUCTION RE-ENTRY"/>
    <s v="P.NG.PBW.OP.10.003"/>
    <s v="WESTERNEA PRODUCTION RE-ENTRY - OPEX (PLATFORM/ FLOW STATION OPERATIONS &amp; MAINTENANCE)"/>
    <s v="IRETI OMOTOSO"/>
    <s v="PRODUCTION"/>
    <n v="412002"/>
    <n v="4120"/>
    <s v="OF-MTCE"/>
    <s v="BASE JV"/>
    <s v="PRODUCTION"/>
    <s v="PRODUCTION"/>
    <s v="Asset Manager, Swamp West Hub"/>
    <s v="Asset Management Integration Lead"/>
    <x v="7"/>
    <s v="EKIYOKENEGHA.CLARK@SHELL.COM"/>
    <x v="0"/>
    <s v="OPEX"/>
    <s v="NON SAL"/>
    <s v="N/A"/>
    <s v="N/A"/>
    <s v="C_OPSE_OIL_Z11"/>
    <s v="P244.01 Other Production Expenses"/>
    <s v="S7200 Services"/>
    <s v="A2110 Production Operations"/>
    <n v="189224.42999999993"/>
    <n v="114850.33"/>
    <n v="179606687"/>
    <n v="290174.8"/>
    <n v="879049.18360655732"/>
    <n v="179606687"/>
    <n v="290174.8"/>
    <n v="879049.18360655732"/>
    <n v="0"/>
    <m/>
    <n v="0"/>
    <n v="0"/>
    <n v="0"/>
    <n v="0"/>
    <n v="0"/>
    <n v="0"/>
    <s v="1 Year Security Support charg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3254.098633879767"/>
    <n v="73254.098633879767"/>
    <n v="73254.098633879767"/>
    <n v="73254.098633879767"/>
    <n v="73254.098633879767"/>
    <n v="73254.098633879767"/>
    <n v="73254.098633879767"/>
    <n v="73254.098633879767"/>
    <n v="73254.098633879767"/>
    <n v="73254.098633879767"/>
    <n v="73254.098633879767"/>
    <n v="73254.098633879767"/>
    <n v="879049.18360655743"/>
    <n v="263714.75508196716"/>
  </r>
  <r>
    <s v="P.NG.PBW.OP.10.004"/>
    <s v="PRODUCTION RE-ENTRY"/>
    <s v="P.NG.PBW.OP.10.003"/>
    <s v="WESTERNEA PRODUCTION RE-ENTRY - OPEX (PLATFORM/ FLOW STATION OPERATIONS &amp; MAINTENANCE)"/>
    <s v="IRETI OMOTOSO"/>
    <s v="PRODUCTION"/>
    <n v="412002"/>
    <n v="4120"/>
    <s v="OF-MTCE"/>
    <s v="BASE JV"/>
    <s v="PRODUCTION"/>
    <s v="PRODUCTION"/>
    <s v="Asset Manager, Swamp West Hub"/>
    <s v="Asset Management Integration Lead"/>
    <x v="7"/>
    <s v="EKIYOKENEGHA.CLARK@SHELL.COM"/>
    <x v="0"/>
    <s v="OPEX"/>
    <s v="NON SAL"/>
    <s v="N/A"/>
    <s v="N/A"/>
    <s v="N/A"/>
    <s v="P244.01 Other Production Expense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PPE.OP.06.001"/>
    <s v="PIPELINE RE-ENTRY WORKS"/>
    <s v="P.NG.PBW.OP.10.003"/>
    <s v="WESTERNEA PRODUCTION RE-ENTRY - OPEX (PLATFORM/ FLOW STATION OPERATIONS &amp; MAINTENANCE)"/>
    <s v="IRETI OMOTOSO"/>
    <s v="PRODUCTION"/>
    <n v="412002"/>
    <n v="4120"/>
    <s v="OF-MTCE"/>
    <s v="BASE JV"/>
    <s v="PRODUCTION"/>
    <s v="PRODUCTION"/>
    <s v="Asset Manager, Swamp West Hub"/>
    <s v="Asset Management Integration Lead"/>
    <x v="7"/>
    <s v="EKIYOKENEGHA.CLARK@SHELL.COM"/>
    <x v="0"/>
    <s v="OPEX"/>
    <s v="NON SAL"/>
    <s v="N/A"/>
    <s v="N/A"/>
    <s v="N/A"/>
    <s v="P244.01 Other Production Expenses"/>
    <s v="S7200 Services"/>
    <s v="A2110 Production Operations"/>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PCE.DF.14.001"/>
    <s v="AWOBA COMMUNITY ELECTRICAL INTERDEPENDENCY PROJECT"/>
    <s v="P.NG.PCE.DF.14.001"/>
    <s v="AWOBA COMMUNITY ELECTRICAL INTERDEPENDENCY PROJECT"/>
    <s v="IRETI OMOTOSO"/>
    <s v="PRODUCTION"/>
    <n v="413001"/>
    <n v="4130"/>
    <s v="OF-E&amp;M"/>
    <s v="BASE JV"/>
    <s v="PRODUCTION"/>
    <s v="PRODUCTION"/>
    <s v="Asset Manager, Swamp East Hub"/>
    <s v="Asset Management Integration Lead"/>
    <x v="6"/>
    <s v="APOLLOS.NALE@SHELL.COM"/>
    <x v="0"/>
    <s v="OPEX"/>
    <s v="NON SAL"/>
    <s v="N/A"/>
    <s v="N/A"/>
    <s v="N/A"/>
    <s v="P236.08 Overhead (SCD)"/>
    <s v="S7200 Services"/>
    <s v="A2340 Overhead"/>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SCD.OP.10.002"/>
    <s v="SCD RE-ENTRY ACTIVITIES"/>
    <s v="P.NG.SCD.OP.10.002"/>
    <s v="WESTERNEA PRODUCTION RE-ENTRY - OPEX (CD - ELECTRIFICATION)"/>
    <s v="IRETI OMOTOSO"/>
    <s v="PRODUCTION"/>
    <n v="13203"/>
    <n v="132"/>
    <s v="OF-E&amp;M"/>
    <s v="BASE JV"/>
    <s v="PRODUCTION"/>
    <s v="PRODUCTION"/>
    <s v="Asset Manager, Swamp West Hub"/>
    <s v="Asset Management Integration Lead"/>
    <x v="7"/>
    <s v="EKIYOKENEGHA.CLARK@SHELL.COM"/>
    <x v="0"/>
    <s v="CAPEX"/>
    <s v="NON SAL"/>
    <s v="N/A"/>
    <s v="N/A"/>
    <s v="C_OPSE_OIL_Z11"/>
    <s v="P244.01 Other Production Expenses"/>
    <s v="S7200 Services"/>
    <s v="A2110 Production Operations"/>
    <n v="449480.61"/>
    <n v="12987.55"/>
    <n v="60710400"/>
    <n v="800950"/>
    <n v="1000000.4918032787"/>
    <n v="0"/>
    <n v="0"/>
    <n v="0"/>
    <n v="-1000000.4918032787"/>
    <m/>
    <n v="60710400"/>
    <n v="800950"/>
    <n v="1000000.4918032787"/>
    <n v="61000000"/>
    <n v="300000"/>
    <n v="500000"/>
    <s v="Execution Works - 25% of Electrical Interdependency Workscope (100% of Workscope F$3.78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3333.37431693988"/>
    <n v="83333.37431693988"/>
    <n v="83333.37431693988"/>
    <n v="83333.37431693988"/>
    <n v="83333.37431693988"/>
    <n v="83333.37431693988"/>
    <n v="83333.37431693988"/>
    <n v="83333.37431693988"/>
    <n v="83333.37431693988"/>
    <n v="83333.37431693988"/>
    <n v="83333.37431693988"/>
    <n v="83333.37431693988"/>
    <n v="1000000.4918032783"/>
    <n v="300000.14754098357"/>
  </r>
  <r>
    <s v="P.NG.SCD.OP.10.005"/>
    <s v="SCD RE-ENTRY ACTIVITIES"/>
    <s v="P.NG.SCD.OP.10.005"/>
    <s v="WESTERNEA PRODUCTION RE-ENTRY - OPEX (CD - WATER SUPPLY )"/>
    <s v="IRETI OMOTOSO"/>
    <s v="PRODUCTION"/>
    <n v="415008"/>
    <n v="4150"/>
    <s v="CDPA"/>
    <s v="BASE JV"/>
    <s v="PRODUCTION"/>
    <s v="PRODUCTION"/>
    <s v="Asset Manager, Swamp West Hub"/>
    <s v="Asset Management Integration Lead"/>
    <x v="7"/>
    <s v="EKIYOKENEGHA.CLARK@SHELL.COM"/>
    <x v="0"/>
    <s v="OPEX"/>
    <s v="NON SAL"/>
    <s v="N/A"/>
    <s v="N/A"/>
    <s v="N/A"/>
    <s v="P244.01 Other Production Expense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BELEMA UNITIZATION - OPEX_BBN"/>
    <s v="BELEMA UNITIZATION - OPEX"/>
    <s v="BELEMA UNITIZATION - OPEX_BBN"/>
    <s v="BELEMA UNITIZATION - OPEX"/>
    <s v="IRETI OMOTOSO"/>
    <s v="PRODUCTION"/>
    <n v="5600.05"/>
    <m/>
    <s v="BBN"/>
    <s v="BELEMA"/>
    <s v="PRODUCTION"/>
    <s v="PRODUCTION"/>
    <s v="Asset Manager, Swamp West Hub"/>
    <s v="Asset Management Integration Lead"/>
    <x v="6"/>
    <s v="SADIK.ZEKERI@SHELL.COM"/>
    <x v="0"/>
    <s v="OPEX"/>
    <s v="NON SAL"/>
    <s v="N/A"/>
    <s v="N/A"/>
    <n v="0"/>
    <n v="0"/>
    <n v="0"/>
    <n v="0"/>
    <n v="0"/>
    <n v="0"/>
    <n v="0"/>
    <n v="0"/>
    <n v="0"/>
    <n v="0"/>
    <n v="0"/>
    <n v="0"/>
    <n v="0"/>
    <m/>
    <n v="0"/>
    <n v="0"/>
    <n v="0"/>
    <n v="654107322.79158199"/>
    <n v="922367.42697904841"/>
    <n v="3066981.6000662027"/>
    <s v="N/A"/>
    <m/>
    <m/>
    <m/>
    <m/>
    <m/>
    <m/>
    <m/>
    <m/>
    <m/>
    <m/>
    <m/>
    <m/>
    <n v="0"/>
    <n v="0"/>
    <n v="0"/>
    <n v="0"/>
    <n v="0"/>
    <n v="0"/>
    <n v="0"/>
    <n v="0"/>
    <n v="0"/>
    <n v="0"/>
    <n v="0.5"/>
    <n v="0.5"/>
    <n v="1"/>
    <n v="0"/>
    <n v="0"/>
    <n v="0"/>
    <n v="0"/>
    <n v="0"/>
    <n v="0"/>
    <n v="0"/>
    <n v="0"/>
    <n v="0"/>
    <n v="0"/>
    <n v="0"/>
    <n v="0"/>
    <n v="0"/>
    <n v="0"/>
  </r>
  <r>
    <s v="C.NG.LOG.OR.10.029_New"/>
    <s v="IMPROVE FUEL DISPENSING AND MANAGEMENT"/>
    <s v="C.NG.LOG.OR.10.029_New"/>
    <s v="IMPROVE FUEL DISPENSING AND MANAGEMENT"/>
    <s v="IRETI OMOTOSO"/>
    <s v="PRODUCTION"/>
    <n v="14001"/>
    <m/>
    <s v="FACILITIES"/>
    <s v="BASE JV"/>
    <s v="PRODUCTION"/>
    <s v="PRODUCTION"/>
    <s v="Asset Manager, Swamp West Hub"/>
    <s v="Asset Management Integration Lead"/>
    <x v="5"/>
    <s v=" Edoghogho.Enaibre@shelll.com"/>
    <x v="1"/>
    <s v="CAPEX"/>
    <s v="NON SAL"/>
    <s v="N/A"/>
    <s v="N/A"/>
    <n v="0"/>
    <n v="0"/>
    <n v="0"/>
    <n v="0"/>
    <n v="0"/>
    <n v="0"/>
    <n v="0"/>
    <n v="0"/>
    <n v="0"/>
    <n v="0"/>
    <n v="0"/>
    <n v="0"/>
    <n v="0"/>
    <n v="0"/>
    <n v="0"/>
    <n v="0"/>
    <n v="0"/>
    <n v="8540000"/>
    <n v="42000"/>
    <n v="70000"/>
    <s v="N/A"/>
    <m/>
    <m/>
    <m/>
    <m/>
    <m/>
    <m/>
    <m/>
    <m/>
    <m/>
    <m/>
    <m/>
    <m/>
    <n v="0"/>
    <n v="0"/>
    <n v="0"/>
    <n v="0"/>
    <n v="0"/>
    <n v="0"/>
    <n v="0"/>
    <n v="0"/>
    <n v="0"/>
    <n v="0"/>
    <n v="0.5"/>
    <n v="0.5"/>
    <n v="1"/>
    <n v="0"/>
    <n v="0"/>
    <n v="0"/>
    <n v="0"/>
    <n v="0"/>
    <n v="0"/>
    <n v="0"/>
    <n v="0"/>
    <n v="0"/>
    <n v="0"/>
    <n v="0"/>
    <n v="0"/>
    <n v="0"/>
    <n v="0"/>
  </r>
  <r>
    <s v="C.NG.PBW.DF.18.013_New"/>
    <s v="UPGRADE OF SEWAGE TREATMENT FACILITIES AT FOT"/>
    <s v="C.NG.PBW.DF.18.013_New"/>
    <s v="UPGRADE OF SEWAGE TREATMENT FACILITIES AT FOT"/>
    <s v="IRETI OMOTOSO"/>
    <s v="PRODUCTION"/>
    <n v="13203"/>
    <m/>
    <s v="HSSE"/>
    <s v="BASE JV"/>
    <s v="PRODUCTION"/>
    <s v="PRODUCTION"/>
    <s v="Asset Manager, Swamp West Hub"/>
    <s v="Asset Management Integration Lead"/>
    <x v="2"/>
    <s v="i.nwosu@shell.com / Patrick.Ogun@shell.com "/>
    <x v="1"/>
    <s v="CAPEX"/>
    <s v="NON SAL"/>
    <s v="N/A"/>
    <s v="N/A"/>
    <n v="0"/>
    <n v="0"/>
    <n v="0"/>
    <n v="0"/>
    <n v="0"/>
    <n v="0"/>
    <n v="0"/>
    <n v="0"/>
    <n v="0"/>
    <n v="0"/>
    <n v="0"/>
    <n v="0"/>
    <n v="0"/>
    <n v="0"/>
    <n v="0"/>
    <n v="0"/>
    <n v="0"/>
    <n v="122854000"/>
    <n v="604200"/>
    <n v="1007000"/>
    <s v="N/A"/>
    <m/>
    <m/>
    <m/>
    <m/>
    <m/>
    <m/>
    <m/>
    <m/>
    <m/>
    <m/>
    <m/>
    <m/>
    <n v="0"/>
    <n v="0"/>
    <n v="0"/>
    <n v="0"/>
    <n v="0"/>
    <n v="0"/>
    <n v="0"/>
    <n v="0"/>
    <n v="0"/>
    <n v="0"/>
    <n v="0.5"/>
    <n v="0.5"/>
    <n v="1"/>
    <n v="0"/>
    <n v="0"/>
    <n v="0"/>
    <n v="0"/>
    <n v="0"/>
    <n v="0"/>
    <n v="0"/>
    <n v="0"/>
    <n v="0"/>
    <n v="0"/>
    <n v="0"/>
    <n v="0"/>
    <n v="0"/>
    <n v="0"/>
  </r>
  <r>
    <s v="C.NG.PTE.DF.18.001_1"/>
    <s v="BOGT INSTRUMENTATION UPGRADE"/>
    <s v="C.NG.PTE.DF.18.001_1"/>
    <s v="BOGT INSTRUMENTATION UPGRADE"/>
    <s v="IRETI OMOTOSO"/>
    <s v="PRODUCTION"/>
    <n v="13210"/>
    <m/>
    <s v="OF-EM"/>
    <s v="BASE JV"/>
    <s v="PRODUCTION"/>
    <s v="PRODUCTION"/>
    <s v="Asset Manager, Swamp West Hub"/>
    <s v="Asset Management Integration Lead"/>
    <x v="8"/>
    <s v="AKPALA.UDE@SHELL.COM"/>
    <x v="1"/>
    <s v="CAPEX"/>
    <s v="NON SAL"/>
    <s v="N/A"/>
    <s v="N/A"/>
    <n v="0"/>
    <n v="0"/>
    <n v="0"/>
    <n v="0"/>
    <n v="0"/>
    <n v="0"/>
    <n v="0"/>
    <n v="0"/>
    <n v="0"/>
    <n v="0"/>
    <n v="0"/>
    <n v="0"/>
    <n v="0"/>
    <n v="0"/>
    <n v="27450000"/>
    <n v="104000"/>
    <n v="194000"/>
    <n v="27450000"/>
    <n v="104000"/>
    <n v="194000"/>
    <s v="N/A"/>
    <m/>
    <m/>
    <m/>
    <m/>
    <m/>
    <m/>
    <m/>
    <m/>
    <m/>
    <m/>
    <m/>
    <m/>
    <n v="0"/>
    <n v="0"/>
    <n v="0"/>
    <n v="0"/>
    <n v="0"/>
    <n v="0"/>
    <n v="0"/>
    <n v="0"/>
    <n v="0"/>
    <n v="0"/>
    <n v="0.5"/>
    <n v="0.5"/>
    <n v="1"/>
    <n v="0"/>
    <n v="0"/>
    <n v="0"/>
    <n v="0"/>
    <n v="0"/>
    <n v="0"/>
    <n v="0"/>
    <n v="0"/>
    <n v="0"/>
    <n v="0"/>
    <n v="0"/>
    <n v="0"/>
    <n v="0"/>
    <n v="0"/>
  </r>
  <r>
    <s v="FORCADOS 129 L/S"/>
    <s v="FORCADOS 129 L/S"/>
    <s v="FORCADOS 129 L/S"/>
    <s v="FORCADOS 129 L/S"/>
    <s v="MOJEED OKUNADE"/>
    <s v="WELLS"/>
    <n v="130.04"/>
    <m/>
    <s v="PE"/>
    <s v="BASE JV"/>
    <s v="P&amp;T"/>
    <s v="WELLS"/>
    <s v="Asset Manager, Swamp West Hub"/>
    <m/>
    <x v="9"/>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30 L/S"/>
    <s v="FORCADOS 130 L/S"/>
    <s v="FORCADOS 130 L/S"/>
    <s v="FORCADOS 130 L/S"/>
    <s v="MOJEED OKUNADE"/>
    <s v="WELLS"/>
    <n v="130.04"/>
    <m/>
    <s v="PE"/>
    <s v="BASE JV"/>
    <s v="P&amp;T"/>
    <s v="WELLS"/>
    <s v="Asset Manager, Swamp West Hub"/>
    <m/>
    <x v="9"/>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41 L/S"/>
    <s v="FORCADOS 141 L/S"/>
    <s v="FORCADOS 141 L/S"/>
    <s v="FORCADOS 141 L/S"/>
    <s v="MOJEED OKUNADE"/>
    <s v="WELLS"/>
    <n v="130.04"/>
    <m/>
    <s v="PE"/>
    <s v="BASE JV"/>
    <s v="P&amp;T"/>
    <s v="WELLS"/>
    <s v="Asset Manager, Swamp West Hub"/>
    <m/>
    <x v="9"/>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42 L/S"/>
    <s v="FORCADOS 142 L/S"/>
    <s v="FORCADOS 142 L/S"/>
    <s v="FORCADOS 142 L/S"/>
    <s v="MOJEED OKUNADE"/>
    <s v="WELLS"/>
    <n v="130.04"/>
    <m/>
    <s v="PE"/>
    <s v="BASE JV"/>
    <s v="P&amp;T"/>
    <s v="WELLS"/>
    <s v="Asset Manager, Swamp West Hub"/>
    <m/>
    <x v="9"/>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43 T"/>
    <s v="FORCADOS 143 T"/>
    <s v="FORCADOS 143 T"/>
    <s v="FORCADOS 143 T"/>
    <s v="MOJEED OKUNADE"/>
    <s v="WELLS"/>
    <n v="130.04"/>
    <m/>
    <s v="PE"/>
    <s v="BASE JV"/>
    <s v="P&amp;T"/>
    <s v="WELLS"/>
    <s v="Asset Manager, Swamp West Hub"/>
    <m/>
    <x v="9"/>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44 T"/>
    <s v="FORCADOS 144 T"/>
    <s v="FORCADOS 144 T"/>
    <s v="FORCADOS 144 T"/>
    <s v="MOJEED OKUNADE"/>
    <s v="WELLS"/>
    <n v="130.04"/>
    <m/>
    <s v="PE"/>
    <s v="BASE JV"/>
    <s v="P&amp;T"/>
    <s v="WELLS"/>
    <s v="Asset Manager, Swamp West Hub"/>
    <m/>
    <x v="9"/>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45 T"/>
    <s v="FORCADOS 145 T"/>
    <s v="FORCADOS 145 T"/>
    <s v="FORCADOS 145 T"/>
    <s v="MOJEED OKUNADE"/>
    <s v="WELLS"/>
    <n v="130.04"/>
    <m/>
    <s v="PE"/>
    <s v="BASE JV"/>
    <s v="P&amp;T"/>
    <s v="WELLS"/>
    <s v="Asset Manager, Swamp West Hub"/>
    <m/>
    <x v="9"/>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46 T"/>
    <s v="FORCADOS 146 T"/>
    <s v="FORCADOS 146 T"/>
    <s v="FORCADOS 146 T"/>
    <s v="MOJEED OKUNADE"/>
    <s v="WELLS"/>
    <n v="130.04"/>
    <m/>
    <s v="PE"/>
    <s v="BASE JV"/>
    <s v="P&amp;T"/>
    <s v="WELLS"/>
    <s v="Asset Manager, Swamp West Hub"/>
    <m/>
    <x v="9"/>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47L/S"/>
    <s v="FORCADOS 147L/S"/>
    <s v="FORCADOS 147L/S"/>
    <s v="FORCADOS 147L/S"/>
    <s v="MOJEED OKUNADE"/>
    <s v="WELLS"/>
    <n v="130.04"/>
    <m/>
    <s v="PE"/>
    <s v="BASE JV"/>
    <s v="P&amp;T"/>
    <s v="WELLS"/>
    <s v="Asset Manager, Swamp West Hub"/>
    <m/>
    <x v="9"/>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48L/S"/>
    <s v="FORCADOS 148L/S"/>
    <s v="FORCADOS 148L/S"/>
    <s v="FORCADOS 148L/S"/>
    <s v="MOJEED OKUNADE"/>
    <s v="WELLS"/>
    <n v="130.04"/>
    <m/>
    <s v="PE"/>
    <s v="BASE JV"/>
    <s v="P&amp;T"/>
    <s v="WELLS"/>
    <s v="Asset Manager, Swamp West Hub"/>
    <m/>
    <x v="9"/>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50L/S"/>
    <s v="FORCADOS 150L/S"/>
    <s v="FORCADOS 150L/S"/>
    <s v="FORCADOS 150L/S"/>
    <s v="MOJEED OKUNADE"/>
    <s v="WELLS"/>
    <n v="130.04"/>
    <m/>
    <s v="PE"/>
    <s v="BASE JV"/>
    <s v="P&amp;T"/>
    <s v="WELLS"/>
    <s v="Asset Manager, Swamp West Hub"/>
    <m/>
    <x v="9"/>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51L/S"/>
    <s v="FORCADOS 151L/S"/>
    <s v="FORCADOS 151L/S"/>
    <s v="FORCADOS 151L/S"/>
    <s v="MOJEED OKUNADE"/>
    <s v="WELLS"/>
    <n v="130.04"/>
    <m/>
    <s v="PE"/>
    <s v="BASE JV"/>
    <s v="P&amp;T"/>
    <s v="WELLS"/>
    <s v="Asset Manager, Swamp West Hub"/>
    <m/>
    <x v="9"/>
    <s v="NURUDEEN.IBRAHIM@SHELL.COM"/>
    <x v="1"/>
    <s v="CAPEX"/>
    <n v="0"/>
    <n v="0"/>
    <n v="0"/>
    <n v="0"/>
    <n v="0"/>
    <n v="0"/>
    <n v="0"/>
    <n v="0"/>
    <n v="0"/>
    <n v="0"/>
    <n v="0"/>
    <n v="0"/>
    <m/>
    <n v="0"/>
    <n v="0"/>
    <n v="0"/>
    <m/>
    <n v="0"/>
    <n v="0"/>
    <n v="0"/>
    <n v="130330000"/>
    <n v="653000"/>
    <n v="1080311.475409836"/>
    <s v="N/A"/>
    <m/>
    <m/>
    <m/>
    <m/>
    <m/>
    <m/>
    <m/>
    <m/>
    <m/>
    <m/>
    <m/>
    <m/>
    <n v="0"/>
    <n v="0"/>
    <n v="0"/>
    <n v="0"/>
    <n v="0"/>
    <n v="0"/>
    <n v="0"/>
    <n v="0"/>
    <n v="0"/>
    <n v="0"/>
    <n v="0.5"/>
    <n v="0.5"/>
    <n v="1"/>
    <n v="0"/>
    <n v="0"/>
    <n v="0"/>
    <n v="0"/>
    <n v="0"/>
    <n v="0"/>
    <n v="0"/>
    <n v="0"/>
    <n v="0"/>
    <n v="0"/>
    <n v="0"/>
    <n v="0"/>
    <n v="0"/>
    <n v="0"/>
  </r>
  <r>
    <m/>
    <m/>
    <m/>
    <m/>
    <m/>
    <m/>
    <m/>
    <m/>
    <m/>
    <m/>
    <m/>
    <m/>
    <s v="Management Adjustment"/>
    <s v="Management Adjustment"/>
    <x v="2"/>
    <m/>
    <x v="1"/>
    <s v="CAPEX"/>
    <m/>
    <m/>
    <m/>
    <m/>
    <m/>
    <m/>
    <m/>
    <n v="0"/>
    <n v="0"/>
    <m/>
    <m/>
    <m/>
    <n v="0"/>
    <n v="-4225976.3626229502"/>
    <n v="-4225976.3626229502"/>
    <n v="-4225976.3626229502"/>
    <n v="0"/>
    <n v="0"/>
    <n v="0"/>
    <n v="0"/>
    <n v="0"/>
    <n v="0"/>
    <n v="0"/>
    <m/>
    <m/>
    <m/>
    <m/>
    <m/>
    <m/>
    <m/>
    <m/>
    <m/>
    <m/>
    <m/>
    <m/>
    <m/>
    <m/>
    <m/>
    <m/>
    <m/>
    <m/>
    <m/>
    <m/>
    <m/>
    <m/>
    <m/>
    <m/>
    <m/>
    <m/>
    <m/>
    <m/>
    <m/>
    <m/>
    <m/>
    <m/>
    <m/>
    <m/>
    <m/>
    <m/>
    <m/>
    <m/>
    <m/>
    <m/>
  </r>
  <r>
    <s v="C.NG.POE.OR.14.010"/>
    <s v="LOCAL DATA BUFFERING IMPLEMENTATION FOR RTO"/>
    <s v="C.NG.POE.OR.14.010"/>
    <s v="LOCAL DATA BUFFERING IMPLEMENTATION FOR RTO"/>
    <s v="IRETI OMOTOSO"/>
    <s v="PRODUCTION"/>
    <n v="13204"/>
    <n v="132"/>
    <s v="OF-E&amp;M"/>
    <s v="BASE JV"/>
    <s v="PRODUCTION"/>
    <s v="PRODUCTION"/>
    <s v="Production Services Manager"/>
    <s v="Hd Prodn Chemistry &amp; Discipline Lead"/>
    <x v="3"/>
    <s v="MARTINS.AMOS@SHELL.COM"/>
    <x v="1"/>
    <s v="CAPEX"/>
    <s v="NON SAL"/>
    <s v="N/A"/>
    <s v="N/A"/>
    <s v="NIP_JV13_C_PSH_RTO_U13"/>
    <s v="P235 Direct Management"/>
    <s v="S7200 Services"/>
    <s v="A2170 Direct Mngt and Overheads"/>
    <n v="0"/>
    <n v="0"/>
    <n v="0"/>
    <n v="0"/>
    <n v="0"/>
    <n v="64475000"/>
    <n v="988000"/>
    <n v="1199393.4426229508"/>
    <n v="1199393.4426229508"/>
    <s v="Real Time Data Buffering for 7# facilities_x000a_Design and implementation of secure connection of 3rd  party injection into SPDC pipeline visible in real time_x000a_BNAG manifold data to PI_x000a_PU RTM/RTO implementation_x000a_Realtime reservoir surveillance via PDHG realtime data transmission Bonny, EA, Afam, Agbada and Obigbo_x000a_Phase 1 on going - Nkali to Imo gate segment_x000a_Phase 2 planned for 2018 - segment to be determined"/>
    <n v="0"/>
    <n v="0"/>
    <n v="0"/>
    <n v="0"/>
    <n v="0"/>
    <n v="0"/>
    <m/>
    <m/>
    <m/>
    <m/>
    <m/>
    <m/>
    <m/>
    <m/>
    <m/>
    <m/>
    <m/>
    <m/>
    <m/>
    <n v="0"/>
    <n v="0"/>
    <n v="0"/>
    <n v="0.1"/>
    <n v="0.1"/>
    <n v="0.3"/>
    <n v="0.1"/>
    <n v="0.2"/>
    <n v="0.05"/>
    <n v="0.05"/>
    <n v="0.05"/>
    <n v="0.05"/>
    <n v="1.0000000000000002"/>
    <n v="0"/>
    <n v="0"/>
    <n v="0"/>
    <n v="0"/>
    <n v="0"/>
    <n v="0"/>
    <n v="0"/>
    <n v="0"/>
    <n v="0"/>
    <n v="0"/>
    <n v="0"/>
    <n v="0"/>
    <n v="0"/>
    <n v="0"/>
  </r>
</pivotCacheRecords>
</file>

<file path=xl/pivotCache/pivotCacheRecords2.xml><?xml version="1.0" encoding="utf-8"?>
<pivotCacheRecords xmlns="http://schemas.openxmlformats.org/spreadsheetml/2006/main" xmlns:r="http://schemas.openxmlformats.org/officeDocument/2006/relationships" count="1101">
  <r>
    <n v="100395"/>
    <s v="SPILLAGE CLAIMS SWAMP 1 WEST"/>
    <n v="101145"/>
    <s v="SPILL CLEAN-UP"/>
    <s v="IRETI OMOTOSO"/>
    <s v="PRODUCTION"/>
    <n v="415006"/>
    <n v="4150"/>
    <s v="HSE"/>
    <s v="BASE JV"/>
    <s v="PRODUCTION"/>
    <s v="PRODUCTION"/>
    <x v="0"/>
    <s v="_x0009_Remediation &amp; OSR Manager                                                       "/>
    <s v="AGUEGBOH, OBIORA"/>
    <s v="DAMIAN-PAUL.AGUIYI@SHELL.COM"/>
    <x v="0"/>
    <s v="OPEX"/>
    <s v="NON SAL"/>
    <s v="N/A"/>
    <s v="N/A"/>
    <s v="N/A"/>
    <s v="P244.01 Other Production Expenses"/>
    <s v="S7200 Services"/>
    <s v="A2110 Production Operations"/>
    <n v="0"/>
    <n v="0"/>
    <n v="0"/>
    <n v="0"/>
    <n v="0"/>
    <n v="0"/>
    <n v="0"/>
    <n v="0"/>
    <n v="0"/>
    <n v="0"/>
    <n v="783005423.15421081"/>
    <n v="1547188.0000000002"/>
    <n v="4114418.8955875761"/>
    <n v="784660385.67534161"/>
    <n v="1547470.9447376253"/>
    <n v="4120127.9469518601"/>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145"/>
    <s v="SPILL CLEAN-UP"/>
    <n v="101145"/>
    <s v="SPILL CLEAN-UP"/>
    <s v="IRETI OMOTOSO"/>
    <s v="PRODUCTION"/>
    <n v="415006"/>
    <n v="4150"/>
    <s v="HSE"/>
    <s v="BASE JV"/>
    <s v="PRODUCTION"/>
    <s v="PRODUCTION"/>
    <x v="0"/>
    <s v="_x0009_Remediation &amp; OSR Manager                                                       "/>
    <s v="AGUEGBOH, OBIORA"/>
    <s v="DAMIAN-PAUL.AGUIYI@SHELL.COM"/>
    <x v="0"/>
    <s v="OPEX"/>
    <s v="NON SAL"/>
    <s v="N/A"/>
    <s v="N/A"/>
    <s v="N/A"/>
    <s v="P244.01 Other Production Expenses"/>
    <s v="S7200 Services"/>
    <s v="A2340 Overhead"/>
    <n v="17389.969999999998"/>
    <n v="3498.26"/>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476"/>
    <s v="OIL SPILL RESPONSE CLEAN UP &amp; REMEDIATN"/>
    <n v="101145"/>
    <s v="SPILL CLEAN-UP"/>
    <s v="IRETI OMOTOSO"/>
    <s v="PRODUCTION"/>
    <n v="415006"/>
    <n v="4150"/>
    <s v="HSE"/>
    <s v="BASE JV"/>
    <s v="PRODUCTION"/>
    <s v="PRODUCTION"/>
    <x v="0"/>
    <s v="_x0009_Remediation &amp; OSR Manager                                                       "/>
    <s v="AGUEGBOH, OBIORA"/>
    <s v="DAMIAN-PAUL.AGUIYI@SHELL.COM"/>
    <x v="0"/>
    <s v="OPEX"/>
    <s v="NON SAL"/>
    <s v="N/A"/>
    <s v="N/A"/>
    <s v="N/A"/>
    <s v="P244.01 Other Production Expenses"/>
    <s v="S7200 Services"/>
    <s v="A2110 Production Operations"/>
    <n v="0"/>
    <n v="2092.9299999999998"/>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OSR.GPS.724ER"/>
    <s v="SPILL CLEAN-UP (GPHSL)"/>
    <n v="101145"/>
    <s v="SPILL CLEAN-UP"/>
    <s v="IRETI OMOTOSO"/>
    <s v="PRODUCTION"/>
    <n v="415006"/>
    <n v="4150"/>
    <s v="HSE"/>
    <s v="BASE JV"/>
    <s v="PRODUCTION"/>
    <s v="PRODUCTION"/>
    <x v="0"/>
    <s v="_x0009_Remediation &amp; OSR Manager                                                       "/>
    <s v="AGUEGBOH, OBIORA"/>
    <s v="DAMIAN-PAUL.AGUIYI@SHELL.COM"/>
    <x v="0"/>
    <s v="OPEX"/>
    <s v="NON SAL"/>
    <s v="N/A"/>
    <s v="N/A"/>
    <s v="C_OPSE_OIL_Z11"/>
    <s v="P244.01 Other Production Expenses"/>
    <s v="S7200 Services"/>
    <s v="A2110 Production Operations"/>
    <n v="377430.62999999989"/>
    <n v="308856.49000000005"/>
    <n v="48280228.183852255"/>
    <n v="76806.5"/>
    <n v="235102.330110991"/>
    <n v="36511478.18"/>
    <n v="66806.5"/>
    <n v="186516.26452459017"/>
    <n v="-48586.065586400829"/>
    <s v="REDUCTION IN SCOPE - DROP IN THE NUMBER OF SPILL SITES TO BE CLEANED UP"/>
    <n v="0"/>
    <n v="0"/>
    <n v="0"/>
    <n v="0"/>
    <n v="0"/>
    <n v="0"/>
    <s v=" Carry out Oil spill Response/Cleanup (Containment, Recovery, evacuation and flushin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591.860842582581"/>
    <n v="19591.860842582581"/>
    <n v="19591.860842582581"/>
    <n v="19591.860842582581"/>
    <n v="19591.860842582581"/>
    <n v="19591.860842582581"/>
    <n v="19591.860842582581"/>
    <n v="19591.860842582581"/>
    <n v="19591.860842582581"/>
    <n v="19591.860842582581"/>
    <n v="19591.860842582581"/>
    <n v="19591.860842582581"/>
    <n v="235102.33011099102"/>
    <n v="70530.699033297293"/>
  </r>
  <r>
    <s v="O.NG.PPE.OSR.NCT.724ER"/>
    <s v="SPILL CLEAN-UP (NCTL)"/>
    <n v="101145"/>
    <s v="SPILL CLEAN-UP"/>
    <s v="IRETI OMOTOSO"/>
    <s v="PRODUCTION"/>
    <n v="415006"/>
    <n v="4150"/>
    <s v="HSE"/>
    <s v="BASE JV"/>
    <s v="PRODUCTION"/>
    <s v="PRODUCTION"/>
    <x v="0"/>
    <s v="_x0009_Remediation &amp; OSR Manager                                                       "/>
    <s v="AGUEGBOH, OBIORA"/>
    <s v="DAMIAN-PAUL.AGUIYI@SHELL.COM"/>
    <x v="0"/>
    <s v="OPEX"/>
    <s v="NON SAL"/>
    <s v="N/A"/>
    <s v="N/A"/>
    <s v="C_OPSE_OIL_Z11"/>
    <s v="P244.01 Other Production Expenses"/>
    <s v="S7200 Services"/>
    <s v="A2110 Production Operations"/>
    <n v="26314.600000000006"/>
    <n v="82818.760000000009"/>
    <n v="48280228.183852255"/>
    <n v="76806.5"/>
    <n v="235102.330110991"/>
    <n v="36511478.18"/>
    <n v="66806.5"/>
    <n v="186516.26452459017"/>
    <n v="-48586.065586400829"/>
    <s v="REDUCTION IN SCOPE - DROP IN THE NUMBER OF SPILL SITES TO BE CLEANED UP"/>
    <n v="0"/>
    <n v="0"/>
    <n v="0"/>
    <n v="0"/>
    <n v="0"/>
    <n v="0"/>
    <s v=" Carry out Oil spill Response/Cleanup (Containment, Recovery, evacuation and flushin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591.860842582581"/>
    <n v="19591.860842582581"/>
    <n v="19591.860842582581"/>
    <n v="19591.860842582581"/>
    <n v="19591.860842582581"/>
    <n v="19591.860842582581"/>
    <n v="19591.860842582581"/>
    <n v="19591.860842582581"/>
    <n v="19591.860842582581"/>
    <n v="19591.860842582581"/>
    <n v="19591.860842582581"/>
    <n v="19591.860842582581"/>
    <n v="235102.33011099102"/>
    <n v="70530.699033297293"/>
  </r>
  <r>
    <s v="O.NG.PPE.OSR.TNP"/>
    <s v="SPILL CLEAN-UP (TNP)"/>
    <n v="101145"/>
    <s v="SPILL CLEAN-UP"/>
    <s v="IRETI OMOTOSO"/>
    <s v="PRODUCTION"/>
    <n v="415006"/>
    <n v="4150"/>
    <s v="HSE"/>
    <s v="BASE JV"/>
    <s v="PRODUCTION"/>
    <s v="PRODUCTION"/>
    <x v="0"/>
    <s v="_x0009_Remediation &amp; OSR Manager                                                       "/>
    <s v="AGUEGBOH, OBIORA"/>
    <s v="DAMIAN-PAUL.AGUIYI@SHELL.COM"/>
    <x v="0"/>
    <s v="OPEX"/>
    <s v="NON SAL"/>
    <s v="N/A"/>
    <s v="N/A"/>
    <s v="N/A"/>
    <s v="P244.01 Other Production Expense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OSR.TNP.724ER"/>
    <s v="SPILL CLEAN-UP (TNP)"/>
    <n v="101145"/>
    <s v="SPILL CLEAN-UP"/>
    <s v="IRETI OMOTOSO"/>
    <s v="PRODUCTION"/>
    <n v="415006"/>
    <n v="4150"/>
    <s v="HSE"/>
    <s v="BASE JV"/>
    <s v="PRODUCTION"/>
    <s v="PRODUCTION"/>
    <x v="0"/>
    <s v="_x0009_Remediation &amp; OSR Manager                                                       "/>
    <s v="AGUEGBOH, OBIORA"/>
    <s v="DAMIAN-PAUL.AGUIYI@SHELL.COM"/>
    <x v="0"/>
    <s v="OPEX"/>
    <s v="NON SAL"/>
    <s v="N/A"/>
    <s v="N/A"/>
    <s v="C_OPSE_OIL_Z11"/>
    <s v="P244.01 Other Production Expenses"/>
    <s v="S7200 Services"/>
    <s v="A2110 Production Operations"/>
    <n v="4238580.080000001"/>
    <n v="2022186.3"/>
    <n v="448390614.63339275"/>
    <n v="1047459"/>
    <n v="2517592.1627324354"/>
    <n v="284401714.89999998"/>
    <n v="637457.80000000005"/>
    <n v="1569922.4390163934"/>
    <n v="-947669.723716042"/>
    <s v="REDUCTION IN SCOPE - DROP IN THE NUMBER OF SPILL SITES TO BE CLEANED UP"/>
    <n v="0"/>
    <n v="0"/>
    <n v="0"/>
    <n v="0"/>
    <n v="0"/>
    <n v="0"/>
    <s v=" Carry out Oil spill Response/Cleanup (Containment, Recovery, evacuation and flushin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9799.34689436961"/>
    <n v="209799.34689436961"/>
    <n v="209799.34689436961"/>
    <n v="209799.34689436961"/>
    <n v="209799.34689436961"/>
    <n v="209799.34689436961"/>
    <n v="209799.34689436961"/>
    <n v="209799.34689436961"/>
    <n v="209799.34689436961"/>
    <n v="209799.34689436961"/>
    <n v="209799.34689436961"/>
    <n v="209799.34689436961"/>
    <n v="2517592.1627324354"/>
    <n v="755277.64881973062"/>
  </r>
  <r>
    <s v="O.NG.PPW.OSR.TEP.724ER"/>
    <s v="OIL SPILL RESPONSE WEST (TRP)           "/>
    <n v="101145"/>
    <s v="SPILL CLEAN-UP"/>
    <s v="IRETI OMOTOSO"/>
    <s v="PRODUCTION"/>
    <n v="415006"/>
    <n v="4150"/>
    <s v="HSE"/>
    <s v="BASE JV"/>
    <s v="PRODUCTION"/>
    <s v="PRODUCTION"/>
    <x v="0"/>
    <s v="_x0009_Remediation &amp; OSR Manager                                                       "/>
    <s v="AGUEGBOH, OBIORA"/>
    <s v="DAMIAN-PAUL.AGUIYI@SHELL.COM"/>
    <x v="0"/>
    <s v="OPEX"/>
    <s v="NON SAL"/>
    <s v="N/A"/>
    <s v="N/A"/>
    <s v="C_OPSE_OIL_Z11"/>
    <s v="P244.01 Other Production Expenses"/>
    <s v="S7200 Services"/>
    <s v="A2110 Production Operations"/>
    <n v="217856.96000000002"/>
    <n v="46032.67"/>
    <n v="119027176.07655677"/>
    <n v="173058"/>
    <n v="563311.03631657956"/>
    <n v="80593802.079999998"/>
    <n v="121947"/>
    <n v="386188.97403278691"/>
    <n v="-177122.06228379265"/>
    <s v="REDUCTION IN SCOPE - DROP IN THE NUMBER OF SPILL SITES TO BE CLEANED UP"/>
    <n v="0"/>
    <n v="0"/>
    <n v="0"/>
    <n v="0"/>
    <n v="0"/>
    <n v="0"/>
    <s v=" Carry out Oil spill Response/Cleanup (Containment, Recovery, evacuation and flushin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6942.586359714958"/>
    <n v="46942.586359714958"/>
    <n v="46942.586359714958"/>
    <n v="46942.586359714958"/>
    <n v="46942.586359714958"/>
    <n v="46942.586359714958"/>
    <n v="46942.586359714958"/>
    <n v="46942.586359714958"/>
    <n v="46942.586359714958"/>
    <n v="46942.586359714958"/>
    <n v="46942.586359714958"/>
    <n v="46942.586359714958"/>
    <n v="563311.03631657956"/>
    <n v="168993.31089497387"/>
  </r>
  <r>
    <s v="O.NG.PPW.OSR.TRP.724ER"/>
    <s v="OIL SPILL RESPONSE WEST (TEP)"/>
    <n v="101145"/>
    <s v="SPILL CLEAN-UP"/>
    <s v="IRETI OMOTOSO"/>
    <s v="PRODUCTION"/>
    <n v="415006"/>
    <n v="4150"/>
    <s v="HSE"/>
    <s v="BASE JV"/>
    <s v="PRODUCTION"/>
    <s v="PRODUCTION"/>
    <x v="0"/>
    <s v="_x0009_Remediation &amp; OSR Manager                                                       "/>
    <s v="AGUEGBOH, OBIORA"/>
    <s v="DAMIAN-PAUL.AGUIYI@SHELL.COM"/>
    <x v="0"/>
    <s v="OPEX"/>
    <s v="NON SAL"/>
    <s v="N/A"/>
    <s v="N/A"/>
    <s v="C_OPSE_OIL_Z11"/>
    <s v="P244.01 Other Production Expenses"/>
    <s v="S7200 Services"/>
    <s v="A2340 Overhead"/>
    <n v="49448.499999999993"/>
    <n v="280846.66999999993"/>
    <n v="119027176.07655677"/>
    <n v="173058"/>
    <n v="563311.03631657956"/>
    <n v="80593802.079999998"/>
    <n v="121947"/>
    <n v="386188.97403278691"/>
    <n v="-177122.06228379265"/>
    <s v="REDUCTION IN SCOPE - DROP IN THE NUMBER OF SPILL SITES TO BE CLEANED UP"/>
    <n v="0"/>
    <n v="0"/>
    <n v="0"/>
    <n v="0"/>
    <n v="0"/>
    <n v="0"/>
    <s v=" Carry out Oil spill Response/Cleanup (Containment, Recovery, evacuation and flushin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6942.586359714958"/>
    <n v="46942.586359714958"/>
    <n v="46942.586359714958"/>
    <n v="46942.586359714958"/>
    <n v="46942.586359714958"/>
    <n v="46942.586359714958"/>
    <n v="46942.586359714958"/>
    <n v="46942.586359714958"/>
    <n v="46942.586359714958"/>
    <n v="46942.586359714958"/>
    <n v="46942.586359714958"/>
    <n v="46942.586359714958"/>
    <n v="563311.03631657956"/>
    <n v="168993.31089497387"/>
  </r>
  <r>
    <n v="101276"/>
    <s v="CATERING/ACCOMM/HSEKEEPING LAND AREA 1"/>
    <n v="101276"/>
    <s v="CATERING/ ACCOMMODATION &amp; HOUSEKEEPING IN LAND EAST"/>
    <s v="IRETI OMOTOSO"/>
    <s v="PRODUCTION"/>
    <n v="413001"/>
    <n v="4130"/>
    <s v="OF-MTCE"/>
    <s v="BASE JV"/>
    <s v="PRODUCTION"/>
    <s v="PRODUCTION"/>
    <x v="1"/>
    <s v="Asset Management Integration Lead"/>
    <s v="ADEDIRAN, ADEWALE"/>
    <s v="DENNIS.ONYEBUCHIE@SHELL.COM"/>
    <x v="0"/>
    <s v="OPEX"/>
    <s v="NON SAL"/>
    <s v="N/A"/>
    <s v="N/A"/>
    <s v="N/A"/>
    <s v="P231 Production Operations"/>
    <s v="S7200 Services"/>
    <s v="A2110 Production Operations"/>
    <n v="43777.279999999999"/>
    <n v="21091.53"/>
    <n v="0"/>
    <n v="0"/>
    <n v="0"/>
    <m/>
    <m/>
    <n v="0"/>
    <n v="0"/>
    <m/>
    <n v="875983579.00000012"/>
    <n v="0"/>
    <n v="2872077.3081967216"/>
    <n v="875981166.44241774"/>
    <n v="0"/>
    <n v="2872069.398171861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2218"/>
    <s v="CATERING EAST"/>
    <n v="101276"/>
    <s v="CATERING/ ACCOMMODATION &amp; HOUSEKEEPING IN LAND EAST"/>
    <s v="IRETI OMOTOSO"/>
    <s v="PRODUCTION"/>
    <n v="413001"/>
    <n v="4130"/>
    <s v="OF-MTCE"/>
    <s v="BASE JV"/>
    <s v="PRODUCTION"/>
    <s v="PRODUCTION"/>
    <x v="2"/>
    <s v="Asset Management Integration Lead"/>
    <s v="ADEDIRAN, ADEWALE"/>
    <s v="DENNIS.ONYEBUCHIE@SHELL.COM"/>
    <x v="0"/>
    <s v="OPEX"/>
    <s v="NON SAL"/>
    <s v="N/A"/>
    <s v="N/A"/>
    <s v="N/A"/>
    <s v="P236.10 Office/Property Management"/>
    <s v="S7200 Services"/>
    <s v="A2340 Overhead"/>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4909"/>
    <s v="CATERING/ ACCOM/ HSEKEEP LAND AREA2 EAST"/>
    <n v="101276"/>
    <s v="CATERING/ ACCOMMODATION &amp; HOUSEKEEPING IN LAND EAST"/>
    <s v="IRETI OMOTOSO"/>
    <s v="PRODUCTION"/>
    <n v="413001"/>
    <n v="4130"/>
    <s v="OF-MTCE"/>
    <s v="BASE JV"/>
    <s v="PRODUCTION"/>
    <s v="PRODUCTION"/>
    <x v="2"/>
    <s v="Asset Management Integration Lead"/>
    <s v="ADEDIRAN, ADEWALE"/>
    <s v="DENNIS.ONYEBUCHIE@SHELL.COM"/>
    <x v="0"/>
    <s v="OPEX"/>
    <s v="NON SAL"/>
    <s v="N/A"/>
    <s v="N/A"/>
    <s v="N/A"/>
    <s v="P231 Production Operations"/>
    <s v="S7200 Services"/>
    <s v="A2110 Production Operations"/>
    <n v="-57732.74"/>
    <n v="-34041.72"/>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872"/>
    <s v="PAE CATERING/ACCOMMODATION/HOUSE KEEPING"/>
    <n v="101276"/>
    <s v="CATERING/ ACCOMMODATION &amp; HOUSEKEEPING IN LAND EAST"/>
    <s v="IRETI OMOTOSO"/>
    <s v="PRODUCTION"/>
    <n v="413001"/>
    <n v="4130"/>
    <s v="OF-MTCE"/>
    <s v="BASE JV"/>
    <s v="PRODUCTION"/>
    <s v="PRODUCTION"/>
    <x v="1"/>
    <s v="Asset Management Integration Lead"/>
    <s v="ADEDIRAN, ADEWALE"/>
    <s v="DENNIS.ONYEBUCHIE@SHELL.COM"/>
    <x v="0"/>
    <s v="OPEX"/>
    <s v="NON SAL"/>
    <s v="N/A"/>
    <s v="N/A"/>
    <s v="N/A"/>
    <s v="P231 Production Operations"/>
    <s v="S7200 Services"/>
    <s v="A2110 Production Operations"/>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04"/>
    <s v="CATERING/ ACCOMODATION/ HSEKEEP "/>
    <n v="101276"/>
    <s v="CATERING/ ACCOMMODATION &amp; HOUSEKEEPING IN LAND EAST"/>
    <s v="IRETI OMOTOSO"/>
    <s v="PRODUCTION"/>
    <n v="413001"/>
    <n v="4130"/>
    <s v="OF-MTCE"/>
    <s v="BASE JV"/>
    <s v="PRODUCTION"/>
    <s v="PRODUCTION"/>
    <x v="1"/>
    <s v="Asset Management Integration Lead"/>
    <s v="ADEDIRAN, ADEWALE"/>
    <s v="DENNIS.ONYEBUCHIE@SHELL.COM"/>
    <x v="0"/>
    <s v="OPEX"/>
    <s v="NON SAL"/>
    <s v="N/A"/>
    <s v="N/A"/>
    <s v="N/A"/>
    <s v="P231 Production Operations"/>
    <s v="S7200 Services"/>
    <s v="A2110 Production Operations"/>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52"/>
    <s v="GENERAL OVERHEAD GBARAN"/>
    <n v="101276"/>
    <s v="CATERING/ ACCOMMODATION &amp; HOUSEKEEPING IN LAND EAST"/>
    <s v="IRETI OMOTOSO"/>
    <s v="PRODUCTION"/>
    <n v="413001"/>
    <n v="4130"/>
    <s v="OF-MTCE"/>
    <s v="BASE JV"/>
    <s v="PRODUCTION"/>
    <s v="PRODUCTION"/>
    <x v="2"/>
    <s v="Asset Management Integration Lead"/>
    <s v="ADEDIRAN, ADEWALE"/>
    <s v="DENNIS.ONYEBUCHIE@SHELL.COM"/>
    <x v="0"/>
    <s v="OPEX"/>
    <s v="NON SAL"/>
    <s v="N/A"/>
    <s v="N/A"/>
    <s v="N/A"/>
    <s v="P231 Production Operations"/>
    <s v="S7200 Services"/>
    <s v="A2110 Production Operations"/>
    <n v="0"/>
    <n v="2348.66"/>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1F.FLB.71300"/>
    <s v="CATERING/ACCOMM/HSEKEEPING AGBADA 1 F/S"/>
    <n v="101276"/>
    <s v="CATERING/ ACCOMMODATION &amp; HOUSEKEEPING IN LAND EAST"/>
    <s v="IRETI OMOTOSO"/>
    <s v="PRODUCTION"/>
    <n v="413001"/>
    <n v="4130"/>
    <s v="OF-MTCE"/>
    <s v="BASE JV"/>
    <s v="PRODUCTION"/>
    <s v="PRODUCTION"/>
    <x v="1"/>
    <s v="Asset Management Integration Lead"/>
    <s v="ADEDIRAN, ADEWALE"/>
    <s v="DENNIS.ONYEBUCHIE@SHELL.COM"/>
    <x v="0"/>
    <s v="OPEX"/>
    <s v="NON SAL"/>
    <s v="N/A"/>
    <s v="N/A"/>
    <s v="N_AGBD_EL1_N01"/>
    <s v="P231 Production Operations"/>
    <s v="S7200 Services"/>
    <s v="A2110 Production Operations"/>
    <n v="358761.92"/>
    <n v="525430.82999999996"/>
    <n v="14768445"/>
    <n v="0"/>
    <n v="48421.131147540982"/>
    <n v="14768445"/>
    <n v="0"/>
    <n v="48421.131147540982"/>
    <n v="0"/>
    <m/>
    <n v="0"/>
    <n v="0"/>
    <n v="0"/>
    <n v="0"/>
    <n v="0"/>
    <n v="0"/>
    <s v="Lunch packs supplied for 15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035.0942622950815"/>
    <n v="4035.0942622950815"/>
    <n v="4035.0942622950815"/>
    <n v="4035.0942622950815"/>
    <n v="4035.0942622950815"/>
    <n v="4035.0942622950815"/>
    <n v="4035.0942622950815"/>
    <n v="4035.0942622950815"/>
    <n v="4035.0942622950815"/>
    <n v="4035.0942622950815"/>
    <n v="4035.0942622950815"/>
    <n v="4035.0942622950815"/>
    <n v="48421.131147540982"/>
    <n v="14526.339344262295"/>
  </r>
  <r>
    <s v="O.NG.PAE.A2F.FLB.71300"/>
    <s v="CATERING/ACCOMM/HSEKEEPING AGBADA 2 F/S"/>
    <n v="101276"/>
    <s v="CATERING/ ACCOMMODATION &amp; HOUSEKEEPING IN LAND EAST"/>
    <s v="IRETI OMOTOSO"/>
    <s v="PRODUCTION"/>
    <n v="413001"/>
    <n v="4130"/>
    <s v="OF-MTCE"/>
    <s v="BASE JV"/>
    <s v="PRODUCTION"/>
    <s v="PRODUCTION"/>
    <x v="1"/>
    <s v="Asset Management Integration Lead"/>
    <s v="ADEDIRAN, ADEWALE"/>
    <s v="DENNIS.ONYEBUCHIE@SHELL.COM"/>
    <x v="0"/>
    <s v="OPEX"/>
    <s v="NON SAL"/>
    <s v="N/A"/>
    <s v="N/A"/>
    <s v="N_AGBD_EL1_N01"/>
    <s v="P231 Production Operations"/>
    <s v="S7200 Services"/>
    <s v="A2110 Production Operations"/>
    <n v="106146.8"/>
    <n v="8864.39"/>
    <n v="49757330"/>
    <n v="0"/>
    <n v="163138.78688524591"/>
    <n v="49757330"/>
    <n v="0"/>
    <n v="163138.78688524591"/>
    <n v="0"/>
    <m/>
    <n v="0"/>
    <n v="0"/>
    <n v="0"/>
    <n v="0"/>
    <n v="0"/>
    <n v="0"/>
    <s v="Lunch packs supplied for 40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594.898907103825"/>
    <n v="13594.898907103825"/>
    <n v="13594.898907103825"/>
    <n v="13594.898907103825"/>
    <n v="13594.898907103825"/>
    <n v="13594.898907103825"/>
    <n v="13594.898907103825"/>
    <n v="13594.898907103825"/>
    <n v="13594.898907103825"/>
    <n v="13594.898907103825"/>
    <n v="13594.898907103825"/>
    <n v="13594.898907103825"/>
    <n v="163138.78688524594"/>
    <n v="48941.636065573774"/>
  </r>
  <r>
    <n v="101266"/>
    <s v="CORPORATE MTCE SYSTEMS MANAGEMENT"/>
    <n v="101266"/>
    <s v="CORPORATE MTCE SYSTEMS MANAGEMENT"/>
    <s v="IRETI OMOTOSO"/>
    <s v="PRODUCTION"/>
    <n v="413001"/>
    <n v="4130"/>
    <s v="OF-MTCE"/>
    <s v="BASE JV"/>
    <s v="PRODUCTION"/>
    <s v="PRODUCTION"/>
    <x v="3"/>
    <s v="Manager, Turnaround &amp; Maintenance Execution"/>
    <s v="OLALEYE, OLAYEMI"/>
    <s v="OLAKUNLE.AJAYI@SHELL.COM"/>
    <x v="0"/>
    <s v="OPEX"/>
    <s v="NON SAL"/>
    <s v="N/A"/>
    <s v="N/A"/>
    <s v="N/A"/>
    <s v="P233 Facilities Maintenance"/>
    <s v="S7200 Services"/>
    <s v="A2140 Facilities Maintenance"/>
    <n v="-33582.979999999981"/>
    <n v="7.2759576141834259E-12"/>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267"/>
    <s v="PRODUCTN OPERATION SYSTEMS OVERHEAD"/>
    <n v="101267"/>
    <s v="PRODUCTN OPERATION SYSTEMS OVERHEAD"/>
    <s v="IRETI OMOTOSO"/>
    <s v="PRODUCTION"/>
    <n v="415002"/>
    <n v="4150"/>
    <s v="OF-MTCE"/>
    <s v="BASE JV"/>
    <s v="PRODUCTION"/>
    <s v="PRODUCTION"/>
    <x v="3"/>
    <s v="_x0009_Production Support Manager                                                          "/>
    <s v="ADEPOJU, OPEYEMI"/>
    <s v="G.OMOKARO@SHELL.COM"/>
    <x v="0"/>
    <s v="OPEX"/>
    <s v="NON SAL"/>
    <s v="N/A"/>
    <s v="N/A"/>
    <s v="N/A"/>
    <s v="P231 Production Operations"/>
    <s v="S7200 Services"/>
    <s v="A2110 Production Operations"/>
    <n v="842"/>
    <n v="20876.589999999997"/>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271"/>
    <s v="GENERAL OH - MANAGE COMPANY BUSINESS EA"/>
    <n v="101271"/>
    <s v="GENERAL OH - MANAGE COMPANY BUSINESS EA"/>
    <s v="IRETI OMOTOSO"/>
    <s v="PRODUCTION"/>
    <n v="414001"/>
    <n v="4140"/>
    <s v="G&amp;A"/>
    <s v="BASE JV"/>
    <s v="PRODUCTION"/>
    <s v="PRODUCTION"/>
    <x v="4"/>
    <s v="Asset Management Integration Lead"/>
    <s v="OLUMIDE, VICTORIA"/>
    <s v="OGBONNA.NWACHI@SHELL.COM"/>
    <x v="0"/>
    <s v="OPEX"/>
    <s v="NON SAL"/>
    <s v="N/A"/>
    <s v="N/A"/>
    <s v="N/A"/>
    <s v="P231 Production Operations"/>
    <s v="S7200 Services"/>
    <s v="A2110 Production Operations"/>
    <n v="-121.45"/>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BF.FLB.71300"/>
    <s v="CATERING/ACCOMM/HSEKEEPING ADIBAWA"/>
    <n v="101276"/>
    <s v="CATERING/ ACCOMMODATION &amp; HOUSEKEEPING IN LAND EAST"/>
    <s v="IRETI OMOTOSO"/>
    <s v="PRODUCTION"/>
    <n v="413001"/>
    <n v="4130"/>
    <s v="OF-MTCE"/>
    <s v="BASE JV"/>
    <s v="PRODUCTION"/>
    <s v="PRODUCTION"/>
    <x v="2"/>
    <s v="Asset Management Integration Lead"/>
    <s v="ADEDIRAN, ADEWALE"/>
    <s v="DENNIS.ONYEBUCHIE@SHELL.COM"/>
    <x v="0"/>
    <s v="OPEX"/>
    <s v="NON SAL"/>
    <s v="N/A"/>
    <s v="N/A"/>
    <s v="N_ADIB_EL1_N02"/>
    <s v="P231 Production Operations"/>
    <s v="S7200 Services"/>
    <s v="A2110 Production Operations"/>
    <n v="0"/>
    <n v="485.64"/>
    <n v="5652200"/>
    <n v="0"/>
    <n v="18531.803278688523"/>
    <n v="5652200"/>
    <n v="0"/>
    <n v="18531.803278688523"/>
    <n v="0"/>
    <m/>
    <n v="0"/>
    <n v="0"/>
    <n v="0"/>
    <n v="0"/>
    <n v="0"/>
    <n v="0"/>
    <s v="Adibawa FS  Lunch served 4 field personnel (Station attendants on dut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44.3169398907103"/>
    <n v="1544.3169398907103"/>
    <n v="1544.3169398907103"/>
    <n v="1544.3169398907103"/>
    <n v="1544.3169398907103"/>
    <n v="1544.3169398907103"/>
    <n v="1544.3169398907103"/>
    <n v="1544.3169398907103"/>
    <n v="1544.3169398907103"/>
    <n v="1544.3169398907103"/>
    <n v="1544.3169398907103"/>
    <n v="1544.3169398907103"/>
    <n v="18531.803278688523"/>
    <n v="5559.5409836065564"/>
  </r>
  <r>
    <s v="O.NG.PAE.AHF.FLB.71300"/>
    <s v="CATERING/ACCOMM/HSEKEEPING AHIA"/>
    <n v="101276"/>
    <s v="CATERING/ ACCOMMODATION &amp; HOUSEKEEPING IN LAND EAST"/>
    <s v="IRETI OMOTOSO"/>
    <s v="PRODUCTION"/>
    <n v="413001"/>
    <n v="4130"/>
    <s v="OF-MTCE"/>
    <s v="BASE JV"/>
    <s v="PRODUCTION"/>
    <s v="PRODUCTION"/>
    <x v="1"/>
    <s v="Asset Management Integration Lead"/>
    <s v="ADEDIRAN, ADEWALE"/>
    <s v="DENNIS.ONYEBUCHIE@SHELL.COM"/>
    <x v="0"/>
    <s v="OPEX"/>
    <s v="NON SAL"/>
    <s v="N/A"/>
    <s v="N/A"/>
    <s v="N_AHIA_EL2_N03"/>
    <s v="P231 Production Operations"/>
    <s v="S7200 Services"/>
    <s v="A2110 Production Operations"/>
    <n v="597473.63"/>
    <n v="690124.87000000011"/>
    <n v="51593250"/>
    <n v="0"/>
    <n v="169158.19672131148"/>
    <n v="51593250"/>
    <n v="0"/>
    <n v="169158.19672131148"/>
    <n v="0"/>
    <m/>
    <n v="0"/>
    <n v="0"/>
    <n v="0"/>
    <n v="0"/>
    <n v="0"/>
    <n v="0"/>
    <s v="Ahia FS  breakfast served 20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096.516393442624"/>
    <n v="14096.516393442624"/>
    <n v="14096.516393442624"/>
    <n v="14096.516393442624"/>
    <n v="14096.516393442624"/>
    <n v="14096.516393442624"/>
    <n v="14096.516393442624"/>
    <n v="14096.516393442624"/>
    <n v="14096.516393442624"/>
    <n v="14096.516393442624"/>
    <n v="14096.516393442624"/>
    <n v="14096.516393442624"/>
    <n v="169158.19672131148"/>
    <n v="50747.459016393441"/>
  </r>
  <r>
    <s v="O.NG.PAE.EUF.FLB.71300"/>
    <s v="CATERING/ACCOMM/HSEKEEPING ETELEBU"/>
    <n v="101276"/>
    <s v="CATERING/ ACCOMMODATION &amp; HOUSEKEEPING IN LAND EAST"/>
    <s v="IRETI OMOTOSO"/>
    <s v="PRODUCTION"/>
    <n v="413001"/>
    <n v="4130"/>
    <s v="OF-MTCE"/>
    <s v="BASE JV"/>
    <s v="PRODUCTION"/>
    <s v="PRODUCTION"/>
    <x v="2"/>
    <s v="Asset Management Integration Lead"/>
    <s v="ADEDIRAN, ADEWALE"/>
    <s v="DENNIS.ONYEBUCHIE@SHELL.COM"/>
    <x v="0"/>
    <s v="OPEX"/>
    <s v="NON SAL"/>
    <s v="N/A"/>
    <s v="N/A"/>
    <s v="N_ETEL_EL2_N01"/>
    <s v="P231 Production Operations"/>
    <s v="S7200 Services"/>
    <s v="A2110 Production Operations"/>
    <n v="2614.2199999999998"/>
    <n v="0"/>
    <n v="6110400"/>
    <n v="0"/>
    <n v="20034.098360655738"/>
    <n v="6110400"/>
    <n v="0"/>
    <n v="20034.098360655738"/>
    <n v="0"/>
    <m/>
    <n v="0"/>
    <n v="0"/>
    <n v="0"/>
    <n v="0"/>
    <n v="0"/>
    <n v="0"/>
    <s v="Etelebou FS  Lunch served 4 field personnel (Station attendants on dut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69.5081967213114"/>
    <n v="1669.5081967213114"/>
    <n v="1669.5081967213114"/>
    <n v="1669.5081967213114"/>
    <n v="1669.5081967213114"/>
    <n v="1669.5081967213114"/>
    <n v="1669.5081967213114"/>
    <n v="1669.5081967213114"/>
    <n v="1669.5081967213114"/>
    <n v="1669.5081967213114"/>
    <n v="1669.5081967213114"/>
    <n v="1669.5081967213114"/>
    <n v="20034.098360655738"/>
    <n v="6010.2295081967213"/>
  </r>
  <r>
    <s v="O.NG.PAE.GBA.FLB.71300"/>
    <s v="CATERING/ACCOMM/HSEKEEPING GBARAN AGG"/>
    <n v="101276"/>
    <s v="CATERING/ ACCOMMODATION &amp; HOUSEKEEPING IN LAND EAST"/>
    <s v="IRETI OMOTOSO"/>
    <s v="PRODUCTION"/>
    <n v="413001"/>
    <n v="4130"/>
    <s v="OF-MTCE"/>
    <s v="BASE JV"/>
    <s v="PRODUCTION"/>
    <s v="PRODUCTION"/>
    <x v="2"/>
    <s v="Asset Management Integration Lead"/>
    <s v="ADEDIRAN, ADEWALE"/>
    <s v="DENNIS.ONYEBUCHIE@SHELL.COM"/>
    <x v="0"/>
    <s v="OPEX"/>
    <s v="NON SAL"/>
    <s v="N/A"/>
    <s v="N/A"/>
    <s v="N_GBAR_EL2_G01"/>
    <s v="P231 Production Operations - Gas"/>
    <s v="S7200 Services"/>
    <s v="A2110 Production Operations"/>
    <n v="706595.4"/>
    <n v="1237249.1500000001"/>
    <n v="106504700"/>
    <n v="0"/>
    <n v="349195.73770491802"/>
    <n v="106504700"/>
    <n v="0"/>
    <n v="349195.73770491802"/>
    <n v="0"/>
    <m/>
    <n v="0"/>
    <n v="0"/>
    <n v="0"/>
    <n v="0"/>
    <n v="0"/>
    <n v="0"/>
    <s v="Gbaran AGG Facilities Lunch served 47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9099.644808743167"/>
    <n v="29099.644808743167"/>
    <n v="29099.644808743167"/>
    <n v="29099.644808743167"/>
    <n v="29099.644808743167"/>
    <n v="29099.644808743167"/>
    <n v="29099.644808743167"/>
    <n v="29099.644808743167"/>
    <n v="29099.644808743167"/>
    <n v="29099.644808743167"/>
    <n v="29099.644808743167"/>
    <n v="29099.644808743167"/>
    <n v="349195.73770491802"/>
    <n v="104758.7213114754"/>
  </r>
  <r>
    <s v="O.NG.PAE.GBF.FLB.71300"/>
    <s v="CATERING/ACCOMM/HSEKEEPING GBARAN F/S"/>
    <n v="101276"/>
    <s v="CATERING/ ACCOMMODATION &amp; HOUSEKEEPING IN LAND EAST"/>
    <s v="IRETI OMOTOSO"/>
    <s v="PRODUCTION"/>
    <n v="413001"/>
    <n v="4130"/>
    <s v="OF-MTCE"/>
    <s v="BASE JV"/>
    <s v="PRODUCTION"/>
    <s v="PRODUCTION"/>
    <x v="2"/>
    <s v="Asset Management Integration Lead"/>
    <s v="ADEDIRAN, ADEWALE"/>
    <s v="DENNIS.ONYEBUCHIE@SHELL.COM"/>
    <x v="0"/>
    <s v="OPEX"/>
    <s v="NON SAL"/>
    <s v="N/A"/>
    <s v="N/A"/>
    <s v="N_GBAR_EL2_G01"/>
    <s v="P231 Production Operations"/>
    <s v="S7200 Services"/>
    <s v="A2110 Production Operations"/>
    <n v="450471.52"/>
    <n v="314867.31"/>
    <n v="140910719"/>
    <n v="0"/>
    <n v="462002.35737704916"/>
    <n v="140910719"/>
    <n v="0"/>
    <n v="462002.35737704916"/>
    <n v="0"/>
    <m/>
    <n v="0"/>
    <n v="0"/>
    <n v="0"/>
    <n v="0"/>
    <n v="0"/>
    <n v="0"/>
    <s v="Gbaran Oil Facilities Lunch served 80 field personnel (increase due to additional personnel on crew change day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8500.19644808743"/>
    <n v="38500.19644808743"/>
    <n v="38500.19644808743"/>
    <n v="38500.19644808743"/>
    <n v="38500.19644808743"/>
    <n v="38500.19644808743"/>
    <n v="38500.19644808743"/>
    <n v="38500.19644808743"/>
    <n v="38500.19644808743"/>
    <n v="38500.19644808743"/>
    <n v="38500.19644808743"/>
    <n v="38500.19644808743"/>
    <n v="462002.35737704928"/>
    <n v="138600.70721311474"/>
  </r>
  <r>
    <s v="O.NG.PAE.I1F.FLB.71300"/>
    <s v="CATERING/ACCOMM/HSEKEEPING IMO RIVER 1"/>
    <n v="101276"/>
    <s v="CATERING/ ACCOMMODATION &amp; HOUSEKEEPING IN LAND EAST"/>
    <s v="IRETI OMOTOSO"/>
    <s v="PRODUCTION"/>
    <n v="413001"/>
    <n v="4130"/>
    <s v="OF-MTCE"/>
    <s v="BASE JV"/>
    <s v="PRODUCTION"/>
    <s v="PRODUCTION"/>
    <x v="1"/>
    <s v="Asset Management Integration Lead"/>
    <s v="ADEDIRAN, ADEWALE"/>
    <s v="DENNIS.ONYEBUCHIE@SHELL.COM"/>
    <x v="0"/>
    <s v="OPEX"/>
    <s v="NON SAL"/>
    <s v="N/A"/>
    <s v="N/A"/>
    <s v="N_IMOR_EL1_N01"/>
    <s v="P231 Production Operations"/>
    <s v="S7200 Services"/>
    <s v="A2110 Production Operations"/>
    <n v="581725.43999999994"/>
    <n v="504902.52"/>
    <n v="118473400"/>
    <n v="0"/>
    <n v="388437.37704918033"/>
    <n v="118473400"/>
    <n v="0"/>
    <n v="388437.37704918033"/>
    <n v="0"/>
    <m/>
    <n v="0"/>
    <n v="0"/>
    <n v="0"/>
    <n v="0"/>
    <n v="0"/>
    <n v="0"/>
    <s v="Breakfast supplied for 60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2369.781420765026"/>
    <n v="32369.781420765026"/>
    <n v="32369.781420765026"/>
    <n v="32369.781420765026"/>
    <n v="32369.781420765026"/>
    <n v="32369.781420765026"/>
    <n v="32369.781420765026"/>
    <n v="32369.781420765026"/>
    <n v="32369.781420765026"/>
    <n v="32369.781420765026"/>
    <n v="32369.781420765026"/>
    <n v="32369.781420765026"/>
    <n v="388437.37704918039"/>
    <n v="116531.21311475409"/>
  </r>
  <r>
    <s v="O.NG.PAE.I2F.FLB.71300"/>
    <s v="CATERING/ACCOMM/HSEKEEPING IMO RIVER 2"/>
    <n v="101276"/>
    <s v="CATERING/ ACCOMMODATION &amp; HOUSEKEEPING IN LAND EAST"/>
    <s v="IRETI OMOTOSO"/>
    <s v="PRODUCTION"/>
    <n v="413001"/>
    <n v="4130"/>
    <s v="OF-MTCE"/>
    <s v="BASE JV"/>
    <s v="PRODUCTION"/>
    <s v="PRODUCTION"/>
    <x v="1"/>
    <s v="Asset Management Integration Lead"/>
    <s v="ADEDIRAN, ADEWALE"/>
    <s v="DENNIS.ONYEBUCHIE@SHELL.COM"/>
    <x v="0"/>
    <s v="OPEX"/>
    <s v="NON SAL"/>
    <s v="N/A"/>
    <s v="N/A"/>
    <s v="N_IMOR_EL1_N01"/>
    <s v="P231 Production Operations"/>
    <s v="S7200 Services"/>
    <s v="A2110 Production Operations"/>
    <n v="13424.55"/>
    <n v="5666.41"/>
    <n v="6801900"/>
    <n v="0"/>
    <n v="22301.311475409835"/>
    <n v="6801900"/>
    <n v="0"/>
    <n v="22301.311475409835"/>
    <n v="0"/>
    <m/>
    <n v="0"/>
    <n v="0"/>
    <n v="0"/>
    <n v="0"/>
    <n v="0"/>
    <n v="0"/>
    <s v="Lunch supplied for 20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58.4426229508194"/>
    <n v="1858.4426229508194"/>
    <n v="1858.4426229508194"/>
    <n v="1858.4426229508194"/>
    <n v="1858.4426229508194"/>
    <n v="1858.4426229508194"/>
    <n v="1858.4426229508194"/>
    <n v="1858.4426229508194"/>
    <n v="1858.4426229508194"/>
    <n v="1858.4426229508194"/>
    <n v="1858.4426229508194"/>
    <n v="1858.4426229508194"/>
    <n v="22301.311475409835"/>
    <n v="6690.3934426229507"/>
  </r>
  <r>
    <n v="101305"/>
    <s v="NEW_ SUPPORT MAINTENANCE"/>
    <n v="101305"/>
    <s v="NEW_ SUPPORT MAINTENANCE"/>
    <s v="IRETI OMOTOSO"/>
    <s v="PRODUCTION"/>
    <n v="413001"/>
    <n v="4130"/>
    <s v="GAS"/>
    <s v="BASE JV"/>
    <s v="PRODUCTION"/>
    <s v="PRODUCTION"/>
    <x v="3"/>
    <s v="Manager, Turnaround &amp; Maintenance Execution"/>
    <s v="OLALEYE, OLAYEMI"/>
    <s v="ABIODUN.BAKARE@SHELL.COM"/>
    <x v="0"/>
    <s v="OPEX"/>
    <s v="NON SAL"/>
    <s v="N/A"/>
    <s v="N/A"/>
    <s v="C_OPSE_OIL_Z11"/>
    <s v="P231 Production Operations"/>
    <s v="S7200 Services"/>
    <s v="A2170 Direct Mngt and Overheads"/>
    <n v="1647082.21"/>
    <n v="1265285.8500000001"/>
    <n v="151242660"/>
    <n v="779400"/>
    <n v="1275277.5737704919"/>
    <n v="151242660"/>
    <n v="779400"/>
    <n v="1275277.5737704919"/>
    <n v="0"/>
    <n v="0"/>
    <n v="151242660"/>
    <n v="779400"/>
    <n v="1275277.5737704919"/>
    <n v="156790403.82966515"/>
    <n v="720431.70818342338"/>
    <n v="1234498.6059856042"/>
    <s v=" Provision of specialist support for electrical system maintenance activities - 3no @ $28,867.52 x 12mths in West Workshop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6273.13114754099"/>
    <n v="106273.13114754099"/>
    <n v="106273.13114754099"/>
    <n v="106273.13114754099"/>
    <n v="106273.13114754099"/>
    <n v="106273.13114754099"/>
    <n v="106273.13114754099"/>
    <n v="106273.13114754099"/>
    <n v="106273.13114754099"/>
    <n v="106273.13114754099"/>
    <n v="106273.13114754099"/>
    <n v="106273.13114754099"/>
    <n v="1275277.5737704919"/>
    <n v="382583.27213114756"/>
  </r>
  <r>
    <s v="O.NG.PAE.I3F.FLB.71300"/>
    <s v="CATERING/ACCOMM/HSEKEEPING IMO RIVER 3"/>
    <n v="101276"/>
    <s v="CATERING/ ACCOMMODATION &amp; HOUSEKEEPING IN LAND EAST"/>
    <s v="IRETI OMOTOSO"/>
    <s v="PRODUCTION"/>
    <n v="413001"/>
    <n v="4130"/>
    <s v="OF-MTCE"/>
    <s v="BASE JV"/>
    <s v="PRODUCTION"/>
    <s v="PRODUCTION"/>
    <x v="1"/>
    <s v="Asset Management Integration Lead"/>
    <s v="ADEDIRAN, ADEWALE"/>
    <s v="DENNIS.ONYEBUCHIE@SHELL.COM"/>
    <x v="0"/>
    <s v="OPEX"/>
    <s v="NON SAL"/>
    <s v="N/A"/>
    <s v="N/A"/>
    <s v="N_IMOR_EL1_N01"/>
    <s v="P231 Production Operations"/>
    <s v="S7200 Services"/>
    <s v="A2110 Production Operations"/>
    <n v="0"/>
    <n v="0"/>
    <n v="7053900"/>
    <n v="0"/>
    <n v="23127.540983606559"/>
    <n v="7053900"/>
    <n v="0"/>
    <n v="23127.540983606559"/>
    <n v="0"/>
    <m/>
    <n v="0"/>
    <n v="0"/>
    <n v="0"/>
    <n v="0"/>
    <n v="0"/>
    <n v="0"/>
    <s v="Lunch supplied for 15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27.2950819672133"/>
    <n v="1927.2950819672133"/>
    <n v="1927.2950819672133"/>
    <n v="1927.2950819672133"/>
    <n v="1927.2950819672133"/>
    <n v="1927.2950819672133"/>
    <n v="1927.2950819672133"/>
    <n v="1927.2950819672133"/>
    <n v="1927.2950819672133"/>
    <n v="1927.2950819672133"/>
    <n v="1927.2950819672133"/>
    <n v="1927.2950819672133"/>
    <n v="23127.540983606552"/>
    <n v="6938.2622950819677"/>
  </r>
  <r>
    <s v="O.NG.PAE.IMA.FLB.71300"/>
    <s v="CATERING/ACCOMM/HSEKEEPING IMO RIVER 1 A"/>
    <n v="101276"/>
    <s v="CATERING/ ACCOMMODATION &amp; HOUSEKEEPING IN LAND EAST"/>
    <s v="IRETI OMOTOSO"/>
    <s v="PRODUCTION"/>
    <n v="413001"/>
    <n v="4130"/>
    <s v="OF-MTCE"/>
    <s v="BASE JV"/>
    <s v="PRODUCTION"/>
    <s v="PRODUCTION"/>
    <x v="1"/>
    <s v="Asset Management Integration Lead"/>
    <s v="ADEDIRAN, ADEWALE"/>
    <s v="DENNIS.ONYEBUCHIE@SHELL.COM"/>
    <x v="0"/>
    <s v="OPEX"/>
    <s v="NON SAL"/>
    <s v="N/A"/>
    <s v="N/A"/>
    <s v="N_IMOR_EL1_N01"/>
    <s v="P231 Production Operations"/>
    <s v="S7200 Services"/>
    <s v="A2110 Production Operations"/>
    <n v="-994.75"/>
    <n v="-388.57"/>
    <n v="9717000"/>
    <n v="0"/>
    <n v="31859.016393442624"/>
    <n v="9717000"/>
    <n v="0"/>
    <n v="31859.016393442624"/>
    <n v="0"/>
    <m/>
    <n v="0"/>
    <n v="0"/>
    <n v="0"/>
    <n v="0"/>
    <n v="0"/>
    <n v="0"/>
    <s v="Lunch supplied for 10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54.9180327868853"/>
    <n v="2654.9180327868853"/>
    <n v="2654.9180327868853"/>
    <n v="2654.9180327868853"/>
    <n v="2654.9180327868853"/>
    <n v="2654.9180327868853"/>
    <n v="2654.9180327868853"/>
    <n v="2654.9180327868853"/>
    <n v="2654.9180327868853"/>
    <n v="2654.9180327868853"/>
    <n v="2654.9180327868853"/>
    <n v="2654.9180327868853"/>
    <n v="31859.016393442624"/>
    <n v="9557.7049180327867"/>
  </r>
  <r>
    <s v="O.NG.PAE.KCF.FLB.71300"/>
    <s v="CATERING/ACCOMM/HSEKEEPING KOLO CREEK"/>
    <n v="101276"/>
    <s v="CATERING/ ACCOMMODATION &amp; HOUSEKEEPING IN LAND EAST"/>
    <s v="IRETI OMOTOSO"/>
    <s v="PRODUCTION"/>
    <n v="413001"/>
    <n v="4130"/>
    <s v="OF-MTCE"/>
    <s v="BASE JV"/>
    <s v="PRODUCTION"/>
    <s v="PRODUCTION"/>
    <x v="2"/>
    <s v="Asset Management Integration Lead"/>
    <s v="ADEDIRAN, ADEWALE"/>
    <s v="DENNIS.ONYEBUCHIE@SHELL.COM"/>
    <x v="0"/>
    <s v="OPEX"/>
    <s v="NON SAL"/>
    <s v="N/A"/>
    <s v="N/A"/>
    <s v="N_KOCR_EL2_G01"/>
    <s v="P231 Production Operations"/>
    <s v="S7200 Services"/>
    <s v="A2110 Production Operations"/>
    <n v="-91320.57"/>
    <n v="-4646.84"/>
    <n v="74750250"/>
    <n v="0"/>
    <n v="245082.78688524591"/>
    <n v="74750250"/>
    <n v="0"/>
    <n v="245082.78688524591"/>
    <n v="0"/>
    <m/>
    <n v="0"/>
    <n v="0"/>
    <n v="0"/>
    <n v="0"/>
    <n v="0"/>
    <n v="0"/>
    <s v="Kolo Creek FS  Lunch served 40 field personnel (including the daily workers from the community - waste mgt, chemical handlers, WTP &amp; STP workers, station attendants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423.565573770491"/>
    <n v="20423.565573770491"/>
    <n v="20423.565573770491"/>
    <n v="20423.565573770491"/>
    <n v="20423.565573770491"/>
    <n v="20423.565573770491"/>
    <n v="20423.565573770491"/>
    <n v="20423.565573770491"/>
    <n v="20423.565573770491"/>
    <n v="20423.565573770491"/>
    <n v="20423.565573770491"/>
    <n v="20423.565573770491"/>
    <n v="245082.78688524591"/>
    <n v="73524.836065573763"/>
  </r>
  <r>
    <s v="O.NG.PAE.OGF.FLB.71300"/>
    <s v="CATERING/ACCOMM/HSEKEEPING OBIGBO F/S"/>
    <n v="101276"/>
    <s v="CATERING/ ACCOMMODATION &amp; HOUSEKEEPING IN LAND EAST"/>
    <s v="IRETI OMOTOSO"/>
    <s v="PRODUCTION"/>
    <n v="413001"/>
    <n v="4130"/>
    <s v="OF-MTCE"/>
    <s v="BASE JV"/>
    <s v="PRODUCTION"/>
    <s v="PRODUCTION"/>
    <x v="1"/>
    <s v="Asset Management Integration Lead"/>
    <s v="ADEDIRAN, ADEWALE"/>
    <s v="DENNIS.ONYEBUCHIE@SHELL.COM"/>
    <x v="0"/>
    <s v="OPEX"/>
    <s v="NON SAL"/>
    <s v="N/A"/>
    <s v="N/A"/>
    <s v="N_OBGN_EL1_G01"/>
    <s v="P231 Production Operations"/>
    <s v="S7200 Services"/>
    <s v="A2110 Production Operations"/>
    <n v="64071.93"/>
    <n v="112381.16"/>
    <n v="77408366"/>
    <n v="0"/>
    <n v="253797.92131147542"/>
    <n v="16408366"/>
    <n v="0"/>
    <n v="53797.921311475409"/>
    <n v="-200000"/>
    <m/>
    <n v="0"/>
    <n v="0"/>
    <n v="0"/>
    <n v="0"/>
    <n v="0"/>
    <n v="0"/>
    <s v="Dwellers ration for Obigbo FOC (20 room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149.826775956284"/>
    <n v="21149.826775956284"/>
    <n v="21149.826775956284"/>
    <n v="21149.826775956284"/>
    <n v="21149.826775956284"/>
    <n v="21149.826775956284"/>
    <n v="21149.826775956284"/>
    <n v="21149.826775956284"/>
    <n v="21149.826775956284"/>
    <n v="21149.826775956284"/>
    <n v="21149.826775956284"/>
    <n v="21149.826775956284"/>
    <n v="253797.92131147542"/>
    <n v="76139.376393442624"/>
  </r>
  <r>
    <s v="O.NG.PAE.OLF.FLB.71300"/>
    <s v="CATERING/ACCOMM/HSEKEEPING OBELE"/>
    <n v="101276"/>
    <s v="CATERING/ ACCOMMODATION &amp; HOUSEKEEPING IN LAND EAST"/>
    <s v="IRETI OMOTOSO"/>
    <s v="PRODUCTION"/>
    <n v="413001"/>
    <n v="4130"/>
    <s v="OF-MTCE"/>
    <s v="BASE JV"/>
    <s v="PRODUCTION"/>
    <s v="PRODUCTION"/>
    <x v="1"/>
    <s v="Asset Management Integration Lead"/>
    <s v="ADEDIRAN, ADEWALE"/>
    <s v="DENNIS.ONYEBUCHIE@SHELL.COM"/>
    <x v="0"/>
    <s v="OPEX"/>
    <s v="NON SAL"/>
    <s v="N/A"/>
    <s v="N/A"/>
    <s v="N_OBEL_EL1_N03"/>
    <s v="P231 Production Operations"/>
    <s v="S7200 Services"/>
    <s v="A2110 Production Operations"/>
    <n v="106262.09"/>
    <n v="213333.8"/>
    <n v="11836120"/>
    <n v="0"/>
    <n v="38806.950819672129"/>
    <n v="11836120"/>
    <n v="0"/>
    <n v="38806.950819672129"/>
    <n v="0"/>
    <m/>
    <n v="0"/>
    <n v="0"/>
    <n v="0"/>
    <n v="0"/>
    <n v="0"/>
    <n v="0"/>
    <s v="Lunch packs supplied for 10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233.9125683060106"/>
    <n v="3233.9125683060106"/>
    <n v="3233.9125683060106"/>
    <n v="3233.9125683060106"/>
    <n v="3233.9125683060106"/>
    <n v="3233.9125683060106"/>
    <n v="3233.9125683060106"/>
    <n v="3233.9125683060106"/>
    <n v="3233.9125683060106"/>
    <n v="3233.9125683060106"/>
    <n v="3233.9125683060106"/>
    <n v="3233.9125683060106"/>
    <n v="38806.950819672136"/>
    <n v="11642.085245901639"/>
  </r>
  <r>
    <n v="101323"/>
    <s v="OVERHEADS, PNCFV AVIATION"/>
    <n v="101323"/>
    <s v="OVERHEADS, PNCFV AVIATION"/>
    <s v="IRETI OMOTOSO"/>
    <s v="PRODUCTION"/>
    <n v="415002"/>
    <n v="4150"/>
    <s v="G&amp;A"/>
    <s v="BASE JV"/>
    <s v="PRODUCTION"/>
    <s v="PRODUCTION"/>
    <x v="3"/>
    <s v="Logistics Manager"/>
    <s v="OKEKE, JULIUS"/>
    <s v="SAMUEL.BAJAH@SHELL.COM"/>
    <x v="0"/>
    <s v="OPEX"/>
    <s v="NON SAL"/>
    <s v="N/A"/>
    <s v="N/A"/>
    <s v="C_OPSE_OIL_Z11"/>
    <s v="P235 Direct Management"/>
    <s v="S7200 Services"/>
    <s v="A2340 Overhead"/>
    <n v="118393.15000000002"/>
    <n v="117663.74"/>
    <n v="17269540"/>
    <n v="60048"/>
    <n v="116669.44262295082"/>
    <n v="17269540"/>
    <n v="60048"/>
    <n v="116669.44262295082"/>
    <n v="0"/>
    <n v="0"/>
    <n v="17269540"/>
    <n v="60048"/>
    <n v="116669.44262295082"/>
    <n v="17617569.410901502"/>
    <n v="64864.258668555674"/>
    <n v="122626.78132724913"/>
    <s v="DOMESTIC FLIGHTS: Local flight tickets for 1 person(s) every ~two weeks @N120000/ROUND TRIP = 1XN120,000X20week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722.4535519125675"/>
    <n v="9722.4535519125675"/>
    <n v="9722.4535519125675"/>
    <n v="9722.4535519125675"/>
    <n v="9722.4535519125675"/>
    <n v="9722.4535519125675"/>
    <n v="9722.4535519125675"/>
    <n v="9722.4535519125675"/>
    <n v="9722.4535519125675"/>
    <n v="9722.4535519125675"/>
    <n v="9722.4535519125675"/>
    <n v="9722.4535519125675"/>
    <n v="116669.44262295078"/>
    <n v="35000.832786885243"/>
  </r>
  <r>
    <s v="O.NG.PAE.OUF.FLB.71300"/>
    <s v="CATERING/ACCOMM/HSEKEEPING OGUTA"/>
    <n v="101276"/>
    <s v="CATERING/ ACCOMMODATION &amp; HOUSEKEEPING IN LAND EAST"/>
    <s v="IRETI OMOTOSO"/>
    <s v="PRODUCTION"/>
    <n v="413001"/>
    <n v="4130"/>
    <s v="OF-MTCE"/>
    <s v="BASE JV"/>
    <s v="PRODUCTION"/>
    <s v="PRODUCTION"/>
    <x v="1"/>
    <s v="Asset Management Integration Lead"/>
    <s v="ADEDIRAN, ADEWALE"/>
    <s v="DENNIS.ONYEBUCHIE@SHELL.COM"/>
    <x v="0"/>
    <s v="OPEX"/>
    <s v="NON SAL"/>
    <s v="N/A"/>
    <s v="N/A"/>
    <s v="N_OGUT_ENV_N01"/>
    <s v="P231 Production Operations"/>
    <s v="S7200 Services"/>
    <s v="A2110 Production Operations"/>
    <n v="6313.63"/>
    <n v="9819.44"/>
    <n v="32243500"/>
    <n v="0"/>
    <n v="105716.39344262295"/>
    <n v="32243500"/>
    <n v="0"/>
    <n v="105716.39344262295"/>
    <n v="0"/>
    <m/>
    <n v="0"/>
    <n v="0"/>
    <n v="0"/>
    <n v="0"/>
    <n v="0"/>
    <n v="0"/>
    <s v="Oguta FS  breakfast served 20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809.6994535519116"/>
    <n v="8809.6994535519116"/>
    <n v="8809.6994535519116"/>
    <n v="8809.6994535519116"/>
    <n v="8809.6994535519116"/>
    <n v="8809.6994535519116"/>
    <n v="8809.6994535519116"/>
    <n v="8809.6994535519116"/>
    <n v="8809.6994535519116"/>
    <n v="8809.6994535519116"/>
    <n v="8809.6994535519116"/>
    <n v="8809.6994535519116"/>
    <n v="105716.39344262291"/>
    <n v="31714.918032786885"/>
  </r>
  <r>
    <n v="101326"/>
    <s v="SAC CRP FIXED WING"/>
    <n v="101326"/>
    <s v="SAC CRP FIXED WING"/>
    <s v="IRETI OMOTOSO"/>
    <s v="PRODUCTION"/>
    <n v="415003"/>
    <n v="4150"/>
    <s v="PMM"/>
    <s v="BASE JV"/>
    <s v="PRODUCTION"/>
    <s v="PRODUCTION"/>
    <x v="3"/>
    <s v="Logistics Manager"/>
    <s v="OKEKE, JULIUS"/>
    <s v="SAMUEL.BAJAH@SHELL.COM"/>
    <x v="0"/>
    <s v="OPEX"/>
    <s v="NON SAL"/>
    <s v="N/A"/>
    <s v="N/A"/>
    <s v="C_OPSE_OIL_Z11"/>
    <s v="P235 Direct Management"/>
    <s v="S7200 Services"/>
    <s v="A2340 Overhead"/>
    <n v="2070942.71"/>
    <n v="1351878.3"/>
    <n v="84997158.10180001"/>
    <n v="812496.42454399995"/>
    <n v="1091175.6314351475"/>
    <n v="84997158.10180001"/>
    <n v="812496.42454399995"/>
    <n v="1091175.6314351475"/>
    <n v="0"/>
    <n v="0"/>
    <n v="84997158.10180001"/>
    <n v="812496.42454399995"/>
    <n v="1091175.6314351475"/>
    <n v="0"/>
    <n v="0"/>
    <n v="0"/>
    <s v="FIXED WING (EXECUTIVE JET): PROVISION OF Executive  (MSC) ~33.4% Sharing and SPDC 70% Shar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0931.302619595619"/>
    <n v="90931.302619595619"/>
    <n v="90931.302619595619"/>
    <n v="90931.302619595619"/>
    <n v="90931.302619595619"/>
    <n v="90931.302619595619"/>
    <n v="90931.302619595619"/>
    <n v="90931.302619595619"/>
    <n v="90931.302619595619"/>
    <n v="90931.302619595619"/>
    <n v="90931.302619595619"/>
    <n v="90931.302619595619"/>
    <n v="1091175.6314351477"/>
    <n v="327352.68943054421"/>
  </r>
  <r>
    <s v="O.NG.PAE.RKF.FLB.71300"/>
    <s v="CATERING/ACCOMM/HSEKEEPING RUMUEKPE"/>
    <n v="101276"/>
    <s v="CATERING/ ACCOMMODATION &amp; HOUSEKEEPING IN LAND EAST"/>
    <s v="IRETI OMOTOSO"/>
    <s v="PRODUCTION"/>
    <n v="413001"/>
    <n v="4130"/>
    <s v="OF-MTCE"/>
    <s v="BASE JV"/>
    <s v="PRODUCTION"/>
    <s v="PRODUCTION"/>
    <x v="1"/>
    <s v="Asset Management Integration Lead"/>
    <s v="ADEDIRAN, ADEWALE"/>
    <s v="DENNIS.ONYEBUCHIE@SHELL.COM"/>
    <x v="0"/>
    <s v="OPEX"/>
    <s v="NON SAL"/>
    <s v="N/A"/>
    <s v="N/A"/>
    <s v="N_UMUE_EL1_N03"/>
    <s v="P231 Production Operations"/>
    <s v="S7200 Services"/>
    <s v="A2110 Production Operations"/>
    <n v="-99576.34"/>
    <n v="-27918.55"/>
    <n v="40901250"/>
    <n v="0"/>
    <n v="134102.45901639343"/>
    <n v="40901250"/>
    <n v="0"/>
    <n v="134102.45901639343"/>
    <n v="0"/>
    <m/>
    <n v="0"/>
    <n v="0"/>
    <n v="0"/>
    <n v="0"/>
    <n v="0"/>
    <n v="0"/>
    <s v="Rumuekpe FS  breakfast served 20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175.204918032785"/>
    <n v="11175.204918032785"/>
    <n v="11175.204918032785"/>
    <n v="11175.204918032785"/>
    <n v="11175.204918032785"/>
    <n v="11175.204918032785"/>
    <n v="11175.204918032785"/>
    <n v="11175.204918032785"/>
    <n v="11175.204918032785"/>
    <n v="11175.204918032785"/>
    <n v="11175.204918032785"/>
    <n v="11175.204918032785"/>
    <n v="134102.45901639343"/>
    <n v="40230.737704918029"/>
  </r>
  <r>
    <s v="O.NG.PAE.SUU.ACC.71300"/>
    <s v="PAE.SUPPORT ACCOMODATION OPERATIONS"/>
    <n v="101276"/>
    <s v="CATERING/ ACCOMMODATION &amp; HOUSEKEEPING IN LAND EAST"/>
    <s v="IRETI OMOTOSO"/>
    <s v="PRODUCTION"/>
    <n v="413001"/>
    <n v="4130"/>
    <s v="OF-MTCE"/>
    <s v="BASE JV"/>
    <s v="PRODUCTION"/>
    <s v="PRODUCTION"/>
    <x v="2"/>
    <s v="Asset Management Integration Lead"/>
    <s v="ADEDIRAN, ADEWALE"/>
    <s v="DENNIS.ONYEBUCHIE@SHELL.COM"/>
    <x v="0"/>
    <s v="OPEX"/>
    <s v="NON SAL"/>
    <s v="N/A"/>
    <s v="N/A"/>
    <s v="N/A"/>
    <s v="P231 Production Operations"/>
    <s v="S7200 Services"/>
    <s v="A2110 Production Operations"/>
    <n v="0"/>
    <n v="8176.1"/>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SUU.INF.71300"/>
    <s v="PAE.Support IT Infra. Operations        "/>
    <n v="101276"/>
    <s v="CATERING/ ACCOMMODATION &amp; HOUSEKEEPING IN LAND EAST"/>
    <s v="IRETI OMOTOSO"/>
    <s v="PRODUCTION"/>
    <n v="413001"/>
    <n v="4130"/>
    <s v="OF-MTCE"/>
    <s v="BASE JV"/>
    <s v="PRODUCTION"/>
    <s v="PRODUCTION"/>
    <x v="2"/>
    <s v="Asset Management Integration Lead"/>
    <s v="ADEDIRAN, ADEWALE"/>
    <s v="DENNIS.ONYEBUCHIE@SHELL.COM"/>
    <x v="0"/>
    <s v="OPEX"/>
    <s v="NON SAL"/>
    <s v="N/A"/>
    <s v="N/A"/>
    <s v="N/A"/>
    <s v="P236.03 IT"/>
    <s v="S7200 Services"/>
    <s v="A2340 Overhead"/>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338"/>
    <s v="OVERHEADS, PNCFGL LOGISTICS MANAGEMENT"/>
    <n v="101338"/>
    <s v="OVERHEADS, PNCFGL LOGISTICS MANAGEMENT"/>
    <s v="IRETI OMOTOSO"/>
    <s v="PRODUCTION"/>
    <n v="415002"/>
    <n v="4150"/>
    <s v="G&amp;A"/>
    <s v="BASE JV"/>
    <s v="PRODUCTION"/>
    <s v="PRODUCTION"/>
    <x v="3"/>
    <s v="Logistics Manager"/>
    <s v="OKEKE, JULIUS"/>
    <s v="PETER.AKPOKODJE@SHELL.COM"/>
    <x v="0"/>
    <s v="OPEX"/>
    <s v="NON SAL"/>
    <s v="N/A"/>
    <s v="N/A"/>
    <s v="C_OPSE_OIL_Z11"/>
    <s v="P236.07 Procurement Management"/>
    <s v="S7200 Services"/>
    <s v="A2340 Overhead"/>
    <n v="42188.489999999991"/>
    <n v="126284.66999999997"/>
    <n v="17632303.448275864"/>
    <n v="10124"/>
    <n v="67934.83097795365"/>
    <n v="17632303.448275864"/>
    <n v="10124"/>
    <n v="67934.83097795365"/>
    <n v="0"/>
    <n v="0"/>
    <n v="17632303.448275864"/>
    <n v="10124"/>
    <n v="67934.83097795365"/>
    <n v="17922527.805860069"/>
    <n v="15513.014451863135"/>
    <n v="74275.400700584665"/>
    <s v="Local AIR TRAVEL PHC  - Lago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661.2359148294709"/>
    <n v="5661.2359148294709"/>
    <n v="5661.2359148294709"/>
    <n v="5661.2359148294709"/>
    <n v="5661.2359148294709"/>
    <n v="5661.2359148294709"/>
    <n v="5661.2359148294709"/>
    <n v="5661.2359148294709"/>
    <n v="5661.2359148294709"/>
    <n v="5661.2359148294709"/>
    <n v="5661.2359148294709"/>
    <n v="5661.2359148294709"/>
    <n v="67934.83097795365"/>
    <n v="20380.449293386093"/>
  </r>
  <r>
    <n v="101339"/>
    <s v="LICENCES,FEES/CLEARING AND FORWARDING"/>
    <n v="101339"/>
    <s v="SSC LAND EAST"/>
    <s v="IRETI OMOTOSO"/>
    <s v="PRODUCTION"/>
    <n v="415003"/>
    <n v="4150"/>
    <s v="PMM"/>
    <s v="BASE JV"/>
    <s v="PRODUCTION"/>
    <s v="PRODUCTION"/>
    <x v="3"/>
    <s v="Logistics Manager"/>
    <s v="OKEKE, JULIUS"/>
    <s v="DOMINIK.ATUEGBU@SHELL.COM"/>
    <x v="0"/>
    <s v="OPEX"/>
    <s v="NON SAL"/>
    <s v="N/A"/>
    <s v="N/A"/>
    <s v="C_OPSE_OIL_Z11"/>
    <s v="P236.07 Procurement Management"/>
    <s v="S7200 Services"/>
    <s v="A2340 Overhead"/>
    <n v="385889.6"/>
    <n v="84342.07"/>
    <n v="41567418"/>
    <n v="25380"/>
    <n v="161666.61639344261"/>
    <n v="41567418.000000007"/>
    <n v="25380.000000000004"/>
    <n v="161666.61639344264"/>
    <n v="0"/>
    <n v="0"/>
    <n v="41567418.000000007"/>
    <n v="25380.000000000004"/>
    <n v="161666.61639344261"/>
    <n v="41567418.000000007"/>
    <n v="25380.000000000004"/>
    <n v="161666.61639344264"/>
    <s v="Customs enlightment campaign-Quarterly customs awareness workshop"/>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472.218032786885"/>
    <n v="13472.218032786885"/>
    <n v="13472.218032786885"/>
    <n v="13472.218032786885"/>
    <n v="13472.218032786885"/>
    <n v="13472.218032786885"/>
    <n v="13472.218032786885"/>
    <n v="13472.218032786885"/>
    <n v="13472.218032786885"/>
    <n v="13472.218032786885"/>
    <n v="13472.218032786885"/>
    <n v="13472.218032786885"/>
    <n v="161666.61639344261"/>
    <n v="48499.98491803278"/>
  </r>
  <r>
    <n v="101340"/>
    <s v="KIDNEY ISLAND CATERING"/>
    <n v="101340"/>
    <s v="KIDNEY ISLAND CATERING "/>
    <s v="IRETI OMOTOSO"/>
    <s v="PRODUCTION"/>
    <n v="415003"/>
    <n v="4150"/>
    <s v="PMM"/>
    <s v="BASE JV"/>
    <s v="PRODUCTION"/>
    <s v="PRODUCTION"/>
    <x v="3"/>
    <s v="Logistics Manager"/>
    <s v="OKEKE, JULIUS"/>
    <s v="MICHAEL.SOLUADE@SHELL.COM"/>
    <x v="0"/>
    <s v="OPEX"/>
    <s v="NON SAL"/>
    <s v="N/A"/>
    <s v="N/A"/>
    <s v="N/A"/>
    <s v="P236.07 Procurement Management"/>
    <s v="S7200 Services"/>
    <s v="A2340 Overhead"/>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342"/>
    <s v="SSC TECH MGT AND SUPPORT"/>
    <n v="101342"/>
    <s v="SSC TECH MGT AND SUPPORT"/>
    <s v="IRETI OMOTOSO"/>
    <s v="PRODUCTION"/>
    <n v="415003"/>
    <n v="4150"/>
    <s v="PMM"/>
    <s v="BASE JV"/>
    <s v="PRODUCTION"/>
    <s v="PRODUCTION"/>
    <x v="3"/>
    <s v="Logistics Manager"/>
    <s v="OKEKE, JULIUS"/>
    <s v="PETER.AKPOKODJE@SHELL.COM"/>
    <x v="0"/>
    <s v="OPEX"/>
    <s v="NON SAL"/>
    <s v="N/A"/>
    <s v="N/A"/>
    <s v="C_OPSE_OIL_Z11"/>
    <s v="P236.07 Procurement Management"/>
    <s v="S7200 Services"/>
    <s v="A2340 Overhead"/>
    <n v="336076.59000000008"/>
    <n v="177189.16"/>
    <n v="71528793.103448018"/>
    <n v="50000"/>
    <n v="284520.63312605908"/>
    <n v="71528793.103448033"/>
    <n v="50000"/>
    <n v="284520.63312605914"/>
    <n v="0"/>
    <n v="0"/>
    <n v="71528793.103448033"/>
    <n v="50000"/>
    <n v="284520.63312605914"/>
    <n v="71528793.103448033"/>
    <n v="50000"/>
    <n v="284520.63312605914"/>
    <s v="Logistics System Application development &amp; GLMS Application. Logistics Integrated Delivery Serv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710.052760504921"/>
    <n v="23710.052760504921"/>
    <n v="23710.052760504921"/>
    <n v="23710.052760504921"/>
    <n v="23710.052760504921"/>
    <n v="23710.052760504921"/>
    <n v="23710.052760504921"/>
    <n v="23710.052760504921"/>
    <n v="23710.052760504921"/>
    <n v="23710.052760504921"/>
    <n v="23710.052760504921"/>
    <n v="23710.052760504921"/>
    <n v="284520.63312605902"/>
    <n v="85356.189937817719"/>
  </r>
  <r>
    <n v="101343"/>
    <s v="SSC SUPPORT SERVICES EAST"/>
    <n v="101343"/>
    <s v="SSC SUPPORT SERVICES EAST"/>
    <s v="IRETI OMOTOSO"/>
    <s v="PRODUCTION"/>
    <n v="415003"/>
    <n v="4150"/>
    <s v="PMM"/>
    <s v="BASE JV"/>
    <s v="PRODUCTION"/>
    <s v="PRODUCTION"/>
    <x v="3"/>
    <s v="Logistics Manager"/>
    <s v="OKEKE, JULIUS"/>
    <s v="EDOGHOGHO.ENAIBRE@SHELL.COM"/>
    <x v="0"/>
    <s v="OPEX"/>
    <s v="NON SAL"/>
    <s v="N/A"/>
    <s v="N/A"/>
    <s v="C_OPSE_OIL_Z11"/>
    <s v="P236.07 Procurement Management"/>
    <s v="S7200 Services"/>
    <s v="A2340 Overhead"/>
    <n v="33498.410000000003"/>
    <n v="20331.939999999999"/>
    <n v="7614500"/>
    <n v="0"/>
    <n v="24965.573770491803"/>
    <n v="7614500"/>
    <n v="0"/>
    <n v="24965.573770491803"/>
    <n v="0"/>
    <n v="0"/>
    <n v="7614500"/>
    <n v="0"/>
    <n v="24965.573770491803"/>
    <n v="7614500"/>
    <n v="0"/>
    <n v="24965.573770491803"/>
    <s v="LEAK DETECTION SERVICES-LAND LOCATIONS INCLUDING AVIATION TANKS EAST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80.4644808743169"/>
    <n v="2080.4644808743169"/>
    <n v="2080.4644808743169"/>
    <n v="2080.4644808743169"/>
    <n v="2080.4644808743169"/>
    <n v="2080.4644808743169"/>
    <n v="2080.4644808743169"/>
    <n v="2080.4644808743169"/>
    <n v="2080.4644808743169"/>
    <n v="2080.4644808743169"/>
    <n v="2080.4644808743169"/>
    <n v="2080.4644808743169"/>
    <n v="24965.57377049181"/>
    <n v="7489.6721311475403"/>
  </r>
  <r>
    <s v="O.NG.PAE.SUU.INF.724FP"/>
    <s v="PAE.SUPPORT IT INFRA. PREV."/>
    <n v="101276"/>
    <s v="CATERING/ ACCOMMODATION &amp; HOUSEKEEPING IN LAND EAST"/>
    <s v="IRETI OMOTOSO"/>
    <s v="PRODUCTION"/>
    <n v="413001"/>
    <n v="4130"/>
    <s v="OF-MTCE"/>
    <s v="BASE JV"/>
    <s v="PRODUCTION"/>
    <s v="PRODUCTION"/>
    <x v="2"/>
    <s v="Asset Management Integration Lead"/>
    <s v="ADEDIRAN, ADEWALE"/>
    <s v="DENNIS.ONYEBUCHIE@SHELL.COM"/>
    <x v="0"/>
    <s v="OPEX"/>
    <s v="NON SAL"/>
    <s v="N/A"/>
    <s v="N/A"/>
    <s v="N/A"/>
    <s v="P236.03 IT"/>
    <s v="S7200 Services"/>
    <s v="A2340 Overhead"/>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SUU.PSA.71300"/>
    <s v="PAE SUPPORT ACCOMODATION OPERATIONS"/>
    <n v="101276"/>
    <s v="CATERING/ ACCOMMODATION &amp; HOUSEKEEPING IN LAND EAST"/>
    <s v="IRETI OMOTOSO"/>
    <s v="PRODUCTION"/>
    <n v="413001"/>
    <n v="4130"/>
    <s v="OF-MTCE"/>
    <s v="BASE JV"/>
    <s v="PRODUCTION"/>
    <s v="PRODUCTION"/>
    <x v="2"/>
    <s v="Asset Management Integration Lead"/>
    <s v="ADEDIRAN, ADEWALE"/>
    <s v="DENNIS.ONYEBUCHIE@SHELL.COM"/>
    <x v="0"/>
    <s v="OPEX"/>
    <s v="NON SAL"/>
    <s v="N/A"/>
    <s v="N/A"/>
    <s v="N/A"/>
    <s v="P231 Production Operations"/>
    <s v="S7200 Services"/>
    <s v="A2110 Production Operations"/>
    <n v="742.67"/>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UBF.FLB.71300"/>
    <s v="CATERING/ACCOMM/HSEKEEPING UBIE"/>
    <n v="101276"/>
    <s v="CATERING/ ACCOMMODATION &amp; HOUSEKEEPING IN LAND EAST"/>
    <s v="IRETI OMOTOSO"/>
    <s v="PRODUCTION"/>
    <n v="413001"/>
    <n v="4130"/>
    <s v="OF-MTCE"/>
    <s v="BASE JV"/>
    <s v="PRODUCTION"/>
    <s v="PRODUCTION"/>
    <x v="2"/>
    <s v="Asset Management Integration Lead"/>
    <s v="ADEDIRAN, ADEWALE"/>
    <s v="DENNIS.ONYEBUCHIE@SHELL.COM"/>
    <x v="0"/>
    <s v="OPEX"/>
    <s v="NON SAL"/>
    <s v="N/A"/>
    <s v="N/A"/>
    <s v="N_NUNR_EL2_N03"/>
    <s v="P231 Production Operations"/>
    <s v="S7200 Services"/>
    <s v="A2110 Production Operations"/>
    <n v="-62.54"/>
    <n v="0"/>
    <n v="6110400"/>
    <n v="0"/>
    <n v="20034.098360655738"/>
    <n v="6110400"/>
    <n v="0"/>
    <n v="20034.098360655738"/>
    <n v="0"/>
    <m/>
    <n v="0"/>
    <n v="0"/>
    <n v="0"/>
    <n v="0"/>
    <n v="0"/>
    <n v="0"/>
    <s v="Ubie FS  Lunch served 4 field personnel (Station attendants on dut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69.5081967213114"/>
    <n v="1669.5081967213114"/>
    <n v="1669.5081967213114"/>
    <n v="1669.5081967213114"/>
    <n v="1669.5081967213114"/>
    <n v="1669.5081967213114"/>
    <n v="1669.5081967213114"/>
    <n v="1669.5081967213114"/>
    <n v="1669.5081967213114"/>
    <n v="1669.5081967213114"/>
    <n v="1669.5081967213114"/>
    <n v="1669.5081967213114"/>
    <n v="20034.098360655738"/>
    <n v="6010.2295081967213"/>
  </r>
  <r>
    <s v="O.NG.PAE.UCF.FLB.71300"/>
    <s v="CATERING/ACCOMM/HSEKEEPING UMUECHEM"/>
    <n v="101276"/>
    <s v="CATERING/ ACCOMMODATION &amp; HOUSEKEEPING IN LAND EAST"/>
    <s v="IRETI OMOTOSO"/>
    <s v="PRODUCTION"/>
    <n v="413001"/>
    <n v="4130"/>
    <s v="OF-MTCE"/>
    <s v="BASE JV"/>
    <s v="PRODUCTION"/>
    <s v="PRODUCTION"/>
    <x v="1"/>
    <s v="Asset Management Integration Lead"/>
    <s v="ADEDIRAN, ADEWALE"/>
    <s v="DENNIS.ONYEBUCHIE@SHELL.COM"/>
    <x v="0"/>
    <s v="OPEX"/>
    <s v="NON SAL"/>
    <s v="N/A"/>
    <s v="N/A"/>
    <s v="N_UMUE_EL1_N03"/>
    <s v="P231 Production Operations"/>
    <s v="S7200 Services"/>
    <s v="A2110 Production Operations"/>
    <n v="1140.1600000000001"/>
    <n v="67.12"/>
    <n v="12285940"/>
    <n v="0"/>
    <n v="40281.770491803276"/>
    <n v="12285940"/>
    <n v="0"/>
    <n v="40281.770491803276"/>
    <n v="0"/>
    <m/>
    <n v="0"/>
    <n v="0"/>
    <n v="0"/>
    <n v="0"/>
    <n v="0"/>
    <n v="0"/>
    <s v="Water supplied for 10 field personnel, small bottles/2 per/d),"/>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356.8142076502727"/>
    <n v="3356.8142076502727"/>
    <n v="3356.8142076502727"/>
    <n v="3356.8142076502727"/>
    <n v="3356.8142076502727"/>
    <n v="3356.8142076502727"/>
    <n v="3356.8142076502727"/>
    <n v="3356.8142076502727"/>
    <n v="3356.8142076502727"/>
    <n v="3356.8142076502727"/>
    <n v="3356.8142076502727"/>
    <n v="3356.8142076502727"/>
    <n v="40281.770491803269"/>
    <n v="12084.531147540982"/>
  </r>
  <r>
    <n v="101349"/>
    <s v="SSC MARINE LIGHT VESSELS WEST"/>
    <n v="101349"/>
    <s v="SSC MARINE LIGHT VESSELS WEST"/>
    <s v="IRETI OMOTOSO"/>
    <s v="PRODUCTION"/>
    <n v="415003"/>
    <n v="4150"/>
    <s v="PMM"/>
    <s v="BASE JV"/>
    <s v="PRODUCTION"/>
    <s v="PRODUCTION"/>
    <x v="3"/>
    <s v="Logistics Manager"/>
    <s v="OKEKE, JULIUS"/>
    <s v="MICHAEL.SOLUADE@SHELL.COM"/>
    <x v="0"/>
    <s v="OPEX"/>
    <s v="NON SAL"/>
    <s v="N/A"/>
    <s v="N/A"/>
    <s v="N/A"/>
    <s v="P231 Production Operations"/>
    <s v="S7200 Services"/>
    <s v="A2110 Production Operations"/>
    <n v="0.0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DCF.FLB.71300"/>
    <s v="CATERING/ACCOMM/HSEKEEPING DIEBU CREEK"/>
    <n v="101276"/>
    <s v="CATERING/ ACCOMMODATION &amp; HOUSEKEEPING IN LAND EAST"/>
    <s v="IRETI OMOTOSO"/>
    <s v="PRODUCTION"/>
    <n v="413001"/>
    <n v="4130"/>
    <s v="OF-MTCE"/>
    <s v="BASE JV"/>
    <s v="PRODUCTION"/>
    <s v="PRODUCTION"/>
    <x v="2"/>
    <s v="Asset Management Integration Lead"/>
    <s v="ADEDIRAN, ADEWALE"/>
    <s v="DENNIS.ONYEBUCHIE@SHELL.COM"/>
    <x v="0"/>
    <s v="OPEX"/>
    <s v="NON SAL"/>
    <s v="N/A"/>
    <s v="N/A"/>
    <s v="N_DBUC_EL2_N03"/>
    <s v="P231 Production Operations"/>
    <s v="S7200 Services"/>
    <s v="A2110 Production Operations"/>
    <n v="310907.92"/>
    <n v="453059.66"/>
    <n v="6110400"/>
    <n v="0"/>
    <n v="20034.098360655738"/>
    <n v="6110400"/>
    <n v="0"/>
    <n v="20034.098360655738"/>
    <n v="0"/>
    <m/>
    <n v="0"/>
    <n v="0"/>
    <n v="0"/>
    <n v="0"/>
    <n v="0"/>
    <n v="0"/>
    <s v="Diebu Creek FS  Lunch served 4 field personnel (Station attendants on dut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69.5081967213114"/>
    <n v="1669.5081967213114"/>
    <n v="1669.5081967213114"/>
    <n v="1669.5081967213114"/>
    <n v="1669.5081967213114"/>
    <n v="1669.5081967213114"/>
    <n v="1669.5081967213114"/>
    <n v="1669.5081967213114"/>
    <n v="1669.5081967213114"/>
    <n v="1669.5081967213114"/>
    <n v="1669.5081967213114"/>
    <n v="1669.5081967213114"/>
    <n v="20034.098360655738"/>
    <n v="6010.2295081967213"/>
  </r>
  <r>
    <s v="O.NG.PBE.NUF.FLB.71300"/>
    <s v="CATERING/ACCOMM/HSEKEEPING NUN RIVER"/>
    <n v="101276"/>
    <s v="CATERING/ ACCOMMODATION &amp; HOUSEKEEPING IN LAND EAST"/>
    <s v="IRETI OMOTOSO"/>
    <s v="PRODUCTION"/>
    <n v="413001"/>
    <n v="4130"/>
    <s v="OF-MTCE"/>
    <s v="BASE JV"/>
    <s v="PRODUCTION"/>
    <s v="PRODUCTION"/>
    <x v="2"/>
    <s v="Asset Management Integration Lead"/>
    <s v="ADEDIRAN, ADEWALE"/>
    <s v="DENNIS.ONYEBUCHIE@SHELL.COM"/>
    <x v="0"/>
    <s v="OPEX"/>
    <s v="NON SAL"/>
    <s v="N/A"/>
    <s v="N/A"/>
    <s v="N_NUNR_EL2_N03"/>
    <s v="P231 Production Operations"/>
    <s v="S7200 Services"/>
    <s v="A2110 Production Operations"/>
    <n v="138449.57999999999"/>
    <n v="-9913.89"/>
    <n v="96994109"/>
    <n v="0"/>
    <n v="318013.47213114752"/>
    <n v="96994109"/>
    <n v="0"/>
    <n v="318013.47213114752"/>
    <n v="0"/>
    <m/>
    <n v="0"/>
    <n v="0"/>
    <n v="0"/>
    <n v="0"/>
    <n v="0"/>
    <n v="0"/>
    <s v="Nun River FS  Lunch served 40 field personnel (including the daily workers from the community - waste mgt, chemical handlers, WTP &amp; STP workers, station attendants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501.122677595624"/>
    <n v="26501.122677595624"/>
    <n v="26501.122677595624"/>
    <n v="26501.122677595624"/>
    <n v="26501.122677595624"/>
    <n v="26501.122677595624"/>
    <n v="26501.122677595624"/>
    <n v="26501.122677595624"/>
    <n v="26501.122677595624"/>
    <n v="26501.122677595624"/>
    <n v="26501.122677595624"/>
    <n v="26501.122677595624"/>
    <n v="318013.47213114752"/>
    <n v="95404.041639344257"/>
  </r>
  <r>
    <s v="O.NG.PBE.SUU.INF.724FP"/>
    <s v="PBE.Support IT Infrastructure Prev."/>
    <n v="101276"/>
    <s v="CATERING/ ACCOMMODATION &amp; HOUSEKEEPING IN LAND EAST"/>
    <s v="IRETI OMOTOSO"/>
    <s v="PRODUCTION"/>
    <n v="413001"/>
    <n v="4130"/>
    <s v="OF-MTCE"/>
    <s v="BASE JV"/>
    <s v="PRODUCTION"/>
    <s v="PRODUCTION"/>
    <x v="2"/>
    <s v="Asset Management Integration Lead"/>
    <s v="ADEDIRAN, ADEWALE"/>
    <s v="DENNIS.ONYEBUCHIE@SHELL.COM"/>
    <x v="0"/>
    <s v="OPEX"/>
    <s v="NON SAL"/>
    <s v="N/A"/>
    <s v="N/A"/>
    <s v="N/A"/>
    <s v="P231 Production Operations"/>
    <s v="S7200 Services"/>
    <s v="A2340 Overhead"/>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292"/>
    <s v="PSE-REMEDIATION"/>
    <n v="101292"/>
    <s v="PSE-REMEDIATION"/>
    <s v="IRETI OMOTOSO"/>
    <s v="PRODUCTION"/>
    <n v="415006"/>
    <n v="4150"/>
    <s v="HSE"/>
    <s v="BASE JV"/>
    <s v="PRODUCTION"/>
    <s v="PRODUCTION"/>
    <x v="0"/>
    <s v="_x0009_Remediation &amp; OSR Manager                                                       "/>
    <s v="AGUEGBOH, OBIORA"/>
    <s v="DAMIAN-PAUL.AGUIYI@SHELL.COM"/>
    <x v="0"/>
    <s v="OPEX"/>
    <s v="NON SAL"/>
    <s v="N/A"/>
    <s v="N/A"/>
    <s v="N/A"/>
    <s v="P244.01 Other Production Expenses"/>
    <s v="S7200 Services"/>
    <s v="A2340 Overhead"/>
    <n v="6209.73"/>
    <n v="33396.54"/>
    <n v="0"/>
    <n v="0"/>
    <n v="0"/>
    <n v="0"/>
    <n v="0"/>
    <n v="0"/>
    <n v="0"/>
    <n v="0"/>
    <n v="1670660934.8683822"/>
    <n v="4777824"/>
    <n v="10255400.83563404"/>
    <n v="1667149593.4468422"/>
    <n v="4783542.5118589392"/>
    <n v="10249606.752668258"/>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REM.GPS.71300"/>
    <s v="PSE-REMEDIATION GPHSL"/>
    <n v="101292"/>
    <s v="PSE-REMEDIATION"/>
    <s v="IRETI OMOTOSO"/>
    <s v="PRODUCTION"/>
    <n v="415006"/>
    <n v="4150"/>
    <s v="HSE"/>
    <s v="BASE JV"/>
    <s v="PRODUCTION"/>
    <s v="PRODUCTION"/>
    <x v="0"/>
    <s v="_x0009_Remediation &amp; OSR Manager                                                       "/>
    <s v="AGUEGBOH, OBIORA"/>
    <s v="DAMIAN-PAUL.AGUIYI@SHELL.COM"/>
    <x v="0"/>
    <s v="OPEX"/>
    <s v="NON SAL"/>
    <s v="N/A"/>
    <s v="N/A"/>
    <s v="C_OPSE_OIL_Z11"/>
    <s v="P244.01 Other Production Expenses"/>
    <s v="S7200 Services"/>
    <s v="A2110 Production Operations"/>
    <n v="812057.99999999977"/>
    <n v="157937.07"/>
    <n v="87221774.183852255"/>
    <n v="281830.40000000002"/>
    <n v="567803.430110991"/>
    <n v="40424656.18"/>
    <n v="127095.2"/>
    <n v="259635.05632786884"/>
    <n v="-308168.37378312217"/>
    <s v="REDUCTION IN SCOPE - DROP IN THE NUMBER OF SITES TO BE REMDIATEDN AND THE ESTIMATED COST OF REMEDIATION"/>
    <n v="0"/>
    <n v="0"/>
    <n v="0"/>
    <n v="0"/>
    <n v="0"/>
    <n v="0"/>
    <s v=" Remediation of 6 existing spill sit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7316.952509249248"/>
    <n v="47316.952509249248"/>
    <n v="47316.952509249248"/>
    <n v="47316.952509249248"/>
    <n v="47316.952509249248"/>
    <n v="47316.952509249248"/>
    <n v="47316.952509249248"/>
    <n v="47316.952509249248"/>
    <n v="47316.952509249248"/>
    <n v="47316.952509249248"/>
    <n v="47316.952509249248"/>
    <n v="47316.952509249248"/>
    <n v="567803.43011099112"/>
    <n v="170341.02903329729"/>
  </r>
  <r>
    <s v="O.NG.PPE.REM.NCT.71300"/>
    <s v="PSE-REMEDIATION NCTL"/>
    <n v="101292"/>
    <s v="PSE-REMEDIATION"/>
    <s v="IRETI OMOTOSO"/>
    <s v="PRODUCTION"/>
    <n v="415006"/>
    <n v="4150"/>
    <s v="HSE"/>
    <s v="BASE JV"/>
    <s v="PRODUCTION"/>
    <s v="PRODUCTION"/>
    <x v="0"/>
    <s v="_x0009_Remediation &amp; OSR Manager                                                       "/>
    <s v="AGUEGBOH, OBIORA"/>
    <s v="DAMIAN-PAUL.AGUIYI@SHELL.COM"/>
    <x v="0"/>
    <s v="OPEX"/>
    <s v="NON SAL"/>
    <s v="N/A"/>
    <s v="N/A"/>
    <s v="C_OPSE_OIL_Z11"/>
    <s v="P244.01 Other Production Expenses"/>
    <s v="S7200 Services"/>
    <s v="A2110 Production Operations"/>
    <n v="6051.5399999999991"/>
    <n v="2242.34"/>
    <n v="80860504.183852255"/>
    <n v="219430.39999999999"/>
    <n v="484546.80716017133"/>
    <n v="34063386.18"/>
    <n v="64695.199999999997"/>
    <n v="176378.43337704916"/>
    <n v="-308168.37378312217"/>
    <s v="REDUCTION IN SCOPE - DROP IN THE NUMBER OF SITES TO BE REMDIATEDN AND THE ESTIMATED COST OF REMEDIATION"/>
    <n v="0"/>
    <n v="0"/>
    <n v="0"/>
    <n v="0"/>
    <n v="0"/>
    <n v="0"/>
    <s v=" Remediation of 10 existing spill sit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0378.900596680942"/>
    <n v="40378.900596680942"/>
    <n v="40378.900596680942"/>
    <n v="40378.900596680942"/>
    <n v="40378.900596680942"/>
    <n v="40378.900596680942"/>
    <n v="40378.900596680942"/>
    <n v="40378.900596680942"/>
    <n v="40378.900596680942"/>
    <n v="40378.900596680942"/>
    <n v="40378.900596680942"/>
    <n v="40378.900596680942"/>
    <n v="484546.80716017127"/>
    <n v="145364.04214805141"/>
  </r>
  <r>
    <s v="O.NG.PPE.REM.TEP.71300"/>
    <s v="PSE-REMEDIATION TEP"/>
    <n v="101292"/>
    <s v="PSE-REMEDIATION"/>
    <s v="IRETI OMOTOSO"/>
    <s v="PRODUCTION"/>
    <n v="415006"/>
    <n v="4150"/>
    <s v="HSE"/>
    <s v="BASE JV"/>
    <s v="PRODUCTION"/>
    <s v="PRODUCTION"/>
    <x v="0"/>
    <s v="_x0009_Remediation &amp; OSR Manager                                                       "/>
    <s v="AGUEGBOH, OBIORA"/>
    <s v="DAMIAN-PAUL.AGUIYI@SHELL.COM"/>
    <x v="0"/>
    <s v="OPEX"/>
    <s v="NON SAL"/>
    <s v="N/A"/>
    <s v="N/A"/>
    <s v="C_OPSE_OIL_Z11"/>
    <s v="P244.01 Other Production Expenses"/>
    <s v="S7200 Services"/>
    <s v="A2340 Overhead"/>
    <n v="11029.73"/>
    <n v="83726.460000000021"/>
    <n v="246561006.55155671"/>
    <n v="658291.19999999995"/>
    <n v="1466687.9427919891"/>
    <n v="119459007.55"/>
    <n v="238245.6"/>
    <n v="629914.47721311473"/>
    <n v="-836773.46557887434"/>
    <s v="REDUCTION IN SCOPE - DROP IN THE NUMBER OF SITES TO BE REMDIATEDN AND THE ESTIMATED COST OF REMEDIATION"/>
    <n v="0"/>
    <n v="0"/>
    <n v="0"/>
    <n v="0"/>
    <n v="0"/>
    <n v="0"/>
    <s v=" Remediation of 20 existing spill sit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2223.99523266575"/>
    <n v="122223.99523266575"/>
    <n v="122223.99523266575"/>
    <n v="122223.99523266575"/>
    <n v="122223.99523266575"/>
    <n v="122223.99523266575"/>
    <n v="122223.99523266575"/>
    <n v="122223.99523266575"/>
    <n v="122223.99523266575"/>
    <n v="122223.99523266575"/>
    <n v="122223.99523266575"/>
    <n v="122223.99523266575"/>
    <n v="1466687.9427919888"/>
    <n v="440006.3828375967"/>
  </r>
  <r>
    <s v="O.NG.PPE.REM.TNP.71300"/>
    <s v="PSE-REMEDIATION TNP"/>
    <n v="101292"/>
    <s v="PSE-REMEDIATION"/>
    <s v="IRETI OMOTOSO"/>
    <s v="PRODUCTION"/>
    <n v="415006"/>
    <n v="4150"/>
    <s v="HSE"/>
    <s v="BASE JV"/>
    <s v="PRODUCTION"/>
    <s v="PRODUCTION"/>
    <x v="0"/>
    <s v="_x0009_Remediation &amp; OSR Manager                                                       "/>
    <s v="AGUEGBOH, OBIORA"/>
    <s v="DAMIAN-PAUL.AGUIYI@SHELL.COM"/>
    <x v="0"/>
    <s v="OPEX"/>
    <s v="NON SAL"/>
    <s v="N/A"/>
    <s v="N/A"/>
    <s v="C_OPSE_OIL_Z11"/>
    <s v="P244.01 Other Production Expenses"/>
    <s v="S7200 Services"/>
    <s v="A2110 Production Operations"/>
    <n v="3080519.3200000003"/>
    <n v="3463371.6099999994"/>
    <n v="1030806612.8975642"/>
    <n v="2959980.8"/>
    <n v="6339674.6127788983"/>
    <n v="435211051.89999998"/>
    <n v="1025810.4"/>
    <n v="2452731.8816393442"/>
    <n v="-3886942.7311395542"/>
    <s v="REDUCTION IN SCOPE - DROP IN THE NUMBER OF SITES TO BE REMDIATEDN AND THE ESTIMATED COST OF REMEDIATION"/>
    <n v="0"/>
    <n v="0"/>
    <n v="0"/>
    <n v="0"/>
    <n v="0"/>
    <n v="0"/>
    <s v=" Remediation of existing spill sit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28306.21773157478"/>
    <n v="528306.21773157478"/>
    <n v="528306.21773157478"/>
    <n v="528306.21773157478"/>
    <n v="528306.21773157478"/>
    <n v="528306.21773157478"/>
    <n v="528306.21773157478"/>
    <n v="528306.21773157478"/>
    <n v="528306.21773157478"/>
    <n v="528306.21773157478"/>
    <n v="528306.21773157478"/>
    <n v="528306.21773157478"/>
    <n v="6339674.6127788955"/>
    <n v="1901902.3838336694"/>
  </r>
  <r>
    <s v="O.NG.PPE.REM.TRP.71300"/>
    <s v="PSE-REMEDIATION TRP"/>
    <n v="101292"/>
    <s v="PSE-REMEDIATION"/>
    <s v="IRETI OMOTOSO"/>
    <s v="PRODUCTION"/>
    <n v="415006"/>
    <n v="4150"/>
    <s v="HSE"/>
    <s v="BASE JV"/>
    <s v="PRODUCTION"/>
    <s v="PRODUCTION"/>
    <x v="0"/>
    <s v="_x0009_Remediation &amp; OSR Manager                                                       "/>
    <s v="AGUEGBOH, OBIORA"/>
    <s v="DAMIAN-PAUL.AGUIYI@SHELL.COM"/>
    <x v="0"/>
    <s v="OPEX"/>
    <s v="NON SAL"/>
    <s v="N/A"/>
    <s v="N/A"/>
    <s v="C_OPSE_OIL_Z11"/>
    <s v="P244.01 Other Production Expenses"/>
    <s v="S7200 Services"/>
    <s v="A2340 Overhead"/>
    <n v="-0.01"/>
    <n v="228355.19999999998"/>
    <n v="225211037.05155671"/>
    <n v="658291.19999999995"/>
    <n v="1396688.0427919892"/>
    <n v="98109038.049999997"/>
    <n v="238245.6"/>
    <n v="559914.57721311471"/>
    <n v="-836773.46557887446"/>
    <s v="REDUCTION IN SCOPE - DROP IN THE NUMBER OF SITES TO BE REMDIATEDN AND THE ESTIMATED COST OF REMEDIATION"/>
    <n v="0"/>
    <n v="0"/>
    <n v="0"/>
    <n v="0"/>
    <n v="0"/>
    <n v="0"/>
    <s v=" Remediation of 20 existing spill sit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6390.67023266575"/>
    <n v="116390.67023266575"/>
    <n v="116390.67023266575"/>
    <n v="116390.67023266575"/>
    <n v="116390.67023266575"/>
    <n v="116390.67023266575"/>
    <n v="116390.67023266575"/>
    <n v="116390.67023266575"/>
    <n v="116390.67023266575"/>
    <n v="116390.67023266575"/>
    <n v="116390.67023266575"/>
    <n v="116390.67023266575"/>
    <n v="1396688.0427919889"/>
    <n v="419006.41283759673"/>
  </r>
  <r>
    <n v="101325"/>
    <s v="SAC CRP ROTARY WING"/>
    <n v="101325"/>
    <s v="SAC CRP ROTARY WING"/>
    <s v="IRETI OMOTOSO"/>
    <s v="PRODUCTION"/>
    <n v="414001"/>
    <n v="4140"/>
    <s v="PMM"/>
    <s v="BASE JV"/>
    <s v="PRODUCTION"/>
    <s v="PRODUCTION"/>
    <x v="3"/>
    <s v="Logistics Manager"/>
    <s v="OKEKE, JULIUS"/>
    <s v="SAMUEL.BAJAH@SHELL.COM"/>
    <x v="0"/>
    <s v="OPEX"/>
    <s v="NON SAL"/>
    <s v="N/A"/>
    <s v="N/A"/>
    <s v="C_OPSE_OIL_Z11"/>
    <s v="P231 Production Operations"/>
    <s v="S7200 Services"/>
    <s v="A2110 Production Operations"/>
    <n v="28372599.009999998"/>
    <n v="24107103.379999999"/>
    <n v="2188735222.2346005"/>
    <n v="21532255.110199999"/>
    <n v="28708436.166706886"/>
    <n v="2188735222.2346005"/>
    <n v="21532255.110199999"/>
    <n v="28708436.166706886"/>
    <n v="0"/>
    <n v="0"/>
    <n v="2188735222.2346001"/>
    <n v="21532255.110200003"/>
    <n v="28708436.166706886"/>
    <n v="2188736218.7029982"/>
    <n v="21533248.455381658"/>
    <n v="28709432.778998047"/>
    <s v="ROTARY: Provision Helicopter services(AW139)- Monthly Standing Charge (MSC) for Aircraft 3 AW139 Helicopter (unified Rates) (5.28 = 12 *0.435). 0.435 baseload"/>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92369.6805589069"/>
    <n v="2392369.6805589069"/>
    <n v="2392369.6805589069"/>
    <n v="2392369.6805589069"/>
    <n v="2392369.6805589069"/>
    <n v="2392369.6805589069"/>
    <n v="2392369.6805589069"/>
    <n v="2392369.6805589069"/>
    <n v="2392369.6805589069"/>
    <n v="2392369.6805589069"/>
    <n v="2392369.6805589069"/>
    <n v="2392369.6805589069"/>
    <n v="28708436.166706875"/>
    <n v="8612530.8500120658"/>
  </r>
  <r>
    <s v="O.NG.PBE.BEL.FAC.71300A"/>
    <s v="BELEMA FS + GAS PLANT  AVIATION"/>
    <n v="101325"/>
    <s v="SAC CRP ROTARY WING"/>
    <s v="IRETI OMOTOSO"/>
    <s v="PRODUCTION"/>
    <n v="413001"/>
    <n v="4130"/>
    <s v="PMM"/>
    <s v="BASE JV"/>
    <s v="PRODUCTION"/>
    <s v="PRODUCTION"/>
    <x v="5"/>
    <s v="Asset Management Integration Lead"/>
    <s v="AZUBUIKE, JOHN"/>
    <s v="SAMUEL.BAJAH@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1F.FAC.71300A"/>
    <s v="NEMBE 1 FLOW STATION + AGG AVIATION"/>
    <n v="101325"/>
    <s v="SAC CRP ROTARY WING"/>
    <s v="IRETI OMOTOSO"/>
    <s v="PRODUCTION"/>
    <n v="413001"/>
    <n v="4130"/>
    <s v="PMM"/>
    <s v="BASE JV"/>
    <s v="PRODUCTION"/>
    <s v="PRODUCTION"/>
    <x v="5"/>
    <s v="Asset Management Integration Lead"/>
    <s v="AZUBUIKE, JOHN"/>
    <s v="SAMUEL.BAJAH@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TF.FAC.71300A"/>
    <s v="PBW OTUMARA F/S FACIL AVIATION"/>
    <n v="101325"/>
    <s v="SAC CRP ROTARY WING"/>
    <s v="IRETI OMOTOSO"/>
    <s v="PRODUCTION"/>
    <n v="413001"/>
    <n v="4130"/>
    <s v="PMM"/>
    <s v="BASE JV"/>
    <s v="PRODUCTION"/>
    <s v="PRODUCTION"/>
    <x v="6"/>
    <s v="Asset Management Integration Lead"/>
    <s v="COOKEY, GABRIEL"/>
    <s v="SAMUEL.BAJAH@SHELL.COM"/>
    <x v="0"/>
    <s v="OPEX"/>
    <s v="NON SAL"/>
    <s v="N/A"/>
    <s v="N/A"/>
    <s v="N/A"/>
    <s v="P231 Production Operations"/>
    <s v="S7200 Services"/>
    <s v="A2110 Production Operations"/>
    <n v="158.15"/>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2F.FAC.71300A"/>
    <s v="CAWC 2 F/S + AGG AVIATION "/>
    <n v="101325"/>
    <s v="SAC CRP ROTARY WING"/>
    <s v="IRETI OMOTOSO"/>
    <s v="PRODUCTION"/>
    <n v="413001"/>
    <n v="4130"/>
    <s v="PMM"/>
    <s v="BASE JV"/>
    <s v="PRODUCTION"/>
    <s v="PRODUCTION"/>
    <x v="5"/>
    <s v="Asset Management Integration Lead"/>
    <s v="AZUBUIKE, JOHN"/>
    <s v="SAMUEL.BAJAH@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TNF.FAC.71300A"/>
    <s v="PCW TUNU F/S FACILAVIATION"/>
    <n v="101325"/>
    <s v="SAC CRP ROTARY WING"/>
    <s v="IRETI OMOTOSO"/>
    <s v="PRODUCTION"/>
    <n v="413001"/>
    <n v="4130"/>
    <s v="PMM"/>
    <s v="BASE JV"/>
    <s v="PRODUCTION"/>
    <s v="PRODUCTION"/>
    <x v="6"/>
    <s v="Asset Management Integration Lead"/>
    <s v="COOKEY, GABRIEL"/>
    <s v="SAMUEL.BAJAH@SHELL.COM"/>
    <x v="0"/>
    <s v="OPEX"/>
    <s v="NON SAL"/>
    <s v="N/A"/>
    <s v="N/A"/>
    <s v="N/A"/>
    <s v="P231 Production Operations"/>
    <s v="S7200 Services"/>
    <s v="A2110 Production Operations"/>
    <n v="119.75"/>
    <n v="2736.81"/>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TW.LOG.FAC.71300"/>
    <s v="FOT AVIATION COMMON COST"/>
    <n v="101325"/>
    <s v="SAC CRP ROTARY WING"/>
    <s v="IRETI OMOTOSO"/>
    <s v="PRODUCTION"/>
    <n v="413001"/>
    <n v="4130"/>
    <s v="PMM"/>
    <s v="BASE JV"/>
    <s v="PRODUCTION"/>
    <s v="PRODUCTION"/>
    <x v="6"/>
    <s v="Forcados Terminal Installation Manager"/>
    <s v="COOKEY, GABRIEL"/>
    <s v="SAMUEL.BAJAH@SHELL.COM"/>
    <x v="0"/>
    <s v="OPEX"/>
    <s v="NON SAL"/>
    <s v="N/A"/>
    <s v="N/A"/>
    <s v="N/A"/>
    <s v="P231 Production Operations"/>
    <s v="S7200 Services"/>
    <s v="A2110 Production Operations"/>
    <n v="2734.88"/>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345"/>
    <s v="SSC LAND LIGHT VEHICLES EAST"/>
    <n v="101345"/>
    <s v="SSC LAND LIGHT VEHICLES EAST"/>
    <s v="IRETI OMOTOSO"/>
    <s v="PRODUCTION"/>
    <n v="415003"/>
    <n v="4150"/>
    <s v="PMM"/>
    <s v="BASE JV"/>
    <s v="PRODUCTION"/>
    <s v="PRODUCTION"/>
    <x v="3"/>
    <s v="Logistics Manager"/>
    <s v="OKEKE, JULIUS"/>
    <s v="DOMINIK.ATUEGBU@SHELL.COM"/>
    <x v="0"/>
    <s v="OPEX"/>
    <s v="NON SAL"/>
    <s v="N/A"/>
    <s v="N/A"/>
    <s v="C_OPSE_OIL_Z11"/>
    <s v="P231 Production Operations"/>
    <s v="S7200 Services"/>
    <s v="A2110 Production Operations"/>
    <n v="1171154.7800000003"/>
    <n v="759798.37999999989"/>
    <n v="265535491.91000003"/>
    <n v="18369"/>
    <n v="888977.17019672145"/>
    <n v="204535491.91"/>
    <n v="18369"/>
    <n v="688977.17019672133"/>
    <n v="-200000.00000000012"/>
    <s v="Savings arising from proposed SPDC Fleet rationalization"/>
    <n v="265535491.91"/>
    <n v="18369"/>
    <n v="888977.17019672133"/>
    <n v="265535491.91"/>
    <n v="18369"/>
    <n v="888977.17019672133"/>
    <s v="Operation and Maintenenace of SPDC Owned Mini-Bus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4081.430849726778"/>
    <n v="74081.430849726778"/>
    <n v="74081.430849726778"/>
    <n v="74081.430849726778"/>
    <n v="74081.430849726778"/>
    <n v="74081.430849726778"/>
    <n v="74081.430849726778"/>
    <n v="74081.430849726778"/>
    <n v="74081.430849726778"/>
    <n v="74081.430849726778"/>
    <n v="74081.430849726778"/>
    <n v="74081.430849726778"/>
    <n v="888977.17019672133"/>
    <n v="266693.15105901641"/>
  </r>
  <r>
    <n v="104924"/>
    <s v="LIGHT VEHICLE EAST BACK CHARGE"/>
    <n v="101345"/>
    <s v="SSC LAND LIGHT VEHICLES EAST"/>
    <s v="IRETI OMOTOSO"/>
    <s v="PRODUCTION"/>
    <n v="415003"/>
    <n v="4150"/>
    <s v="PMM"/>
    <s v="BASE JV"/>
    <s v="PRODUCTION"/>
    <s v="PRODUCTION"/>
    <x v="3"/>
    <s v="Logistics Manager"/>
    <s v="OKEKE, JULIUS"/>
    <s v="DOMINIK.ATUEGBU@SHELL.COM"/>
    <x v="0"/>
    <s v="OPEX"/>
    <s v="NON SAL"/>
    <s v="N/A"/>
    <s v="N/A"/>
    <s v="N/A"/>
    <s v="P231 Production Operations"/>
    <s v="S7200 Services"/>
    <s v="A2110 Production Operations"/>
    <n v="-42806.9"/>
    <n v="-3943.72"/>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346"/>
    <s v="SSC LAND MEDIUM VEHICLES EAST"/>
    <n v="101346"/>
    <s v="SSC LAND MEDIUM VEHICLES EAST"/>
    <s v="IRETI OMOTOSO"/>
    <s v="PRODUCTION"/>
    <n v="415003"/>
    <n v="4150"/>
    <s v="PMM"/>
    <s v="BASE JV"/>
    <s v="PRODUCTION"/>
    <s v="PRODUCTION"/>
    <x v="3"/>
    <s v="Logistics Manager"/>
    <s v="OKEKE, JULIUS"/>
    <s v="DOMINIK.ATUEGBU@SHELL.COM"/>
    <x v="0"/>
    <s v="OPEX"/>
    <s v="NON SAL"/>
    <s v="N/A"/>
    <s v="N/A"/>
    <s v="C_OPSE_OIL_Z11"/>
    <s v="P231 Production Operations"/>
    <s v="S7200 Services"/>
    <s v="A2110 Production Operations"/>
    <n v="73037.83"/>
    <n v="561616.16000000038"/>
    <n v="55162862.160000011"/>
    <n v="0"/>
    <n v="180861.84314754102"/>
    <n v="55162862.160000004"/>
    <n v="0"/>
    <n v="180861.84314754099"/>
    <n v="0"/>
    <n v="0"/>
    <n v="55162862.160000004"/>
    <n v="0"/>
    <n v="180861.84314754102"/>
    <n v="55162862.160000004"/>
    <n v="0"/>
    <n v="180861.84314754099"/>
    <s v="Operation &amp; Maintenance of SPDC Owned Drawba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071.820262295085"/>
    <n v="15071.820262295085"/>
    <n v="15071.820262295085"/>
    <n v="15071.820262295085"/>
    <n v="15071.820262295085"/>
    <n v="15071.820262295085"/>
    <n v="15071.820262295085"/>
    <n v="15071.820262295085"/>
    <n v="15071.820262295085"/>
    <n v="15071.820262295085"/>
    <n v="15071.820262295085"/>
    <n v="15071.820262295085"/>
    <n v="180861.84314754096"/>
    <n v="54258.552944262301"/>
  </r>
  <r>
    <n v="102160"/>
    <s v="IL Land Medium Vehicles East"/>
    <n v="101346"/>
    <s v="SSC LAND MEDIUM VEHICLES EAST"/>
    <s v="IRETI OMOTOSO"/>
    <s v="PRODUCTION"/>
    <n v="415003"/>
    <n v="4150"/>
    <s v="G&amp;A"/>
    <s v="BASE JV"/>
    <s v="PRODUCTION"/>
    <s v="PRODUCTION"/>
    <x v="3"/>
    <s v="Logistics Manager"/>
    <s v="OKEKE, JULIUS"/>
    <s v="DOMINIK.ATUEGBU@SHELL.COM"/>
    <x v="0"/>
    <s v="OPEX"/>
    <s v="NON SAL"/>
    <s v="N/A"/>
    <s v="N/A"/>
    <s v="C_OPSE_OIL_Z11"/>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4925"/>
    <s v="MEDIUM VEHICLE EAST BACK CHARGE"/>
    <n v="101346"/>
    <s v="SSC LAND MEDIUM VEHICLES EAST"/>
    <s v="IRETI OMOTOSO"/>
    <s v="PRODUCTION"/>
    <n v="415003"/>
    <n v="4150"/>
    <s v="PMM"/>
    <s v="BASE JV"/>
    <s v="PRODUCTION"/>
    <s v="PRODUCTION"/>
    <x v="3"/>
    <s v="Logistics Manager"/>
    <s v="OKEKE, JULIUS"/>
    <s v="DOMINIK.ATUEGBU@SHELL.COM"/>
    <x v="0"/>
    <s v="OPEX"/>
    <s v="NON SAL"/>
    <s v="N/A"/>
    <s v="N/A"/>
    <s v="N/A"/>
    <s v="P231 Production Operations"/>
    <s v="S7200 Services"/>
    <s v="A2110 Production Operations"/>
    <n v="6.8212102632969618E-1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4926"/>
    <s v="MEDIUM VEHICLE WEST BACK CHARGE"/>
    <n v="101346"/>
    <s v="SSC LAND MEDIUM VEHICLES EAST"/>
    <s v="IRETI OMOTOSO"/>
    <s v="PRODUCTION"/>
    <n v="415003"/>
    <n v="4150"/>
    <s v="PMM"/>
    <s v="BASE JV"/>
    <s v="PRODUCTION"/>
    <s v="PRODUCTION"/>
    <x v="3"/>
    <s v="Logistics Manager"/>
    <s v="OKEKE, JULIUS"/>
    <s v="DOMINIK.ATUEGBU@SHELL.COM"/>
    <x v="0"/>
    <s v="OPEX"/>
    <s v="NON SAL"/>
    <s v="N/A"/>
    <s v="N/A"/>
    <s v="N/A"/>
    <s v="P231 Production Operations"/>
    <s v="S7200 Services"/>
    <s v="A2110 Production Operations"/>
    <n v="-5.8207660913467407E-11"/>
    <n v="7501.4800000000032"/>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347"/>
    <s v="SSC LAND HEAVY VEHICLES EAST"/>
    <n v="101347"/>
    <s v="SSC LAND HEAVY VEHICLES EAST"/>
    <s v="IRETI OMOTOSO"/>
    <s v="PRODUCTION"/>
    <n v="415003"/>
    <n v="4150"/>
    <s v="PMM"/>
    <s v="BASE JV"/>
    <s v="PRODUCTION"/>
    <s v="PRODUCTION"/>
    <x v="3"/>
    <s v="Logistics Manager"/>
    <s v="OKEKE, JULIUS"/>
    <s v="DOMINIK.ATUEGBU@SHELL.COM"/>
    <x v="0"/>
    <s v="OPEX"/>
    <s v="NON SAL"/>
    <s v="N/A"/>
    <s v="N/A"/>
    <s v="C_OPSE_OIL_Z11"/>
    <s v="P231 Production Operations"/>
    <s v="S7200 Services"/>
    <s v="A2110 Production Operations"/>
    <n v="432247.96000000008"/>
    <n v="485205.44"/>
    <n v="117290694.4896"/>
    <n v="0"/>
    <n v="384559.65406426229"/>
    <n v="117290694.4896"/>
    <n v="0"/>
    <n v="384559.65406426229"/>
    <n v="0"/>
    <n v="0"/>
    <n v="117290694.4896"/>
    <n v="0"/>
    <n v="384559.65406426229"/>
    <n v="117290694.4896"/>
    <n v="0"/>
    <n v="384559.65406426229"/>
    <s v="Provision of Workshop Technical Serv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2046.637838688523"/>
    <n v="32046.637838688523"/>
    <n v="32046.637838688523"/>
    <n v="32046.637838688523"/>
    <n v="32046.637838688523"/>
    <n v="32046.637838688523"/>
    <n v="32046.637838688523"/>
    <n v="32046.637838688523"/>
    <n v="32046.637838688523"/>
    <n v="32046.637838688523"/>
    <n v="32046.637838688523"/>
    <n v="32046.637838688523"/>
    <n v="384559.65406426223"/>
    <n v="115367.89621927869"/>
  </r>
  <r>
    <n v="104923"/>
    <s v="HEAVY VEHICLE EAST BACK CHARGE"/>
    <n v="101347"/>
    <s v="SSC LAND HEAVY VEHICLES EAST"/>
    <s v="IRETI OMOTOSO"/>
    <s v="PRODUCTION"/>
    <n v="415003"/>
    <n v="4150"/>
    <s v="PMM"/>
    <s v="BASE JV"/>
    <s v="PRODUCTION"/>
    <s v="PRODUCTION"/>
    <x v="3"/>
    <s v="Logistics Manager"/>
    <s v="OKEKE, JULIUS"/>
    <s v="DOMINIK.ATUEGBU@SHELL.COM"/>
    <x v="0"/>
    <s v="OPEX"/>
    <s v="NON SAL"/>
    <s v="N/A"/>
    <s v="N/A"/>
    <s v="N/A"/>
    <s v="P231 Production Operations"/>
    <s v="S7200 Services"/>
    <s v="A2110 Production Operations"/>
    <n v="48.159999999921638"/>
    <n v="57.760000000009313"/>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348"/>
    <s v="SSC MARINE LIGHT VESSELS EAST"/>
    <n v="101348"/>
    <s v="SSC MARINE LIGHT VESSELS EAST"/>
    <s v="IRETI OMOTOSO"/>
    <s v="PRODUCTION"/>
    <n v="415003"/>
    <n v="4150"/>
    <s v="PMM"/>
    <s v="BASE JV"/>
    <s v="PRODUCTION"/>
    <s v="PRODUCTION"/>
    <x v="3"/>
    <s v="Logistics Manager"/>
    <s v="OKEKE, JULIUS"/>
    <s v="MICHAEL.SOLUADE@SHELL.COM"/>
    <x v="0"/>
    <s v="OPEX"/>
    <s v="NON SAL"/>
    <s v="N/A"/>
    <s v="N/A"/>
    <s v="N/A"/>
    <s v="P231 Production Operations"/>
    <s v="S7200 Services"/>
    <s v="A2110 Production Operations"/>
    <n v="0.01"/>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5762"/>
    <s v="LIGHT MARINE VESSELS EAST CHARGE BACK"/>
    <n v="101348"/>
    <s v="SSC MARINE LIGHT VESSELS EAST"/>
    <s v="IRETI OMOTOSO"/>
    <s v="PRODUCTION"/>
    <n v="415003"/>
    <n v="4150"/>
    <s v="PMM"/>
    <s v="BASE JV"/>
    <s v="PRODUCTION"/>
    <s v="PRODUCTION"/>
    <x v="3"/>
    <s v="Logistics Manager"/>
    <s v="OKEKE, JULIUS"/>
    <s v="MICHAEL.SOLUADE@SHELL.COM"/>
    <x v="0"/>
    <s v="OPEX"/>
    <s v="NON SAL"/>
    <s v="N/A"/>
    <s v="N/A"/>
    <s v="N/A"/>
    <s v="P231 Production Operations"/>
    <s v="S7200 Services"/>
    <s v="A2110 Production Operations"/>
    <n v="-3.7252876131099733E-11"/>
    <n v="3.7299999999959255"/>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350"/>
    <s v="SSC MARINE HEAVY VESSELS EAST"/>
    <n v="101350"/>
    <s v="SSC MARINE HEAVY VESSELS EAST"/>
    <s v="IRETI OMOTOSO"/>
    <s v="PRODUCTION"/>
    <n v="415003"/>
    <n v="4150"/>
    <s v="PMM"/>
    <s v="BASE JV"/>
    <s v="PRODUCTION"/>
    <s v="PRODUCTION"/>
    <x v="3"/>
    <s v="Logistics Manager"/>
    <s v="OKEKE, JULIUS"/>
    <s v="MICHAEL.SOLUADE@SHELL.COM"/>
    <x v="0"/>
    <s v="OPEX"/>
    <s v="NON SAL"/>
    <s v="N/A"/>
    <s v="N/A"/>
    <s v="C_OPSE_OIL_Z11"/>
    <s v="P231 Production Operations"/>
    <s v="S7200 Services"/>
    <s v="A2110 Production Operations"/>
    <n v="742131.21"/>
    <n v="502578.11"/>
    <n v="51937210.617241375"/>
    <n v="393983.06399999995"/>
    <n v="564269.00044997165"/>
    <n v="51937210.617241368"/>
    <n v="393983.06400000001"/>
    <n v="564269.00044997176"/>
    <n v="0"/>
    <n v="0"/>
    <n v="51937210.617241368"/>
    <n v="393983.06400000001"/>
    <n v="564269.00044997176"/>
    <n v="51937210.617241368"/>
    <n v="393983.06400000001"/>
    <n v="564269.00044997176"/>
    <s v="Provision of Fuel Storage Barge in Kidney Island - PYTH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7022.416704164301"/>
    <n v="47022.416704164301"/>
    <n v="47022.416704164301"/>
    <n v="47022.416704164301"/>
    <n v="47022.416704164301"/>
    <n v="47022.416704164301"/>
    <n v="47022.416704164301"/>
    <n v="47022.416704164301"/>
    <n v="47022.416704164301"/>
    <n v="47022.416704164301"/>
    <n v="47022.416704164301"/>
    <n v="47022.416704164301"/>
    <n v="564269.00044997165"/>
    <n v="169280.70013499149"/>
  </r>
  <r>
    <n v="104606"/>
    <s v="IL FORCADOS CRUDE TANKER SUPPORT"/>
    <n v="101350"/>
    <s v="SSC MARINE HEAVY VESSELS EAST"/>
    <s v="IRETI OMOTOSO"/>
    <s v="PRODUCTION"/>
    <n v="415003"/>
    <n v="4150"/>
    <s v="PMM"/>
    <s v="BASE JV"/>
    <s v="PRODUCTION"/>
    <s v="PRODUCTION"/>
    <x v="3"/>
    <s v="Logistics Manager"/>
    <s v="OKEKE, JULIUS"/>
    <s v="MICHAEL.SOLUADE@SHELL.COM"/>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5763"/>
    <s v="HEAVY MARINE VESSELS EAST CHARGE BACK"/>
    <n v="101350"/>
    <s v="SSC MARINE HEAVY VESSELS EAST"/>
    <s v="IRETI OMOTOSO"/>
    <s v="PRODUCTION"/>
    <n v="415003"/>
    <n v="4150"/>
    <s v="PMM"/>
    <s v="BASE JV"/>
    <s v="PRODUCTION"/>
    <s v="PRODUCTION"/>
    <x v="3"/>
    <s v="Logistics Manager"/>
    <s v="OKEKE, JULIUS"/>
    <s v="MICHAEL.SOLUADE@SHELL.COM"/>
    <x v="0"/>
    <s v="OPEX"/>
    <s v="NON SAL"/>
    <s v="N/A"/>
    <s v="N/A"/>
    <s v="N/A"/>
    <s v="P231 Production Operations"/>
    <s v="S7200 Services"/>
    <s v="A2110 Production Operations"/>
    <n v="-0.32999999999767171"/>
    <n v="-1294.4900000000007"/>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635"/>
    <s v="SALARIESWAGES&amp;O/HSWAMP1EAST"/>
    <n v="101635"/>
    <s v="SALARIESWAGES&amp;O/HSWAMP1EAST"/>
    <s v="IRETI OMOTOSO"/>
    <s v="PRODUCTION"/>
    <n v="415002"/>
    <n v="4150"/>
    <s v="PMM"/>
    <s v="BASE JV"/>
    <s v="PRODUCTION"/>
    <s v="PRODUCTION"/>
    <x v="5"/>
    <s v="Asset Management Integration Lead"/>
    <s v="AZUBUIKE, JOHN"/>
    <s v="LAWAL.MOMODU@SHELL.COM"/>
    <x v="0"/>
    <s v="OPEX"/>
    <s v="NON SAL"/>
    <s v="N/A"/>
    <s v="N/A"/>
    <s v="N/A"/>
    <s v="P231 Production Operations"/>
    <s v="S7200 Services"/>
    <s v="A2110 Production Operations"/>
    <n v="1486.17"/>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641"/>
    <s v="SALS&amp;WAGESPOS"/>
    <n v="101641"/>
    <s v="SALS&amp;WAGESPOS"/>
    <s v="IRETI OMOTOSO"/>
    <s v="PRODUCTION"/>
    <n v="415002"/>
    <n v="4150"/>
    <s v="G&amp;A"/>
    <s v="BASE JV"/>
    <s v="PRODUCTION"/>
    <s v="PRODUCTION"/>
    <x v="3"/>
    <s v="Regional Discipline Adviser"/>
    <s v="ADEPOJU, OPEYEMI"/>
    <s v="ENAHORO.BERNARD@SHELL.COM"/>
    <x v="0"/>
    <s v="OPEX"/>
    <s v="NON SAL"/>
    <s v="N/A"/>
    <s v="N/A"/>
    <s v="N/A"/>
    <s v="P231 Production Operations"/>
    <s v="S7200 Services"/>
    <s v="A2110 Production Operations"/>
    <n v="388.75000000000006"/>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957"/>
    <s v="SSC AGO EAST"/>
    <n v="101957"/>
    <s v="SSC AGO EAST"/>
    <s v="IRETI OMOTOSO"/>
    <s v="PRODUCTION"/>
    <n v="415003"/>
    <n v="4150"/>
    <s v="PMM"/>
    <s v="BASE JV"/>
    <s v="PRODUCTION"/>
    <s v="PRODUCTION"/>
    <x v="3"/>
    <s v="Logistics Manager"/>
    <s v="OKEKE, JULIUS"/>
    <s v="EDOGHOGHO.ENAIBRE@SHELL.COM"/>
    <x v="0"/>
    <s v="OPEX"/>
    <s v="NON SAL"/>
    <s v="N/A"/>
    <s v="N/A"/>
    <s v="C_OPSE_OIL_Z11"/>
    <s v="P231 Production Operations"/>
    <s v="S7200 Services"/>
    <s v="A2110 Production Operations"/>
    <n v="533295.25"/>
    <n v="531762.71999999974"/>
    <n v="57100651.420000017"/>
    <n v="403215.06500000041"/>
    <n v="590430.31555737753"/>
    <n v="57100651.420000017"/>
    <n v="403215.06500000041"/>
    <n v="590430.31555737753"/>
    <n v="0"/>
    <n v="0"/>
    <n v="57100651.420000017"/>
    <n v="403215.06500000041"/>
    <n v="590430.31555737753"/>
    <n v="57100651.420000017"/>
    <n v="403215.06500000041"/>
    <n v="590430.31555737753"/>
    <s v="Provision of AGO for Logistics-Oper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9202.526296448123"/>
    <n v="49202.526296448123"/>
    <n v="49202.526296448123"/>
    <n v="49202.526296448123"/>
    <n v="49202.526296448123"/>
    <n v="49202.526296448123"/>
    <n v="49202.526296448123"/>
    <n v="49202.526296448123"/>
    <n v="49202.526296448123"/>
    <n v="49202.526296448123"/>
    <n v="49202.526296448123"/>
    <n v="49202.526296448123"/>
    <n v="590430.31555737753"/>
    <n v="177129.09466721324"/>
  </r>
  <r>
    <n v="101958"/>
    <s v="SSC PMS EAST"/>
    <n v="101958"/>
    <s v="SSC PMS EAST"/>
    <s v="IRETI OMOTOSO"/>
    <s v="PRODUCTION"/>
    <n v="415003"/>
    <n v="4150"/>
    <s v="PMM"/>
    <s v="BASE JV"/>
    <s v="PRODUCTION"/>
    <s v="PRODUCTION"/>
    <x v="3"/>
    <s v="Logistics Manager"/>
    <s v="OKEKE, JULIUS"/>
    <s v="EDOGHOGHO.ENAIBRE@SHELL.COM"/>
    <x v="0"/>
    <s v="OPEX"/>
    <s v="NON SAL"/>
    <s v="N/A"/>
    <s v="N/A"/>
    <s v="C_OPSE_OIL_Z11"/>
    <s v="P231 Production Operations"/>
    <s v="S7200 Services"/>
    <s v="A2110 Production Operations"/>
    <n v="115402.8"/>
    <n v="7918.08"/>
    <n v="21175600"/>
    <n v="0"/>
    <n v="69428.196721311469"/>
    <n v="21175600"/>
    <n v="0"/>
    <n v="69428.196721311469"/>
    <n v="0"/>
    <n v="0"/>
    <n v="21175600"/>
    <n v="0"/>
    <n v="69428.196721311469"/>
    <n v="21175600"/>
    <n v="0"/>
    <n v="69428.196721311469"/>
    <s v="Provision of PMS for Logistics-Oper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785.6830601092888"/>
    <n v="5785.6830601092888"/>
    <n v="5785.6830601092888"/>
    <n v="5785.6830601092888"/>
    <n v="5785.6830601092888"/>
    <n v="5785.6830601092888"/>
    <n v="5785.6830601092888"/>
    <n v="5785.6830601092888"/>
    <n v="5785.6830601092888"/>
    <n v="5785.6830601092888"/>
    <n v="5785.6830601092888"/>
    <n v="5785.6830601092888"/>
    <n v="69428.196721311469"/>
    <n v="20828.459016393441"/>
  </r>
  <r>
    <n v="102156"/>
    <s v="SSC AGO WEST"/>
    <n v="102156"/>
    <s v="SSC AGO WEST"/>
    <s v="IRETI OMOTOSO"/>
    <s v="PRODUCTION"/>
    <n v="415003"/>
    <n v="4150"/>
    <s v="PMM"/>
    <s v="BASE JV"/>
    <s v="PRODUCTION"/>
    <s v="PRODUCTION"/>
    <x v="3"/>
    <s v="Logistics Manager"/>
    <s v="OKEKE, JULIUS"/>
    <s v="EDOGHOGHO.ENAIBRE@SHELL.COM"/>
    <x v="0"/>
    <s v="OPEX"/>
    <s v="NON SAL"/>
    <s v="N/A"/>
    <s v="N/A"/>
    <s v="C_OPSE_OIL_Z11"/>
    <s v="P231 Production Operations"/>
    <s v="S7200 Services"/>
    <s v="A2110 Production Operations"/>
    <n v="385256.55000000005"/>
    <n v="137369.69999999998"/>
    <n v="36843812.5"/>
    <n v="84163.5"/>
    <n v="204962.88524590165"/>
    <n v="36843812.5"/>
    <n v="84163.5"/>
    <n v="204962.88524590165"/>
    <n v="0"/>
    <n v="0"/>
    <n v="36843812.5"/>
    <n v="84163.5"/>
    <n v="204962.88524590165"/>
    <n v="36843812.5"/>
    <n v="84163.5"/>
    <n v="204962.88524590165"/>
    <s v="Estimated AGO  consumption WES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080.240437158471"/>
    <n v="17080.240437158471"/>
    <n v="17080.240437158471"/>
    <n v="17080.240437158471"/>
    <n v="17080.240437158471"/>
    <n v="17080.240437158471"/>
    <n v="17080.240437158471"/>
    <n v="17080.240437158471"/>
    <n v="17080.240437158471"/>
    <n v="17080.240437158471"/>
    <n v="17080.240437158471"/>
    <n v="17080.240437158471"/>
    <n v="204962.88524590165"/>
    <n v="61488.86557377049"/>
  </r>
  <r>
    <n v="102202"/>
    <s v="SSC LAND WEST"/>
    <n v="102202"/>
    <s v="SSC LAND WEST"/>
    <s v="IRETI OMOTOSO"/>
    <s v="PRODUCTION"/>
    <n v="415003"/>
    <n v="4150"/>
    <s v="PMM"/>
    <s v="BASE JV"/>
    <s v="PRODUCTION"/>
    <s v="PRODUCTION"/>
    <x v="3"/>
    <s v="Logistics Manager"/>
    <s v="OKEKE, JULIUS"/>
    <s v="DOMINIK.ATUEGBU@SHELL.COM"/>
    <x v="0"/>
    <s v="OPEX"/>
    <s v="NON SAL"/>
    <s v="N/A"/>
    <s v="N/A"/>
    <s v="N/A"/>
    <s v="P236.07 Procurement Management"/>
    <s v="S7200 Services"/>
    <s v="A2340 Overhead"/>
    <n v="-770.41"/>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2204"/>
    <s v="SSC MARINE WEST"/>
    <n v="102204"/>
    <s v="SSC MARINE WEST"/>
    <s v="IRETI OMOTOSO"/>
    <s v="PRODUCTION"/>
    <n v="415003"/>
    <n v="4150"/>
    <s v="PMM"/>
    <s v="BASE JV"/>
    <s v="PRODUCTION"/>
    <s v="PRODUCTION"/>
    <x v="3"/>
    <s v="Logistics Manager"/>
    <s v="OKEKE, JULIUS"/>
    <s v="MICHAEL.SOLUADE@SHELL.COM"/>
    <x v="0"/>
    <s v="OPEX"/>
    <s v="NON SAL"/>
    <s v="N/A"/>
    <s v="N/A"/>
    <s v="C_OPSE_OIL_Z11"/>
    <s v="P236.07 Procurement Management"/>
    <s v="S7200 Services"/>
    <s v="A2340 Overhead"/>
    <n v="832429.83000000007"/>
    <n v="752686.51999999944"/>
    <n v="233590278.69"/>
    <n v="1653241.0799999998"/>
    <n v="2419110.8461967213"/>
    <n v="233590278.69"/>
    <n v="1653241.08"/>
    <n v="2419110.8461967213"/>
    <n v="0"/>
    <n v="0"/>
    <n v="233590278.69"/>
    <n v="1653241.08"/>
    <n v="2419110.8461967213"/>
    <n v="233590278.69"/>
    <n v="1653241.08"/>
    <n v="2419110.8461967213"/>
    <s v="NEW: Monthly NEPA bills from BEDC at N38.11/kW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1592.57051639343"/>
    <n v="201592.57051639343"/>
    <n v="201592.57051639343"/>
    <n v="201592.57051639343"/>
    <n v="201592.57051639343"/>
    <n v="201592.57051639343"/>
    <n v="201592.57051639343"/>
    <n v="201592.57051639343"/>
    <n v="201592.57051639343"/>
    <n v="201592.57051639343"/>
    <n v="201592.57051639343"/>
    <n v="201592.57051639343"/>
    <n v="2419110.8461967218"/>
    <n v="725733.25385901635"/>
  </r>
  <r>
    <n v="102207"/>
    <s v="SSC WASTE MGT EAST"/>
    <n v="102207"/>
    <s v="SSC WASTE MGT EAST"/>
    <s v="IRETI OMOTOSO"/>
    <s v="PRODUCTION"/>
    <n v="415006"/>
    <n v="4150"/>
    <s v="HSE"/>
    <s v="BASE JV"/>
    <s v="PRODUCTION"/>
    <s v="PRODUCTION"/>
    <x v="3"/>
    <s v="Logistics Manager"/>
    <s v="OKEKE, JULIUS"/>
    <s v="GBOLAHAN.AWOTOREBO@SHELL.COM"/>
    <x v="0"/>
    <s v="OPEX"/>
    <s v="NON SAL"/>
    <s v="N/A"/>
    <s v="N/A"/>
    <s v="C_OPSE_OIL_Z11"/>
    <s v="P236.02 HSE"/>
    <s v="S7200 Services"/>
    <s v="A2340 Overhead"/>
    <n v="1362090.66"/>
    <n v="2023914.3900000004"/>
    <n v="300854278.9744826"/>
    <n v="225756.12"/>
    <n v="1212163.5920474839"/>
    <n v="300854278.97448254"/>
    <n v="225756.12"/>
    <n v="1212163.5920474837"/>
    <n v="0"/>
    <n v="0"/>
    <n v="300854278.97448254"/>
    <n v="225756.12"/>
    <n v="1212163.5920474837"/>
    <n v="300854278.97448254"/>
    <n v="225756.12"/>
    <n v="1212163.5920474837"/>
    <s v="Incineration of Hazardous wastes &amp; non-persistent wast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1013.63267062366"/>
    <n v="101013.63267062366"/>
    <n v="101013.63267062366"/>
    <n v="101013.63267062366"/>
    <n v="101013.63267062366"/>
    <n v="101013.63267062366"/>
    <n v="101013.63267062366"/>
    <n v="101013.63267062366"/>
    <n v="101013.63267062366"/>
    <n v="101013.63267062366"/>
    <n v="101013.63267062366"/>
    <n v="101013.63267062366"/>
    <n v="1212163.5920474841"/>
    <n v="363649.07761424518"/>
  </r>
  <r>
    <n v="102208"/>
    <s v="SSC WASTE MGT WEST"/>
    <n v="102208"/>
    <s v="SSC WASTE MGT WEST"/>
    <s v="IRETI OMOTOSO"/>
    <s v="PRODUCTION"/>
    <n v="415006"/>
    <n v="4150"/>
    <s v="HSE"/>
    <s v="BASE JV"/>
    <s v="PRODUCTION"/>
    <s v="PRODUCTION"/>
    <x v="3"/>
    <s v="Logistics Manager"/>
    <s v="OKEKE, JULIUS"/>
    <s v="GBOLAHAN.AWOTOREBO@SHELL.COM"/>
    <x v="0"/>
    <s v="OPEX"/>
    <s v="NON SAL"/>
    <s v="N/A"/>
    <s v="N/A"/>
    <s v="C_OPSE_OIL_Z11"/>
    <s v="P236.02 HSE"/>
    <s v="S7200 Services"/>
    <s v="A2340 Overhead"/>
    <n v="1147380.8900000006"/>
    <n v="664833.93000000005"/>
    <n v="174430426.43058619"/>
    <n v="222758.8"/>
    <n v="794661.83747733175"/>
    <n v="174430426.43058619"/>
    <n v="222758.8"/>
    <n v="794661.83747733175"/>
    <n v="0"/>
    <n v="0"/>
    <n v="174430426.43058616"/>
    <n v="222758.80000000002"/>
    <n v="794661.83747733175"/>
    <n v="174430291.02474722"/>
    <n v="222488.51665639854"/>
    <n v="794391.11018015991"/>
    <s v="Waste Segregation, Handling And Packag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6221.819789777641"/>
    <n v="66221.819789777641"/>
    <n v="66221.819789777641"/>
    <n v="66221.819789777641"/>
    <n v="66221.819789777641"/>
    <n v="66221.819789777641"/>
    <n v="66221.819789777641"/>
    <n v="66221.819789777641"/>
    <n v="66221.819789777641"/>
    <n v="66221.819789777641"/>
    <n v="66221.819789777641"/>
    <n v="66221.819789777641"/>
    <n v="794661.83747733163"/>
    <n v="238398.5512431995"/>
  </r>
  <r>
    <n v="102210"/>
    <s v="SSC LAND MEDIUM VEHICLES WEST"/>
    <n v="102210"/>
    <s v="SSC LAND MEDIUM VEHICLES WEST"/>
    <s v="IRETI OMOTOSO"/>
    <s v="PRODUCTION"/>
    <n v="415003"/>
    <n v="4150"/>
    <s v="PMM"/>
    <s v="BASE JV"/>
    <s v="PRODUCTION"/>
    <s v="PRODUCTION"/>
    <x v="3"/>
    <s v="Logistics Manager"/>
    <s v="OKEKE, JULIUS"/>
    <s v="DOMINIK.ATUEGBU@SHELL.COM"/>
    <x v="0"/>
    <s v="OPEX"/>
    <s v="NON SAL"/>
    <s v="N/A"/>
    <s v="N/A"/>
    <s v="C_OPSE_OIL_Z11"/>
    <s v="P231 Production Operations"/>
    <s v="S7200 Services"/>
    <s v="A2110 Production Operations"/>
    <n v="150106.29000000004"/>
    <n v="65559.42"/>
    <n v="18373204.432499997"/>
    <n v="0"/>
    <n v="60240.014532786874"/>
    <n v="18373204.432499997"/>
    <n v="0"/>
    <n v="60240.014532786874"/>
    <n v="0"/>
    <n v="0"/>
    <n v="18373204.432499997"/>
    <n v="0"/>
    <n v="60240.014532786881"/>
    <n v="18373204.432499997"/>
    <n v="0"/>
    <n v="60240.014532786874"/>
    <s v="Operation &amp; Maintenance of SPDC Owned Forklift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020.0012110655725"/>
    <n v="5020.0012110655725"/>
    <n v="5020.0012110655725"/>
    <n v="5020.0012110655725"/>
    <n v="5020.0012110655725"/>
    <n v="5020.0012110655725"/>
    <n v="5020.0012110655725"/>
    <n v="5020.0012110655725"/>
    <n v="5020.0012110655725"/>
    <n v="5020.0012110655725"/>
    <n v="5020.0012110655725"/>
    <n v="5020.0012110655725"/>
    <n v="60240.014532786874"/>
    <n v="18072.004359836061"/>
  </r>
  <r>
    <n v="102211"/>
    <s v="SSC LAND HEAVY VEHICLES WEST"/>
    <n v="102211"/>
    <s v="SSC LAND HEAVY VEHICLES WEST"/>
    <s v="IRETI OMOTOSO"/>
    <s v="PRODUCTION"/>
    <n v="415003"/>
    <n v="4150"/>
    <s v="PMM"/>
    <s v="BASE JV"/>
    <s v="PRODUCTION"/>
    <s v="PRODUCTION"/>
    <x v="3"/>
    <s v="Logistics Manager"/>
    <s v="OKEKE, JULIUS"/>
    <s v="DOMINIK.ATUEGBU@SHELL.COM"/>
    <x v="0"/>
    <s v="OPEX"/>
    <s v="NON SAL"/>
    <s v="N/A"/>
    <s v="N/A"/>
    <s v="C_OPSE_OIL_Z11"/>
    <s v="P231 Production Operations"/>
    <s v="S7200 Services"/>
    <s v="A2110 Production Operations"/>
    <n v="124514.30999999998"/>
    <n v="90265.9"/>
    <n v="20448402.465"/>
    <n v="0"/>
    <n v="67043.94250819672"/>
    <n v="20448402.465"/>
    <n v="0"/>
    <n v="67043.94250819672"/>
    <n v="0"/>
    <n v="0"/>
    <n v="20448402.465"/>
    <n v="0"/>
    <n v="67043.94250819672"/>
    <n v="20448402.465"/>
    <n v="0"/>
    <n v="67043.94250819672"/>
    <s v="Operation &amp; Maintenance of SPDC Owned Oilfield Truck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586.9952090163933"/>
    <n v="5586.9952090163933"/>
    <n v="5586.9952090163933"/>
    <n v="5586.9952090163933"/>
    <n v="5586.9952090163933"/>
    <n v="5586.9952090163933"/>
    <n v="5586.9952090163933"/>
    <n v="5586.9952090163933"/>
    <n v="5586.9952090163933"/>
    <n v="5586.9952090163933"/>
    <n v="5586.9952090163933"/>
    <n v="5586.9952090163933"/>
    <n v="67043.94250819672"/>
    <n v="20113.182752459015"/>
  </r>
  <r>
    <n v="102217"/>
    <s v="SLE WASTE/SEPTIC"/>
    <n v="102217"/>
    <s v="SLE WASTE/SEPTIC"/>
    <s v="IRETI OMOTOSO"/>
    <s v="PRODUCTION"/>
    <n v="415006"/>
    <n v="4150"/>
    <s v="HSE"/>
    <s v="BASE JV"/>
    <s v="PRODUCTION"/>
    <s v="PRODUCTION"/>
    <x v="3"/>
    <s v="Logistics Manager"/>
    <s v="OKEKE, JULIUS"/>
    <s v="GBOLAHAN.AWOTOREBO@SHELL.COM"/>
    <x v="0"/>
    <s v="OPEX"/>
    <s v="NON SAL"/>
    <s v="N/A"/>
    <s v="N/A"/>
    <s v="C_OPSE_OIL_Z11"/>
    <s v="P236.10 Office/Property Management"/>
    <s v="S7200 Services"/>
    <s v="A2340 Overhead"/>
    <n v="2228742.6399999997"/>
    <n v="1319642.98"/>
    <n v="544498703.94000018"/>
    <n v="0"/>
    <n v="1785241.6522622956"/>
    <n v="544498703.94000006"/>
    <n v="0"/>
    <n v="1785241.6522622954"/>
    <n v="0"/>
    <n v="0"/>
    <n v="544498703.94000006"/>
    <n v="0"/>
    <n v="1785241.6522622951"/>
    <n v="544498703.94000006"/>
    <n v="0"/>
    <n v="1785241.6522622954"/>
    <s v="SEWAGE DISPOSAL AND REACTIVATION OF SOAKWAY PITS IN RA ZONE 2A, 2B, 2C, 2D &amp; 2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8770.13768852461"/>
    <n v="148770.13768852461"/>
    <n v="148770.13768852461"/>
    <n v="148770.13768852461"/>
    <n v="148770.13768852461"/>
    <n v="148770.13768852461"/>
    <n v="148770.13768852461"/>
    <n v="148770.13768852461"/>
    <n v="148770.13768852461"/>
    <n v="148770.13768852461"/>
    <n v="148770.13768852461"/>
    <n v="148770.13768852461"/>
    <n v="1785241.6522622949"/>
    <n v="535572.49567868863"/>
  </r>
  <r>
    <n v="102234"/>
    <s v="DREDGING SWAMP 1 WEST"/>
    <n v="102234"/>
    <s v="DREDGING SWAMP 1 WEST"/>
    <s v="IRETI OMOTOSO"/>
    <s v="PRODUCTION"/>
    <n v="412005"/>
    <n v="4120"/>
    <s v="OF-CIVIL"/>
    <s v="BASE JV"/>
    <s v="PRODUCTION"/>
    <s v="PRODUCTION"/>
    <x v="6"/>
    <s v="Asset Management Integration Lead"/>
    <s v="COOKEY, GABRIEL"/>
    <s v="OBIORA.OKORO@SHELL.COM"/>
    <x v="0"/>
    <s v="OPEX"/>
    <s v="NON SAL"/>
    <s v="N/A"/>
    <s v="N/A"/>
    <s v="C_OPSE_OIL_Z11"/>
    <s v="P231 Production Operations"/>
    <s v="S7200 Services"/>
    <s v="A2110 Production Operations"/>
    <n v="0"/>
    <n v="52194.48"/>
    <n v="100000000"/>
    <n v="375000"/>
    <n v="702868.85245901637"/>
    <n v="100000000"/>
    <n v="375000"/>
    <n v="702868.85245901637"/>
    <n v="0"/>
    <m/>
    <n v="100000000"/>
    <n v="375000"/>
    <n v="702868.85245901637"/>
    <n v="100000000"/>
    <n v="375000"/>
    <n v="702868.85245901637"/>
    <s v="Sweeping of  5 slots in Otumara Node to provide access for well interventions @ contract rate advised by Coporate civil N40,000,000 &amp; $150,000 per slot incuding Mob/Demob"/>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8572.404371584693"/>
    <n v="58572.404371584693"/>
    <n v="58572.404371584693"/>
    <n v="58572.404371584693"/>
    <n v="58572.404371584693"/>
    <n v="58572.404371584693"/>
    <n v="58572.404371584693"/>
    <n v="58572.404371584693"/>
    <n v="58572.404371584693"/>
    <n v="58572.404371584693"/>
    <n v="58572.404371584693"/>
    <n v="58572.404371584693"/>
    <n v="702868.85245901626"/>
    <n v="210860.65573770492"/>
  </r>
  <r>
    <n v="102244"/>
    <s v="HSE IL SUPPORT                          "/>
    <n v="102244"/>
    <s v="HSE IL SUPPORT                          "/>
    <s v="IRETI OMOTOSO"/>
    <s v="PRODUCTION"/>
    <n v="415002"/>
    <n v="4150"/>
    <s v="HSE"/>
    <s v="BASE JV"/>
    <s v="PRODUCTION"/>
    <s v="PRODUCTION"/>
    <x v="3"/>
    <s v="Logistics Manager"/>
    <s v="OKEKE, JULIUS"/>
    <s v="INNOCENT.EPUCHIE@SHELL.COM"/>
    <x v="0"/>
    <s v="OPEX"/>
    <s v="NON SAL"/>
    <s v="N/A"/>
    <s v="N/A"/>
    <s v="N/A"/>
    <s v="P236.02 HSE"/>
    <s v="S7200 Services"/>
    <s v="A2340 Overhead"/>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2285"/>
    <s v="CATERING/ACCOMM/HOUSE KEEPING SWAMP 2   "/>
    <n v="102285"/>
    <s v="CATERING/ACCOMM/HOUSE KEEPING SWAMP 2   "/>
    <s v="IRETI OMOTOSO"/>
    <s v="PRODUCTION"/>
    <n v="415004"/>
    <n v="4150"/>
    <s v="G&amp;A"/>
    <s v="BASE JV"/>
    <s v="PRODUCTION"/>
    <s v="PRODUCTION"/>
    <x v="6"/>
    <s v="Forcados Terminal Installation Manager"/>
    <s v="MBANEFO, DUBEM"/>
    <s v="MAXWELL.OGHOLOH@SHELL.COM"/>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631"/>
    <s v="SALARIES WAGES &amp; O/H LAND AREA 1 EAST"/>
    <n v="101631"/>
    <s v="LAND AREA EAST OVERHEADS_SERVICES MGT (ADMIN SERVICES COST)"/>
    <s v="IRETI OMOTOSO"/>
    <s v="PRODUCTION"/>
    <n v="415002"/>
    <n v="4150"/>
    <s v="G&amp;A"/>
    <s v="BASE JV"/>
    <s v="PRODUCTION"/>
    <s v="PRODUCTION"/>
    <x v="1"/>
    <s v="Asset Management Integration Lead"/>
    <s v="ADEDIRAN, ADEWALE"/>
    <s v="RUTH.OLUWOLE@SHELL.COM"/>
    <x v="0"/>
    <s v="OPEX"/>
    <s v="NON SAL"/>
    <s v="N/A"/>
    <s v="N/A"/>
    <s v="C_OPSE_OIL_Z11"/>
    <s v="P231 Production Operations"/>
    <s v="S7200 Services"/>
    <s v="A2110 Production Operations"/>
    <n v="181568.43999999997"/>
    <n v="480607.91000000003"/>
    <n v="50936537.9905596"/>
    <n v="0"/>
    <n v="167005.0425919987"/>
    <n v="50936537.9905596"/>
    <n v="0"/>
    <n v="167005.0425919987"/>
    <n v="0"/>
    <m/>
    <n v="236733226.39055964"/>
    <n v="60832"/>
    <n v="837006.51275593322"/>
    <n v="161105945.13126847"/>
    <n v="60832"/>
    <n v="589048.21354514256"/>
    <s v="Adhoc catering for OPM. Tea and Cofee services for 365days/yr, 2 times a da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917.086882666557"/>
    <n v="13917.086882666557"/>
    <n v="13917.086882666557"/>
    <n v="13917.086882666557"/>
    <n v="13917.086882666557"/>
    <n v="13917.086882666557"/>
    <n v="13917.086882666557"/>
    <n v="13917.086882666557"/>
    <n v="13917.086882666557"/>
    <n v="13917.086882666557"/>
    <n v="13917.086882666557"/>
    <n v="13917.086882666557"/>
    <n v="167005.0425919987"/>
    <n v="50101.512777599608"/>
  </r>
  <r>
    <n v="104910"/>
    <s v="SALARIES WAGES &amp; OH LAND AREA 2 EAST"/>
    <n v="101631"/>
    <s v="LAND AREA EAST OVERHEADS_SERVICES MGT (ADMIN SERVICES COST)"/>
    <s v="IRETI OMOTOSO"/>
    <s v="PRODUCTION"/>
    <n v="415002"/>
    <n v="4150"/>
    <s v="G&amp;A"/>
    <s v="BASE JV"/>
    <s v="PRODUCTION"/>
    <s v="PRODUCTION"/>
    <x v="2"/>
    <s v="Asset Management Integration Lead"/>
    <s v="ADEDIRAN, ADEWALE"/>
    <s v="RUTH.OLUWOLE@SHELL.COM"/>
    <x v="0"/>
    <s v="OPEX"/>
    <s v="NON SAL"/>
    <s v="N/A"/>
    <s v="N/A"/>
    <s v="C_OPSE_OIL_Z11"/>
    <s v="P231 Production Operations"/>
    <s v="S7200 Services"/>
    <s v="A2110 Production Operations"/>
    <n v="79114.62999999999"/>
    <n v="368139.91000000003"/>
    <n v="138396760.39999998"/>
    <n v="0"/>
    <n v="453759.87016393436"/>
    <n v="138396760.39999998"/>
    <n v="0"/>
    <n v="453759.87016393436"/>
    <n v="0"/>
    <m/>
    <n v="0"/>
    <n v="0"/>
    <n v="0"/>
    <n v="0"/>
    <n v="0"/>
    <n v="0"/>
    <s v="Printer Consumbale -Black Ton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7813.322513661195"/>
    <n v="37813.322513661195"/>
    <n v="37813.322513661195"/>
    <n v="37813.322513661195"/>
    <n v="37813.322513661195"/>
    <n v="37813.322513661195"/>
    <n v="37813.322513661195"/>
    <n v="37813.322513661195"/>
    <n v="37813.322513661195"/>
    <n v="37813.322513661195"/>
    <n v="37813.322513661195"/>
    <n v="37813.322513661195"/>
    <n v="453759.87016393425"/>
    <n v="136127.9610491803"/>
  </r>
  <r>
    <n v="112981"/>
    <s v="OVERHEADS LAND AREA2"/>
    <n v="101631"/>
    <s v="LAND AREA EAST OVERHEADS_SERVICES MGT (ADMIN SERVICES COST)"/>
    <s v="IRETI OMOTOSO"/>
    <s v="PRODUCTION"/>
    <n v="415002"/>
    <n v="4150"/>
    <s v="G&amp;A"/>
    <s v="BASE JV"/>
    <s v="PRODUCTION"/>
    <s v="PRODUCTION"/>
    <x v="2"/>
    <s v="Asset Management Integration Lead"/>
    <s v="ADEDIRAN, ADEWALE"/>
    <s v="RUTH.OLUWOLE@SHELL.COM"/>
    <x v="0"/>
    <s v="OPEX"/>
    <s v="NON SAL"/>
    <s v="N/A"/>
    <s v="N/A"/>
    <s v="C_OPSE_OIL_Z11"/>
    <s v="P231 Production Operations"/>
    <s v="S7200 Services"/>
    <s v="A2110 Production Operations"/>
    <n v="145037.25999999998"/>
    <n v="234723.65"/>
    <n v="47399928"/>
    <n v="60832"/>
    <n v="216241.6"/>
    <n v="47399928"/>
    <n v="60832"/>
    <n v="216241.6"/>
    <n v="0"/>
    <m/>
    <n v="0"/>
    <n v="0"/>
    <n v="0"/>
    <n v="0"/>
    <n v="0"/>
    <n v="0"/>
    <s v="Travel: Adhoc Rotary wing flights to Gbaran/Nun River  field assumes a visit per quarter for emergency and JIV purpos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020.133333333331"/>
    <n v="18020.133333333331"/>
    <n v="18020.133333333331"/>
    <n v="18020.133333333331"/>
    <n v="18020.133333333331"/>
    <n v="18020.133333333331"/>
    <n v="18020.133333333331"/>
    <n v="18020.133333333331"/>
    <n v="18020.133333333331"/>
    <n v="18020.133333333331"/>
    <n v="18020.133333333331"/>
    <n v="18020.133333333331"/>
    <n v="216241.59999999998"/>
    <n v="64872.479999999996"/>
  </r>
  <r>
    <n v="112984"/>
    <s v="PAE GEN OVERHEADS "/>
    <n v="101631"/>
    <s v="LAND AREA EAST OVERHEADS_SERVICES MGT (ADMIN SERVICES COST)"/>
    <s v="IRETI OMOTOSO"/>
    <s v="PRODUCTION"/>
    <n v="415002"/>
    <n v="4150"/>
    <s v="G&amp;A"/>
    <s v="BASE JV"/>
    <s v="PRODUCTION"/>
    <s v="PRODUCTION"/>
    <x v="2"/>
    <s v="Asset Management Integration Lead"/>
    <s v="ADEDIRAN, ADEWALE"/>
    <s v="RUTH.OLUWOLE@SHELL.COM"/>
    <x v="0"/>
    <s v="OPEX"/>
    <s v="NON SAL"/>
    <s v="N/A"/>
    <s v="N/A"/>
    <s v="N/A"/>
    <s v="P231 Production Operations"/>
    <s v="S7200 Services"/>
    <s v="A2110 Production Operations"/>
    <n v="-0.01"/>
    <n v="1154.6300000000001"/>
    <n v="129767036.46146999"/>
    <n v="5580.8399999999992"/>
    <n v="431046.53331629507"/>
    <n v="129767036.46146999"/>
    <n v="5580.8399999999992"/>
    <n v="431046.53331629507"/>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5920.544443024584"/>
    <n v="35920.544443024584"/>
    <n v="35920.544443024584"/>
    <n v="35920.544443024584"/>
    <n v="35920.544443024584"/>
    <n v="35920.544443024584"/>
    <n v="35920.544443024584"/>
    <n v="35920.544443024584"/>
    <n v="35920.544443024584"/>
    <n v="35920.544443024584"/>
    <n v="35920.544443024584"/>
    <n v="35920.544443024584"/>
    <n v="431046.5333162949"/>
    <n v="129313.95999488852"/>
  </r>
  <r>
    <n v="113077"/>
    <s v="GENERAL OVERHEAD GBARAN"/>
    <n v="101631"/>
    <s v="LAND AREA EAST OVERHEADS_SERVICES MGT (ADMIN SERVICES COST)"/>
    <s v="IRETI OMOTOSO"/>
    <s v="PRODUCTION"/>
    <n v="415002"/>
    <n v="4150"/>
    <s v="G&amp;A"/>
    <s v="BASE JV"/>
    <s v="PRODUCTION"/>
    <s v="PRODUCTION"/>
    <x v="2"/>
    <s v="Asset Management Integration Lead"/>
    <s v="ADEDIRAN, ADEWALE"/>
    <s v="RUTH.OLUWOLE@SHELL.COM"/>
    <x v="0"/>
    <s v="OPEX"/>
    <s v="NON SAL"/>
    <s v="N/A"/>
    <s v="N/A"/>
    <s v="N/A"/>
    <s v="P231 Production Operations"/>
    <s v="S7200 Services"/>
    <s v="A2110 Production Operations"/>
    <n v="0"/>
    <n v="25972.089999999997"/>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2356"/>
    <s v="PROD PLANNING"/>
    <s v="New_UPDS"/>
    <s v="NEW_UPDS"/>
    <s v="IRETI OMOTOSO"/>
    <s v="PRODUCTION"/>
    <n v="413001"/>
    <n v="4130"/>
    <s v="PMM"/>
    <s v="BASE JV"/>
    <s v="PRODUCTION"/>
    <s v="PRODUCTION"/>
    <x v="3"/>
    <s v="_x0009_Head Oil &amp; Gas Planning and Performance Mgmt                         "/>
    <s v="ADEPOJU, OPEYEMI"/>
    <s v="ABIODUN.BUSARI@SHELL.COM"/>
    <x v="0"/>
    <s v="OPEX"/>
    <s v="NON SAL"/>
    <s v="N/A"/>
    <s v="N/A"/>
    <s v="C_OPSE_OIL_Z11"/>
    <s v="P235 Direct Management"/>
    <s v="S7200 Services"/>
    <s v="A2170 Direct Mngt and Overheads"/>
    <n v="0"/>
    <n v="301723.18"/>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2206"/>
    <s v="SSC SUPPORT SERVICES WEST"/>
    <n v="102209"/>
    <s v="SSC LAND LIGHT VEHICLES WEST"/>
    <s v="IRETI OMOTOSO"/>
    <s v="PRODUCTION"/>
    <n v="415003"/>
    <n v="4150"/>
    <s v="PMM"/>
    <s v="BASE JV"/>
    <s v="PRODUCTION"/>
    <s v="PRODUCTION"/>
    <x v="3"/>
    <s v="Logistics Manager"/>
    <s v="OKEKE, JULIUS"/>
    <s v="DOMINIK.ATUEGBU@SHELL.COM"/>
    <x v="0"/>
    <s v="OPEX"/>
    <s v="NON SAL"/>
    <s v="N/A"/>
    <s v="N/A"/>
    <s v="N/A"/>
    <s v="P236.07 Procurement Management"/>
    <s v="S7200 Services"/>
    <s v="A2340 Overhead"/>
    <n v="-0.97"/>
    <n v="0"/>
    <n v="0"/>
    <n v="0"/>
    <n v="0"/>
    <n v="0"/>
    <n v="0"/>
    <n v="0"/>
    <n v="0"/>
    <n v="0"/>
    <n v="25704053.844000001"/>
    <n v="0"/>
    <n v="84275.586373770493"/>
    <n v="25704053.844000001"/>
    <n v="0"/>
    <n v="84275.586373770493"/>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2209"/>
    <s v="SSC LAND LIGHT VEHICLES WEST"/>
    <n v="102209"/>
    <s v="SSC LAND LIGHT VEHICLES WEST"/>
    <s v="IRETI OMOTOSO"/>
    <s v="PRODUCTION"/>
    <n v="415003"/>
    <n v="4150"/>
    <s v="PMM"/>
    <s v="BASE JV"/>
    <s v="PRODUCTION"/>
    <s v="PRODUCTION"/>
    <x v="3"/>
    <s v="Logistics Manager"/>
    <s v="OKEKE, JULIUS"/>
    <s v="DOMINIK.ATUEGBU@SHELL.COM"/>
    <x v="0"/>
    <s v="OPEX"/>
    <s v="NON SAL"/>
    <s v="N/A"/>
    <s v="N/A"/>
    <s v="C_OPSE_OIL_Z11"/>
    <s v="P231 Production Operations"/>
    <s v="S7200 Services"/>
    <s v="A2110 Production Operations"/>
    <n v="97041.759999999966"/>
    <n v="81481.650000000009"/>
    <n v="25704053.844000001"/>
    <n v="0"/>
    <n v="84275.586373770493"/>
    <n v="25704053.844000001"/>
    <n v="0"/>
    <n v="84275.586373770493"/>
    <n v="0"/>
    <n v="0"/>
    <n v="0"/>
    <n v="0"/>
    <n v="0"/>
    <n v="0"/>
    <n v="0"/>
    <n v="0"/>
    <s v="Provision of third party pick-up 4x4 to Support Logistics oper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022.9655311475408"/>
    <n v="7022.9655311475408"/>
    <n v="7022.9655311475408"/>
    <n v="7022.9655311475408"/>
    <n v="7022.9655311475408"/>
    <n v="7022.9655311475408"/>
    <n v="7022.9655311475408"/>
    <n v="7022.9655311475408"/>
    <n v="7022.9655311475408"/>
    <n v="7022.9655311475408"/>
    <n v="7022.9655311475408"/>
    <n v="7022.9655311475408"/>
    <n v="84275.586373770493"/>
    <n v="25282.675912131148"/>
  </r>
  <r>
    <n v="102213"/>
    <s v="SSC MARINE HEAVY VESSELS WEST"/>
    <n v="102213"/>
    <s v="SSC MARINE HEAVY VESSELS WEST"/>
    <s v="IRETI OMOTOSO"/>
    <s v="PRODUCTION"/>
    <n v="415003"/>
    <n v="4150"/>
    <s v="PMM"/>
    <s v="BASE JV"/>
    <s v="PRODUCTION"/>
    <s v="PRODUCTION"/>
    <x v="3"/>
    <s v="Logistics Manager"/>
    <s v="OKEKE, JULIUS"/>
    <s v="MICHAEL.SOLUADE@SHELL.COM"/>
    <x v="0"/>
    <s v="OPEX"/>
    <s v="NON SAL"/>
    <s v="N/A"/>
    <s v="N/A"/>
    <s v="C_OPSE_OIL_Z11"/>
    <s v="P231 Production Operations"/>
    <s v="S7200 Services"/>
    <s v="A2110 Production Operations"/>
    <n v="102918.83"/>
    <n v="94470.2"/>
    <n v="60864387.881379314"/>
    <n v="0"/>
    <n v="199555.370102883"/>
    <n v="60864387.881379314"/>
    <n v="0"/>
    <n v="199555.370102883"/>
    <n v="0"/>
    <n v="0"/>
    <n v="60864387.881379314"/>
    <n v="0"/>
    <n v="199555.370102883"/>
    <n v="60864387.881379314"/>
    <n v="0"/>
    <n v="199555.370102883"/>
    <s v="Ops &amp; Mtce of SPDC Owned 6 barges (quarterly)  (East &amp; Wes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629.614175240247"/>
    <n v="16629.614175240247"/>
    <n v="16629.614175240247"/>
    <n v="16629.614175240247"/>
    <n v="16629.614175240247"/>
    <n v="16629.614175240247"/>
    <n v="16629.614175240247"/>
    <n v="16629.614175240247"/>
    <n v="16629.614175240247"/>
    <n v="16629.614175240247"/>
    <n v="16629.614175240247"/>
    <n v="16629.614175240247"/>
    <n v="199555.37010288297"/>
    <n v="59866.611030864893"/>
  </r>
  <r>
    <n v="106227"/>
    <s v="HEAVY MARINE VESSEL WEST CHARGE BACK"/>
    <n v="102213"/>
    <s v="SSC MARINE HEAVY VESSELS WEST"/>
    <s v="IRETI OMOTOSO"/>
    <s v="PRODUCTION"/>
    <n v="415003"/>
    <n v="4150"/>
    <s v="PMM"/>
    <s v="BASE JV"/>
    <s v="PRODUCTION"/>
    <s v="PRODUCTION"/>
    <x v="3"/>
    <s v="Logistics Manager"/>
    <s v="OKEKE, JULIUS"/>
    <s v="MICHAEL.SOLUADE@SHELL.COM"/>
    <x v="0"/>
    <s v="OPEX"/>
    <s v="NON SAL"/>
    <s v="N/A"/>
    <s v="N/A"/>
    <s v="N/A"/>
    <s v="P231 Production Operations"/>
    <s v="S7200 Services"/>
    <s v="A2110 Production Operations"/>
    <n v="2.9154763152294816E-10"/>
    <n v="-68796.380000000179"/>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368"/>
    <s v="GSE KIDNEY ISLAND"/>
    <n v="102325"/>
    <s v="CAD KIDNEY ISLAND"/>
    <s v="IRETI OMOTOSO"/>
    <s v="PRODUCTION"/>
    <n v="415003"/>
    <n v="4150"/>
    <s v="PMM"/>
    <s v="BASE JV"/>
    <s v="PRODUCTION"/>
    <s v="PRODUCTION"/>
    <x v="3"/>
    <s v="Logistics Manager"/>
    <s v="OKEKE, JULIUS"/>
    <s v="MICHAEL.SOLUADE@SHELL.COM"/>
    <x v="0"/>
    <s v="OPEX"/>
    <s v="NON SAL"/>
    <s v="N/A"/>
    <s v="N/A"/>
    <s v="N/A"/>
    <s v="P236.07 Procurement Management"/>
    <s v="S7200 Services"/>
    <s v="A2110 Production Operations"/>
    <n v="0"/>
    <n v="4.0999999999999996"/>
    <n v="0"/>
    <n v="0"/>
    <n v="0"/>
    <n v="0"/>
    <n v="0"/>
    <n v="0"/>
    <n v="0"/>
    <n v="0"/>
    <n v="22900097.496551722"/>
    <n v="10560"/>
    <n v="85642.286873940073"/>
    <n v="22900097.496551722"/>
    <n v="10560"/>
    <n v="85642.286873940073"/>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2325"/>
    <s v="CAD KIDNEY ISLAND"/>
    <n v="102325"/>
    <s v="CAD KIDNEY ISLAND"/>
    <s v="IRETI OMOTOSO"/>
    <s v="PRODUCTION"/>
    <n v="415003"/>
    <n v="4150"/>
    <s v="PMM"/>
    <s v="BASE JV"/>
    <s v="PRODUCTION"/>
    <s v="PRODUCTION"/>
    <x v="3"/>
    <s v="Logistics Manager"/>
    <s v="OKEKE, JULIUS"/>
    <s v="MICHAEL.SOLUADE@SHELL.COM"/>
    <x v="0"/>
    <s v="OPEX"/>
    <s v="NON SAL"/>
    <s v="N/A"/>
    <s v="N/A"/>
    <s v="C_OPSE_OIL_Z11"/>
    <s v="P231 Production Operations"/>
    <s v="S7200 Services"/>
    <s v="A2110 Production Operations"/>
    <n v="226026.97999999981"/>
    <n v="70203.160000000091"/>
    <n v="22900097.496551722"/>
    <n v="10560"/>
    <n v="85642.286873940073"/>
    <n v="22900097.496551722"/>
    <n v="10560"/>
    <n v="85642.286873940073"/>
    <n v="0"/>
    <n v="0"/>
    <n v="0"/>
    <n v="0"/>
    <n v="0"/>
    <n v="0"/>
    <n v="0"/>
    <n v="0"/>
    <s v="Statutory fees for Vessel Registry for SPDC owned vessels (5year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136.8572394950061"/>
    <n v="7136.8572394950061"/>
    <n v="7136.8572394950061"/>
    <n v="7136.8572394950061"/>
    <n v="7136.8572394950061"/>
    <n v="7136.8572394950061"/>
    <n v="7136.8572394950061"/>
    <n v="7136.8572394950061"/>
    <n v="7136.8572394950061"/>
    <n v="7136.8572394950061"/>
    <n v="7136.8572394950061"/>
    <n v="7136.8572394950061"/>
    <n v="85642.286873940044"/>
    <n v="25692.68606218202"/>
  </r>
  <r>
    <n v="102966"/>
    <s v="SALS&amp;WAGESMAINTENANCE&amp;INTEGRITY"/>
    <n v="102966"/>
    <s v="SALS&amp;WAGESMAINTENANCE&amp;INTEGRITY"/>
    <s v="IRETI OMOTOSO"/>
    <s v="PRODUCTION"/>
    <n v="414001"/>
    <n v="4140"/>
    <s v="G&amp;A"/>
    <s v="BASE JV"/>
    <s v="PRODUCTION"/>
    <s v="PRODUCTION"/>
    <x v="3"/>
    <s v="Manager, Turnaround &amp; Maintenance Execution"/>
    <s v="OLALEYE, OLAYEMI"/>
    <s v="OLAKUNLE.AJAYI@SHELL.COM"/>
    <x v="0"/>
    <s v="OPEX"/>
    <s v="NON SAL"/>
    <s v="N/A"/>
    <s v="N/A"/>
    <s v="N/A"/>
    <s v="P233 Facilities Maintenance"/>
    <s v="S7200 Services"/>
    <s v="A2140 Facilities Maintenance"/>
    <n v="0"/>
    <n v="-0.15"/>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3519"/>
    <s v="WASTE MANAGEMENT TECH SUPT"/>
    <n v="103519"/>
    <s v="WASTE MANAGEMENT TECH SUPT"/>
    <s v="IRETI OMOTOSO"/>
    <s v="PRODUCTION"/>
    <n v="415006"/>
    <n v="4150"/>
    <s v="HSE"/>
    <s v="BASE JV"/>
    <s v="PRODUCTION"/>
    <s v="PRODUCTION"/>
    <x v="3"/>
    <s v="Logistics Manager"/>
    <s v="OKEKE, JULIUS"/>
    <s v="GBOLAHAN.AWOTOREBO@SHELL.COM"/>
    <x v="0"/>
    <s v="OPEX"/>
    <s v="NON SAL"/>
    <s v="N/A"/>
    <s v="N/A"/>
    <s v="C_OPSE_OIL_Z11"/>
    <s v="P236.02 HSE"/>
    <s v="S7200 Services"/>
    <s v="A2170 Direct Mngt and Overheads"/>
    <n v="333747.06"/>
    <n v="280745.17"/>
    <n v="72902353.329310387"/>
    <n v="50000"/>
    <n v="289024.10927642754"/>
    <n v="72902353.329310402"/>
    <n v="50000"/>
    <n v="289024.10927642754"/>
    <n v="0"/>
    <n v="0"/>
    <n v="72902353.329310402"/>
    <n v="50000"/>
    <n v="289024.10927642754"/>
    <n v="72902353.329310402"/>
    <n v="50000"/>
    <n v="289024.10927642754"/>
    <s v="Operational Integrity Action Close-out - NEW. OI of the PHC MWI and STP to ensure process safety and operating integrity assur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4085.342439702294"/>
    <n v="24085.342439702294"/>
    <n v="24085.342439702294"/>
    <n v="24085.342439702294"/>
    <n v="24085.342439702294"/>
    <n v="24085.342439702294"/>
    <n v="24085.342439702294"/>
    <n v="24085.342439702294"/>
    <n v="24085.342439702294"/>
    <n v="24085.342439702294"/>
    <n v="24085.342439702294"/>
    <n v="24085.342439702294"/>
    <n v="289024.1092764276"/>
    <n v="86707.232782928259"/>
  </r>
  <r>
    <n v="103521"/>
    <s v="PREMOB INSPECTIONS EAST"/>
    <n v="103521"/>
    <s v="PREMOB INSPECTIONS EAST"/>
    <s v="IRETI OMOTOSO"/>
    <s v="PRODUCTION"/>
    <n v="415003"/>
    <n v="4150"/>
    <s v="PMM"/>
    <s v="BASE JV"/>
    <s v="PRODUCTION"/>
    <s v="PRODUCTION"/>
    <x v="3"/>
    <s v="Logistics Manager"/>
    <s v="OKEKE, JULIUS"/>
    <s v="LUKMAN.OMOTOSO@SHELL.COM"/>
    <x v="0"/>
    <s v="OPEX"/>
    <s v="NON SAL"/>
    <s v="N/A"/>
    <s v="N/A"/>
    <s v="C_OPSE_OIL_Z11"/>
    <s v="P231 Production Operations"/>
    <s v="S7200 Services"/>
    <s v="A2110 Production Operations"/>
    <n v="406225.79999999993"/>
    <n v="325755.71000000002"/>
    <n v="132726499.11310343"/>
    <n v="241668.95"/>
    <n v="676837.79955115879"/>
    <n v="117476499.113103"/>
    <n v="241668.95"/>
    <n v="626837.7995511574"/>
    <n v="-50000.000000001397"/>
    <s v="Savings arising from proposed SPDC Fleet rationalization"/>
    <n v="132726499.11310343"/>
    <n v="241668.94999999998"/>
    <n v="676837.79955115879"/>
    <n v="136041844.1131041"/>
    <n v="241949.89999999997"/>
    <n v="687988.73315771832"/>
    <s v="Provision of equipment premob Inspection and certification Light Vehicles - Primar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6403.149962596566"/>
    <n v="56403.149962596566"/>
    <n v="56403.149962596566"/>
    <n v="56403.149962596566"/>
    <n v="56403.149962596566"/>
    <n v="56403.149962596566"/>
    <n v="56403.149962596566"/>
    <n v="56403.149962596566"/>
    <n v="56403.149962596566"/>
    <n v="56403.149962596566"/>
    <n v="56403.149962596566"/>
    <n v="56403.149962596566"/>
    <n v="676837.79955115903"/>
    <n v="203051.33986534763"/>
  </r>
  <r>
    <n v="103523"/>
    <s v="PILOTAGE CHARGES WEST"/>
    <n v="103523"/>
    <s v="PILOTAGE CHARGES WEST"/>
    <s v="IRETI OMOTOSO"/>
    <s v="PRODUCTION"/>
    <n v="415003"/>
    <n v="4150"/>
    <s v="PMM"/>
    <s v="BASE JV"/>
    <s v="PRODUCTION"/>
    <s v="PRODUCTION"/>
    <x v="3"/>
    <s v="Logistics Manager"/>
    <s v="OKEKE, JULIUS"/>
    <s v="MICHAEL.SOLUADE@SHELL.COM"/>
    <x v="0"/>
    <s v="OPEX"/>
    <s v="NON SAL"/>
    <s v="N/A"/>
    <s v="N/A"/>
    <s v="C_OPSE_OIL_Z11"/>
    <s v="P231 Production Operations"/>
    <s v="S7200 Services"/>
    <s v="A2110 Production Operations"/>
    <n v="2069636.3499999992"/>
    <n v="1172729.8500000001"/>
    <n v="0"/>
    <n v="1438391.41875"/>
    <n v="1438391.41875"/>
    <n v="0"/>
    <n v="1041042.41875"/>
    <n v="1041042.41875"/>
    <n v="-397349"/>
    <s v="Cost optimization with a view to maintaining 2017 spend level"/>
    <n v="0"/>
    <n v="1438391.41875"/>
    <n v="1438391.41875"/>
    <n v="0"/>
    <n v="1438391.41875"/>
    <n v="1438391.41875"/>
    <s v="NPA -  Pilotage -Conservancy du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9865.95156249999"/>
    <n v="119865.95156249999"/>
    <n v="119865.95156249999"/>
    <n v="119865.95156249999"/>
    <n v="119865.95156249999"/>
    <n v="119865.95156249999"/>
    <n v="119865.95156249999"/>
    <n v="119865.95156249999"/>
    <n v="119865.95156249999"/>
    <n v="119865.95156249999"/>
    <n v="119865.95156249999"/>
    <n v="119865.95156249999"/>
    <n v="1438391.4187500002"/>
    <n v="431517.42562499997"/>
  </r>
  <r>
    <n v="103524"/>
    <s v="MARINE TECHNICAL"/>
    <n v="103524"/>
    <s v="MARINE PRE MOB INSPECTION WEST"/>
    <s v="IRETI OMOTOSO"/>
    <s v="PRODUCTION"/>
    <n v="415003"/>
    <n v="4150"/>
    <s v="PMM"/>
    <s v="BASE JV"/>
    <s v="PRODUCTION"/>
    <s v="PRODUCTION"/>
    <x v="3"/>
    <s v="Logistics Manager"/>
    <s v="OKEKE, JULIUS"/>
    <s v="HARCOURT.EZEKIEL@SHELL.COM"/>
    <x v="0"/>
    <s v="OPEX"/>
    <s v="NON SAL"/>
    <s v="N/A"/>
    <s v="N/A"/>
    <s v="C_OPSE_OIL_Z11"/>
    <s v="P231 Production Operations"/>
    <s v="S7200 Services"/>
    <s v="A2110 Production Operations"/>
    <n v="332660.79000000004"/>
    <n v="396945.55"/>
    <n v="65711094.827586204"/>
    <n v="173900"/>
    <n v="389346.21254946297"/>
    <n v="65711094.827586204"/>
    <n v="173900"/>
    <n v="389346.21254946297"/>
    <n v="0"/>
    <n v="0"/>
    <n v="65711094.827586204"/>
    <n v="173900"/>
    <n v="389346.21254946297"/>
    <n v="65748291.839502648"/>
    <n v="173900"/>
    <n v="389468.16996558243"/>
    <s v="MARINE COMPLIANCE INSPECTION (OFFSHORE): OVID &amp; OVMSA REPORT PURCHAS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2445.517712455247"/>
    <n v="32445.517712455247"/>
    <n v="32445.517712455247"/>
    <n v="32445.517712455247"/>
    <n v="32445.517712455247"/>
    <n v="32445.517712455247"/>
    <n v="32445.517712455247"/>
    <n v="32445.517712455247"/>
    <n v="32445.517712455247"/>
    <n v="32445.517712455247"/>
    <n v="32445.517712455247"/>
    <n v="32445.517712455247"/>
    <n v="389346.21254946297"/>
    <n v="116803.86376483888"/>
  </r>
  <r>
    <n v="102748"/>
    <s v="COMMUNITY RELATIONS LAND 1"/>
    <n v="102748"/>
    <s v="COMMUNITY RELATIONS LAND  EAST"/>
    <s v="IRETI OMOTOSO"/>
    <s v="PRODUCTION"/>
    <n v="415008"/>
    <n v="4150"/>
    <s v="CDPA"/>
    <s v="BASE JV"/>
    <s v="PRODUCTION"/>
    <s v="PRODUCTION"/>
    <x v="1"/>
    <s v="Asset Management Integration Lead"/>
    <s v="ADEDIRAN, ADEWALE"/>
    <s v="VICTOR.OLLEY@SHELL.COM"/>
    <x v="0"/>
    <s v="OPEX"/>
    <s v="NON SAL"/>
    <s v="N/A"/>
    <s v="N/A"/>
    <s v="N/A"/>
    <s v="P231 Production Operations"/>
    <s v="S7200 Services"/>
    <s v="A2110 Production Operations"/>
    <n v="120569.55"/>
    <n v="295607.19"/>
    <n v="0"/>
    <n v="0"/>
    <n v="0"/>
    <m/>
    <m/>
    <n v="0"/>
    <n v="0"/>
    <m/>
    <n v="334083500"/>
    <n v="0"/>
    <n v="1095355.7377049183"/>
    <n v="298469000"/>
    <n v="0"/>
    <n v="978586.88524590165"/>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4908"/>
    <s v="COMMUNITY RELATIONS LAND 2 EAST"/>
    <n v="102748"/>
    <s v="COMMUNITY RELATIONS LAND  EAST"/>
    <s v="IRETI OMOTOSO"/>
    <s v="PRODUCTION"/>
    <n v="415008"/>
    <n v="4150"/>
    <s v="CDPA"/>
    <s v="BASE JV"/>
    <s v="PRODUCTION"/>
    <s v="PRODUCTION"/>
    <x v="2"/>
    <s v="Asset Management Integration Lead"/>
    <s v="ADEDIRAN, ADEWALE"/>
    <s v="VICTOR.OLLEY@SHELL.COM"/>
    <x v="0"/>
    <s v="OPEX"/>
    <s v="NON SAL"/>
    <s v="N/A"/>
    <s v="N/A"/>
    <s v="C_OPSE_OIL_Z11"/>
    <s v="P231 Production Operations"/>
    <s v="S7200 Services"/>
    <s v="A2110 Production Operations"/>
    <n v="191297.91999999998"/>
    <n v="250580.92"/>
    <n v="116500000"/>
    <n v="0"/>
    <n v="381967.21311475412"/>
    <n v="116500000"/>
    <n v="0"/>
    <n v="381967.21311475412"/>
    <n v="0"/>
    <m/>
    <n v="0"/>
    <n v="0"/>
    <n v="0"/>
    <n v="0"/>
    <n v="0"/>
    <n v="0"/>
    <s v="End Year Gift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1830.601092896177"/>
    <n v="31830.601092896177"/>
    <n v="31830.601092896177"/>
    <n v="31830.601092896177"/>
    <n v="31830.601092896177"/>
    <n v="31830.601092896177"/>
    <n v="31830.601092896177"/>
    <n v="31830.601092896177"/>
    <n v="31830.601092896177"/>
    <n v="31830.601092896177"/>
    <n v="31830.601092896177"/>
    <n v="31830.601092896177"/>
    <n v="381967.21311475424"/>
    <n v="114590.16393442624"/>
  </r>
  <r>
    <s v="O.NG.PAE.A1F.FCL.71300"/>
    <s v="COMMUNITY RELATIONS  AGBADA "/>
    <n v="102748"/>
    <s v="COMMUNITY RELATIONS LAND  EAST"/>
    <s v="IRETI OMOTOSO"/>
    <s v="PRODUCTION"/>
    <n v="415008"/>
    <n v="4150"/>
    <s v="CDPA"/>
    <s v="BASE JV"/>
    <s v="PRODUCTION"/>
    <s v="PRODUCTION"/>
    <x v="1"/>
    <s v="Asset Management Integration Lead"/>
    <s v="ADEDIRAN, ADEWALE"/>
    <s v="VICTOR.OLLEY@SHELL.COM"/>
    <x v="0"/>
    <s v="OPEX"/>
    <s v="NON SAL"/>
    <s v="N/A"/>
    <s v="N/A"/>
    <s v="N_AGBD_EL1_N01"/>
    <s v="P231 Production Operations"/>
    <s v="S7200 Services"/>
    <s v="A2110 Production Operations"/>
    <n v="12145.179999999998"/>
    <n v="16.98"/>
    <n v="33853400"/>
    <n v="0"/>
    <n v="110994.75409836066"/>
    <n v="33853400"/>
    <n v="0"/>
    <n v="110994.75409836066"/>
    <n v="0"/>
    <m/>
    <n v="0"/>
    <n v="0"/>
    <n v="0"/>
    <n v="0"/>
    <n v="0"/>
    <n v="0"/>
    <s v="End of year gift items for Agbada/Rumuahi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249.5628415300544"/>
    <n v="9249.5628415300544"/>
    <n v="9249.5628415300544"/>
    <n v="9249.5628415300544"/>
    <n v="9249.5628415300544"/>
    <n v="9249.5628415300544"/>
    <n v="9249.5628415300544"/>
    <n v="9249.5628415300544"/>
    <n v="9249.5628415300544"/>
    <n v="9249.5628415300544"/>
    <n v="9249.5628415300544"/>
    <n v="9249.5628415300544"/>
    <n v="110994.75409836067"/>
    <n v="33298.426229508194"/>
  </r>
  <r>
    <s v="O.NG.PAE.A2G.FCL.71300"/>
    <s v="COMMUNITY RELATIONS  OKOLOMA "/>
    <n v="102748"/>
    <s v="COMMUNITY RELATIONS LAND  EAST"/>
    <s v="IRETI OMOTOSO"/>
    <s v="PRODUCTION"/>
    <n v="415008"/>
    <n v="4150"/>
    <s v="CDPA"/>
    <s v="BASE JV"/>
    <s v="PRODUCTION"/>
    <s v="PRODUCTION"/>
    <x v="1"/>
    <s v="Asset Management Integration Lead"/>
    <s v="ADEDIRAN, ADEWALE"/>
    <s v="VICTOR.OLLEY@SHELL.COM"/>
    <x v="0"/>
    <s v="OPEX"/>
    <s v="NON SAL"/>
    <s v="N/A"/>
    <s v="N/A"/>
    <s v="N_KOCR_EL2_G01"/>
    <s v="P231 Production Operations"/>
    <s v="S7200 Services"/>
    <s v="A2110 Production Operations"/>
    <n v="-3494.58"/>
    <n v="225.39000000000001"/>
    <n v="15726700"/>
    <n v="0"/>
    <n v="51562.950819672129"/>
    <n v="15726700"/>
    <n v="0"/>
    <n v="51562.950819672129"/>
    <n v="0"/>
    <m/>
    <n v="0"/>
    <n v="0"/>
    <n v="0"/>
    <n v="0"/>
    <n v="0"/>
    <n v="0"/>
    <s v="Courtesy Call to Traditional Rulers for Okolom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296.9125683060101"/>
    <n v="4296.9125683060101"/>
    <n v="4296.9125683060101"/>
    <n v="4296.9125683060101"/>
    <n v="4296.9125683060101"/>
    <n v="4296.9125683060101"/>
    <n v="4296.9125683060101"/>
    <n v="4296.9125683060101"/>
    <n v="4296.9125683060101"/>
    <n v="4296.9125683060101"/>
    <n v="4296.9125683060101"/>
    <n v="4296.9125683060101"/>
    <n v="51562.950819672136"/>
    <n v="15468.885245901638"/>
  </r>
  <r>
    <s v="O.NG.PAE.GBG.FLB.71300"/>
    <s v="COMMUNITY RELATIONS GBARAN GP"/>
    <n v="102748"/>
    <s v="COMMUNITY RELATIONS LAND  EAST"/>
    <s v="IRETI OMOTOSO"/>
    <s v="PRODUCTION"/>
    <n v="415008"/>
    <n v="4150"/>
    <s v="CDPA"/>
    <s v="BASE JV"/>
    <s v="PRODUCTION"/>
    <s v="PRODUCTION"/>
    <x v="2"/>
    <s v="Asset Management Integration Lead"/>
    <s v="ADEDIRAN, ADEWALE"/>
    <s v="VICTOR.OLLEY@SHELL.COM"/>
    <x v="0"/>
    <s v="OPEX"/>
    <s v="NON SAL"/>
    <s v="N/A"/>
    <s v="N/A"/>
    <s v="N_GBAR_EL2_G01"/>
    <s v="P231 Production Operations - Gas"/>
    <s v="S7200 Services"/>
    <s v="A2110 Production Operations"/>
    <n v="0"/>
    <n v="0"/>
    <n v="136150000"/>
    <n v="0"/>
    <n v="446393.44262295082"/>
    <n v="136150000"/>
    <n v="0"/>
    <n v="446393.44262295082"/>
    <n v="0"/>
    <m/>
    <n v="0"/>
    <n v="0"/>
    <n v="0"/>
    <n v="0"/>
    <n v="0"/>
    <n v="0"/>
    <s v="Gbaran GP Facilities Lunch served 46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7199.453551912564"/>
    <n v="37199.453551912564"/>
    <n v="37199.453551912564"/>
    <n v="37199.453551912564"/>
    <n v="37199.453551912564"/>
    <n v="37199.453551912564"/>
    <n v="37199.453551912564"/>
    <n v="37199.453551912564"/>
    <n v="37199.453551912564"/>
    <n v="37199.453551912564"/>
    <n v="37199.453551912564"/>
    <n v="37199.453551912564"/>
    <n v="446393.44262295077"/>
    <n v="133918.03278688525"/>
  </r>
  <r>
    <s v="O.NG.PAE.I1F.FCL.71300"/>
    <s v="COMMUNITY RELATIONS  IMO RIVER "/>
    <n v="102748"/>
    <s v="COMMUNITY RELATIONS LAND  EAST"/>
    <s v="IRETI OMOTOSO"/>
    <s v="PRODUCTION"/>
    <n v="415008"/>
    <n v="4150"/>
    <s v="CDPA"/>
    <s v="BASE JV"/>
    <s v="PRODUCTION"/>
    <s v="PRODUCTION"/>
    <x v="1"/>
    <s v="Asset Management Integration Lead"/>
    <s v="ADEDIRAN, ADEWALE"/>
    <s v="VICTOR.OLLEY@SHELL.COM"/>
    <x v="0"/>
    <s v="OPEX"/>
    <s v="NON SAL"/>
    <s v="N/A"/>
    <s v="N/A"/>
    <s v="N_IMOR_EL1_N01"/>
    <s v="P231 Production Operations"/>
    <s v="S7200 Services"/>
    <s v="A2110 Production Operations"/>
    <n v="6253.77"/>
    <n v="41.68"/>
    <n v="18576700"/>
    <n v="0"/>
    <n v="60907.2131147541"/>
    <n v="18576700"/>
    <n v="0"/>
    <n v="60907.2131147541"/>
    <n v="0"/>
    <m/>
    <n v="0"/>
    <n v="0"/>
    <n v="0"/>
    <n v="0"/>
    <n v="0"/>
    <n v="0"/>
    <s v="Courtesy Call to Traditional Rulers for Imo Riv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075.601092896175"/>
    <n v="5075.601092896175"/>
    <n v="5075.601092896175"/>
    <n v="5075.601092896175"/>
    <n v="5075.601092896175"/>
    <n v="5075.601092896175"/>
    <n v="5075.601092896175"/>
    <n v="5075.601092896175"/>
    <n v="5075.601092896175"/>
    <n v="5075.601092896175"/>
    <n v="5075.601092896175"/>
    <n v="5075.601092896175"/>
    <n v="60907.213114754115"/>
    <n v="18272.163934426229"/>
  </r>
  <r>
    <n v="104556"/>
    <s v="HELIPADS AND TERMINAL OPS"/>
    <n v="104556"/>
    <s v="HELIPADS AND TERMINAL OPS"/>
    <s v="IRETI OMOTOSO"/>
    <s v="PRODUCTION"/>
    <n v="415003"/>
    <n v="4150"/>
    <s v="PMM"/>
    <s v="BASE JV"/>
    <s v="PRODUCTION"/>
    <s v="PRODUCTION"/>
    <x v="3"/>
    <s v="Logistics Manager"/>
    <s v="OKEKE, JULIUS"/>
    <s v="SAMUEL.BAJAH@SHELL.COM"/>
    <x v="0"/>
    <s v="OPEX"/>
    <s v="NON SAL"/>
    <s v="N/A"/>
    <s v="N/A"/>
    <s v="C_OPSE_OIL_Z11"/>
    <s v="P231 Production Operations"/>
    <s v="S7200 Services"/>
    <s v="A2110 Production Operations"/>
    <n v="1724928.17"/>
    <n v="961308.63000000012"/>
    <n v="401154778"/>
    <n v="471180"/>
    <n v="1786441.5672131148"/>
    <n v="401154778"/>
    <n v="471179.99999999994"/>
    <n v="1786441.5672131148"/>
    <n v="0"/>
    <n v="0"/>
    <n v="401154778"/>
    <n v="471179.99999999994"/>
    <n v="1786441.5672131146"/>
    <n v="401154778"/>
    <n v="471179.99999999994"/>
    <n v="1786441.5672131148"/>
    <s v="AIRFIELD/HELIPORT VISUAL AIDS LIGHTING: Operation and Maintenance of Forcados Terminal , Ogunu Heliport, PHIA Heliport,ATG runway lights and Windsock ($11000 for FOT $4000 for Ogunu/PHRA/I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8870.13060109288"/>
    <n v="148870.13060109288"/>
    <n v="148870.13060109288"/>
    <n v="148870.13060109288"/>
    <n v="148870.13060109288"/>
    <n v="148870.13060109288"/>
    <n v="148870.13060109288"/>
    <n v="148870.13060109288"/>
    <n v="148870.13060109288"/>
    <n v="148870.13060109288"/>
    <n v="148870.13060109288"/>
    <n v="148870.13060109288"/>
    <n v="1786441.567213115"/>
    <n v="535932.4701639344"/>
  </r>
  <r>
    <s v="O.NG.PAE.OGF.FCL.71300"/>
    <s v="COMMUNITY RELATIONS  OBIGBO "/>
    <n v="102748"/>
    <s v="COMMUNITY RELATIONS LAND  EAST"/>
    <s v="IRETI OMOTOSO"/>
    <s v="PRODUCTION"/>
    <n v="415008"/>
    <n v="4150"/>
    <s v="CDPA"/>
    <s v="BASE JV"/>
    <s v="PRODUCTION"/>
    <s v="PRODUCTION"/>
    <x v="1"/>
    <s v="Asset Management Integration Lead"/>
    <s v="ADEDIRAN, ADEWALE"/>
    <s v="VICTOR.OLLEY@SHELL.COM"/>
    <x v="0"/>
    <s v="OPEX"/>
    <s v="NON SAL"/>
    <s v="N/A"/>
    <s v="N/A"/>
    <s v="N_OBGN_EL1_G01"/>
    <s v="P231 Production Operations"/>
    <s v="S7200 Services"/>
    <s v="A2110 Production Operations"/>
    <n v="308.87"/>
    <n v="25.64"/>
    <n v="15926700"/>
    <n v="0"/>
    <n v="52218.688524590165"/>
    <n v="15926700"/>
    <n v="0"/>
    <n v="52218.688524590165"/>
    <n v="0"/>
    <m/>
    <n v="0"/>
    <n v="0"/>
    <n v="0"/>
    <n v="0"/>
    <n v="0"/>
    <n v="0"/>
    <s v="End of year gift items for Obigbo"/>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351.5573770491801"/>
    <n v="4351.5573770491801"/>
    <n v="4351.5573770491801"/>
    <n v="4351.5573770491801"/>
    <n v="4351.5573770491801"/>
    <n v="4351.5573770491801"/>
    <n v="4351.5573770491801"/>
    <n v="4351.5573770491801"/>
    <n v="4351.5573770491801"/>
    <n v="4351.5573770491801"/>
    <n v="4351.5573770491801"/>
    <n v="4351.5573770491801"/>
    <n v="52218.688524590172"/>
    <n v="15665.606557377048"/>
  </r>
  <r>
    <n v="104607"/>
    <s v="REFUSE AND SEWAGE MANAGEMENT - WEST"/>
    <n v="104607"/>
    <s v="REFUSE AND SEWAGE MANAGEMENT - WEST"/>
    <s v="IRETI OMOTOSO"/>
    <s v="PRODUCTION"/>
    <n v="415006"/>
    <n v="4150"/>
    <s v="HSE"/>
    <s v="BASE JV"/>
    <s v="PRODUCTION"/>
    <s v="PRODUCTION"/>
    <x v="3"/>
    <s v="Logistics Manager"/>
    <s v="OKEKE, JULIUS"/>
    <s v="GBOLAHAN.AWOTOREBO@SHELL.COM"/>
    <x v="0"/>
    <s v="OPEX"/>
    <s v="NON SAL"/>
    <s v="N/A"/>
    <s v="N/A"/>
    <s v="C_OPSE_OIL_Z11"/>
    <s v="P236.02 HSE"/>
    <s v="S7200 Services"/>
    <s v="A2340 Overhead"/>
    <n v="262031.58000000005"/>
    <n v="188451.81"/>
    <n v="69506087.73235862"/>
    <n v="0"/>
    <n v="227888.81223724136"/>
    <n v="69506087.73235862"/>
    <n v="0"/>
    <n v="227888.81223724136"/>
    <n v="0"/>
    <n v="0"/>
    <n v="69506087.73235862"/>
    <n v="0"/>
    <n v="227888.81223724139"/>
    <n v="69506087.73235862"/>
    <n v="0"/>
    <n v="227888.81223724136"/>
    <s v="Refuse Collection Services in I.A. Ogunu"/>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990.734353103446"/>
    <n v="18990.734353103446"/>
    <n v="18990.734353103446"/>
    <n v="18990.734353103446"/>
    <n v="18990.734353103446"/>
    <n v="18990.734353103446"/>
    <n v="18990.734353103446"/>
    <n v="18990.734353103446"/>
    <n v="18990.734353103446"/>
    <n v="18990.734353103446"/>
    <n v="18990.734353103446"/>
    <n v="18990.734353103446"/>
    <n v="227888.81223724133"/>
    <n v="68366.643671172409"/>
  </r>
  <r>
    <n v="104887"/>
    <s v="OVERHEAD FACILITIES &amp; LOGISTICS - LEAN TEAM"/>
    <n v="104887"/>
    <s v="PLANNING OUTSOURCING AND BUSINESS IMPROVEMENT"/>
    <s v="IRETI OMOTOSO"/>
    <s v="PRODUCTION"/>
    <n v="415002"/>
    <n v="4150"/>
    <s v="G&amp;A"/>
    <s v="BASE JV"/>
    <s v="PRODUCTION"/>
    <s v="PRODUCTION"/>
    <x v="7"/>
    <s v="_x0009_CI/LEAN Implementation Lead                                                        "/>
    <s v="ADEPOJU, OPEYEMI"/>
    <s v="LASBERY.OGOFIA@SHELL.COM"/>
    <x v="0"/>
    <s v="OPEX"/>
    <s v="NON SAL"/>
    <s v="N/A"/>
    <s v="N/A"/>
    <s v="C_OPSE_OIL_Z11"/>
    <s v="P236.05 Planning and Economics"/>
    <s v="S7200 Services"/>
    <s v="A2340 Overhead"/>
    <n v="34113.25"/>
    <n v="85785.56"/>
    <n v="13633975"/>
    <n v="95450"/>
    <n v="140151.55737704918"/>
    <n v="12433975"/>
    <n v="85450"/>
    <n v="126217.13114754099"/>
    <n v="-13934.426229508186"/>
    <n v="0"/>
    <n v="13633975"/>
    <n v="95450"/>
    <n v="140151.55737704918"/>
    <n v="13285493.660116572"/>
    <n v="98639.159595472433"/>
    <n v="142198.15520241202"/>
    <s v="Office Items:  Printer cartridges for CI / Lean team printe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679.296448087431"/>
    <n v="11679.296448087431"/>
    <n v="11679.296448087431"/>
    <n v="11679.296448087431"/>
    <n v="11679.296448087431"/>
    <n v="11679.296448087431"/>
    <n v="11679.296448087431"/>
    <n v="11679.296448087431"/>
    <n v="11679.296448087431"/>
    <n v="11679.296448087431"/>
    <n v="11679.296448087431"/>
    <n v="11679.296448087431"/>
    <n v="140151.5573770492"/>
    <n v="42045.467213114753"/>
  </r>
  <r>
    <n v="104891"/>
    <s v="PILOTAGE CHARGES EAST"/>
    <n v="104891"/>
    <s v="PILOTAGE CHARGES EAST"/>
    <s v="IRETI OMOTOSO"/>
    <s v="PRODUCTION"/>
    <n v="415003"/>
    <n v="4150"/>
    <s v="PMM"/>
    <s v="BASE JV"/>
    <s v="PRODUCTION"/>
    <s v="PRODUCTION"/>
    <x v="3"/>
    <s v="Logistics Manager"/>
    <s v="OKEKE, JULIUS"/>
    <s v="MICHAEL.SOLUADE@SHELL.COM"/>
    <x v="0"/>
    <s v="OPEX"/>
    <s v="NON SAL"/>
    <s v="N/A"/>
    <s v="N/A"/>
    <s v="C_OPSE_OIL_Z11"/>
    <s v="P231 Production Operations"/>
    <s v="S7200 Services"/>
    <s v="A2110 Production Operations"/>
    <n v="399579.06000000006"/>
    <n v="276520.06999999995"/>
    <n v="0"/>
    <n v="408207.5172"/>
    <n v="408207.5172"/>
    <n v="0"/>
    <n v="408207.5172"/>
    <n v="408207.5172"/>
    <n v="0"/>
    <n v="0"/>
    <n v="0"/>
    <n v="408207.5172"/>
    <n v="408207.5172"/>
    <n v="0"/>
    <n v="408207.5172"/>
    <n v="408207.5172"/>
    <s v="NPA -  Pilotage -Conservancy dues (CPT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4017.293099999995"/>
    <n v="34017.293099999995"/>
    <n v="34017.293099999995"/>
    <n v="34017.293099999995"/>
    <n v="34017.293099999995"/>
    <n v="34017.293099999995"/>
    <n v="34017.293099999995"/>
    <n v="34017.293099999995"/>
    <n v="34017.293099999995"/>
    <n v="34017.293099999995"/>
    <n v="34017.293099999995"/>
    <n v="34017.293099999995"/>
    <n v="408207.51720000006"/>
    <n v="122462.25516"/>
  </r>
  <r>
    <n v="104896"/>
    <s v="FUEL SUPPORT - WEST"/>
    <n v="104896"/>
    <s v="FUEL SUPPORT - WEST"/>
    <s v="IRETI OMOTOSO"/>
    <s v="PRODUCTION"/>
    <n v="415003"/>
    <n v="4150"/>
    <s v="PMM"/>
    <s v="BASE JV"/>
    <s v="PRODUCTION"/>
    <s v="PRODUCTION"/>
    <x v="3"/>
    <s v="Logistics Manager"/>
    <s v="OKEKE, JULIUS"/>
    <s v="EDOGHOGHO.ENAIBRE@SHELL.COM"/>
    <x v="0"/>
    <s v="OPEX"/>
    <s v="NON SAL"/>
    <s v="N/A"/>
    <s v="N/A"/>
    <s v="C_OPSE_OIL_Z11"/>
    <s v="P231 Production Operations"/>
    <s v="S7200 Services"/>
    <s v="A2110 Production Operations"/>
    <n v="49499.85"/>
    <n v="30084.17"/>
    <n v="4750000"/>
    <n v="0"/>
    <n v="15573.77049180328"/>
    <n v="4750000"/>
    <n v="0"/>
    <n v="15573.77049180328"/>
    <n v="0"/>
    <n v="0"/>
    <n v="4750000"/>
    <n v="0"/>
    <n v="15573.770491803278"/>
    <n v="4750000"/>
    <n v="0"/>
    <n v="15573.77049180328"/>
    <s v="Provision of Fuel Accounting services WES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97.8142076502731"/>
    <n v="1297.8142076502731"/>
    <n v="1297.8142076502731"/>
    <n v="1297.8142076502731"/>
    <n v="1297.8142076502731"/>
    <n v="1297.8142076502731"/>
    <n v="1297.8142076502731"/>
    <n v="1297.8142076502731"/>
    <n v="1297.8142076502731"/>
    <n v="1297.8142076502731"/>
    <n v="1297.8142076502731"/>
    <n v="1297.8142076502731"/>
    <n v="15573.770491803281"/>
    <n v="4672.1311475409839"/>
  </r>
  <r>
    <n v="103377"/>
    <s v="CAST-SURVIELLANCE/STABLE OPER. ENVIRONMT"/>
    <n v="103377"/>
    <s v="ROW ENCROACHMENT MONITORING"/>
    <s v="IRETI OMOTOSO"/>
    <s v="PRODUCTION"/>
    <n v="412002"/>
    <n v="4120"/>
    <s v="OF-CIVIL"/>
    <s v="BASE JV"/>
    <s v="PRODUCTION"/>
    <s v="PRODUCTION"/>
    <x v="0"/>
    <s v="_x0009_Head, Right of Way Management "/>
    <s v="AGUEGBOH, OBIORA"/>
    <s v="CYPRIANA.WILKEY@SHELL.COM"/>
    <x v="0"/>
    <s v="OPEX"/>
    <s v="NON SAL"/>
    <s v="N/A"/>
    <s v="N/A"/>
    <s v="N/A"/>
    <s v="P231 Production Operations"/>
    <s v="S7200 Services"/>
    <s v="A2110 Production Operations"/>
    <n v="124123.82000000002"/>
    <n v="24132.019999999997"/>
    <n v="0"/>
    <n v="0"/>
    <n v="0"/>
    <n v="0"/>
    <n v="0"/>
    <n v="0"/>
    <n v="0"/>
    <n v="0"/>
    <n v="1202381903.9275448"/>
    <n v="1855725.399047619"/>
    <n v="5797961.1496297335"/>
    <n v="1595727536.1451104"/>
    <n v="10042459.654310538"/>
    <n v="15274353.21544204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ROW.EG1.71300"/>
    <s v="ROW ENCROACHMENT MONITORING EGG1"/>
    <n v="103377"/>
    <s v="ROW ENCROACHMENT MONITORING"/>
    <s v="IRETI OMOTOSO"/>
    <s v="PRODUCTION"/>
    <n v="412002"/>
    <n v="4120"/>
    <s v="OF-CIVIL"/>
    <s v="BASE JV"/>
    <s v="PRODUCTION"/>
    <s v="PRODUCTION"/>
    <x v="0"/>
    <s v="Head, Right of Way Management "/>
    <s v="AGUEGBOH, OBIORA"/>
    <s v="CYPRIANA.WILKEY@SHELL.COM"/>
    <x v="0"/>
    <s v="OPEX"/>
    <s v="NON SAL"/>
    <s v="MA"/>
    <s v="MA"/>
    <s v="M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ROW.EG2.71300"/>
    <s v="ROW ENCROACHMENT MONITORING EGG2"/>
    <n v="103377"/>
    <s v="ROW ENCROACHMENT MONITORING"/>
    <s v="IRETI OMOTOSO"/>
    <s v="PRODUCTION"/>
    <n v="412002"/>
    <n v="4120"/>
    <s v="OF-CIVIL"/>
    <s v="BASE JV"/>
    <s v="PRODUCTION"/>
    <s v="PRODUCTION"/>
    <x v="0"/>
    <s v="Head, Right of Way Management "/>
    <s v="AGUEGBOH, OBIORA"/>
    <s v="CYPRIANA.WILKEY@SHELL.COM"/>
    <x v="0"/>
    <s v="OPEX"/>
    <s v="NON SAL"/>
    <s v="N/A"/>
    <s v="N/A"/>
    <s v="N/A"/>
    <s v="P231 Production Operations"/>
    <s v="S7200 Services"/>
    <s v="A2110 Production Operations"/>
    <n v="0"/>
    <n v="0"/>
    <n v="124513144.90000001"/>
    <n v="320336.30619047617"/>
    <n v="728576.12553473841"/>
    <n v="59994739.950000003"/>
    <n v="160474.15"/>
    <n v="357178.21540983603"/>
    <n v="-371397.91012490238"/>
    <s v="REDUCTION IN SCOPE FOR ROW ENCROACHMENT ACTIVITIES - BOUNDARY REOPENING, AS-BUILT SURVEY,  FABRICATION AND INSTALLATION OF MARKERS, CITADEL FENCES."/>
    <n v="0"/>
    <n v="0"/>
    <n v="0"/>
    <n v="0"/>
    <n v="0"/>
    <n v="0"/>
    <s v="Detailed boundary reopening @ various geomatics rates (land &amp; Swamp) @ $178,571.43 each X 1  at identified  for locations TBD"/>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0714.677127894865"/>
    <n v="60714.677127894865"/>
    <n v="60714.677127894865"/>
    <n v="60714.677127894865"/>
    <n v="60714.677127894865"/>
    <n v="60714.677127894865"/>
    <n v="60714.677127894865"/>
    <n v="60714.677127894865"/>
    <n v="60714.677127894865"/>
    <n v="60714.677127894865"/>
    <n v="60714.677127894865"/>
    <n v="60714.677127894865"/>
    <n v="728576.1255347383"/>
    <n v="218572.83766042153"/>
  </r>
  <r>
    <s v="O.NG.PPE.ROW.GPS.71300"/>
    <s v="ROW ENCROACHMENT MONITORING GPHSL"/>
    <n v="103377"/>
    <s v="ROW ENCROACHMENT MONITORING"/>
    <s v="IRETI OMOTOSO"/>
    <s v="PRODUCTION"/>
    <n v="412002"/>
    <n v="4120"/>
    <s v="OF-CIVIL"/>
    <s v="BASE JV"/>
    <s v="PRODUCTION"/>
    <s v="PRODUCTION"/>
    <x v="0"/>
    <s v="_x0009_Head, Right of Way Management "/>
    <s v="AGUEGBOH, OBIORA"/>
    <s v="CYPRIANA.WILKEY@SHELL.COM"/>
    <x v="0"/>
    <s v="OPEX"/>
    <s v="NON SAL"/>
    <s v="N/A"/>
    <s v="N/A"/>
    <s v="C_OPSE_OIL_Z11"/>
    <s v="P231 Production Operations"/>
    <s v="S7200 Services"/>
    <s v="A2110 Production Operations"/>
    <n v="8331.4500000000007"/>
    <n v="0"/>
    <n v="0"/>
    <n v="0"/>
    <n v="0"/>
    <n v="0"/>
    <n v="0"/>
    <n v="0"/>
    <n v="0"/>
    <n v="0"/>
    <n v="0"/>
    <n v="0"/>
    <n v="0"/>
    <n v="0"/>
    <n v="0"/>
    <n v="0"/>
    <s v="DETAILED BOUNDARY REOPENING @ VARIOUS GEOMATICS RATES (LAND &amp; SWAMP) @ $178,571.43 EACH X 2..DETAILED ASBUILT SURVEY OF @ VARIOUS GEOMATICS RATES (LAND &amp; SWAMP)@ NGN 6,199,348.95 &amp; $74,105.26 X 2"/>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ROW.NCT.71300"/>
    <s v="ROW ENCROACHMENT MONITORING NCTL"/>
    <n v="103377"/>
    <s v="ROW ENCROACHMENT MONITORING"/>
    <s v="IRETI OMOTOSO"/>
    <s v="PRODUCTION"/>
    <n v="412002"/>
    <n v="4120"/>
    <s v="OF-CIVIL"/>
    <s v="BASE JV"/>
    <s v="PRODUCTION"/>
    <s v="PRODUCTION"/>
    <x v="0"/>
    <s v="_x0009_Head, Right of Way Management "/>
    <s v="AGUEGBOH, OBIORA"/>
    <s v="CYPRIANA.WILKEY@SHELL.COM"/>
    <x v="0"/>
    <s v="OPEX"/>
    <s v="NON SAL"/>
    <s v="N/A"/>
    <s v="N/A"/>
    <s v="C_OPSE_OIL_Z11"/>
    <s v="P231 Production Operations"/>
    <s v="S7200 Services"/>
    <s v="A2110 Production Operations"/>
    <n v="0"/>
    <n v="0"/>
    <n v="0"/>
    <n v="0"/>
    <n v="0"/>
    <n v="0"/>
    <n v="0"/>
    <n v="0"/>
    <n v="0"/>
    <n v="0"/>
    <n v="0"/>
    <n v="0"/>
    <n v="0"/>
    <n v="0"/>
    <n v="0"/>
    <n v="0"/>
    <s v="DETAILED BOUNDARY REOPENING @ VARIOUS GEOMATICS RATES (LAND &amp; SWAMP) @ $178,571.43 EACH X 2..DETAILED ASBUILT SURVEY OF @ VARIOUS GEOMATICS RATES (LAND &amp; SWAMP)@ NGN 6,199,348.95 &amp; $74,105.26 X 2"/>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ROW.SOK.71300"/>
    <s v="ROW ENCROACHMENT MONITORING SOKU"/>
    <n v="103377"/>
    <s v="ROW ENCROACHMENT MONITORING"/>
    <s v="IRETI OMOTOSO"/>
    <s v="PRODUCTION"/>
    <n v="412002"/>
    <n v="4120"/>
    <s v="OF-CIVIL"/>
    <s v="BASE JV"/>
    <s v="PRODUCTION"/>
    <s v="PRODUCTION"/>
    <x v="0"/>
    <s v="Head, Right of Way Management "/>
    <s v="AGUEGBOH, OBIORA"/>
    <s v="CYPRIANA.WILKEY@SHELL.COM"/>
    <x v="0"/>
    <s v="OPEX"/>
    <s v="NON SAL"/>
    <s v="N/A"/>
    <s v="N/A"/>
    <s v="N/A"/>
    <s v="P231 Production Operations"/>
    <s v="S7200 Services"/>
    <s v="A2110 Production Operations"/>
    <n v="0"/>
    <n v="0"/>
    <n v="45557574.899999999"/>
    <n v="320336.30619047617"/>
    <n v="469705.40422326303"/>
    <n v="20190955.949999999"/>
    <n v="160474.15"/>
    <n v="226674.0055737705"/>
    <n v="-243031.39864949253"/>
    <s v="REDUCTION IN SCOPE FOR ROW ENCROACHMENT ACTIVITIES - BOUNDARY REOPENING, AS-BUILT SURVEY,  FABRICATION AND INSTALLATION OF MARKERS, CITADEL FENCES."/>
    <n v="0"/>
    <n v="0"/>
    <n v="0"/>
    <n v="0"/>
    <n v="0"/>
    <n v="0"/>
    <s v="Detailed boundary reopening @ various geomatics rates (land &amp; Swamp) @ $178,571.43 each X 1. for locations TBD"/>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9142.117018605248"/>
    <n v="39142.117018605248"/>
    <n v="39142.117018605248"/>
    <n v="39142.117018605248"/>
    <n v="39142.117018605248"/>
    <n v="39142.117018605248"/>
    <n v="39142.117018605248"/>
    <n v="39142.117018605248"/>
    <n v="39142.117018605248"/>
    <n v="39142.117018605248"/>
    <n v="39142.117018605248"/>
    <n v="39142.117018605248"/>
    <n v="469705.40422326286"/>
    <n v="140911.62126697891"/>
  </r>
  <r>
    <s v="O.NG.PPE.ROW.TNP.71300"/>
    <s v="ROW ENCROACHMENT MONITORING TNP"/>
    <n v="103377"/>
    <s v="ROW ENCROACHMENT MONITORING"/>
    <s v="IRETI OMOTOSO"/>
    <s v="PRODUCTION"/>
    <n v="412002"/>
    <n v="4120"/>
    <s v="OF-CIVIL"/>
    <s v="BASE JV"/>
    <s v="PRODUCTION"/>
    <s v="PRODUCTION"/>
    <x v="0"/>
    <s v="_x0009_Head, Right of Way Management "/>
    <s v="AGUEGBOH, OBIORA"/>
    <s v="CYPRIANA.WILKEY@SHELL.COM"/>
    <x v="0"/>
    <s v="OPEX"/>
    <s v="NON SAL"/>
    <s v="N/A"/>
    <s v="N/A"/>
    <s v="C_OPSE_OIL_Z11"/>
    <s v="P231 Production Operations"/>
    <s v="S7200 Services"/>
    <s v="A2110 Production Operations"/>
    <n v="886992.08000000007"/>
    <n v="1480522.7100000002"/>
    <n v="860067910.32754493"/>
    <n v="569484.17428571428"/>
    <n v="3389378.9622448776"/>
    <n v="436607788.77999997"/>
    <n v="320336.31"/>
    <n v="1751837.2568196722"/>
    <n v="-1637541.7054252054"/>
    <s v="REDUCTION IN SCOPE FOR ROW ENCROACHMENT ACTIVITIES - BOUNDARY REOPENING, AS-BUILT SURVEY,  FABRICATION AND INSTALLATION OF MARKERS, CITADEL FENCES."/>
    <n v="0"/>
    <n v="0"/>
    <n v="0"/>
    <n v="0"/>
    <n v="0"/>
    <n v="0"/>
    <s v="Detailed boundary reopening @ various geomatics rates (land &amp; Swamp) @ $178,571.43 each X 2.  at identified locationsTBD;"/>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2448.24685373978"/>
    <n v="282448.24685373978"/>
    <n v="282448.24685373978"/>
    <n v="282448.24685373978"/>
    <n v="282448.24685373978"/>
    <n v="282448.24685373978"/>
    <n v="282448.24685373978"/>
    <n v="282448.24685373978"/>
    <n v="282448.24685373978"/>
    <n v="282448.24685373978"/>
    <n v="282448.24685373978"/>
    <n v="282448.24685373978"/>
    <n v="3389378.9622448781"/>
    <n v="1016813.6886734632"/>
  </r>
  <r>
    <s v="O.NG.PPW.ROW.TEP.71300"/>
    <s v="NEW_ENC TEP"/>
    <n v="103377"/>
    <s v="ROW ENCROACHMENT MONITORING TEP &amp; TRP"/>
    <s v="IRETI OMOTOSO"/>
    <s v="PRODUCTION"/>
    <n v="412002"/>
    <n v="4120"/>
    <s v="OF-CIVIL"/>
    <s v="BASE JV"/>
    <s v="PRODUCTION"/>
    <s v="PRODUCTION"/>
    <x v="0"/>
    <s v="_x0009_Head, Right of Way Management "/>
    <s v="AGUEGBOH, OBIORA"/>
    <s v="CYPRIANA.WILKEY@SHELL.COM"/>
    <x v="0"/>
    <s v="OPEX"/>
    <s v="NON SAL"/>
    <s v="N/A"/>
    <s v="N/A"/>
    <s v="C_OPSE_OIL_Z11"/>
    <s v="P231 Production Operations"/>
    <s v="S7200 Services"/>
    <s v="A2110 Production Operations"/>
    <n v="0"/>
    <n v="229243"/>
    <n v="86121636.900000006"/>
    <n v="322784.30619047617"/>
    <n v="605150.32881342701"/>
    <n v="40770501.950000003"/>
    <n v="162922.15"/>
    <n v="296595.92688524589"/>
    <n v="-308554.40192818112"/>
    <s v="REDUCTION IN SCOPE FOR ROW ENCROACHMENT ACTIVITIES - BOUNDARY REOPENING, AS-BUILT SURVEY,  FABRICATION AND INSTALLATION OF MARKERS, CITADEL FENCES."/>
    <n v="0"/>
    <n v="0"/>
    <n v="0"/>
    <n v="0"/>
    <n v="0"/>
    <n v="0"/>
    <s v="Detailed boundary reopening @ various geomatics rates (land &amp; Swamp) @ $178,571.43 each X 1."/>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0429.194067785582"/>
    <n v="50429.194067785582"/>
    <n v="50429.194067785582"/>
    <n v="50429.194067785582"/>
    <n v="50429.194067785582"/>
    <n v="50429.194067785582"/>
    <n v="50429.194067785582"/>
    <n v="50429.194067785582"/>
    <n v="50429.194067785582"/>
    <n v="50429.194067785582"/>
    <n v="50429.194067785582"/>
    <n v="50429.194067785582"/>
    <n v="605150.32881342701"/>
    <n v="181545.0986440281"/>
  </r>
  <r>
    <n v="105264"/>
    <s v="GENERAL OVERHEADS OKOLOMA"/>
    <n v="105264"/>
    <s v="GENERAL OVERHEADS OKOLOMA - LAND TRANSPORT"/>
    <s v="IRETI OMOTOSO"/>
    <s v="PRODUCTION"/>
    <n v="414003"/>
    <n v="4140"/>
    <s v="GAS"/>
    <s v="DOMGAS/IPP"/>
    <s v="PRODUCTION"/>
    <s v="PRODUCTION"/>
    <x v="1"/>
    <s v="Asset Management Integration Lead"/>
    <s v="ADEDIRAN, ADEWALE"/>
    <s v="DENNIS.ONYEBUCHIE@SHELL.COM"/>
    <x v="0"/>
    <s v="OPEX"/>
    <s v="NON SAL"/>
    <s v="N/A"/>
    <s v="N/A"/>
    <s v="C_OPSE_OIL_Z11"/>
    <s v="P234 Power Operations"/>
    <s v="S7200 Services"/>
    <s v="A2170 Direct Mngt and Overheads"/>
    <n v="52109.17"/>
    <n v="20539.480000000003"/>
    <n v="48056554"/>
    <n v="14976"/>
    <n v="172538.47213114754"/>
    <n v="48056554"/>
    <n v="14976"/>
    <n v="172538.47213114754"/>
    <n v="0"/>
    <m/>
    <n v="48056554"/>
    <n v="14976"/>
    <n v="172538.47213114752"/>
    <n v="48056554"/>
    <n v="14976"/>
    <n v="172538.47213114754"/>
    <s v="3 4WD Vehicles for operational use, movement to wellheads and GRF"/>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378.206010928961"/>
    <n v="14378.206010928961"/>
    <n v="14378.206010928961"/>
    <n v="14378.206010928961"/>
    <n v="14378.206010928961"/>
    <n v="14378.206010928961"/>
    <n v="14378.206010928961"/>
    <n v="14378.206010928961"/>
    <n v="14378.206010928961"/>
    <n v="14378.206010928961"/>
    <n v="14378.206010928961"/>
    <n v="14378.206010928961"/>
    <n v="172538.47213114754"/>
    <n v="51761.541639344265"/>
  </r>
  <r>
    <n v="105265"/>
    <s v="FORC 121T INCIDENCE"/>
    <n v="105265"/>
    <s v="FORC 121T INCIDENCE"/>
    <s v="IRETI OMOTOSO"/>
    <s v="PRODUCTION"/>
    <n v="413001"/>
    <n v="4130"/>
    <s v="PE"/>
    <s v="BASE JV"/>
    <s v="PRODUCTION"/>
    <s v="PRODUCTION"/>
    <x v="6"/>
    <s v="Asset Management Integration Lead"/>
    <s v="COOKEY, GABRIEL"/>
    <s v="OLATUNJI.WILLIAMS@SHELL.COM"/>
    <x v="0"/>
    <s v="OPEX"/>
    <s v="NON SAL"/>
    <s v="N/A"/>
    <s v="N/A"/>
    <s v="N/A"/>
    <s v="P232 Well Mtce, Testing &amp; Stimulation"/>
    <s v="S7200 Services"/>
    <s v="A2130 Well/Mine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W.ROW.TRP.71300"/>
    <s v="NEW_ENC TRP"/>
    <n v="103377"/>
    <s v="ROW ENCROACHMENT MONITORING TEP &amp; TRP"/>
    <s v="IRETI OMOTOSO"/>
    <s v="PRODUCTION"/>
    <n v="412002"/>
    <n v="4120"/>
    <s v="OF-CIVIL"/>
    <s v="BASE JV"/>
    <s v="PRODUCTION"/>
    <s v="PRODUCTION"/>
    <x v="0"/>
    <s v="_x0009_Head, Right of Way Management "/>
    <s v="AGUEGBOH, OBIORA"/>
    <s v="CYPRIANA.WILKEY@SHELL.COM"/>
    <x v="0"/>
    <s v="OPEX"/>
    <s v="NON SAL"/>
    <s v="N/A"/>
    <s v="N/A"/>
    <s v="C_OPSE_OIL_Z11"/>
    <s v="P231 Production Operations"/>
    <s v="S7200 Services"/>
    <s v="A2110 Production Operations"/>
    <n v="0"/>
    <n v="147476.06"/>
    <n v="86121636.900000006"/>
    <n v="322784.30619047617"/>
    <n v="605150.32881342701"/>
    <n v="40770501.950000003"/>
    <n v="162922.15"/>
    <n v="296595.92688524589"/>
    <n v="-308554.40192818112"/>
    <s v="REDUCTION IN SCOPE FOR ROW ENCROACHMENT ACTIVITIES - BOUNDARY REOPENING, AS-BUILT SURVEY,  FABRICATION AND INSTALLATION OF MARKERS, CITADEL FENCES."/>
    <n v="0"/>
    <n v="0"/>
    <n v="0"/>
    <n v="0"/>
    <n v="0"/>
    <n v="0"/>
    <s v="Detailed boundary reopening @ various geomatics rates (land &amp; Swamp) @ $178,571.43 each X 1.at Various locations TBD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0429.194067785582"/>
    <n v="50429.194067785582"/>
    <n v="50429.194067785582"/>
    <n v="50429.194067785582"/>
    <n v="50429.194067785582"/>
    <n v="50429.194067785582"/>
    <n v="50429.194067785582"/>
    <n v="50429.194067785582"/>
    <n v="50429.194067785582"/>
    <n v="50429.194067785582"/>
    <n v="50429.194067785582"/>
    <n v="50429.194067785582"/>
    <n v="605150.32881342701"/>
    <n v="181545.0986440281"/>
  </r>
  <r>
    <n v="103522"/>
    <s v="ROAD SAFETY IMPROVEMENT PROJECT"/>
    <n v="104888"/>
    <s v="LAND PREMOB INSPECTIONS &amp; VERIFIERS EAST"/>
    <s v="IRETI OMOTOSO"/>
    <s v="PRODUCTION"/>
    <n v="415003"/>
    <n v="4150"/>
    <s v="PMM"/>
    <s v="BASE JV"/>
    <s v="PRODUCTION"/>
    <s v="PRODUCTION"/>
    <x v="3"/>
    <s v="Logistics Manager"/>
    <s v="OKEKE, JULIUS"/>
    <s v="HUSEYIN.OZEN@SHELL.COM"/>
    <x v="0"/>
    <s v="OPEX"/>
    <s v="NON SAL"/>
    <s v="N/A"/>
    <s v="N/A"/>
    <s v="N/A"/>
    <s v="P231 Production Operations"/>
    <s v="S7200 Services"/>
    <s v="A2110 Production Operations"/>
    <n v="186719.81"/>
    <n v="0"/>
    <n v="0"/>
    <n v="0"/>
    <n v="0"/>
    <n v="0"/>
    <n v="0"/>
    <n v="0"/>
    <n v="0"/>
    <n v="0"/>
    <n v="15131578.782682911"/>
    <n v="0"/>
    <n v="49611.733713714464"/>
    <n v="15131578.782682911"/>
    <n v="0"/>
    <n v="49611.733713714464"/>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4888"/>
    <s v="LIFTING AND HOISTING"/>
    <n v="104888"/>
    <s v="LAND PREMOB INSPECTIONS &amp; VERIFIERS EAST"/>
    <s v="IRETI OMOTOSO"/>
    <s v="PRODUCTION"/>
    <n v="415003"/>
    <n v="4150"/>
    <s v="PMM"/>
    <s v="BASE JV"/>
    <s v="PRODUCTION"/>
    <s v="PRODUCTION"/>
    <x v="3"/>
    <s v="Logistics Manager"/>
    <s v="OKEKE, JULIUS"/>
    <s v="HUSEYIN.OZEN@SHELL.COM"/>
    <x v="0"/>
    <s v="OPEX"/>
    <s v="NON SAL"/>
    <s v="N/A"/>
    <s v="N/A"/>
    <s v="C_OPSE_OIL_Z11"/>
    <s v="P236.10 Office/Property Management"/>
    <s v="S7200 Services"/>
    <s v="A2110 Production Operations"/>
    <n v="22930.120000000003"/>
    <n v="28048.719999999998"/>
    <n v="15131578.782682911"/>
    <n v="0"/>
    <n v="49611.733713714464"/>
    <n v="15131578.782682911"/>
    <n v="0"/>
    <n v="49611.733713714464"/>
    <n v="0"/>
    <n v="0"/>
    <n v="0"/>
    <n v="0"/>
    <n v="0"/>
    <n v="0"/>
    <n v="0"/>
    <n v="0"/>
    <s v="Provision of  Competency Training Serv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134.3111428095381"/>
    <n v="4134.3111428095381"/>
    <n v="4134.3111428095381"/>
    <n v="4134.3111428095381"/>
    <n v="4134.3111428095381"/>
    <n v="4134.3111428095381"/>
    <n v="4134.3111428095381"/>
    <n v="4134.3111428095381"/>
    <n v="4134.3111428095381"/>
    <n v="4134.3111428095381"/>
    <n v="4134.3111428095381"/>
    <n v="4134.3111428095381"/>
    <n v="49611.733713714442"/>
    <n v="14883.520114114339"/>
  </r>
  <r>
    <n v="104906"/>
    <s v="ENVIRON AFFAIRS LAND 2 EAST"/>
    <n v="104906"/>
    <s v="LAND AREA EAST WASTE MANAGEMENT"/>
    <s v="IRETI OMOTOSO"/>
    <s v="PRODUCTION"/>
    <n v="415006"/>
    <n v="4150"/>
    <s v="HSE"/>
    <s v="BASE JV"/>
    <s v="PRODUCTION"/>
    <s v="PRODUCTION"/>
    <x v="2"/>
    <s v="Asset Management Integration Lead"/>
    <s v="ADEDIRAN, ADEWALE"/>
    <s v="OLADELE.LADAPO@SHELL.COM"/>
    <x v="0"/>
    <s v="OPEX"/>
    <s v="NON SAL"/>
    <s v="N/A"/>
    <s v="N/A"/>
    <s v="C_OPSE_OIL_Z11"/>
    <s v="P231 Production Operations"/>
    <s v="S7200 Services"/>
    <s v="A2110 Production Operations"/>
    <n v="736633.95000000007"/>
    <n v="88810.979999999981"/>
    <n v="135293725"/>
    <n v="0"/>
    <n v="443585.98360655736"/>
    <n v="135293725"/>
    <n v="0"/>
    <n v="443585.98360655736"/>
    <n v="0"/>
    <m/>
    <n v="135293725"/>
    <n v="0"/>
    <n v="443585.98360655742"/>
    <n v="131768136.98551673"/>
    <n v="0"/>
    <n v="432026.67864103842"/>
    <s v="Environmental compliace monitoring of Aqueous Effluent, Rainwater, Noise, Air Quality, Meteorology,  Recipient water, Groundwater, Logistics/Report Production. - Diebu Creek  F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6965.498633879775"/>
    <n v="36965.498633879775"/>
    <n v="36965.498633879775"/>
    <n v="36965.498633879775"/>
    <n v="36965.498633879775"/>
    <n v="36965.498633879775"/>
    <n v="36965.498633879775"/>
    <n v="36965.498633879775"/>
    <n v="36965.498633879775"/>
    <n v="36965.498633879775"/>
    <n v="36965.498633879775"/>
    <n v="36965.498633879775"/>
    <n v="443585.98360655719"/>
    <n v="133075.7950819672"/>
  </r>
  <r>
    <n v="105761"/>
    <s v="OTUMARA GASLIFT BARGE LEASE PAYMENT"/>
    <n v="105761"/>
    <s v="OTUMARA GAS LIFT BARGE LEASE PAYMENT"/>
    <s v="IRETI OMOTOSO"/>
    <s v="PRODUCTION"/>
    <n v="412005"/>
    <n v="4120"/>
    <s v="OF-E&amp;M"/>
    <s v="BASE JV"/>
    <s v="PRODUCTION"/>
    <s v="PRODUCTION"/>
    <x v="6"/>
    <s v="Asset Management Integration Lead"/>
    <s v="COOKEY, GABRIEL"/>
    <s v="RICHARD.ITENE@SHELL.COM"/>
    <x v="0"/>
    <s v="OPEX"/>
    <s v="NON SAL"/>
    <s v="N/A"/>
    <s v="N/A"/>
    <s v="N/A"/>
    <s v="P231 Production Operations"/>
    <s v="S7200 Services"/>
    <s v="A2110 Production Operations"/>
    <n v="1951365.3900000001"/>
    <n v="415906.26"/>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32"/>
    <s v="ENVIRON AFFAIRS LAND 2 EAST"/>
    <n v="104906"/>
    <s v="LAND AREA EAST WASTE MANAGEMENT"/>
    <s v="IRETI OMOTOSO"/>
    <s v="PRODUCTION"/>
    <n v="415006"/>
    <n v="4150"/>
    <s v="HSE"/>
    <s v="BASE JV"/>
    <s v="PRODUCTION"/>
    <s v="PRODUCTION"/>
    <x v="2"/>
    <s v="Asset Management Integration Lead"/>
    <s v="ADEDIRAN, ADEWALE"/>
    <s v="OLADELE.LADAPO@SHELL.COM"/>
    <x v="0"/>
    <s v="OPEX"/>
    <s v="NON SAL"/>
    <s v="N/A"/>
    <s v="N/A"/>
    <s v="N/A"/>
    <s v="P231 Production Operations"/>
    <s v="S7200 Services"/>
    <s v="A2110 Production Operations"/>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51"/>
    <s v="ENVIRON AFFAIRS LAND 2 EAST - FIRE      "/>
    <n v="104906"/>
    <s v="LAND AREA EAST WASTE MANAGEMENT"/>
    <s v="IRETI OMOTOSO"/>
    <s v="PRODUCTION"/>
    <n v="415006"/>
    <n v="4150"/>
    <s v="HSE"/>
    <s v="BASE JV"/>
    <s v="PRODUCTION"/>
    <s v="PRODUCTION"/>
    <x v="2"/>
    <s v="Asset Management Integration Lead"/>
    <s v="ADEDIRAN, ADEWALE"/>
    <s v="OLADELE.LADAPO@SHELL.COM"/>
    <x v="0"/>
    <s v="OPEX"/>
    <s v="NON SAL"/>
    <s v="N/A"/>
    <s v="N/A"/>
    <s v="N/A"/>
    <s v="P231 Production Operations"/>
    <s v="S7200 Services"/>
    <s v="A2110 Production Operations"/>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0826"/>
    <s v="ENVIRONMENTALAFFARISLANDAREA2EAST"/>
    <n v="105278"/>
    <s v="LAND AREA EAST HSE COMPLIANCE"/>
    <s v="IRETI OMOTOSO"/>
    <s v="PRODUCTION"/>
    <n v="415006"/>
    <n v="4150"/>
    <s v="HSE"/>
    <s v="BASE JV"/>
    <s v="PRODUCTION"/>
    <s v="PRODUCTION"/>
    <x v="2"/>
    <s v="Asset Management Integration Lead"/>
    <s v="ADEDIRAN, ADEWALE"/>
    <s v="OLADELE.LADAPO@SHELL.COM"/>
    <x v="0"/>
    <s v="OPEX"/>
    <s v="NON SAL"/>
    <s v="N/A"/>
    <s v="N/A"/>
    <s v="N/A"/>
    <s v="P236.02 HSE"/>
    <s v="S7200 Services"/>
    <s v="A2340 Overhead"/>
    <n v="0"/>
    <n v="0"/>
    <n v="0"/>
    <n v="0"/>
    <n v="0"/>
    <m/>
    <m/>
    <n v="0"/>
    <n v="0"/>
    <m/>
    <n v="65346048.800000004"/>
    <n v="6715"/>
    <n v="220964.34032786888"/>
    <n v="63643211.166967727"/>
    <n v="6820.1074981451775"/>
    <n v="215486.37361935084"/>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5278"/>
    <s v="PEL2 HSE COMPLIANCE"/>
    <n v="105278"/>
    <s v="LAND AREA EAST HSE COMPLIANCE"/>
    <s v="IRETI OMOTOSO"/>
    <s v="PRODUCTION"/>
    <n v="415006"/>
    <n v="4150"/>
    <s v="HSE"/>
    <s v="BASE JV"/>
    <s v="PRODUCTION"/>
    <s v="PRODUCTION"/>
    <x v="2"/>
    <s v="Asset Management Integration Lead"/>
    <s v="ADEDIRAN, ADEWALE"/>
    <s v="OLADELE.LADAPO@SHELL.COM"/>
    <x v="0"/>
    <s v="OPEX"/>
    <s v="NON SAL"/>
    <s v="N/A"/>
    <s v="N/A"/>
    <s v="C_OPSE_OIL_Z11"/>
    <s v="P236.02 HSE"/>
    <s v="S7200 Services"/>
    <s v="A2110 Production Operations"/>
    <n v="171681.62"/>
    <n v="29066.91"/>
    <n v="65346048.799999997"/>
    <n v="6715"/>
    <n v="220964.34032786885"/>
    <n v="65346048.799999997"/>
    <n v="6715"/>
    <n v="220964.34032786885"/>
    <n v="0"/>
    <m/>
    <n v="0"/>
    <n v="0"/>
    <n v="0"/>
    <n v="0"/>
    <n v="0"/>
    <n v="0"/>
    <s v="Provision of gas masks for Central Hub"/>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413.695027322403"/>
    <n v="18413.695027322403"/>
    <n v="18413.695027322403"/>
    <n v="18413.695027322403"/>
    <n v="18413.695027322403"/>
    <n v="18413.695027322403"/>
    <n v="18413.695027322403"/>
    <n v="18413.695027322403"/>
    <n v="18413.695027322403"/>
    <n v="18413.695027322403"/>
    <n v="18413.695027322403"/>
    <n v="18413.695027322403"/>
    <n v="220964.34032786879"/>
    <n v="66289.302098360655"/>
  </r>
  <r>
    <n v="105924"/>
    <s v="ASSET MGR O/H EAST BIZ ENTERTAINMENT"/>
    <n v="105924"/>
    <s v="ASSET MGR O/H EAST BIZ ENTERTAINMENT"/>
    <s v="IRETI OMOTOSO"/>
    <s v="PRODUCTION"/>
    <n v="415002"/>
    <n v="4150"/>
    <s v="PMM"/>
    <s v="BASE JV"/>
    <s v="PRODUCTION"/>
    <s v="PRODUCTION"/>
    <x v="1"/>
    <s v="Asset Management Integration Lead"/>
    <s v="ADEDIRAN, ADEWALE"/>
    <s v="RUTH.OLUWOLE@SHELL.COM"/>
    <x v="0"/>
    <s v="OPEX"/>
    <s v="NON SAL"/>
    <s v="N/A"/>
    <s v="N/A"/>
    <s v="C_OPSE_OIL_Z11"/>
    <s v="P231 Production Operations"/>
    <s v="S7200 Services"/>
    <s v="A2110 Production Operations"/>
    <n v="1203.56"/>
    <n v="4072.95"/>
    <n v="5647700"/>
    <n v="0"/>
    <n v="18517.049180327867"/>
    <n v="5647700"/>
    <n v="0"/>
    <n v="18517.049180327867"/>
    <n v="0"/>
    <m/>
    <n v="9997700"/>
    <n v="0"/>
    <n v="32779.344262295082"/>
    <n v="6987980.3289000075"/>
    <n v="0"/>
    <n v="22911.410914426255"/>
    <s v="End of year party for Central Hub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43.0874316939889"/>
    <n v="1543.0874316939889"/>
    <n v="1543.0874316939889"/>
    <n v="1543.0874316939889"/>
    <n v="1543.0874316939889"/>
    <n v="1543.0874316939889"/>
    <n v="1543.0874316939889"/>
    <n v="1543.0874316939889"/>
    <n v="1543.0874316939889"/>
    <n v="1543.0874316939889"/>
    <n v="1543.0874316939889"/>
    <n v="1543.0874316939889"/>
    <n v="18517.049180327864"/>
    <n v="5555.1147540983602"/>
  </r>
  <r>
    <n v="105279"/>
    <s v="PEL1 HSE COMPLIANCE                     "/>
    <n v="105278"/>
    <s v="LAND AREA EAST HSE COMPLIANCE"/>
    <s v="IRETI OMOTOSO"/>
    <s v="PRODUCTION"/>
    <n v="415006"/>
    <n v="4150"/>
    <s v="HSE"/>
    <s v="BASE JV"/>
    <s v="PRODUCTION"/>
    <s v="PRODUCTION"/>
    <x v="2"/>
    <s v="Asset Management Integration Lead"/>
    <s v="ADEDIRAN, ADEWALE"/>
    <s v="OLADELE.LADAPO@SHELL.COM"/>
    <x v="0"/>
    <s v="OPEX"/>
    <s v="NON SAL"/>
    <s v="N/A"/>
    <s v="N/A"/>
    <s v="C_OPSE_OIL_Z11"/>
    <s v="P236.02 HSE"/>
    <s v="S7200 Services"/>
    <s v="A2110 Production Operations"/>
    <n v="0"/>
    <n v="649.53"/>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5923"/>
    <s v="ASSET MGR O/H EAST ADMIN SERVICES"/>
    <n v="105923"/>
    <s v="ASSET MGR O/H EAST ADMIN SERVICES"/>
    <s v="IRETI OMOTOSO"/>
    <s v="PRODUCTION"/>
    <n v="415002"/>
    <n v="4150"/>
    <s v="G&amp;A"/>
    <s v="BASE JV"/>
    <s v="PRODUCTION"/>
    <s v="PRODUCTION"/>
    <x v="1"/>
    <s v="Asset Management Integration Lead"/>
    <s v="ADEDIRAN, ADEWALE"/>
    <s v="RUTH.OLUWOLE@SHELL.COM"/>
    <x v="0"/>
    <s v="OPEX"/>
    <s v="NON SAL"/>
    <s v="N/A"/>
    <s v="N/A"/>
    <s v="C_OPSE_OIL_Z11"/>
    <s v="P231 Production Operations"/>
    <s v="S7200 Services"/>
    <s v="A2110 Production Operations"/>
    <n v="13947.470000000001"/>
    <n v="16347.2"/>
    <n v="2533000"/>
    <n v="5860"/>
    <n v="14164.918032786885"/>
    <n v="2533000"/>
    <n v="5860"/>
    <n v="14164.918032786885"/>
    <n v="0"/>
    <m/>
    <n v="5866000"/>
    <n v="7696.84"/>
    <n v="26929.626885245903"/>
    <n v="4574756.9791130619"/>
    <n v="7817.3158892068095"/>
    <n v="22816.51909941357"/>
    <s v="Admin services including cost of printing, photocopying, scanning, binding, stationery, courier services,frieght for Asset mgr at average cost of N2M lumpsum/yr. Cost includes Geomatic service, topography etc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80.4098360655737"/>
    <n v="1180.4098360655737"/>
    <n v="1180.4098360655737"/>
    <n v="1180.4098360655737"/>
    <n v="1180.4098360655737"/>
    <n v="1180.4098360655737"/>
    <n v="1180.4098360655737"/>
    <n v="1180.4098360655737"/>
    <n v="1180.4098360655737"/>
    <n v="1180.4098360655737"/>
    <n v="1180.4098360655737"/>
    <n v="1180.4098360655737"/>
    <n v="14164.918032786883"/>
    <n v="4249.4754098360654"/>
  </r>
  <r>
    <n v="105958"/>
    <s v="ASSET MGR LAND WEST O/H ADMIN HOTL &amp; TRA"/>
    <n v="105923"/>
    <s v="ASSET MGR O/H EAST ADMIN SERVICES"/>
    <s v="IRETI OMOTOSO"/>
    <s v="PRODUCTION"/>
    <n v="415002"/>
    <n v="4150"/>
    <s v="G&amp;A"/>
    <s v="BASE JV"/>
    <s v="PRODUCTION"/>
    <s v="PRODUCTION"/>
    <x v="1"/>
    <s v="Asset Management Integration Lead"/>
    <s v="ADEDIRAN, ADEWALE"/>
    <s v="RUTH.OLUWOLE@SHELL.COM"/>
    <x v="0"/>
    <s v="OPEX"/>
    <s v="NON SAL"/>
    <s v="N/A"/>
    <s v="N/A"/>
    <s v="C_OPSE_OIL_Z11"/>
    <s v="P231 Production Operations"/>
    <s v="S7200 Services"/>
    <s v="A2110 Production Operations"/>
    <n v="0"/>
    <n v="6.92"/>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5925"/>
    <s v="ASSET MGR O/H EAST LAND&amp;TRANSPORT"/>
    <n v="105925"/>
    <s v="LAND AREA EAST OVERHEADS (LAND TRANSPORT)"/>
    <s v="IRETI OMOTOSO"/>
    <s v="PRODUCTION"/>
    <n v="415003"/>
    <n v="4150"/>
    <s v="PMM"/>
    <s v="BASE JV"/>
    <s v="PRODUCTION"/>
    <s v="PRODUCTION"/>
    <x v="1"/>
    <s v="Asset Management Integration Lead"/>
    <s v="ADEDIRAN, ADEWALE"/>
    <s v="DENNIS.ONYEBUCHIE@SHELL.COM"/>
    <x v="0"/>
    <s v="OPEX"/>
    <s v="NON SAL"/>
    <s v="N/A"/>
    <s v="N/A"/>
    <s v="C_OPSE_OIL_Z11"/>
    <s v="P231 Production Operations"/>
    <s v="S7200 Services"/>
    <s v="A2110 Production Operations"/>
    <n v="23649.370000000003"/>
    <n v="27117.589999999997"/>
    <n v="19862734"/>
    <n v="14601.599999999999"/>
    <n v="79725.31803278689"/>
    <n v="19862734"/>
    <n v="14601.599999999999"/>
    <n v="79725.31803278689"/>
    <n v="0"/>
    <m/>
    <n v="420735142.53301549"/>
    <n v="370077.31"/>
    <n v="1749536.7937148048"/>
    <n v="420735142.53301549"/>
    <n v="370077.31"/>
    <n v="1749536.793714805"/>
    <s v="Provision of Mtce support vehicles (1nos) 4WD that supports Central operation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643.7765027322403"/>
    <n v="6643.7765027322403"/>
    <n v="6643.7765027322403"/>
    <n v="6643.7765027322403"/>
    <n v="6643.7765027322403"/>
    <n v="6643.7765027322403"/>
    <n v="6643.7765027322403"/>
    <n v="6643.7765027322403"/>
    <n v="6643.7765027322403"/>
    <n v="6643.7765027322403"/>
    <n v="6643.7765027322403"/>
    <n v="6643.7765027322403"/>
    <n v="79725.31803278689"/>
    <n v="23917.595409836067"/>
  </r>
  <r>
    <n v="112964"/>
    <s v="PAE GEN OVERHEADS "/>
    <n v="105925"/>
    <s v="LAND AREA EAST OVERHEADS (LAND TRANSPORT)"/>
    <s v="IRETI OMOTOSO"/>
    <s v="PRODUCTION"/>
    <n v="415003"/>
    <n v="4150"/>
    <s v="PMM"/>
    <s v="BASE JV"/>
    <s v="PRODUCTION"/>
    <s v="PRODUCTION"/>
    <x v="1"/>
    <s v="Asset Management Integration Lead"/>
    <s v="ADEDIRAN, ADEWALE"/>
    <s v="DENNIS.ONYEBUCHIE@SHELL.COM"/>
    <x v="0"/>
    <s v="OPEX"/>
    <s v="NON SAL"/>
    <s v="N/A"/>
    <s v="N/A"/>
    <s v="C_OPSE_OIL_Z11"/>
    <s v="P231 Production Operations"/>
    <s v="S7200 Services"/>
    <s v="A2110 Production Operations"/>
    <n v="1476687.1400000001"/>
    <n v="1431607.77"/>
    <n v="226004634"/>
    <n v="71280"/>
    <n v="812278.8"/>
    <n v="226004634"/>
    <n v="71280"/>
    <n v="812278.8"/>
    <n v="0"/>
    <m/>
    <n v="0"/>
    <n v="0"/>
    <n v="0"/>
    <n v="0"/>
    <n v="0"/>
    <n v="0"/>
    <s v="Cost of fueling 4nos 4WD Vehicles for operational use, movement to Agbada  at the consumption rate of 15litres/day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7689.899999999994"/>
    <n v="67689.899999999994"/>
    <n v="67689.899999999994"/>
    <n v="67689.899999999994"/>
    <n v="67689.899999999994"/>
    <n v="67689.899999999994"/>
    <n v="67689.899999999994"/>
    <n v="67689.899999999994"/>
    <n v="67689.899999999994"/>
    <n v="67689.899999999994"/>
    <n v="67689.899999999994"/>
    <n v="67689.899999999994"/>
    <n v="812278.80000000016"/>
    <n v="243683.64"/>
  </r>
  <r>
    <n v="113010"/>
    <s v="OVERHEADS LAND AREA2"/>
    <n v="105925"/>
    <s v="LAND AREA EAST OVERHEADS (LAND TRANSPORT)"/>
    <s v="IRETI OMOTOSO"/>
    <s v="PRODUCTION"/>
    <n v="415003"/>
    <n v="4150"/>
    <s v="PMM"/>
    <s v="BASE JV"/>
    <s v="PRODUCTION"/>
    <s v="PRODUCTION"/>
    <x v="2"/>
    <s v="Asset Management Integration Lead"/>
    <s v="ADEDIRAN, ADEWALE"/>
    <s v="DENNIS.ONYEBUCHIE@SHELL.COM"/>
    <x v="0"/>
    <s v="OPEX"/>
    <s v="NON SAL"/>
    <s v="N/A"/>
    <s v="N/A"/>
    <s v="C_OPSE_OIL_Z11"/>
    <s v="P231 Production Operations"/>
    <s v="S7200 Services"/>
    <s v="A2110 Production Operations"/>
    <n v="1216539.51"/>
    <n v="405521.88999999996"/>
    <n v="67169564.987997368"/>
    <n v="201419.21"/>
    <n v="421647.29192786023"/>
    <n v="67169564.987997368"/>
    <n v="201419.21"/>
    <n v="421647.29192786023"/>
    <n v="0"/>
    <m/>
    <n v="0"/>
    <n v="0"/>
    <n v="0"/>
    <n v="0"/>
    <n v="0"/>
    <n v="0"/>
    <s v="Provision of 6 Hilux 4X4 Pick-up D/c vehicles for field operations and maintenance activities within Kolo Creek District which includes Adibawa FS, Kolo Creek FS, Ubie FS and Etelebou FS  and about 20 wellhead loc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5137.274327321684"/>
    <n v="35137.274327321684"/>
    <n v="35137.274327321684"/>
    <n v="35137.274327321684"/>
    <n v="35137.274327321684"/>
    <n v="35137.274327321684"/>
    <n v="35137.274327321684"/>
    <n v="35137.274327321684"/>
    <n v="35137.274327321684"/>
    <n v="35137.274327321684"/>
    <n v="35137.274327321684"/>
    <n v="35137.274327321684"/>
    <n v="421647.29192786018"/>
    <n v="126494.18757835806"/>
  </r>
  <r>
    <n v="113078"/>
    <s v="GENERAL OVERHEAD GBARAN"/>
    <n v="105925"/>
    <s v="LAND AREA EAST OVERHEADS (LAND TRANSPORT)"/>
    <s v="IRETI OMOTOSO"/>
    <s v="PRODUCTION"/>
    <n v="415003"/>
    <n v="4150"/>
    <s v="PMM"/>
    <s v="BASE JV"/>
    <s v="PRODUCTION"/>
    <s v="PRODUCTION"/>
    <x v="2"/>
    <s v="Asset Management Integration Lead"/>
    <s v="ADEDIRAN, ADEWALE"/>
    <s v="DENNIS.ONYEBUCHIE@SHELL.COM"/>
    <x v="0"/>
    <s v="OPEX"/>
    <s v="NON SAL"/>
    <s v="N/A"/>
    <s v="N/A"/>
    <s v="C_OPSE_OIL_Z11"/>
    <s v="P231 Production Operations"/>
    <s v="S7200 Services"/>
    <s v="A2110 Production Operations"/>
    <n v="210725.18"/>
    <n v="305482.11"/>
    <n v="101240146.0835482"/>
    <n v="79032.5"/>
    <n v="410967.40519196133"/>
    <n v="101240146.0835482"/>
    <n v="79032.5"/>
    <n v="410967.40519196133"/>
    <n v="0"/>
    <m/>
    <n v="0"/>
    <n v="0"/>
    <n v="0"/>
    <n v="0"/>
    <n v="0"/>
    <n v="0"/>
    <s v="Provision of 9 Hilux 4X4 Pick-up D/c vehicles for operational use, movement to Gbaran CPF, EPF, manifolds etc  and about 60 wellhead loc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4247.283765996777"/>
    <n v="34247.283765996777"/>
    <n v="34247.283765996777"/>
    <n v="34247.283765996777"/>
    <n v="34247.283765996777"/>
    <n v="34247.283765996777"/>
    <n v="34247.283765996777"/>
    <n v="34247.283765996777"/>
    <n v="34247.283765996777"/>
    <n v="34247.283765996777"/>
    <n v="34247.283765996777"/>
    <n v="34247.283765996777"/>
    <n v="410967.40519196144"/>
    <n v="123290.22155758839"/>
  </r>
  <r>
    <n v="105926"/>
    <s v="ASSET MGR O/H EAST TRAINING"/>
    <n v="105926"/>
    <s v="LAND AREA EAST OVERHEADS (TRAINING)"/>
    <s v="IRETI OMOTOSO"/>
    <s v="PRODUCTION"/>
    <n v="415004"/>
    <n v="4150"/>
    <s v="G&amp;A"/>
    <s v="BASE JV"/>
    <s v="PRODUCTION"/>
    <s v="PRODUCTION"/>
    <x v="1"/>
    <s v="Asset Management Integration Lead"/>
    <s v="ADEDIRAN, ADEWALE"/>
    <s v="RUTH.OLUWOLE@SHELL.COM"/>
    <x v="0"/>
    <s v="OPEX"/>
    <s v="NON SAL"/>
    <s v="N/A"/>
    <s v="N/A"/>
    <s v="C_OPSE_OIL_Z11"/>
    <s v="P231 Production Operations"/>
    <s v="S7200 Services"/>
    <s v="A2110 Production Operations"/>
    <n v="15904.43"/>
    <n v="300"/>
    <n v="6297000"/>
    <n v="0"/>
    <n v="20645.901639344262"/>
    <n v="6297000"/>
    <n v="0"/>
    <n v="20645.901639344262"/>
    <n v="0"/>
    <m/>
    <n v="22594000"/>
    <n v="0"/>
    <n v="74078.688524590165"/>
    <n v="14280100.019051483"/>
    <n v="0"/>
    <n v="46820.000062463878"/>
    <s v="Local in-house Training and development of staff including related allowances not captured in L&amp;D Training plan for Central Hub Asse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20.4918032786884"/>
    <n v="1720.4918032786884"/>
    <n v="1720.4918032786884"/>
    <n v="1720.4918032786884"/>
    <n v="1720.4918032786884"/>
    <n v="1720.4918032786884"/>
    <n v="1720.4918032786884"/>
    <n v="1720.4918032786884"/>
    <n v="1720.4918032786884"/>
    <n v="1720.4918032786884"/>
    <n v="1720.4918032786884"/>
    <n v="1720.4918032786884"/>
    <n v="20645.901639344262"/>
    <n v="6193.7704918032787"/>
  </r>
  <r>
    <n v="112994"/>
    <s v="OVERHEADS LAND AREA2"/>
    <n v="105926"/>
    <s v="LAND AREA EAST OVERHEADS (TRAINING)"/>
    <s v="IRETI OMOTOSO"/>
    <s v="PRODUCTION"/>
    <n v="415004"/>
    <n v="4150"/>
    <s v="G&amp;A"/>
    <s v="BASE JV"/>
    <s v="PRODUCTION"/>
    <s v="PRODUCTION"/>
    <x v="2"/>
    <s v="Asset Management Integration Lead"/>
    <s v="ADEDIRAN, ADEWALE"/>
    <s v="RUTH.OLUWOLE@SHELL.COM"/>
    <x v="0"/>
    <s v="OPEX"/>
    <s v="NON SAL"/>
    <s v="N/A"/>
    <s v="N/A"/>
    <s v="C_OPSE_OIL_Z11"/>
    <s v="P231 Production Operations"/>
    <s v="S7200 Services"/>
    <s v="A2110 Production Operations"/>
    <n v="1550.29"/>
    <n v="0"/>
    <n v="10000000"/>
    <n v="0"/>
    <n v="32786.885245901642"/>
    <n v="10000000"/>
    <n v="0"/>
    <n v="32786.885245901642"/>
    <n v="0"/>
    <m/>
    <n v="0"/>
    <n v="0"/>
    <n v="0"/>
    <n v="0"/>
    <n v="0"/>
    <n v="0"/>
    <s v="Local in-house  personnel development workshops/conferences for including related allowances not captured in L&amp;D Training plan for Central Hub. Average lumpsum of N10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32.2404371584698"/>
    <n v="2732.2404371584698"/>
    <n v="2732.2404371584698"/>
    <n v="2732.2404371584698"/>
    <n v="2732.2404371584698"/>
    <n v="2732.2404371584698"/>
    <n v="2732.2404371584698"/>
    <n v="2732.2404371584698"/>
    <n v="2732.2404371584698"/>
    <n v="2732.2404371584698"/>
    <n v="2732.2404371584698"/>
    <n v="2732.2404371584698"/>
    <n v="32786.885245901642"/>
    <n v="9836.0655737704928"/>
  </r>
  <r>
    <n v="105927"/>
    <s v="ASSET MGR O/H EAST LABOUR CONTRACTOR"/>
    <n v="105927"/>
    <s v="LAND AREA EAST OVERHEADS (LABOUR CONTRACTOR)"/>
    <s v="IRETI OMOTOSO"/>
    <s v="PRODUCTION"/>
    <n v="415004"/>
    <n v="4150"/>
    <s v="G&amp;A"/>
    <s v="BASE JV"/>
    <s v="PRODUCTION"/>
    <s v="PRODUCTION"/>
    <x v="1"/>
    <s v="Asset Management Integration Lead"/>
    <s v="ADEDIRAN, ADEWALE"/>
    <s v="RUTH.OLUWOLE@SHELL.COM"/>
    <x v="0"/>
    <s v="OPEX"/>
    <s v="NON SAL"/>
    <s v="N/A"/>
    <s v="N/A"/>
    <s v="C_OPSE_OIL_Z11"/>
    <s v="P231 Production Operations"/>
    <s v="S7200 Services"/>
    <s v="A2110 Production Operations"/>
    <n v="157636.94"/>
    <n v="0"/>
    <n v="37888000"/>
    <n v="0"/>
    <n v="124222.95081967213"/>
    <n v="37888000"/>
    <n v="0"/>
    <n v="124222.95081967213"/>
    <n v="0"/>
    <m/>
    <n v="0"/>
    <n v="0"/>
    <n v="0"/>
    <n v="0"/>
    <n v="0"/>
    <n v="0"/>
    <s v="Provision of asset management and operations support services for Central Hub"/>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351.91256830601"/>
    <n v="10351.91256830601"/>
    <n v="10351.91256830601"/>
    <n v="10351.91256830601"/>
    <n v="10351.91256830601"/>
    <n v="10351.91256830601"/>
    <n v="10351.91256830601"/>
    <n v="10351.91256830601"/>
    <n v="10351.91256830601"/>
    <n v="10351.91256830601"/>
    <n v="10351.91256830601"/>
    <n v="10351.91256830601"/>
    <n v="124222.95081967213"/>
    <n v="37266.885245901634"/>
  </r>
  <r>
    <n v="112936"/>
    <s v="PAE GEN OVERHEADS "/>
    <n v="105927"/>
    <s v="LAND AREA EAST OVERHEADS (LABOUR CONTRACTOR)"/>
    <s v="IRETI OMOTOSO"/>
    <s v="PRODUCTION"/>
    <n v="415004"/>
    <n v="4150"/>
    <s v="G&amp;A"/>
    <s v="BASE JV"/>
    <s v="PRODUCTION"/>
    <s v="PRODUCTION"/>
    <x v="1"/>
    <s v="Asset Management Integration Lead"/>
    <s v="ADEDIRAN, ADEWALE"/>
    <s v="RUTH.OLUWOLE@SHELL.COM"/>
    <x v="0"/>
    <s v="OPEX"/>
    <s v="NON SAL"/>
    <s v="N/A"/>
    <s v="N/A"/>
    <s v="C_OPSE_OIL_Z11"/>
    <s v="P231 Production Operations"/>
    <s v="S7200 Services"/>
    <s v="A2110 Production Operations"/>
    <n v="358838.37"/>
    <n v="2.2799999999999998"/>
    <n v="116095872"/>
    <n v="0"/>
    <n v="380642.20327868854"/>
    <n v="116095872"/>
    <n v="0"/>
    <n v="380642.20327868854"/>
    <n v="0"/>
    <m/>
    <n v="0"/>
    <n v="0"/>
    <n v="0"/>
    <n v="0"/>
    <n v="0"/>
    <n v="0"/>
    <s v="Provision of IT personnel supporting Land East Op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1720.183606557377"/>
    <n v="31720.183606557377"/>
    <n v="31720.183606557377"/>
    <n v="31720.183606557377"/>
    <n v="31720.183606557377"/>
    <n v="31720.183606557377"/>
    <n v="31720.183606557377"/>
    <n v="31720.183606557377"/>
    <n v="31720.183606557377"/>
    <n v="31720.183606557377"/>
    <n v="31720.183606557377"/>
    <n v="31720.183606557377"/>
    <n v="380642.20327868854"/>
    <n v="114192.66098360656"/>
  </r>
  <r>
    <n v="112962"/>
    <s v="OVERHEADS LAND AREA2"/>
    <n v="105927"/>
    <s v="LAND AREA EAST OVERHEADS (LABOUR CONTRACTOR)"/>
    <s v="IRETI OMOTOSO"/>
    <s v="PRODUCTION"/>
    <n v="415004"/>
    <n v="4150"/>
    <s v="G&amp;A"/>
    <s v="BASE JV"/>
    <s v="PRODUCTION"/>
    <s v="PRODUCTION"/>
    <x v="2"/>
    <s v="Asset Management Integration Lead"/>
    <s v="ADEDIRAN, ADEWALE"/>
    <s v="RUTH.OLUWOLE@SHELL.COM"/>
    <x v="0"/>
    <s v="OPEX"/>
    <s v="NON SAL"/>
    <s v="N/A"/>
    <s v="N/A"/>
    <s v="C_OPSE_OIL_Z11"/>
    <s v="P231 Production Operations"/>
    <s v="S7200 Services"/>
    <s v="A2110 Production Operations"/>
    <n v="721888.3"/>
    <n v="0"/>
    <n v="113101488"/>
    <n v="0"/>
    <n v="370824.55081967212"/>
    <n v="113101488"/>
    <n v="0"/>
    <n v="370824.55081967212"/>
    <n v="0"/>
    <m/>
    <n v="0"/>
    <n v="0"/>
    <n v="0"/>
    <n v="0"/>
    <n v="0"/>
    <n v="0"/>
    <s v="Provision of manpower services for 17 persons for Operations &amp; Maintenance services for Central Hub @ a lumpsum of rate of NGN113,101,488 annual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902.045901639343"/>
    <n v="30902.045901639343"/>
    <n v="30902.045901639343"/>
    <n v="30902.045901639343"/>
    <n v="30902.045901639343"/>
    <n v="30902.045901639343"/>
    <n v="30902.045901639343"/>
    <n v="30902.045901639343"/>
    <n v="30902.045901639343"/>
    <n v="30902.045901639343"/>
    <n v="30902.045901639343"/>
    <n v="30902.045901639343"/>
    <n v="370824.550819672"/>
    <n v="111247.36524590163"/>
  </r>
  <r>
    <n v="105928"/>
    <s v="ASSET MGR O/H EAST PROF. SUBSCRIPTION"/>
    <n v="105928"/>
    <s v="LAND AREA EAST OVERHEADS_SERVICES MGT (PROFESSIONAL SUBSCRIPTION)"/>
    <s v="IRETI OMOTOSO"/>
    <s v="PRODUCTION"/>
    <n v="415004"/>
    <n v="4150"/>
    <s v="G&amp;A"/>
    <s v="BASE JV"/>
    <s v="PRODUCTION"/>
    <s v="PRODUCTION"/>
    <x v="1"/>
    <s v="Asset Management Integration Lead"/>
    <s v="ADEDIRAN, ADEWALE"/>
    <s v="RUTH.OLUWOLE@SHELL.COM"/>
    <x v="0"/>
    <s v="OPEX"/>
    <s v="NON SAL"/>
    <s v="N/A"/>
    <s v="N/A"/>
    <s v="C_OPSE_OIL_Z11"/>
    <s v="P231 Production Operations"/>
    <s v="S7200 Services"/>
    <s v="A2110 Production Operations"/>
    <n v="0"/>
    <n v="-3370.8"/>
    <n v="1350000"/>
    <n v="0"/>
    <n v="4426.2295081967213"/>
    <n v="1350000"/>
    <n v="0"/>
    <n v="4426.2295081967213"/>
    <n v="0"/>
    <m/>
    <n v="5500000"/>
    <n v="0"/>
    <n v="18032.7868852459"/>
    <n v="5500000"/>
    <n v="0"/>
    <n v="18032.786885245903"/>
    <s v="Provision of professional dues and subscriptions to associations,societies.Provision of journals,newspaper etc inclusive. Lumpsum average of N1.35M/y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68.85245901639342"/>
    <n v="368.85245901639342"/>
    <n v="368.85245901639342"/>
    <n v="368.85245901639342"/>
    <n v="368.85245901639342"/>
    <n v="368.85245901639342"/>
    <n v="368.85245901639342"/>
    <n v="368.85245901639342"/>
    <n v="368.85245901639342"/>
    <n v="368.85245901639342"/>
    <n v="368.85245901639342"/>
    <n v="368.85245901639342"/>
    <n v="4426.2295081967213"/>
    <n v="1327.8688524590164"/>
  </r>
  <r>
    <n v="113012"/>
    <s v="PAE GEN OVERHEADS "/>
    <n v="105928"/>
    <s v="LAND AREA EAST OVERHEADS_SERVICES MGT (PROFESSIONAL SUBSCRIPTION)"/>
    <s v="IRETI OMOTOSO"/>
    <s v="PRODUCTION"/>
    <n v="415004"/>
    <n v="4150"/>
    <s v="G&amp;A"/>
    <s v="BASE JV"/>
    <s v="PRODUCTION"/>
    <s v="PRODUCTION"/>
    <x v="1"/>
    <s v="Asset Management Integration Lead"/>
    <s v="ADEDIRAN, ADEWALE"/>
    <s v="RUTH.OLUWOLE@SHELL.COM"/>
    <x v="0"/>
    <s v="OPEX"/>
    <s v="NON SAL"/>
    <s v="N/A"/>
    <s v="N/A"/>
    <s v="C_OPSE_OIL_Z11"/>
    <s v="P231 Production Operations"/>
    <s v="S7200 Services"/>
    <s v="A2110 Production Operations"/>
    <n v="1549.98"/>
    <n v="3714.61"/>
    <n v="2800000"/>
    <n v="0"/>
    <n v="9180.3278688524588"/>
    <n v="2800000"/>
    <n v="0"/>
    <n v="9180.3278688524588"/>
    <n v="0"/>
    <m/>
    <n v="0"/>
    <n v="0"/>
    <n v="0"/>
    <n v="0"/>
    <n v="0"/>
    <n v="0"/>
    <s v="Subscription fees for 90 technicians &amp; engineers as membership fees to NSE for national and branch including sundry costs for receipt deposit at society off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65.02732240437149"/>
    <n v="765.02732240437149"/>
    <n v="765.02732240437149"/>
    <n v="765.02732240437149"/>
    <n v="765.02732240437149"/>
    <n v="765.02732240437149"/>
    <n v="765.02732240437149"/>
    <n v="765.02732240437149"/>
    <n v="765.02732240437149"/>
    <n v="765.02732240437149"/>
    <n v="765.02732240437149"/>
    <n v="765.02732240437149"/>
    <n v="9180.327868852457"/>
    <n v="2754.0983606557375"/>
  </r>
  <r>
    <n v="105929"/>
    <s v="ASSET MGR O/H EAST ICT INFRASTRUCTURE"/>
    <n v="105929"/>
    <s v="LAND AREA EAST OVERHEADS (ICT - INFRASTRUCTURE)"/>
    <s v="IRETI OMOTOSO"/>
    <s v="PRODUCTION"/>
    <n v="415005"/>
    <n v="4150"/>
    <s v="OF-E&amp;M"/>
    <s v="BASE JV"/>
    <s v="PRODUCTION"/>
    <s v="PRODUCTION"/>
    <x v="1"/>
    <s v="Asset Management Integration Lead"/>
    <s v="ADEDIRAN, ADEWALE"/>
    <s v="SUNMBO.OMOTOSHO@SHELL.COM"/>
    <x v="0"/>
    <s v="OPEX"/>
    <s v="NON SAL"/>
    <s v="N/A"/>
    <s v="N/A"/>
    <s v="C_OPSE_OIL_Z11"/>
    <s v="P231 Production Operations"/>
    <s v="S7200 Services"/>
    <s v="A2110 Production Operations"/>
    <n v="111364.14999999998"/>
    <n v="263899.14999999997"/>
    <n v="9600000"/>
    <n v="0"/>
    <n v="31475.409836065573"/>
    <n v="9600000"/>
    <n v="0"/>
    <n v="31475.409836065573"/>
    <n v="0"/>
    <m/>
    <n v="113339377.44"/>
    <n v="122141.2"/>
    <n v="493745.7161967213"/>
    <n v="113339377.44"/>
    <n v="22141.199999999997"/>
    <n v="393745.7161967213"/>
    <s v="Migrate Kolo Creek and Nun River asset data into EDW including Physical Asset Verification, data loading and change management including. Cost estimate from IT  tea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22.9508196721308"/>
    <n v="2622.9508196721308"/>
    <n v="2622.9508196721308"/>
    <n v="2622.9508196721308"/>
    <n v="2622.9508196721308"/>
    <n v="2622.9508196721308"/>
    <n v="2622.9508196721308"/>
    <n v="2622.9508196721308"/>
    <n v="2622.9508196721308"/>
    <n v="2622.9508196721308"/>
    <n v="2622.9508196721308"/>
    <n v="2622.9508196721308"/>
    <n v="31475.409836065563"/>
    <n v="9442.622950819672"/>
  </r>
  <r>
    <n v="105969"/>
    <s v="PROD SPECIAL PROJECT - WORKSHOPS &amp; TRAINING"/>
    <n v="105969"/>
    <s v="PROD SPECIAL PROJECT - WORKSHOPS &amp; TRAINING"/>
    <s v="IRETI OMOTOSO"/>
    <s v="PRODUCTION"/>
    <n v="415002"/>
    <n v="4150"/>
    <s v="G&amp;A"/>
    <s v="BASE JV"/>
    <s v="PRODUCTION"/>
    <s v="PRODUCTION"/>
    <x v="3"/>
    <s v="_x0009_Business Improvement &amp; Production Excellence Mgr                       "/>
    <s v="ADEPOJU, OPEYEMI"/>
    <s v="OLATUNBOSUN.FALAYE@SHELL.COM"/>
    <x v="0"/>
    <s v="OPEX"/>
    <s v="NON SAL"/>
    <s v="N/A"/>
    <s v="N/A"/>
    <s v="C_OPSE_OIL_Z11"/>
    <s v="P235 Direct Management"/>
    <s v="S7200 Services"/>
    <s v="A2170 Direct Mngt and Overheads"/>
    <n v="103551.56"/>
    <n v="109184.65"/>
    <n v="29736602.219999999"/>
    <n v="797661.58324590325"/>
    <n v="895158.63970491965"/>
    <n v="27336602.219999999"/>
    <n v="797661.58324590325"/>
    <n v="887289.78724590328"/>
    <n v="-7868.8524590163724"/>
    <n v="0"/>
    <n v="29736602.219999999"/>
    <n v="797661.58324590325"/>
    <n v="895158.63970491965"/>
    <n v="30541322.864863213"/>
    <n v="737788.84922929737"/>
    <n v="837924.33403212763"/>
    <s v="Provision of specialised equipment maintenance and calibration services as per Contract NG01021276 covering all labs in SPDC (PHC, FOT, GB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4596.5533087433"/>
    <n v="74596.5533087433"/>
    <n v="74596.5533087433"/>
    <n v="74596.5533087433"/>
    <n v="74596.5533087433"/>
    <n v="74596.5533087433"/>
    <n v="74596.5533087433"/>
    <n v="74596.5533087433"/>
    <n v="74596.5533087433"/>
    <n v="74596.5533087433"/>
    <n v="74596.5533087433"/>
    <n v="74596.5533087433"/>
    <n v="895158.63970491954"/>
    <n v="268547.59191147587"/>
  </r>
  <r>
    <n v="112911"/>
    <s v="PAE GEN OVERHEADS "/>
    <n v="105929"/>
    <s v="LAND AREA EAST OVERHEADS (ICT - INFRASTRUCTURE)"/>
    <s v="IRETI OMOTOSO"/>
    <s v="PRODUCTION"/>
    <n v="415005"/>
    <n v="4150"/>
    <s v="OF-E&amp;M"/>
    <s v="BASE JV"/>
    <s v="PRODUCTION"/>
    <s v="PRODUCTION"/>
    <x v="1"/>
    <s v="Asset Management Integration Lead"/>
    <s v="ADEDIRAN, ADEWALE"/>
    <s v="SUNMBO.OMOTOSHO@SHELL.COM"/>
    <x v="0"/>
    <s v="OPEX"/>
    <s v="NON SAL"/>
    <s v="N/A"/>
    <s v="N/A"/>
    <s v="C_OPSE_OIL_Z11"/>
    <s v="P231 Production Operations"/>
    <s v="S7200 Services"/>
    <s v="A2110 Production Operations"/>
    <n v="38394.58"/>
    <n v="26669.42"/>
    <n v="16589404.439999999"/>
    <n v="59654"/>
    <n v="114045.48996721311"/>
    <n v="16589404.439999999"/>
    <n v="59654"/>
    <n v="114045.48996721311"/>
    <n v="0"/>
    <m/>
    <n v="0"/>
    <n v="0"/>
    <n v="0"/>
    <n v="0"/>
    <n v="0"/>
    <n v="0"/>
    <s v="Purchase of Tetra Radios for Agbad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503.7908306010922"/>
    <n v="9503.7908306010922"/>
    <n v="9503.7908306010922"/>
    <n v="9503.7908306010922"/>
    <n v="9503.7908306010922"/>
    <n v="9503.7908306010922"/>
    <n v="9503.7908306010922"/>
    <n v="9503.7908306010922"/>
    <n v="9503.7908306010922"/>
    <n v="9503.7908306010922"/>
    <n v="9503.7908306010922"/>
    <n v="9503.7908306010922"/>
    <n v="114045.48996721311"/>
    <n v="34213.646990163936"/>
  </r>
  <r>
    <n v="106228"/>
    <s v="EA COMMUNITY SURVEILLANCE"/>
    <n v="106228"/>
    <s v="EA COMMUNITY SURVEILLANCE"/>
    <s v="IRETI OMOTOSO"/>
    <s v="PRODUCTION"/>
    <n v="415008"/>
    <n v="4150"/>
    <s v="HSE"/>
    <s v="BASE JV"/>
    <s v="PRODUCTION"/>
    <s v="PRODUCTION"/>
    <x v="4"/>
    <s v="Asset Management Integration Lead"/>
    <s v="OLUMIDE, VICTORIA"/>
    <s v="OGBONNA.NWACHI@SHELL.COM"/>
    <x v="0"/>
    <s v="OPEX"/>
    <s v="NON SAL"/>
    <s v="N/A"/>
    <s v="N/A"/>
    <s v="N_EAZZ_OFS_N01"/>
    <s v="P231 Production Operations"/>
    <s v="S7200 Services"/>
    <s v="A2110 Production Operations"/>
    <n v="612449.54"/>
    <n v="577674.38"/>
    <n v="169939200"/>
    <n v="0"/>
    <n v="557177.70491803274"/>
    <n v="169939200"/>
    <n v="0"/>
    <n v="557177.70491803274"/>
    <n v="0"/>
    <n v="0"/>
    <n v="169939200"/>
    <n v="0"/>
    <n v="557177.70491803286"/>
    <n v="169939200"/>
    <n v="0"/>
    <n v="557177.70491803274"/>
    <s v="Intelligence Information gathering, for all 12 communities to protect EA facilities. Part of commitments made to community. Performance montioring done via monthly (or daily) reports and rate of incident prevention. 12 No Surveillance Contracts @NGN666k per month plus NGN850k end of contract bonus per contrac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6431.475409836057"/>
    <n v="46431.475409836057"/>
    <n v="46431.475409836057"/>
    <n v="46431.475409836057"/>
    <n v="46431.475409836057"/>
    <n v="46431.475409836057"/>
    <n v="46431.475409836057"/>
    <n v="46431.475409836057"/>
    <n v="46431.475409836057"/>
    <n v="46431.475409836057"/>
    <n v="46431.475409836057"/>
    <n v="46431.475409836057"/>
    <n v="557177.70491803263"/>
    <n v="167153.31147540981"/>
  </r>
  <r>
    <n v="106229"/>
    <s v="EA COMMUNITY RELATIONS"/>
    <n v="106229"/>
    <s v="EA COMMUNITY RELATIONS"/>
    <s v="IRETI OMOTOSO"/>
    <s v="PRODUCTION"/>
    <n v="415008"/>
    <n v="4150"/>
    <s v="CDPA"/>
    <s v="BASE JV"/>
    <s v="PRODUCTION"/>
    <s v="PRODUCTION"/>
    <x v="4"/>
    <s v="Asset Management Integration Lead"/>
    <s v="OLUMIDE, VICTORIA"/>
    <s v="OGBONNA.NWACHI@SHELL.COM"/>
    <x v="0"/>
    <s v="OPEX"/>
    <s v="NON SAL"/>
    <s v="N/A"/>
    <s v="N/A"/>
    <s v="N_EAZZ_OFS_N01"/>
    <s v="P236.08 Overhead (SCD)"/>
    <s v="S7200 Services"/>
    <s v="A2110 Production Operations"/>
    <n v="176587.38"/>
    <n v="96354.75"/>
    <n v="59020000"/>
    <n v="0"/>
    <n v="193508.19672131148"/>
    <n v="59020000"/>
    <n v="0"/>
    <n v="193508.19672131148"/>
    <n v="0"/>
    <n v="0"/>
    <n v="59020000"/>
    <n v="0"/>
    <n v="193508.19672131145"/>
    <n v="59293674.886536784"/>
    <n v="0"/>
    <n v="194405.49143126814"/>
    <s v="Open Forum engagements planned for community relations interface. 1 OPEN FORA FOR 12 EA FIELD NEIGHBOURING COMMUNITIES  to be held twice a yea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125.68306010929"/>
    <n v="16125.68306010929"/>
    <n v="16125.68306010929"/>
    <n v="16125.68306010929"/>
    <n v="16125.68306010929"/>
    <n v="16125.68306010929"/>
    <n v="16125.68306010929"/>
    <n v="16125.68306010929"/>
    <n v="16125.68306010929"/>
    <n v="16125.68306010929"/>
    <n v="16125.68306010929"/>
    <n v="16125.68306010929"/>
    <n v="193508.19672131151"/>
    <n v="58052.459016393441"/>
  </r>
  <r>
    <n v="106230"/>
    <s v="OVERHEADS (GENERAL ADMIN.) AM, SWAMP EAST"/>
    <n v="106230"/>
    <s v="OVERHEADS (GENERAL ADMIN.) AM, SWAMP EAST"/>
    <s v="IRETI OMOTOSO"/>
    <s v="PRODUCTION"/>
    <n v="415002"/>
    <n v="4150"/>
    <s v="G&amp;A"/>
    <s v="BASE JV"/>
    <s v="PRODUCTION"/>
    <s v="PRODUCTION"/>
    <x v="5"/>
    <s v="Asset Management Integration Lead"/>
    <s v="AZUBUIKE, JOHN"/>
    <s v="CHIKEZIE.ODINAKA@SHELL.COM"/>
    <x v="0"/>
    <s v="OPEX"/>
    <s v="NON SAL"/>
    <s v="N/A"/>
    <s v="N/A"/>
    <s v="C_OPSE_OIL_Z11"/>
    <s v="P231 Production Operations"/>
    <s v="S7200 Services"/>
    <s v="A2110 Production Operations"/>
    <n v="80109.03"/>
    <n v="116365.24"/>
    <n v="5078000"/>
    <n v="18000"/>
    <n v="34649.180327868853"/>
    <n v="5078000"/>
    <n v="18000"/>
    <n v="34649.180327868853"/>
    <n v="0"/>
    <m/>
    <n v="5078000"/>
    <n v="18000"/>
    <n v="34649.180327868846"/>
    <n v="3012039.4325471758"/>
    <n v="0"/>
    <n v="9875.5391231054946"/>
    <s v="STATIONERIES (A4/A3 Papers, Toners, Biros, markers, Long Note books, Files, Folders, masking tapes, etc.) AND Office materials ( Photocopiers, Printers, Scanners, Faxing Machine,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87.4316939890709"/>
    <n v="2887.4316939890709"/>
    <n v="2887.4316939890709"/>
    <n v="2887.4316939890709"/>
    <n v="2887.4316939890709"/>
    <n v="2887.4316939890709"/>
    <n v="2887.4316939890709"/>
    <n v="2887.4316939890709"/>
    <n v="2887.4316939890709"/>
    <n v="2887.4316939890709"/>
    <n v="2887.4316939890709"/>
    <n v="2887.4316939890709"/>
    <n v="34649.180327868853"/>
    <n v="10394.754098360656"/>
  </r>
  <r>
    <n v="106231"/>
    <s v="OVERHEADS (HOTELS &amp; TRAVELS) AM, SWAMP EAST"/>
    <n v="106231"/>
    <s v="OVERHEADS (HOTELS &amp; TRAVELS) AM, SWAMP EAST"/>
    <s v="IRETI OMOTOSO"/>
    <s v="PRODUCTION"/>
    <n v="415002"/>
    <n v="4150"/>
    <s v="G&amp;A"/>
    <s v="BASE JV"/>
    <s v="PRODUCTION"/>
    <s v="PRODUCTION"/>
    <x v="5"/>
    <s v="Asset Management Integration Lead"/>
    <s v="AZUBUIKE, JOHN"/>
    <s v="CHIKEZIE.ODINAKA@SHELL.COM"/>
    <x v="0"/>
    <s v="OPEX"/>
    <s v="NON SAL"/>
    <s v="N/A"/>
    <s v="N/A"/>
    <s v="C_OPSE_OIL_Z11"/>
    <s v="P231 Production Operations"/>
    <s v="S7200 Services"/>
    <s v="A2110 Production Operations"/>
    <n v="37275.14"/>
    <n v="78302.360000000015"/>
    <n v="7650000"/>
    <n v="0"/>
    <n v="25081.967213114753"/>
    <n v="7650000"/>
    <n v="0"/>
    <n v="25081.967213114753"/>
    <n v="0"/>
    <m/>
    <n v="7650000"/>
    <n v="0"/>
    <n v="25081.967213114756"/>
    <n v="7804168.842563061"/>
    <n v="0"/>
    <n v="25587.43882807561"/>
    <s v="PAYMENT FOR LOCAL TRAVEL &amp; HOTEL ACCOMODATION for BUSINESS TRAVELS FOR COURSES, SEMINARS, WORKSHOPS AND ENGAGEMENT SESSIONS. (15 pax, three times a yea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90.1639344262294"/>
    <n v="2090.1639344262294"/>
    <n v="2090.1639344262294"/>
    <n v="2090.1639344262294"/>
    <n v="2090.1639344262294"/>
    <n v="2090.1639344262294"/>
    <n v="2090.1639344262294"/>
    <n v="2090.1639344262294"/>
    <n v="2090.1639344262294"/>
    <n v="2090.1639344262294"/>
    <n v="2090.1639344262294"/>
    <n v="2090.1639344262294"/>
    <n v="25081.967213114753"/>
    <n v="7524.5901639344256"/>
  </r>
  <r>
    <n v="106232"/>
    <s v="OVERHEADS (AVIATION) AM, SWAMP EAST"/>
    <n v="106232"/>
    <s v="OVERHEADS (AVIATION) AM, SWAMP EAST"/>
    <s v="IRETI OMOTOSO"/>
    <s v="PRODUCTION"/>
    <n v="415003"/>
    <n v="4150"/>
    <s v="PMM"/>
    <s v="BASE JV"/>
    <s v="PRODUCTION"/>
    <s v="PRODUCTION"/>
    <x v="5"/>
    <s v="Asset Management Integration Lead"/>
    <s v="AZUBUIKE, JOHN"/>
    <s v="CHIKEZIE.ODINAKA@SHELL.COM"/>
    <x v="0"/>
    <s v="OPEX"/>
    <s v="NON SAL"/>
    <s v="N/A"/>
    <s v="N/A"/>
    <s v="C_OPSE_OIL_Z11"/>
    <s v="P231 Production Operations"/>
    <s v="S7200 Services"/>
    <s v="A2110 Production Operations"/>
    <n v="233623.75999999998"/>
    <n v="154829.38"/>
    <n v="7350000"/>
    <n v="50750"/>
    <n v="74848.360655737706"/>
    <n v="7350000"/>
    <n v="50750"/>
    <n v="74848.360655737706"/>
    <n v="0"/>
    <m/>
    <n v="7350000"/>
    <n v="50750"/>
    <n v="74848.360655737706"/>
    <n v="7350000"/>
    <n v="50750"/>
    <n v="74848.360655737706"/>
    <s v="PROVISION FOR FIXED WING FLIGHTS DURING, MFIs, Management Audits, Overflies and  BUSINESS TRAVELS FOR COURSES, SEMINARS, WORKSHOPS AND ENGAGEMENT SESS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237.3633879781419"/>
    <n v="6237.3633879781419"/>
    <n v="6237.3633879781419"/>
    <n v="6237.3633879781419"/>
    <n v="6237.3633879781419"/>
    <n v="6237.3633879781419"/>
    <n v="6237.3633879781419"/>
    <n v="6237.3633879781419"/>
    <n v="6237.3633879781419"/>
    <n v="6237.3633879781419"/>
    <n v="6237.3633879781419"/>
    <n v="6237.3633879781419"/>
    <n v="74848.360655737706"/>
    <n v="22454.508196721312"/>
  </r>
  <r>
    <n v="112934"/>
    <s v="OVERHEADS LAND AREA2"/>
    <n v="105929"/>
    <s v="LAND AREA EAST OVERHEADS (ICT - INFRASTRUCTURE)"/>
    <s v="IRETI OMOTOSO"/>
    <s v="PRODUCTION"/>
    <n v="415005"/>
    <n v="4150"/>
    <s v="OF-E&amp;M"/>
    <s v="BASE JV"/>
    <s v="PRODUCTION"/>
    <s v="PRODUCTION"/>
    <x v="2"/>
    <s v="Asset Management Integration Lead"/>
    <s v="ADEDIRAN, ADEWALE"/>
    <s v="SUNMBO.OMOTOSHO@SHELL.COM"/>
    <x v="0"/>
    <s v="OPEX"/>
    <s v="NON SAL"/>
    <s v="N/A"/>
    <s v="N/A"/>
    <s v="C_OPSE_OIL_Z11"/>
    <s v="P231 Production Operations"/>
    <s v="S7200 Services"/>
    <s v="A2110 Production Operations"/>
    <n v="94276.819999999992"/>
    <n v="102663.75"/>
    <n v="14707000"/>
    <n v="62487.199999999997"/>
    <n v="110706.87213114754"/>
    <n v="14707000"/>
    <n v="62487.199999999997"/>
    <n v="110706.87213114754"/>
    <n v="0"/>
    <m/>
    <n v="0"/>
    <n v="0"/>
    <n v="0"/>
    <n v="0"/>
    <n v="0"/>
    <n v="0"/>
    <s v="Payment for Contractor GID Account for 5 personnel on critical posit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225.5726775956282"/>
    <n v="9225.5726775956282"/>
    <n v="9225.5726775956282"/>
    <n v="9225.5726775956282"/>
    <n v="9225.5726775956282"/>
    <n v="9225.5726775956282"/>
    <n v="9225.5726775956282"/>
    <n v="9225.5726775956282"/>
    <n v="9225.5726775956282"/>
    <n v="9225.5726775956282"/>
    <n v="9225.5726775956282"/>
    <n v="9225.5726775956282"/>
    <n v="110706.87213114754"/>
    <n v="33212.061639344261"/>
  </r>
  <r>
    <n v="112987"/>
    <s v="PNPT GENERAL OVERHEAD"/>
    <n v="105929"/>
    <s v="LAND AREA EAST OVERHEADS (ICT - INFRASTRUCTURE)"/>
    <s v="IRETI OMOTOSO"/>
    <s v="PRODUCTION"/>
    <n v="415005"/>
    <n v="4150"/>
    <s v="OF-E&amp;M"/>
    <s v="BASE JV"/>
    <s v="PRODUCTION"/>
    <s v="PRODUCTION"/>
    <x v="1"/>
    <s v="Asset Management Integration Lead"/>
    <s v="ADEDIRAN, ADEWALE"/>
    <s v="SUNMBO.OMOTOSHO@SHELL.COM"/>
    <x v="0"/>
    <s v="OPEX"/>
    <s v="NON SAL"/>
    <s v="N/A"/>
    <s v="N/A"/>
    <s v="N/A"/>
    <s v="P231 Production Operations"/>
    <s v="S7200 Services"/>
    <s v="A2110 Production Operations"/>
    <n v="-2377.0100000000002"/>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5959"/>
    <s v="ASSET MANAGER SWAMP WEST OVERHEAD"/>
    <n v="105959"/>
    <s v="ASSET MANAGER SWAMP WEST OVERHEAD"/>
    <s v="IRETI OMOTOSO"/>
    <s v="PRODUCTION"/>
    <n v="415002"/>
    <n v="4150"/>
    <s v="G&amp;A"/>
    <s v="BASE JV"/>
    <s v="PRODUCTION"/>
    <s v="PRODUCTION"/>
    <x v="6"/>
    <s v="Asset Management Integration Lead"/>
    <s v="COOKEY, GABRIEL"/>
    <s v="RICHARD.ITENE@SHELL.COM"/>
    <x v="0"/>
    <s v="OPEX"/>
    <s v="NON SAL"/>
    <s v="N/A"/>
    <s v="N/A"/>
    <s v="C_OPSE_OIL_Z11"/>
    <s v="P231 Production Operations"/>
    <s v="S7200 Services"/>
    <s v="A2110 Production Operations"/>
    <n v="44851.219999999994"/>
    <n v="64624.859999999993"/>
    <n v="19136400"/>
    <n v="0"/>
    <n v="62742.295081967211"/>
    <n v="19136400"/>
    <n v="0"/>
    <n v="62742.295081967211"/>
    <n v="0"/>
    <m/>
    <n v="19136400"/>
    <n v="0"/>
    <n v="62742.295081967219"/>
    <n v="18199905.562799957"/>
    <n v="0"/>
    <n v="59671.821517376906"/>
    <s v="Provision for Toyota Land Crusier 4X4WD for Asset Manager/Operations Manager logistic support in Warri on Visit to Field location @ N17,650 for 50day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228.5245901639337"/>
    <n v="5228.5245901639337"/>
    <n v="5228.5245901639337"/>
    <n v="5228.5245901639337"/>
    <n v="5228.5245901639337"/>
    <n v="5228.5245901639337"/>
    <n v="5228.5245901639337"/>
    <n v="5228.5245901639337"/>
    <n v="5228.5245901639337"/>
    <n v="5228.5245901639337"/>
    <n v="5228.5245901639337"/>
    <n v="5228.5245901639337"/>
    <n v="62742.295081967219"/>
    <n v="18822.688524590161"/>
  </r>
  <r>
    <n v="113320"/>
    <s v="GMW GENERAL OH - GM SERVICES WARRI"/>
    <n v="105959"/>
    <s v="ASSET MANAGER SWAMP WEST OVERHEAD"/>
    <s v="IRETI OMOTOSO"/>
    <s v="PRODUCTION"/>
    <n v="415002"/>
    <n v="4150"/>
    <s v="G&amp;A"/>
    <s v="BASE JV"/>
    <s v="PRODUCTION"/>
    <s v="PRODUCTION"/>
    <x v="6"/>
    <s v="Asset Management Integration Lead"/>
    <s v="COOKEY, GABRIEL"/>
    <s v="RICHARD.ITEN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8967"/>
    <s v="CRUDE OIL THEFT MONITORING              "/>
    <n v="108967"/>
    <s v="CRUDE OIL THEFT MONITORING              "/>
    <s v="IRETI OMOTOSO"/>
    <s v="PRODUCTION"/>
    <n v="412002"/>
    <n v="4120"/>
    <s v="OF-MTCE"/>
    <s v="BASE JV"/>
    <s v="PRODUCTION"/>
    <s v="PRODUCTION"/>
    <x v="0"/>
    <s v="_x0009_Head, Right of Way Management "/>
    <s v="AGUEGBOH, OBIORA"/>
    <s v="CYPRIANA.WILKEY@SHELL.COM"/>
    <x v="0"/>
    <s v="OPEX"/>
    <s v="NON SAL"/>
    <s v="N/A"/>
    <s v="N/A"/>
    <s v="N/A"/>
    <s v="P231 Production Operations"/>
    <s v="S7200 Services"/>
    <s v="A2340 Overhead"/>
    <n v="43.31"/>
    <n v="0"/>
    <n v="0"/>
    <n v="0"/>
    <n v="0"/>
    <n v="0"/>
    <n v="0"/>
    <n v="0"/>
    <n v="0"/>
    <n v="0"/>
    <n v="562824020.79017925"/>
    <n v="5549321.1600000001"/>
    <n v="7394645.818328457"/>
    <n v="562904288.64691389"/>
    <n v="5549321.1600000001"/>
    <n v="7394908.9916292261"/>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9416"/>
    <s v="CRUDE OIL THEFT MONITORING OVERHEAD     "/>
    <n v="108967"/>
    <s v="CRUDE OIL THEFT MONITORING              "/>
    <s v="IRETI OMOTOSO"/>
    <s v="PRODUCTION"/>
    <n v="412002"/>
    <n v="4120"/>
    <s v="OF-MTCE"/>
    <s v="BASE JV"/>
    <s v="PRODUCTION"/>
    <s v="PRODUCTION"/>
    <x v="0"/>
    <s v="_x0009_Head, Right of Way Management "/>
    <s v="AGUEGBOH, OBIORA"/>
    <s v="CYPRIANA.WILKEY@SHELL.COM"/>
    <x v="0"/>
    <s v="OPEX"/>
    <s v="NON SAL"/>
    <s v="N/A"/>
    <s v="N/A"/>
    <s v="N/A"/>
    <s v="P231 Production Operations"/>
    <s v="S7200 Services"/>
    <s v="A2110 Production Operations"/>
    <n v="976.9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COT.GPS.71300"/>
    <s v="CRUDE OIL THEFT MONITORING (GPHSL)          "/>
    <n v="108967"/>
    <s v="CRUDE OIL THEFT MONITORING              "/>
    <s v="IRETI OMOTOSO"/>
    <s v="PRODUCTION"/>
    <n v="412002"/>
    <n v="4120"/>
    <s v="OF-MTCE"/>
    <s v="BASE JV"/>
    <s v="PRODUCTION"/>
    <s v="PRODUCTION"/>
    <x v="0"/>
    <s v="_x0009_Head, Right of Way Management "/>
    <s v="AGUEGBOH, OBIORA"/>
    <s v="CYPRIANA.WILKEY@SHELL.COM"/>
    <x v="0"/>
    <s v="OPEX"/>
    <s v="NON SAL"/>
    <s v="N/A"/>
    <s v="N/A"/>
    <s v="N/A"/>
    <s v="P231 Production Operations"/>
    <s v="S7200 Services"/>
    <s v="A2340 Overhead"/>
    <n v="2556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COT.NCT.71300"/>
    <s v="CRUDE OIL THEFT MONITORING (NCTL)"/>
    <n v="108967"/>
    <s v="CRUDE OIL THEFT MONITORING              "/>
    <s v="IRETI OMOTOSO"/>
    <s v="PRODUCTION"/>
    <n v="412002"/>
    <n v="4120"/>
    <s v="OF-MTCE"/>
    <s v="BASE JV"/>
    <s v="PRODUCTION"/>
    <s v="PRODUCTION"/>
    <x v="0"/>
    <s v="_x0009_Head, Right of Way Management "/>
    <s v="AGUEGBOH, OBIORA"/>
    <s v="CYPRIANA.WILKEY@SHELL.COM"/>
    <x v="0"/>
    <s v="OPEX"/>
    <s v="NON SAL"/>
    <s v="N/A"/>
    <s v="N/A"/>
    <s v="C_OPSE_OIL_Z11"/>
    <s v="P231 Production Operations"/>
    <s v="S7200 Services"/>
    <s v="A2110 Production Operations"/>
    <n v="209017.53"/>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COT.TNP.71300"/>
    <s v="CRUDE OIL THEFT MONITORING (TNP)"/>
    <n v="108967"/>
    <s v="CRUDE OIL THEFT MONITORING              "/>
    <s v="IRETI OMOTOSO"/>
    <s v="PRODUCTION"/>
    <n v="412002"/>
    <n v="4120"/>
    <s v="OF-MTCE"/>
    <s v="BASE JV"/>
    <s v="PRODUCTION"/>
    <s v="PRODUCTION"/>
    <x v="0"/>
    <s v="_x0009_Head, Right of Way Management "/>
    <s v="AGUEGBOH, OBIORA"/>
    <s v="CYPRIANA.WILKEY@SHELL.COM"/>
    <x v="0"/>
    <s v="OPEX"/>
    <s v="NON SAL"/>
    <s v="N/A"/>
    <s v="N/A"/>
    <s v="C_OPSE_OIL_Z11"/>
    <s v="P231 Production Operations"/>
    <s v="S7200 Services"/>
    <s v="A2110 Production Operations"/>
    <n v="7097768.1500000013"/>
    <n v="5664036.7200000007"/>
    <n v="177542085.22508964"/>
    <n v="1660930.2899999998"/>
    <n v="2243035.4874593103"/>
    <n v="131692485.23"/>
    <n v="1315330.29"/>
    <n v="1747108.9300983606"/>
    <n v="-495926.55736094969"/>
    <s v="REDUCED SCOPE: DROP IN NUMBER OF OVERFLIGHTS"/>
    <n v="0"/>
    <n v="0"/>
    <n v="0"/>
    <n v="0"/>
    <n v="0"/>
    <n v="0"/>
    <s v=" Crude Theft Manpower For Helicopter Overfly Analysis-Rate Per Head @ N472,178.00 Ea x 2 Pp x 3 mths;  - TOTAL NGN 2,833,068.00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6919.62395494251"/>
    <n v="186919.62395494251"/>
    <n v="186919.62395494251"/>
    <n v="186919.62395494251"/>
    <n v="186919.62395494251"/>
    <n v="186919.62395494251"/>
    <n v="186919.62395494251"/>
    <n v="186919.62395494251"/>
    <n v="186919.62395494251"/>
    <n v="186919.62395494251"/>
    <n v="186919.62395494251"/>
    <n v="186919.62395494251"/>
    <n v="2243035.4874593099"/>
    <n v="672910.64623779303"/>
  </r>
  <r>
    <s v="O.NG.PPW.COT.TEP.71300"/>
    <s v="CRUDE OIL THEFT MONITORING (TEP)"/>
    <n v="108967"/>
    <s v="CRUDE OIL THEFT MONITORING              "/>
    <s v="IRETI OMOTOSO"/>
    <s v="PRODUCTION"/>
    <n v="412002"/>
    <n v="4120"/>
    <s v="OF-MTCE"/>
    <s v="BASE JV"/>
    <s v="PRODUCTION"/>
    <s v="PRODUCTION"/>
    <x v="0"/>
    <s v="_x0009_Head, Right of Way Management "/>
    <s v="AGUEGBOH, OBIORA"/>
    <s v="CYPRIANA.WILKEY@SHELL.COM"/>
    <x v="0"/>
    <s v="OPEX"/>
    <s v="NON SAL"/>
    <s v="N/A"/>
    <s v="N/A"/>
    <s v="C_OPSE_OIL_Z11"/>
    <s v="P231 Production Operations"/>
    <s v="S7200 Services"/>
    <s v="A2110 Production Operations"/>
    <n v="2011750.94"/>
    <n v="1975427.9600000002"/>
    <n v="103581737.67000002"/>
    <n v="1113730.2899999998"/>
    <n v="1453342.5446557375"/>
    <n v="103581737.67000002"/>
    <n v="1113730.2899999998"/>
    <n v="1453342.5446557375"/>
    <n v="0"/>
    <n v="0"/>
    <n v="0"/>
    <n v="0"/>
    <n v="0"/>
    <n v="0"/>
    <n v="0"/>
    <n v="0"/>
    <s v=" Crude Theft Manpower For Helicopter Overfly Analysis-Rate Per Head @ N472,178.00 Ea x 2 Pp x 3 mth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1111.87872131146"/>
    <n v="121111.87872131146"/>
    <n v="121111.87872131146"/>
    <n v="121111.87872131146"/>
    <n v="121111.87872131146"/>
    <n v="121111.87872131146"/>
    <n v="121111.87872131146"/>
    <n v="121111.87872131146"/>
    <n v="121111.87872131146"/>
    <n v="121111.87872131146"/>
    <n v="121111.87872131146"/>
    <n v="121111.87872131146"/>
    <n v="1453342.5446557375"/>
    <n v="436002.76339672122"/>
  </r>
  <r>
    <s v="O.NG.PPW.COT.TRP.71300"/>
    <s v="CRUDE OIL THEFT MONITORING (TRP)"/>
    <n v="108967"/>
    <s v="CRUDE OIL THEFT MONITORING              "/>
    <s v="IRETI OMOTOSO"/>
    <s v="PRODUCTION"/>
    <n v="412002"/>
    <n v="4120"/>
    <s v="OF-MTCE"/>
    <s v="BASE JV"/>
    <s v="PRODUCTION"/>
    <s v="PRODUCTION"/>
    <x v="0"/>
    <s v="_x0009_Head, Right of Way Management "/>
    <s v="AGUEGBOH, OBIORA"/>
    <s v="CYPRIANA.WILKEY@SHELL.COM"/>
    <x v="0"/>
    <s v="OPEX"/>
    <s v="NON SAL"/>
    <s v="N/A"/>
    <s v="N/A"/>
    <s v="C_OPSE_OIL_Z11"/>
    <s v="P231 Production Operations"/>
    <s v="S7200 Services"/>
    <s v="A2110 Production Operations"/>
    <n v="160454.34"/>
    <n v="5167.3100000000004"/>
    <n v="103581737.67000002"/>
    <n v="1113730.2899999998"/>
    <n v="1453342.5446557375"/>
    <n v="103581737.67000002"/>
    <n v="1113730.2899999998"/>
    <n v="1453342.5446557375"/>
    <n v="0"/>
    <n v="0"/>
    <n v="0"/>
    <n v="0"/>
    <n v="0"/>
    <n v="0"/>
    <n v="0"/>
    <n v="0"/>
    <s v=" Crude Theft Manpower For Helicopter Overfly Analysis-Rate Per Head @ N472,178.00 Ea x 2 Pp x 3 mth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1111.87872131146"/>
    <n v="121111.87872131146"/>
    <n v="121111.87872131146"/>
    <n v="121111.87872131146"/>
    <n v="121111.87872131146"/>
    <n v="121111.87872131146"/>
    <n v="121111.87872131146"/>
    <n v="121111.87872131146"/>
    <n v="121111.87872131146"/>
    <n v="121111.87872131146"/>
    <n v="121111.87872131146"/>
    <n v="121111.87872131146"/>
    <n v="1453342.5446557375"/>
    <n v="436002.76339672122"/>
  </r>
  <r>
    <n v="112869"/>
    <s v="PEB DREDGING"/>
    <n v="112869"/>
    <s v="ASSET INTERGRITY DREDGING-PEB (DREDGING)"/>
    <s v="IRETI OMOTOSO"/>
    <s v="PRODUCTION"/>
    <n v="412005"/>
    <n v="4120"/>
    <s v="OF-CIVIL"/>
    <s v="BASE JV"/>
    <s v="PRODUCTION"/>
    <s v="PRODUCTION"/>
    <x v="5"/>
    <s v="Asset Management Integration Lead"/>
    <s v="AZUBUIKE, JOHN"/>
    <s v="PREYE.ORUBIDE@SHELL.COM"/>
    <x v="0"/>
    <s v="OPEX"/>
    <s v="NON SAL"/>
    <s v="N/A"/>
    <s v="N/A"/>
    <s v="N/A"/>
    <s v="P231 Production Operations"/>
    <s v="S7200 Services"/>
    <s v="A2110 Production Operations"/>
    <n v="-1747.21"/>
    <n v="85.14"/>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1F.FAC.71300D"/>
    <s v="NEMBE 1 FLOW STATION + AGG DREDGING"/>
    <n v="112869"/>
    <s v="ASSET INTERGRITY DREDGING-PEB (DREDGING)"/>
    <s v="IRETI OMOTOSO"/>
    <s v="PRODUCTION"/>
    <n v="412005"/>
    <n v="4120"/>
    <s v="OF-CIVIL"/>
    <s v="BASE JV"/>
    <s v="PRODUCTION"/>
    <s v="PRODUCTION"/>
    <x v="5"/>
    <s v="Asset Management Integration Lead"/>
    <s v="AZUBUIKE, JOHN"/>
    <s v="PREYE.ORUBID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870"/>
    <s v="PEC DREDGING"/>
    <n v="112870"/>
    <s v="ASSET INTEGRITY DREDGING PEC (DREDGING)"/>
    <s v="IRETI OMOTOSO"/>
    <s v="PRODUCTION"/>
    <n v="412005"/>
    <n v="4120"/>
    <s v="OF-CIVIL"/>
    <s v="BASE JV"/>
    <s v="PRODUCTION"/>
    <s v="PRODUCTION"/>
    <x v="5"/>
    <s v="Asset Management Integration Lead"/>
    <s v="AZUBUIKE, JOHN"/>
    <s v="PREYE.ORUBIDE@SHELL.COM"/>
    <x v="0"/>
    <s v="OPEX"/>
    <s v="NON SAL"/>
    <s v="N/A"/>
    <s v="N/A"/>
    <s v="C_OPSE_OIL_Z11"/>
    <s v="P231 Production Operations"/>
    <s v="S7200 Services"/>
    <s v="A2110 Production Operations"/>
    <n v="0"/>
    <n v="547832.75"/>
    <n v="0"/>
    <n v="0"/>
    <n v="0"/>
    <n v="0"/>
    <n v="0"/>
    <n v="0"/>
    <n v="0"/>
    <m/>
    <n v="0"/>
    <n v="0"/>
    <n v="0"/>
    <n v="0"/>
    <n v="0"/>
    <n v="0"/>
    <s v="ENTRANCE TO THE FS, SOKU F/S ENTR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G.FAC.71300D"/>
    <s v="SOKU GAS PLANT DREDGING"/>
    <n v="112870"/>
    <s v="ASSET INTEGRITY DREDGING PEC (DREDGING)"/>
    <s v="IRETI OMOTOSO"/>
    <s v="PRODUCTION"/>
    <n v="412005"/>
    <n v="4120"/>
    <s v="OF-CIVIL"/>
    <s v="BASE JV"/>
    <s v="PRODUCTION"/>
    <s v="PRODUCTION"/>
    <x v="5"/>
    <s v="Asset Management Integration Lead"/>
    <s v="AZUBUIKE, JOHN"/>
    <s v="PREYE.ORUBID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894"/>
    <s v="CAST SURVEILANCE WEST"/>
    <n v="112894"/>
    <s v="CAST SURVEILANCE WEST (SECURITY RUNNING COST)"/>
    <s v="IRETI OMOTOSO"/>
    <s v="PRODUCTION"/>
    <n v="412002"/>
    <n v="4120"/>
    <s v="HSE"/>
    <s v="BASE JV"/>
    <s v="PRODUCTION"/>
    <s v="PRODUCTION"/>
    <x v="0"/>
    <s v="_x0009_Production Support Manager                                                          "/>
    <s v="AGUEGBOH, OBIORA"/>
    <s v="CYPRIANA.WILKEY@SHELL.COM"/>
    <x v="0"/>
    <s v="OPEX"/>
    <s v="NON SAL"/>
    <s v="N/A"/>
    <s v="N/A"/>
    <s v="N/A"/>
    <s v="P231 Production Operations"/>
    <s v="S7200 Services"/>
    <s v="A2340 Overhead"/>
    <n v="3669.9599999999996"/>
    <n v="-1267.4000000000001"/>
    <n v="0"/>
    <n v="0"/>
    <n v="0"/>
    <n v="0"/>
    <n v="0"/>
    <n v="0"/>
    <n v="0"/>
    <n v="0"/>
    <n v="1028633529.6600001"/>
    <n v="294480"/>
    <n v="3667048.9497049185"/>
    <n v="1018802505.759661"/>
    <n v="299089.39032818942"/>
    <n v="3639425.4747860939"/>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W.CSW.TEP.71300"/>
    <s v="CAST SURVEILANCE WEST (TEP)             "/>
    <n v="112894"/>
    <s v="PIPELINE  OPERATIONS WEST (MAINTENANCE OF PIPELINES, FLOWLINES AND RISERS - CRUDE)"/>
    <s v="IRETI OMOTOSO"/>
    <s v="PRODUCTION"/>
    <n v="412002"/>
    <n v="4120"/>
    <s v="OF-MTCE"/>
    <s v="BASE JV"/>
    <s v="PRODUCTION"/>
    <s v="PRODUCTION"/>
    <x v="0"/>
    <s v="_x0009_Head, Right of Way Management "/>
    <s v="AGUEGBOH, OBIORA"/>
    <s v="ADEBOYE.SOBAYO@SHELL.COM"/>
    <x v="0"/>
    <s v="OPEX"/>
    <s v="NON SAL"/>
    <s v="N/A"/>
    <s v="N/A"/>
    <s v="C_OPSE_OIL_Z11"/>
    <s v="P231 Production Operations"/>
    <s v="S7200 Services"/>
    <s v="A2110 Production Operations"/>
    <n v="1362492.31"/>
    <n v="1233419.8200000003"/>
    <n v="385496836.07999998"/>
    <n v="135360"/>
    <n v="1399284.0527213113"/>
    <n v="385496836.07999998"/>
    <n v="135360"/>
    <n v="1399284.0527213113"/>
    <n v="0"/>
    <n v="0"/>
    <n v="0"/>
    <n v="0"/>
    <n v="0"/>
    <n v="0"/>
    <n v="0"/>
    <n v="0"/>
    <s v="Total Grass cut areas 2,740,200sqm x N1.50k x 12 mths - NGN49,323,600.00.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6607.00439344261"/>
    <n v="116607.00439344261"/>
    <n v="116607.00439344261"/>
    <n v="116607.00439344261"/>
    <n v="116607.00439344261"/>
    <n v="116607.00439344261"/>
    <n v="116607.00439344261"/>
    <n v="116607.00439344261"/>
    <n v="116607.00439344261"/>
    <n v="116607.00439344261"/>
    <n v="116607.00439344261"/>
    <n v="116607.00439344261"/>
    <n v="1399284.0527213111"/>
    <n v="419785.21581639338"/>
  </r>
  <r>
    <s v="O.NG.PPW.CSW.TRP.71300"/>
    <s v="CAST SURVEILANCE WEST (TRP)"/>
    <n v="112894"/>
    <s v="CAST SURVEILANCE WEST (SECURITY RUNNING COST)"/>
    <s v="IRETI OMOTOSO"/>
    <s v="PRODUCTION"/>
    <n v="412002"/>
    <n v="4120"/>
    <s v="HSE"/>
    <s v="BASE JV"/>
    <s v="PRODUCTION"/>
    <s v="PRODUCTION"/>
    <x v="0"/>
    <s v="_x0009_Head, Right of Way Management "/>
    <s v="AGUEGBOH, OBIORA"/>
    <s v="CYPRIANA.WILKEY@SHELL.COM"/>
    <x v="0"/>
    <s v="OPEX"/>
    <s v="NON SAL"/>
    <s v="N/A"/>
    <s v="N/A"/>
    <s v="C_OPSE_OIL_Z11"/>
    <s v="P231 Production Operations"/>
    <s v="S7200 Services"/>
    <s v="A2110 Production Operations"/>
    <n v="1788930.24"/>
    <n v="1494900.46"/>
    <n v="643136693.58000004"/>
    <n v="159120"/>
    <n v="2267764.8969836067"/>
    <n v="643136693.58000004"/>
    <n v="159120"/>
    <n v="2267764.8969836067"/>
    <n v="0"/>
    <n v="0"/>
    <n v="0"/>
    <n v="0"/>
    <n v="0"/>
    <n v="0"/>
    <n v="0"/>
    <n v="0"/>
    <s v=" 2 Boat Hire @ N35,000.00 p/day x 360 days - TOTAL NGN 25,200,000.00.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8980.40808196721"/>
    <n v="188980.40808196721"/>
    <n v="188980.40808196721"/>
    <n v="188980.40808196721"/>
    <n v="188980.40808196721"/>
    <n v="188980.40808196721"/>
    <n v="188980.40808196721"/>
    <n v="188980.40808196721"/>
    <n v="188980.40808196721"/>
    <n v="188980.40808196721"/>
    <n v="188980.40808196721"/>
    <n v="188980.40808196721"/>
    <n v="2267764.8969836063"/>
    <n v="680329.46909508202"/>
  </r>
  <r>
    <n v="100829"/>
    <s v="POLLUTION CLEAN UP S2"/>
    <n v="112897"/>
    <s v="PCE POLLUTION CLEANUP - LOGISTICS (SPILLAGE CLEAN-UP ACTIVITIES; REHABILITATION OF POLLUTED AREAS; POLLUTION COMPENSATION)"/>
    <s v="IRETI OMOTOSO"/>
    <s v="PRODUCTION"/>
    <n v="415006"/>
    <n v="4150"/>
    <s v="HSE"/>
    <s v="BASE JV"/>
    <s v="PRODUCTION"/>
    <s v="PRODUCTION"/>
    <x v="5"/>
    <s v="Asset Management Integration Lead"/>
    <s v="AZUBUIKE, JOHN"/>
    <s v="JACOB.OGOGO@SHELL.COM"/>
    <x v="0"/>
    <s v="OPEX"/>
    <s v="NON SAL"/>
    <s v="N/A"/>
    <s v="N/A"/>
    <s v="N/A"/>
    <s v="P244.01 Other Production Expenses"/>
    <s v="S7200 Services"/>
    <s v="A2110 Production Operations"/>
    <n v="0"/>
    <n v="0"/>
    <n v="0"/>
    <n v="0"/>
    <n v="0"/>
    <n v="0"/>
    <n v="0"/>
    <n v="0"/>
    <n v="0"/>
    <m/>
    <n v="7919999.9999999991"/>
    <n v="0"/>
    <n v="25967.213114754097"/>
    <n v="7713614.5443943711"/>
    <n v="0"/>
    <n v="25290.539489817609"/>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897"/>
    <s v="PEC POLLUTION CLEAN UP"/>
    <n v="112897"/>
    <s v="PCE POLLUTION CLEANUP - LOGISTICS (SPILLAGE CLEAN-UP ACTIVITIES; REHABILITATION OF POLLUTED AREAS; POLLUTION COMPENSATION)"/>
    <s v="IRETI OMOTOSO"/>
    <s v="PRODUCTION"/>
    <n v="415006"/>
    <n v="4150"/>
    <s v="HSE"/>
    <s v="BASE JV"/>
    <s v="PRODUCTION"/>
    <s v="PRODUCTION"/>
    <x v="5"/>
    <s v="Asset Management Integration Lead"/>
    <s v="AZUBUIKE, JOHN"/>
    <s v="JACOB.OGOGO@SHELL.COM"/>
    <x v="0"/>
    <s v="OPEX"/>
    <s v="NON SAL"/>
    <s v="N/A"/>
    <s v="N/A"/>
    <s v="C_OPSE_OIL_Z11"/>
    <s v="P244.01 Other Production Expenses"/>
    <s v="S7200 Services"/>
    <s v="A2340 Overhead"/>
    <n v="20005.16"/>
    <n v="4855.16"/>
    <n v="7919999.9999999991"/>
    <n v="0"/>
    <n v="25967.213114754097"/>
    <n v="7919999.9999999991"/>
    <n v="0"/>
    <n v="25967.213114754097"/>
    <n v="0"/>
    <m/>
    <n v="0"/>
    <n v="0"/>
    <n v="0"/>
    <n v="0"/>
    <n v="0"/>
    <n v="0"/>
    <s v="3 Emergency response inspectors for Swamp 1 to manage the coordination of spill issues with the government regulato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63.9344262295081"/>
    <n v="2163.9344262295081"/>
    <n v="2163.9344262295081"/>
    <n v="2163.9344262295081"/>
    <n v="2163.9344262295081"/>
    <n v="2163.9344262295081"/>
    <n v="2163.9344262295081"/>
    <n v="2163.9344262295081"/>
    <n v="2163.9344262295081"/>
    <n v="2163.9344262295081"/>
    <n v="2163.9344262295081"/>
    <n v="2163.9344262295081"/>
    <n v="25967.213114754104"/>
    <n v="7790.1639344262285"/>
  </r>
  <r>
    <n v="102321"/>
    <s v="EPG OVERHEAD COST                       "/>
    <n v="112901"/>
    <s v="OVERHEADS EPG-PE (ICT - INFRASTRUCTURE)"/>
    <s v="IRETI OMOTOSO"/>
    <s v="PRODUCTION"/>
    <n v="415005"/>
    <n v="4150"/>
    <s v="G&amp;A"/>
    <s v="BASE JV"/>
    <s v="PRODUCTION"/>
    <s v="PRODUCTION"/>
    <x v="1"/>
    <s v="Asset Management Integration Lead"/>
    <s v="ADEDIRAN, ADEWALE"/>
    <s v="RUTH.OLUWOLE@SHELL.COM"/>
    <x v="0"/>
    <s v="OPEX"/>
    <s v="NON SAL"/>
    <s v=" "/>
    <s v=" "/>
    <m/>
    <s v="P236.06 Finance and Taxation"/>
    <m/>
    <m/>
    <n v="0"/>
    <n v="0"/>
    <n v="0"/>
    <n v="0"/>
    <n v="0"/>
    <m/>
    <m/>
    <n v="0"/>
    <n v="0"/>
    <m/>
    <n v="2950000"/>
    <n v="0"/>
    <n v="9672.1311475409839"/>
    <n v="2950000"/>
    <n v="0"/>
    <n v="9672.1311475409839"/>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01"/>
    <s v="OVERHEADS EPG-PE"/>
    <n v="112901"/>
    <s v="OVERHEADS EPG-PE (ICT - INFRASTRUCTURE)"/>
    <s v="IRETI OMOTOSO"/>
    <s v="PRODUCTION"/>
    <n v="415005"/>
    <n v="4150"/>
    <s v="G&amp;A"/>
    <s v="BASE JV"/>
    <s v="PRODUCTION"/>
    <s v="PRODUCTION"/>
    <x v="1"/>
    <s v="Asset Management Integration Lead"/>
    <s v="ADEDIRAN, ADEWALE"/>
    <s v="RUTH.OLUWOLE@SHELL.COM"/>
    <x v="0"/>
    <s v="OPEX"/>
    <s v="NON SAL"/>
    <s v="N/A"/>
    <s v="N/A"/>
    <s v="C_OPSE_OIL_Z11"/>
    <s v="P231 Production Operations"/>
    <s v="S7200 Services"/>
    <s v="A2110 Production Operations"/>
    <n v="575.97"/>
    <n v="3792.28"/>
    <n v="2950000"/>
    <n v="0"/>
    <n v="9672.1311475409839"/>
    <n v="2950000"/>
    <n v="0"/>
    <n v="9672.1311475409839"/>
    <n v="0"/>
    <m/>
    <n v="0"/>
    <n v="0"/>
    <n v="0"/>
    <n v="0"/>
    <n v="0"/>
    <n v="0"/>
    <s v="  Call charges , roaming charges per month for GM Onshore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06.01092896174862"/>
    <n v="806.01092896174862"/>
    <n v="806.01092896174862"/>
    <n v="806.01092896174862"/>
    <n v="806.01092896174862"/>
    <n v="806.01092896174862"/>
    <n v="806.01092896174862"/>
    <n v="806.01092896174862"/>
    <n v="806.01092896174862"/>
    <n v="806.01092896174862"/>
    <n v="806.01092896174862"/>
    <n v="806.01092896174862"/>
    <n v="9672.1311475409839"/>
    <n v="2901.6393442622953"/>
  </r>
  <r>
    <n v="110043"/>
    <s v="WELL INTEGRITY GAP CLOSURE"/>
    <n v="110043"/>
    <s v="WELL INTEGRITY GAP CLOSURE"/>
    <s v="IRETI OMOTOSO"/>
    <s v="PRODUCTION"/>
    <n v="413001"/>
    <n v="4130"/>
    <s v="OF-MTCE"/>
    <s v="BASE JV"/>
    <s v="PRODUCTION"/>
    <s v="PRODUCTION"/>
    <x v="1"/>
    <s v="Well, Reservoir &amp; Facilities Mgt Lead"/>
    <s v="ADEDIRAN, ADEWALE"/>
    <s v="LINUS.NWOKE@SHELL.COM"/>
    <x v="0"/>
    <s v="OPEX"/>
    <s v="NON SAL"/>
    <s v="N/A"/>
    <s v="N/A"/>
    <s v="C_OPSE_OIL_Z11"/>
    <s v="P232 Well Mtce, Testing &amp; Stimulation"/>
    <s v="S7200 Services"/>
    <s v="A2340 Overhead"/>
    <n v="7289749.2899999991"/>
    <n v="11398577.550000003"/>
    <n v="0"/>
    <n v="11851473"/>
    <n v="11851473"/>
    <n v="0"/>
    <n v="10851473"/>
    <n v="10851473"/>
    <n v="-1000000"/>
    <m/>
    <n v="0"/>
    <n v="11851473"/>
    <n v="11851473"/>
    <n v="0"/>
    <n v="10954807.464562126"/>
    <n v="10954807.464562126"/>
    <s v="Well Integrit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87622.75"/>
    <n v="987622.75"/>
    <n v="987622.75"/>
    <n v="987622.75"/>
    <n v="987622.75"/>
    <n v="987622.75"/>
    <n v="987622.75"/>
    <n v="987622.75"/>
    <n v="987622.75"/>
    <n v="987622.75"/>
    <n v="987622.75"/>
    <n v="987622.75"/>
    <n v="11851473"/>
    <n v="3555441.9"/>
  </r>
  <r>
    <n v="110087"/>
    <s v="NEW_CRUDE HANDLING COMPLIANCE"/>
    <n v="110087"/>
    <s v="CRUDE HANDLING COMPLIANCE"/>
    <s v="IRETI OMOTOSO"/>
    <s v="PRODUCTION"/>
    <n v="413001"/>
    <n v="4130"/>
    <s v="OF-MTCE"/>
    <s v="BASE JV"/>
    <s v="PRODUCTION"/>
    <s v="PRODUCTION"/>
    <x v="3"/>
    <s v="_x0009_Production Support Manager                                                          "/>
    <s v="ADEPOJU, OPEYEMI"/>
    <s v="HARRY.ARIYO@SHELL.COM"/>
    <x v="0"/>
    <s v="OPEX"/>
    <s v="NON SAL"/>
    <s v="N/A"/>
    <s v="N/A"/>
    <s v="C_OPSE_OIL_Z11"/>
    <s v="P244.01 Other Production Expenses"/>
    <s v="S7200 Services"/>
    <s v="A2170 Direct Mngt and Overheads"/>
    <n v="76215.62"/>
    <n v="38376.080000000002"/>
    <n v="43815000"/>
    <n v="50000"/>
    <n v="193655.73770491802"/>
    <n v="43815000"/>
    <n v="50000"/>
    <n v="193655.73770491802"/>
    <n v="0"/>
    <n v="0"/>
    <n v="43815000"/>
    <n v="50000"/>
    <n v="193655.73770491805"/>
    <n v="45422181.438734144"/>
    <n v="46217.071348692793"/>
    <n v="195142.25639372275"/>
    <s v="HPIM system improvement (Stream configuration, report maintenance charged for CT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137.978142076501"/>
    <n v="16137.978142076501"/>
    <n v="16137.978142076501"/>
    <n v="16137.978142076501"/>
    <n v="16137.978142076501"/>
    <n v="16137.978142076501"/>
    <n v="16137.978142076501"/>
    <n v="16137.978142076501"/>
    <n v="16137.978142076501"/>
    <n v="16137.978142076501"/>
    <n v="16137.978142076501"/>
    <n v="16137.978142076501"/>
    <n v="193655.73770491799"/>
    <n v="58096.721311475405"/>
  </r>
  <r>
    <n v="112918"/>
    <s v="PEC HSE COMPLIANCE"/>
    <n v="112918"/>
    <s v="PEC HSE COMPLIANCE (ENVIRONMENTAL STUDIES &amp; ESI (ENVIRONMENTAL SENSITIVITY INDEX) MAPPING )"/>
    <s v="IRETI OMOTOSO"/>
    <s v="PRODUCTION"/>
    <n v="415006"/>
    <n v="4150"/>
    <s v="HSE"/>
    <s v="BASE JV"/>
    <s v="PRODUCTION"/>
    <s v="PRODUCTION"/>
    <x v="5"/>
    <s v="Asset Management Integration Lead"/>
    <s v="AZUBUIKE, JOHN"/>
    <s v="JACOB.OGOGO@SHELL.COM"/>
    <x v="0"/>
    <s v="OPEX"/>
    <s v="NON SAL"/>
    <s v="N/A"/>
    <s v="N/A"/>
    <s v="C_OPSE_OIL_Z11"/>
    <s v="P236.02 HSE"/>
    <s v="S7200 Services"/>
    <s v="A2110 Production Operations"/>
    <n v="67261.990000000005"/>
    <n v="32959.32"/>
    <n v="18000000"/>
    <n v="200000"/>
    <n v="259016.39344262297"/>
    <n v="18000000"/>
    <n v="200000"/>
    <n v="259016.39344262297"/>
    <n v="0"/>
    <m/>
    <n v="18000000"/>
    <n v="200000"/>
    <n v="259016.39344262294"/>
    <n v="17530942.146350846"/>
    <n v="203130.52861191891"/>
    <n v="260609.02745241349"/>
    <s v="EEST Implementation in Soku PU"/>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584.699453551912"/>
    <n v="21584.699453551912"/>
    <n v="21584.699453551912"/>
    <n v="21584.699453551912"/>
    <n v="21584.699453551912"/>
    <n v="21584.699453551912"/>
    <n v="21584.699453551912"/>
    <n v="21584.699453551912"/>
    <n v="21584.699453551912"/>
    <n v="21584.699453551912"/>
    <n v="21584.699453551912"/>
    <n v="21584.699453551912"/>
    <n v="259016.39344262288"/>
    <n v="77704.918032786882"/>
  </r>
  <r>
    <n v="112968"/>
    <s v="PEC HSE COMPLIANCE"/>
    <n v="112918"/>
    <s v="PEC HSE COMPLIANCE (ENVIRONMENTAL STUDIES &amp; ESI (ENVIRONMENTAL SENSITIVITY INDEX) MAPPING )"/>
    <s v="IRETI OMOTOSO"/>
    <s v="PRODUCTION"/>
    <n v="415006"/>
    <n v="4150"/>
    <s v="HSE"/>
    <s v="BASE JV"/>
    <s v="PRODUCTION"/>
    <s v="PRODUCTION"/>
    <x v="5"/>
    <s v="Asset Management Integration Lead"/>
    <s v="AZUBUIKE, JOHN"/>
    <s v="JACOB.OGOGO@SHELL.COM"/>
    <x v="0"/>
    <s v="OPEX"/>
    <s v="NON SAL"/>
    <s v="N/A"/>
    <s v="N/A"/>
    <s v="N/A"/>
    <s v="P236.02 HSE"/>
    <s v="S7200 Services"/>
    <s v="A2340 Overhead"/>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871"/>
    <s v="PWC DREDGING"/>
    <n v="112871"/>
    <s v="PWC DREDGING (DREDGING)"/>
    <s v="IRETI OMOTOSO"/>
    <s v="PRODUCTION"/>
    <n v="412005"/>
    <n v="4120"/>
    <s v="OF-CIVIL"/>
    <s v="BASE JV"/>
    <s v="PRODUCTION"/>
    <s v="PRODUCTION"/>
    <x v="6"/>
    <s v="Asset Management Integration Lead"/>
    <s v="COOKEY, GABRIEL"/>
    <s v="OBIORA.OKORO@SHELL.COM"/>
    <x v="0"/>
    <s v="OPEX"/>
    <s v="NON SAL"/>
    <s v="N/A"/>
    <s v="N/A"/>
    <s v="C_OPSE_OIL_Z11"/>
    <s v="P231 Production Operations"/>
    <s v="S7200 Services"/>
    <s v="A2110 Production Operations"/>
    <n v="17675.11"/>
    <n v="264941.43"/>
    <n v="100000000"/>
    <n v="375000"/>
    <n v="702868.85245901637"/>
    <n v="100000000"/>
    <n v="375000"/>
    <n v="702868.85245901637"/>
    <n v="0"/>
    <m/>
    <n v="100000000"/>
    <n v="375000"/>
    <n v="702868.85245901637"/>
    <n v="100000000"/>
    <n v="375000"/>
    <n v="702868.85245901637"/>
    <s v="Dredging of 5 Benisede Well head access slote, provide access for well interventions @ contract rate advised by Coporate civil N40,000,000 &amp; $150,000 per slot incuding Mob/Demob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8572.404371584693"/>
    <n v="58572.404371584693"/>
    <n v="58572.404371584693"/>
    <n v="58572.404371584693"/>
    <n v="58572.404371584693"/>
    <n v="58572.404371584693"/>
    <n v="58572.404371584693"/>
    <n v="58572.404371584693"/>
    <n v="58572.404371584693"/>
    <n v="58572.404371584693"/>
    <n v="58572.404371584693"/>
    <n v="58572.404371584693"/>
    <n v="702868.85245901626"/>
    <n v="210860.65573770492"/>
  </r>
  <r>
    <n v="112873"/>
    <s v="GEN.IT SERVICES EA"/>
    <n v="112873"/>
    <s v="GPO.GEN.IT SERVICES (ICT - INFRASTRUCTURE)"/>
    <s v="IRETI OMOTOSO"/>
    <s v="PRODUCTION"/>
    <n v="415005"/>
    <n v="4150"/>
    <s v="OF-E&amp;M"/>
    <s v="BASE JV"/>
    <s v="PRODUCTION"/>
    <s v="PRODUCTION"/>
    <x v="4"/>
    <s v="Asset Management Integration Lead"/>
    <s v="OLUMIDE, VICTORIA"/>
    <s v="OGBONNA.NWACHI@SHELL.COM"/>
    <x v="0"/>
    <s v="OPEX"/>
    <s v="NON SAL"/>
    <s v="N/A"/>
    <s v="N/A"/>
    <s v="N_EAZZ_OFS_N01"/>
    <s v="P231 Production Operations"/>
    <s v="S7200 Services"/>
    <s v="A2110 Production Operations"/>
    <n v="212358.70999999996"/>
    <n v="296532.44"/>
    <n v="32291320"/>
    <n v="230200"/>
    <n v="336073.18032786885"/>
    <n v="32291320"/>
    <n v="230200"/>
    <n v="336073.18032786885"/>
    <n v="0"/>
    <n v="0"/>
    <n v="32291320"/>
    <n v="230200"/>
    <n v="336073.18032786885"/>
    <n v="32291320"/>
    <n v="180200"/>
    <n v="286073.18032786885"/>
    <s v="PAGA PAGA - Maintenance &amp; spares. Vendor Call out for Maintenance- Expatriat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006.098360655735"/>
    <n v="28006.098360655735"/>
    <n v="28006.098360655735"/>
    <n v="28006.098360655735"/>
    <n v="28006.098360655735"/>
    <n v="28006.098360655735"/>
    <n v="28006.098360655735"/>
    <n v="28006.098360655735"/>
    <n v="28006.098360655735"/>
    <n v="28006.098360655735"/>
    <n v="28006.098360655735"/>
    <n v="28006.098360655735"/>
    <n v="336073.18032786879"/>
    <n v="100821.95409836066"/>
  </r>
  <r>
    <n v="112874"/>
    <s v="GENERAL O/H EA"/>
    <n v="112874"/>
    <s v="TRAINING EA"/>
    <s v="IRETI OMOTOSO"/>
    <s v="PRODUCTION"/>
    <n v="415004"/>
    <n v="4150"/>
    <s v="G&amp;A"/>
    <s v="BASE JV"/>
    <s v="PRODUCTION"/>
    <s v="PRODUCTION"/>
    <x v="4"/>
    <s v="Asset Management Integration Lead"/>
    <s v="OLUMIDE, VICTORIA"/>
    <s v="OGBONNA.NWACHI@SHELL.COM"/>
    <x v="0"/>
    <s v="OPEX"/>
    <s v="NON SAL"/>
    <s v="N/A"/>
    <s v="N/A"/>
    <s v="N_EAZZ_OFS_N01"/>
    <s v="P231 Production Operations"/>
    <s v="S7200 Services"/>
    <s v="A2110 Production Operations"/>
    <n v="253386.08"/>
    <n v="141626.59000000003"/>
    <n v="0"/>
    <n v="400000"/>
    <n v="400000"/>
    <n v="0"/>
    <n v="400000"/>
    <n v="400000"/>
    <n v="0"/>
    <n v="0"/>
    <n v="0"/>
    <n v="400000"/>
    <n v="400000"/>
    <n v="0"/>
    <n v="470736.18440627237"/>
    <n v="470736.18440627237"/>
    <s v="Offshore Competence Development/Train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3333.333333333328"/>
    <n v="33333.333333333328"/>
    <n v="33333.333333333328"/>
    <n v="33333.333333333328"/>
    <n v="33333.333333333328"/>
    <n v="33333.333333333328"/>
    <n v="33333.333333333328"/>
    <n v="33333.333333333328"/>
    <n v="33333.333333333328"/>
    <n v="33333.333333333328"/>
    <n v="33333.333333333328"/>
    <n v="33333.333333333328"/>
    <n v="399999.99999999983"/>
    <n v="120000"/>
  </r>
  <r>
    <n v="112875"/>
    <s v="GPO.GEN.TRANSPORT"/>
    <n v="112875"/>
    <s v="FUEL - OFFSHORE VESSEL"/>
    <s v="IRETI OMOTOSO"/>
    <s v="PRODUCTION"/>
    <n v="415003"/>
    <n v="4150"/>
    <s v="PMM"/>
    <s v="BASE JV"/>
    <s v="PRODUCTION"/>
    <s v="PRODUCTION"/>
    <x v="4"/>
    <s v="Asset Management Integration Lead"/>
    <s v="OLUMIDE, VICTORIA"/>
    <s v="OGBONNA.NWACHI@SHELL.COM"/>
    <x v="0"/>
    <s v="OPEX"/>
    <s v="NON SAL"/>
    <s v="N/A"/>
    <s v="N/A"/>
    <s v="N_EAZZ_OFS_N01"/>
    <s v="P231 Production Operations"/>
    <s v="S7200 Services"/>
    <s v="A2110 Production Operations"/>
    <n v="2681202.6400000006"/>
    <n v="3728781.5700000003"/>
    <n v="136222124.99999997"/>
    <n v="2069550"/>
    <n v="2516179.9180327868"/>
    <n v="136222124.99999997"/>
    <n v="2069550"/>
    <n v="2516179.9180327868"/>
    <n v="0"/>
    <n v="0"/>
    <n v="136222124.99999997"/>
    <n v="2069550.0000000002"/>
    <n v="2516179.9180327873"/>
    <n v="136222124.99999997"/>
    <n v="2069550.0000000002"/>
    <n v="2516179.9180327868"/>
    <s v="PERSONNEL TRANSFER BOAT OFFSHORE - FUE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9681.65983606555"/>
    <n v="209681.65983606555"/>
    <n v="209681.65983606555"/>
    <n v="209681.65983606555"/>
    <n v="209681.65983606555"/>
    <n v="209681.65983606555"/>
    <n v="209681.65983606555"/>
    <n v="209681.65983606555"/>
    <n v="209681.65983606555"/>
    <n v="209681.65983606555"/>
    <n v="209681.65983606555"/>
    <n v="209681.65983606555"/>
    <n v="2516179.9180327863"/>
    <n v="754853.97540983604"/>
  </r>
  <r>
    <n v="112876"/>
    <s v="GPO.GEN.TRANSPORT"/>
    <n v="112876"/>
    <s v="CARGO HANDLING &amp; CCU - EA"/>
    <s v="IRETI OMOTOSO"/>
    <s v="PRODUCTION"/>
    <n v="415002"/>
    <n v="4150"/>
    <s v="PMM"/>
    <s v="BASE JV"/>
    <s v="PRODUCTION"/>
    <s v="PRODUCTION"/>
    <x v="4"/>
    <s v="Asset Management Integration Lead"/>
    <s v="OLUMIDE, VICTORIA"/>
    <s v="OGBONNA.NWACHI@SHELL.COM"/>
    <x v="0"/>
    <s v="OPEX"/>
    <s v="NON SAL"/>
    <s v="N/A"/>
    <s v="N/A"/>
    <s v="N_EAZZ_OFS_N01"/>
    <s v="P231 Production Operations"/>
    <s v="S7200 Services"/>
    <s v="A2110 Production Operations"/>
    <n v="3162368.7600000002"/>
    <n v="3045008.0799999996"/>
    <n v="100555769.40266667"/>
    <n v="3448625.3283582097"/>
    <n v="3778316.3755800677"/>
    <n v="100555769.402667"/>
    <n v="2776184.3283582102"/>
    <n v="3105875.3755800691"/>
    <n v="-672440.9999999986"/>
    <n v="0"/>
    <n v="100555769.40266667"/>
    <n v="3448625.3283582097"/>
    <n v="3778316.3755800673"/>
    <n v="100555770.46324797"/>
    <n v="3449482.7695865636"/>
    <n v="3779173.820285737"/>
    <s v="QA/QC of Lifting and Hoisting Services + Carosel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14859.69796500565"/>
    <n v="314859.69796500565"/>
    <n v="314859.69796500565"/>
    <n v="314859.69796500565"/>
    <n v="314859.69796500565"/>
    <n v="314859.69796500565"/>
    <n v="314859.69796500565"/>
    <n v="314859.69796500565"/>
    <n v="314859.69796500565"/>
    <n v="314859.69796500565"/>
    <n v="314859.69796500565"/>
    <n v="314859.69796500565"/>
    <n v="3778316.3755800668"/>
    <n v="1133494.9126740203"/>
  </r>
  <r>
    <n v="112877"/>
    <s v="DATA ACQUISITION"/>
    <n v="112877"/>
    <s v="ASSET INTERGRITY DREDGING - PEL (DREDGING)"/>
    <s v="IRETI OMOTOSO"/>
    <s v="PRODUCTION"/>
    <n v="412005"/>
    <n v="4120"/>
    <s v="OF-CIVIL"/>
    <s v="BASE JV"/>
    <s v="PRODUCTION"/>
    <s v="PRODUCTION"/>
    <x v="2"/>
    <s v="Asset Management Integration Lead"/>
    <s v="ADEDIRAN, ADEWALE"/>
    <s v="EZIOKWU.ABIAGOM@SHELL.COM"/>
    <x v="0"/>
    <s v="OPEX"/>
    <s v="NON SAL"/>
    <s v="N/A"/>
    <s v="N/A"/>
    <s v="N/A"/>
    <s v="P232 Well Mtce, Testing &amp; Stimulation"/>
    <s v="S7200 Services"/>
    <s v="A2110 Production Operations"/>
    <n v="2230628.33"/>
    <n v="1077077.69"/>
    <n v="0"/>
    <n v="536586"/>
    <n v="536586"/>
    <n v="0"/>
    <n v="536586"/>
    <n v="536586"/>
    <n v="0"/>
    <m/>
    <n v="0"/>
    <n v="536586"/>
    <n v="536586"/>
    <n v="0"/>
    <n v="536586"/>
    <n v="536586"/>
    <s v="Dredging of silted slots around Dbuc Wells 1 ,13 &amp; 9 +Central MA of $463,414"/>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4715.5"/>
    <n v="44715.5"/>
    <n v="44715.5"/>
    <n v="44715.5"/>
    <n v="44715.5"/>
    <n v="44715.5"/>
    <n v="44715.5"/>
    <n v="44715.5"/>
    <n v="44715.5"/>
    <n v="44715.5"/>
    <n v="44715.5"/>
    <n v="44715.5"/>
    <n v="536586"/>
    <n v="160975.79999999999"/>
  </r>
  <r>
    <n v="112878"/>
    <s v="GPO.GEN.CATERING"/>
    <n v="112878"/>
    <s v="OFFSHORE CATERING EA"/>
    <s v="IRETI OMOTOSO"/>
    <s v="PRODUCTION"/>
    <n v="415003"/>
    <n v="4150"/>
    <s v="PMM"/>
    <s v="BASE JV"/>
    <s v="PRODUCTION"/>
    <s v="PRODUCTION"/>
    <x v="4"/>
    <s v="Asset Management Integration Lead"/>
    <s v="OLUMIDE, VICTORIA"/>
    <s v="OGBONNA.NWACHI@SHELL.COM"/>
    <x v="0"/>
    <s v="OPEX"/>
    <s v="NON SAL"/>
    <s v="N/A"/>
    <s v="N/A"/>
    <s v="N_EAZZ_OFS_N01"/>
    <s v="P231 Production Operations"/>
    <s v="S7200 Services"/>
    <s v="A2110 Production Operations"/>
    <n v="708082.19"/>
    <n v="815461.49"/>
    <n v="332276247.07499999"/>
    <n v="0"/>
    <n v="1089430.3182786885"/>
    <n v="282866130.8688342"/>
    <n v="0"/>
    <n v="927429.93727486627"/>
    <n v="-162000.3810038222"/>
    <n v="0"/>
    <n v="332276247.07499999"/>
    <n v="0"/>
    <n v="1089430.3182786885"/>
    <n v="332276247.07499999"/>
    <n v="0"/>
    <n v="1089430.3182786885"/>
    <s v="EA FPSO OFFSHORE CATERING AND HOUSEKEE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0785.859856557363"/>
    <n v="90785.859856557363"/>
    <n v="90785.859856557363"/>
    <n v="90785.859856557363"/>
    <n v="90785.859856557363"/>
    <n v="90785.859856557363"/>
    <n v="90785.859856557363"/>
    <n v="90785.859856557363"/>
    <n v="90785.859856557363"/>
    <n v="90785.859856557363"/>
    <n v="90785.859856557363"/>
    <n v="90785.859856557363"/>
    <n v="1089430.3182786882"/>
    <n v="326829.09548360651"/>
  </r>
  <r>
    <n v="112879"/>
    <s v="GPO.GEN.SECURITY"/>
    <n v="112879"/>
    <s v="SECURITY SERVICES EA"/>
    <s v="IRETI OMOTOSO"/>
    <s v="PRODUCTION"/>
    <n v="415007"/>
    <n v="4150"/>
    <s v="HSE"/>
    <s v="BASE JV"/>
    <s v="PRODUCTION"/>
    <s v="PRODUCTION"/>
    <x v="4"/>
    <s v="Asset Management Integration Lead"/>
    <s v="OLUMIDE, VICTORIA"/>
    <s v="OGBONNA.NWACHI@SHELL.COM"/>
    <x v="0"/>
    <s v="OPEX"/>
    <s v="NON SAL"/>
    <s v="N/A"/>
    <s v="N/A"/>
    <s v="N_EAZZ_OFS_N01"/>
    <s v="P231 Production Operations"/>
    <s v="S7200 Services"/>
    <s v="A2110 Production Operations"/>
    <n v="10308529.99"/>
    <n v="11889628.819999998"/>
    <n v="997640086"/>
    <n v="7154846.7999999998"/>
    <n v="10425797.901639344"/>
    <n v="997640086"/>
    <n v="7154846.7999999998"/>
    <n v="10425797.901639344"/>
    <n v="0"/>
    <n v="0"/>
    <n v="997640086.00000012"/>
    <n v="7154846.7999999998"/>
    <n v="10425797.901639346"/>
    <n v="997640086.00000012"/>
    <n v="7154846.7999999998"/>
    <n v="10425797.901639344"/>
    <s v="Diesel for DEDICATED  SECURITY Vessels for the Sea Eagl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68816.49180327868"/>
    <n v="868816.49180327868"/>
    <n v="868816.49180327868"/>
    <n v="868816.49180327868"/>
    <n v="868816.49180327868"/>
    <n v="868816.49180327868"/>
    <n v="868816.49180327868"/>
    <n v="868816.49180327868"/>
    <n v="868816.49180327868"/>
    <n v="868816.49180327868"/>
    <n v="868816.49180327868"/>
    <n v="868816.49180327868"/>
    <n v="10425797.901639348"/>
    <n v="3127739.3704918032"/>
  </r>
  <r>
    <n v="112880"/>
    <s v="GPO.GEN.TRANSPORT"/>
    <n v="112880"/>
    <s v="ROTARY WING SERVICES- EA"/>
    <s v="IRETI OMOTOSO"/>
    <s v="PRODUCTION"/>
    <n v="415003"/>
    <n v="4150"/>
    <s v="PMM"/>
    <s v="BASE JV"/>
    <s v="PRODUCTION"/>
    <s v="PRODUCTION"/>
    <x v="4"/>
    <s v="Asset Management Integration Lead"/>
    <s v="OLUMIDE, VICTORIA"/>
    <s v="OGBONNA.NWACHI@SHELL.COM"/>
    <x v="0"/>
    <s v="OPEX"/>
    <s v="NON SAL"/>
    <s v="N/A"/>
    <s v="N/A"/>
    <s v="N_EAZZ_OFS_N01"/>
    <s v="P231 Production Operations"/>
    <s v="S7200 Services"/>
    <s v="A2110 Production Operations"/>
    <n v="5337204.3100000005"/>
    <n v="5571214.9199999999"/>
    <n v="694432000"/>
    <n v="3393600"/>
    <n v="5670426.2295081969"/>
    <n v="694432000"/>
    <n v="3393600"/>
    <n v="5670426.2295081969"/>
    <n v="0"/>
    <n v="0"/>
    <n v="694432000"/>
    <n v="3393600"/>
    <n v="5670426.2295081969"/>
    <n v="694432000"/>
    <n v="3393600"/>
    <n v="5670426.2295081969"/>
    <s v="HELICOPTER FLIGHTS TO SEA EAGLE - FLYING HOUR COST 1 X AW139 (2 flights per week - 1.5 hrs per flight- $12,000 for 52 weeks)-P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72535.51912568306"/>
    <n v="472535.51912568306"/>
    <n v="472535.51912568306"/>
    <n v="472535.51912568306"/>
    <n v="472535.51912568306"/>
    <n v="472535.51912568306"/>
    <n v="472535.51912568306"/>
    <n v="472535.51912568306"/>
    <n v="472535.51912568306"/>
    <n v="472535.51912568306"/>
    <n v="472535.51912568306"/>
    <n v="472535.51912568306"/>
    <n v="5670426.2295081979"/>
    <n v="1701127.8688524591"/>
  </r>
  <r>
    <n v="112881"/>
    <s v="GPO.GEN.TRANSPORT"/>
    <n v="112881"/>
    <s v="WASTE MGT - EA"/>
    <s v="IRETI OMOTOSO"/>
    <s v="PRODUCTION"/>
    <n v="415006"/>
    <n v="4150"/>
    <s v="HSE"/>
    <s v="BASE JV"/>
    <s v="PRODUCTION"/>
    <s v="PRODUCTION"/>
    <x v="4"/>
    <s v="Asset Management Integration Lead"/>
    <s v="OLUMIDE, VICTORIA"/>
    <s v="OGBONNA.NWACHI@SHELL.COM"/>
    <x v="0"/>
    <s v="OPEX"/>
    <s v="NON SAL"/>
    <s v="N/A"/>
    <s v="N/A"/>
    <s v="N_EAZZ_OFS_N01"/>
    <s v="P231 Production Operations"/>
    <s v="S7200 Services"/>
    <s v="A2110 Production Operations"/>
    <n v="178828.87999999998"/>
    <n v="88756.499999999985"/>
    <n v="98786000"/>
    <n v="0"/>
    <n v="323888.52459016396"/>
    <n v="84464165.441359803"/>
    <n v="0"/>
    <n v="276931.6899716715"/>
    <n v="-46956.834618492459"/>
    <n v="0"/>
    <n v="98786000"/>
    <n v="0"/>
    <n v="323888.5245901639"/>
    <n v="98786000"/>
    <n v="0"/>
    <n v="323888.52459016396"/>
    <s v="Provision of waste management serv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990.710382513662"/>
    <n v="26990.710382513662"/>
    <n v="26990.710382513662"/>
    <n v="26990.710382513662"/>
    <n v="26990.710382513662"/>
    <n v="26990.710382513662"/>
    <n v="26990.710382513662"/>
    <n v="26990.710382513662"/>
    <n v="26990.710382513662"/>
    <n v="26990.710382513662"/>
    <n v="26990.710382513662"/>
    <n v="26990.710382513662"/>
    <n v="323888.52459016396"/>
    <n v="97166.55737704919"/>
  </r>
  <r>
    <n v="112884"/>
    <s v="IMPROVE COMPETENCE"/>
    <n v="112884"/>
    <s v="IMPROVE COMPETENCE (TRAINING)"/>
    <s v="IRETI OMOTOSO"/>
    <s v="PRODUCTION"/>
    <n v="415004"/>
    <n v="4150"/>
    <s v="G&amp;A"/>
    <s v="BASE JV"/>
    <s v="PRODUCTION"/>
    <s v="PRODUCTION"/>
    <x v="3"/>
    <s v="Manager, Turnaround &amp; Maintenance Execution"/>
    <s v="OLALEYE, OLAYEMI"/>
    <s v="OLAKUNLE.AJAYI@SHELL.COM"/>
    <x v="0"/>
    <s v="OPEX"/>
    <s v="NON SAL"/>
    <s v="N/A"/>
    <s v="N/A"/>
    <s v="C_OPSE_OIL_Z11"/>
    <s v="P233 Facilities Maintenance"/>
    <s v="S7200 Services"/>
    <s v="A2340 Overhead"/>
    <n v="34133.57"/>
    <n v="88246.560000000027"/>
    <n v="18641200"/>
    <n v="41232"/>
    <n v="102350.68852459016"/>
    <n v="18641200"/>
    <n v="41232"/>
    <n v="102350.68852459016"/>
    <n v="0"/>
    <n v="0"/>
    <n v="18641200"/>
    <n v="41232"/>
    <n v="102350.68852459016"/>
    <n v="18856762.46917282"/>
    <n v="48523.485888598552"/>
    <n v="110348.93660719796"/>
    <s v=" 3 days TÜV Functional Safety Program IEC 61508 SIL - Event fees / accomodation/ feeding/Warmclothing/daily and transit allowances @ $10057 per person  for 1 pers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529.2240437158471"/>
    <n v="8529.2240437158471"/>
    <n v="8529.2240437158471"/>
    <n v="8529.2240437158471"/>
    <n v="8529.2240437158471"/>
    <n v="8529.2240437158471"/>
    <n v="8529.2240437158471"/>
    <n v="8529.2240437158471"/>
    <n v="8529.2240437158471"/>
    <n v="8529.2240437158471"/>
    <n v="8529.2240437158471"/>
    <n v="8529.2240437158471"/>
    <n v="102350.68852459016"/>
    <n v="30705.206557377049"/>
  </r>
  <r>
    <n v="112885"/>
    <s v="GPO.GEN.TRANSPORT"/>
    <n v="112885"/>
    <s v="LOADING OPS &amp; PORT CHARGES - EA"/>
    <s v="IRETI OMOTOSO"/>
    <s v="PRODUCTION"/>
    <n v="412007"/>
    <n v="4120"/>
    <s v="PMM"/>
    <s v="BASE JV"/>
    <s v="PRODUCTION"/>
    <s v="PRODUCTION"/>
    <x v="4"/>
    <s v="Asset Management Integration Lead"/>
    <s v="OLUMIDE, VICTORIA"/>
    <s v="OGBONNA.NWACHI@SHELL.COM"/>
    <x v="0"/>
    <s v="OPEX"/>
    <s v="NON SAL"/>
    <s v="N/A"/>
    <s v="N/A"/>
    <s v="N_EAZZ_OFS_N01"/>
    <s v="P231 Production Operations"/>
    <s v="S7200 Services"/>
    <s v="A2110 Production Operations"/>
    <n v="2345083.3500000006"/>
    <n v="1504747.12"/>
    <n v="77660656.799999997"/>
    <n v="2870374.62"/>
    <n v="3124999.7242622953"/>
    <n v="77660656.799999997"/>
    <n v="2870374.62"/>
    <n v="3124999.7242622953"/>
    <n v="0"/>
    <n v="0"/>
    <n v="77660656.799999997"/>
    <n v="2870374.62"/>
    <n v="3124999.7242622953"/>
    <n v="77660656.799999997"/>
    <n v="2870374.62"/>
    <n v="3124999.7242622953"/>
    <s v="NPA (HABOUR/CONSERVANCIES &amp; PILOTAGE) CHARGES_x000a_Supply Vesse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0416.64368852461"/>
    <n v="260416.64368852461"/>
    <n v="260416.64368852461"/>
    <n v="260416.64368852461"/>
    <n v="260416.64368852461"/>
    <n v="260416.64368852461"/>
    <n v="260416.64368852461"/>
    <n v="260416.64368852461"/>
    <n v="260416.64368852461"/>
    <n v="260416.64368852461"/>
    <n v="260416.64368852461"/>
    <n v="260416.64368852461"/>
    <n v="3124999.7242622953"/>
    <n v="937499.91727868852"/>
  </r>
  <r>
    <n v="112889"/>
    <s v="GPO.GEN.TRANSPORT"/>
    <n v="112889"/>
    <s v="WAREHOUSE FACILITIES - EA"/>
    <s v="IRETI OMOTOSO"/>
    <s v="PRODUCTION"/>
    <n v="415001"/>
    <n v="4150"/>
    <s v="PMM"/>
    <s v="BASE JV"/>
    <s v="PRODUCTION"/>
    <s v="PRODUCTION"/>
    <x v="4"/>
    <s v="Asset Management Integration Lead"/>
    <s v="OLUMIDE, VICTORIA"/>
    <s v="OGBONNA.NWACHI@SHELL.COM"/>
    <x v="0"/>
    <s v="OPEX"/>
    <s v="NON SAL"/>
    <s v="N/A"/>
    <s v="N/A"/>
    <s v="N_EAZZ_OFS_N01"/>
    <s v="P231 Production Operations"/>
    <s v="S7200 Services"/>
    <s v="A2110 Production Operations"/>
    <n v="2010302.54"/>
    <n v="1213082.73"/>
    <n v="0"/>
    <n v="1012036.2"/>
    <n v="1012036.2"/>
    <n v="0"/>
    <n v="1012036.2"/>
    <n v="1012036.2"/>
    <m/>
    <n v="0"/>
    <n v="0"/>
    <n v="1012036.2"/>
    <n v="1012036.2"/>
    <n v="0"/>
    <n v="1012040"/>
    <n v="1012040"/>
    <s v="Provision of office space for Onne base &amp; Intels staff"/>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4336.349999999991"/>
    <n v="84336.349999999991"/>
    <n v="84336.349999999991"/>
    <n v="84336.349999999991"/>
    <n v="84336.349999999991"/>
    <n v="84336.349999999991"/>
    <n v="84336.349999999991"/>
    <n v="84336.349999999991"/>
    <n v="84336.349999999991"/>
    <n v="84336.349999999991"/>
    <n v="84336.349999999991"/>
    <n v="84336.349999999991"/>
    <n v="1012036.1999999998"/>
    <n v="303610.86"/>
  </r>
  <r>
    <n v="101639"/>
    <s v="SALS&amp;WAGESBONNYTERMINAL"/>
    <n v="112928"/>
    <s v="PTE CATACCOMHOUSE (CATERING)"/>
    <s v="IRETI OMOTOSO"/>
    <s v="PRODUCTION"/>
    <n v="415003"/>
    <n v="4150"/>
    <s v="PMM"/>
    <s v="BASE JV"/>
    <s v="PRODUCTION"/>
    <s v="PRODUCTION"/>
    <x v="5"/>
    <s v="Bonny Terminal Installation Manager "/>
    <s v="MBANEFO, DUBEM"/>
    <s v="ANTHONY.I.OBI@SHELL.COM"/>
    <x v="0"/>
    <s v="OPEX"/>
    <s v="NON SAL"/>
    <s v="N/A"/>
    <s v="N/A"/>
    <s v="N/A"/>
    <s v="P231 Production Operations"/>
    <s v="S7200 Services"/>
    <s v="A2110 Production Operations"/>
    <n v="-391.85"/>
    <n v="683.25"/>
    <n v="0"/>
    <n v="0"/>
    <n v="0"/>
    <n v="0"/>
    <n v="0"/>
    <n v="0"/>
    <n v="0"/>
    <n v="0"/>
    <n v="474647904"/>
    <n v="0"/>
    <n v="1556222.6360655737"/>
    <n v="474647904"/>
    <n v="0"/>
    <n v="1556222.636065573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28"/>
    <s v="PT CATERING/HOUSE KEEPING"/>
    <n v="112928"/>
    <s v="PTE CATACCOMHOUSE (CATERING)"/>
    <s v="IRETI OMOTOSO"/>
    <s v="PRODUCTION"/>
    <n v="415003"/>
    <n v="4150"/>
    <s v="PMM"/>
    <s v="BASE JV"/>
    <s v="PRODUCTION"/>
    <s v="PRODUCTION"/>
    <x v="5"/>
    <s v="Bonny Terminal Installation Manager "/>
    <s v="MBANEFO, DUBEM"/>
    <s v="ANTHONY.I.OBI@SHELL.COM"/>
    <x v="0"/>
    <s v="OPEX"/>
    <s v="NON SAL"/>
    <s v="N/A"/>
    <s v="N/A"/>
    <s v="C_OPSE_OIL_Z11"/>
    <s v="P231 Production Operations"/>
    <s v="S7200 Services"/>
    <s v="A2110 Production Operations"/>
    <n v="1108658.6100000001"/>
    <n v="1397313.95"/>
    <n v="474647904"/>
    <n v="0"/>
    <n v="1556222.6360655737"/>
    <n v="384346140.264"/>
    <n v="0"/>
    <n v="1260151.2795540984"/>
    <n v="-296071.35651147529"/>
    <n v="0"/>
    <n v="0"/>
    <n v="0"/>
    <n v="0"/>
    <n v="0"/>
    <n v="0"/>
    <n v="0"/>
    <s v="Housekeeping - General Houses (including 5 @ Oloma)_x000a_Total number of accomodation: 260_x000a_These accomodations consist of 1 bedroom &amp; 1 bathroom._x000a_Occupancy rate: 80% for BOGT personnel with other 20% charged bac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9685.21967213113"/>
    <n v="129685.21967213113"/>
    <n v="129685.21967213113"/>
    <n v="129685.21967213113"/>
    <n v="129685.21967213113"/>
    <n v="129685.21967213113"/>
    <n v="129685.21967213113"/>
    <n v="129685.21967213113"/>
    <n v="129685.21967213113"/>
    <n v="129685.21967213113"/>
    <n v="129685.21967213113"/>
    <n v="129685.21967213113"/>
    <n v="1556222.6360655737"/>
    <n v="466866.79081967211"/>
  </r>
  <r>
    <n v="112893"/>
    <s v="RTO SURVEILLANCE SUPPORT"/>
    <n v="112893"/>
    <s v="RTO SURVEILLANCE SUPPORT"/>
    <s v="IRETI OMOTOSO"/>
    <s v="PRODUCTION"/>
    <n v="415005"/>
    <n v="4150"/>
    <s v="OF-E&amp;M"/>
    <s v="BASE JV"/>
    <s v="PRODUCTION"/>
    <s v="PRODUCTION"/>
    <x v="3"/>
    <s v="_x0009_Production Support Manager                                                          "/>
    <s v="ADEPOJU, OPEYEMI"/>
    <s v="KEVWE.OKPUBULUKU@SHELL.COM"/>
    <x v="0"/>
    <s v="OPEX"/>
    <s v="NON SAL"/>
    <s v="N/A"/>
    <s v="N/A"/>
    <s v="C_OPSE_OIL_Z11"/>
    <s v="P236.03 IT"/>
    <s v="S7200 Services"/>
    <s v="A2170 Direct Mngt and Overheads"/>
    <n v="131378.56"/>
    <n v="96488.61"/>
    <n v="37524938.400000006"/>
    <n v="35000"/>
    <n v="158032.58491803281"/>
    <n v="36511250.900000006"/>
    <n v="28000"/>
    <n v="147709.01934426231"/>
    <n v="-10323.565573770495"/>
    <s v="Reduced scope of Spares to be purchased for PMC building"/>
    <n v="37524938.400000006"/>
    <n v="35000"/>
    <n v="158032.58491803281"/>
    <n v="38420889.986539893"/>
    <n v="35000"/>
    <n v="160970.13110340948"/>
    <s v="Spares for CWE Equipment Maintenance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169.382076502734"/>
    <n v="13169.382076502734"/>
    <n v="13169.382076502734"/>
    <n v="13169.382076502734"/>
    <n v="13169.382076502734"/>
    <n v="13169.382076502734"/>
    <n v="13169.382076502734"/>
    <n v="13169.382076502734"/>
    <n v="13169.382076502734"/>
    <n v="13169.382076502734"/>
    <n v="13169.382076502734"/>
    <n v="13169.382076502734"/>
    <n v="158032.58491803281"/>
    <n v="47409.775475409842"/>
  </r>
  <r>
    <n v="112952"/>
    <s v="PWA - GENERAL OVERHEAD - ICT            "/>
    <n v="112952"/>
    <s v="PWA - GENERAL OVERHEAD - ICT            "/>
    <s v="IRETI OMOTOSO"/>
    <s v="PRODUCTION"/>
    <n v="415005"/>
    <n v="4150"/>
    <s v="OF-E&amp;M"/>
    <s v="BASE JV"/>
    <s v="PRODUCTION"/>
    <s v="PRODUCTION"/>
    <x v="6"/>
    <s v="Asset Management Integration Lead"/>
    <s v="OLALEYE, OLAYEMI"/>
    <s v="NPDC"/>
    <x v="0"/>
    <s v="OPEX"/>
    <s v="NON SAL"/>
    <s v="N/A"/>
    <s v="N/A"/>
    <s v="N/A"/>
    <s v="P231 Production Operations"/>
    <s v="S7200 Services"/>
    <s v="A2110 Production Operations"/>
    <n v="-32.28"/>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898"/>
    <s v="PT POLLUTION CLEAN-UP"/>
    <n v="112898"/>
    <s v="PTE POLLUTION CLEAN-UP (SPILLAGE CLEAN-UP ACTIVITIES; REHABILITATION OF POLLUTED AREAS; POLLUTION COMPENSATION)"/>
    <s v="IRETI OMOTOSO"/>
    <s v="PRODUCTION"/>
    <n v="415006"/>
    <n v="4150"/>
    <s v="HSE"/>
    <s v="BASE JV"/>
    <s v="PRODUCTION"/>
    <s v="PRODUCTION"/>
    <x v="5"/>
    <s v="Bonny Terminal Installation Manager "/>
    <s v="MBANEFO, DUBEM"/>
    <s v="LEONARD.GAIUS@SHELL.COM"/>
    <x v="0"/>
    <s v="OPEX"/>
    <s v="NON SAL"/>
    <s v="N/A"/>
    <s v="N/A"/>
    <s v="C_OPSE_OIL_Z11"/>
    <s v="P244.01 Other Production Expenses"/>
    <s v="S7200 Services"/>
    <s v="A2340 Overhead"/>
    <n v="14489.97"/>
    <n v="0"/>
    <n v="2659718.6594999996"/>
    <n v="18157.691999999999"/>
    <n v="26878.081047540982"/>
    <n v="2153707.1845301245"/>
    <n v="14703.191096999999"/>
    <n v="21764.526128246311"/>
    <n v="-5113.554919294671"/>
    <n v="0"/>
    <n v="2659718.6594999996"/>
    <n v="18157.691999999999"/>
    <n v="26878.081047540982"/>
    <n v="2590409.6636257954"/>
    <n v="18441.907871662057"/>
    <n v="26935.054309779422"/>
    <s v="OIL SPILL CONSUMMABLES(BOOMS, ABSOBENTS AND PADS); 5 River Booms @ N191560.21; 20 Full face respirator Medium @ N9919.89 &amp;$101.33; 20 Full face respirator Large @ N9919.89 &amp;$101.33; 100 Catridge/Filter, organic vapour/Acid Gas/P100 @ N753.22,$7.69_x000a_20 3M Petroleum sorbent Pillow@N9477.18;$96.81; 16 3M Petroleum sorbent Boom@ N11,847.51; $121.02; 30 3M Petroleum Sorbent Roll@N11,847.51; $121.02; 50 3M Petroleum sorbent Pads@ N5855.62;$83.86 Plus 5% VA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239.8400872950815"/>
    <n v="2239.8400872950815"/>
    <n v="2239.8400872950815"/>
    <n v="2239.8400872950815"/>
    <n v="2239.8400872950815"/>
    <n v="2239.8400872950815"/>
    <n v="2239.8400872950815"/>
    <n v="2239.8400872950815"/>
    <n v="2239.8400872950815"/>
    <n v="2239.8400872950815"/>
    <n v="2239.8400872950815"/>
    <n v="2239.8400872950815"/>
    <n v="26878.081047540971"/>
    <n v="8063.4243142622945"/>
  </r>
  <r>
    <n v="113062"/>
    <s v="PNP PRODTN DIRECTOR OVERHEAD - ICT"/>
    <n v="112952"/>
    <s v="PWA - GENERAL OVERHEAD - ICT            "/>
    <s v="IRETI OMOTOSO"/>
    <s v="PRODUCTION"/>
    <n v="415005"/>
    <n v="4150"/>
    <s v="OF-E&amp;M"/>
    <s v="BASE JV"/>
    <s v="PRODUCTION"/>
    <s v="PRODUCTION"/>
    <x v="6"/>
    <s v="Asset Management Integration Lead"/>
    <s v="OLALEYE, OLAYEMI"/>
    <s v="NPDC"/>
    <x v="0"/>
    <s v="OPEX"/>
    <s v="NON SAL"/>
    <s v="N/A"/>
    <s v="N/A"/>
    <m/>
    <m/>
    <m/>
    <m/>
    <n v="0"/>
    <n v="9.9400000000000048"/>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0398"/>
    <s v="GENERAL OVERHEAD SWAMP 2                "/>
    <n v="112963"/>
    <s v="OVERHEADS, PN PEB ALLOWANCES AND GENERAL OVERHEADS (LAND TRANSPORT)"/>
    <s v="IRETI OMOTOSO"/>
    <s v="PRODUCTION"/>
    <n v="415003"/>
    <n v="4150"/>
    <s v="PMM"/>
    <s v="BASE JV"/>
    <s v="PRODUCTION"/>
    <s v="PRODUCTION"/>
    <x v="5"/>
    <s v="Asset Management Integration Lead"/>
    <s v="AZUBUIKE, JOHN"/>
    <s v="JULIUS.OHALLEM@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02"/>
    <s v="PEB POLLUTION CLEAN UP"/>
    <n v="112902"/>
    <s v="PBE POLLUTION CLEANUP - CLAMPS (SPILLAGE CLEAN-UP ACTIVITIES; REHABILITATION OF POLLUTED AREAS; POLLUTION COMPENSATION)"/>
    <s v="IRETI OMOTOSO"/>
    <s v="PRODUCTION"/>
    <n v="415006"/>
    <n v="4150"/>
    <s v="HSE"/>
    <s v="BASE JV"/>
    <s v="PRODUCTION"/>
    <s v="PRODUCTION"/>
    <x v="5"/>
    <s v="Asset Management Integration Lead"/>
    <s v="AZUBUIKE, JOHN"/>
    <s v="SUNDAY.OTUU@SHELL.COM"/>
    <x v="0"/>
    <s v="OPEX"/>
    <s v="NON SAL"/>
    <s v="N/A"/>
    <s v="N/A"/>
    <s v="N/A"/>
    <s v="P244.01 Other Production Expenses"/>
    <s v="S7200 Services"/>
    <s v="A2340 Overhead"/>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03"/>
    <s v="PEC POLLUTION CLEAN UP"/>
    <n v="112903"/>
    <s v="PCE POLLUTION CLEANUP - LOGISTICS (MARINE)"/>
    <s v="IRETI OMOTOSO"/>
    <s v="PRODUCTION"/>
    <n v="415003"/>
    <n v="4150"/>
    <s v="HSE"/>
    <s v="BASE JV"/>
    <s v="PRODUCTION"/>
    <s v="PRODUCTION"/>
    <x v="5"/>
    <s v="Asset Management Integration Lead"/>
    <s v="AZUBUIKE, JOHN"/>
    <s v="JACOB.OGOGO@SHELL.COM"/>
    <x v="0"/>
    <s v="OPEX"/>
    <s v="NON SAL"/>
    <s v="N/A"/>
    <s v="N/A"/>
    <s v="C_OPSE_OIL_Z11"/>
    <s v="P244.01 Other Production Expenses"/>
    <s v="S7200 Services"/>
    <s v="A2340 Overhead"/>
    <n v="8142.4499999999989"/>
    <n v="0"/>
    <n v="359999.99999999994"/>
    <n v="4020"/>
    <n v="5200.3278688524588"/>
    <n v="359999.99999999994"/>
    <n v="4020"/>
    <n v="5200.3278688524588"/>
    <n v="0"/>
    <m/>
    <n v="359999.99999999994"/>
    <n v="4019.9999999999995"/>
    <n v="5200.3278688524579"/>
    <n v="359999.99999999994"/>
    <n v="4019.9999999999995"/>
    <n v="5200.3278688524588"/>
    <s v="HSE Logistics support for JIV; EIA; EER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33.36065573770486"/>
    <n v="433.36065573770486"/>
    <n v="433.36065573770486"/>
    <n v="433.36065573770486"/>
    <n v="433.36065573770486"/>
    <n v="433.36065573770486"/>
    <n v="433.36065573770486"/>
    <n v="433.36065573770486"/>
    <n v="433.36065573770486"/>
    <n v="433.36065573770486"/>
    <n v="433.36065573770486"/>
    <n v="433.36065573770486"/>
    <n v="5200.3278688524588"/>
    <n v="1560.0983606557377"/>
  </r>
  <r>
    <n v="112963"/>
    <s v="OVERHEADS, PN PEB"/>
    <n v="112963"/>
    <s v="OVERHEADS, PN PEB ALLOWANCES AND GENERAL OVERHEADS (LAND TRANSPORT)"/>
    <s v="IRETI OMOTOSO"/>
    <s v="PRODUCTION"/>
    <n v="415003"/>
    <n v="4150"/>
    <s v="PMM"/>
    <s v="BASE JV"/>
    <s v="PRODUCTION"/>
    <s v="PRODUCTION"/>
    <x v="5"/>
    <s v="Asset Management Integration Lead"/>
    <s v="AZUBUIKE, JOHN"/>
    <s v="JULIUS.OHALLEM@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4206"/>
    <s v="FIRE EMERGENCY RESPONSE OPS - LAND AREA"/>
    <n v="112965"/>
    <s v="LAND AREA EAST ENVIRONMENTAL AFFAIRS (FIRE DRILLS/FIRE FIGHTING OPERATIONS)"/>
    <s v="IRETI OMOTOSO"/>
    <s v="PRODUCTION"/>
    <n v="415006"/>
    <n v="4150"/>
    <s v="HSE"/>
    <s v="BASE JV"/>
    <s v="PRODUCTION"/>
    <s v="PRODUCTION"/>
    <x v="1"/>
    <s v="Asset Management Integration Lead"/>
    <s v="ADEDIRAN, ADEWALE"/>
    <s v="OLADELE.LADAPO@SHELL.COM"/>
    <x v="0"/>
    <s v="OPEX"/>
    <s v="NON SAL"/>
    <s v="N/A"/>
    <s v="N/A"/>
    <s v="N/A"/>
    <s v="P231 Production Operations"/>
    <s v="S7200 Services"/>
    <s v="A2110 Production Operations"/>
    <n v="15440320.799999999"/>
    <n v="719289.2300000001"/>
    <n v="0"/>
    <n v="0"/>
    <n v="0"/>
    <m/>
    <m/>
    <n v="0"/>
    <n v="0"/>
    <m/>
    <n v="206255851.99999997"/>
    <n v="0"/>
    <n v="676248.69508196716"/>
    <n v="205098576.20280454"/>
    <n v="0"/>
    <n v="672454.3482059164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10"/>
    <s v="OVERHEADS, PN PEB"/>
    <n v="112910"/>
    <s v="OVERHEADS, PN PEB ALLOWANCES AND GENERAL OVERHEADS (ICT - INFRASTRUCTURE)"/>
    <s v="IRETI OMOTOSO"/>
    <s v="PRODUCTION"/>
    <n v="415005"/>
    <n v="4150"/>
    <s v="OF-E&amp;M"/>
    <s v="BASE JV"/>
    <s v="PRODUCTION"/>
    <s v="PRODUCTION"/>
    <x v="5"/>
    <s v="Asset Management Integration Lead"/>
    <s v="AZUBUIKE, JOHN"/>
    <s v="JULIUS.OHALLEM@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4554"/>
    <s v="Ops and Mtce of ER Activities EAST"/>
    <n v="112965"/>
    <s v="LAND AREA EAST ENVIRONMENTAL AFFAIRS (FIRE DRILLS/FIRE FIGHTING OPERATIONS)"/>
    <s v="IRETI OMOTOSO"/>
    <s v="PRODUCTION"/>
    <n v="415006"/>
    <n v="4150"/>
    <s v="HSE"/>
    <s v="BASE JV"/>
    <s v="PRODUCTION"/>
    <s v="PRODUCTION"/>
    <x v="1"/>
    <s v="Asset Management Integration Lead"/>
    <s v="ADEDIRAN, ADEWALE"/>
    <s v="OLADELE.LADAPO@SHELL.COM"/>
    <x v="0"/>
    <s v="OPEX"/>
    <s v="NON SAL"/>
    <s v="N/A"/>
    <s v="N/A"/>
    <s v="N/A"/>
    <s v="P231 Production Operations"/>
    <s v="S7200 Services"/>
    <s v="A2110 Production Operations"/>
    <n v="0"/>
    <n v="18723.52"/>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13"/>
    <s v="CLEAN NIGERIA ASSOCIATES"/>
    <n v="112913"/>
    <s v="CLEAN NIGERIA ASSOCIATES (CLEAN NIGERIA ASSOCIATES)"/>
    <s v="IRETI OMOTOSO"/>
    <s v="PRODUCTION"/>
    <n v="415006"/>
    <n v="4150"/>
    <s v="HSE"/>
    <s v="BASE JV"/>
    <s v="PRODUCTION"/>
    <s v="PRODUCTION"/>
    <x v="0"/>
    <s v="_x0009_Production Support Manager                                                          "/>
    <s v="AGUEGBOH, OBIORA"/>
    <s v="DAMIAN-PAUL.AGUIYI@SHELL.COM"/>
    <x v="0"/>
    <s v="OPEX"/>
    <s v="NON SAL"/>
    <s v="N/A"/>
    <s v="N/A"/>
    <s v="C_OPSE_OIL_Z11"/>
    <s v="P236.02 HSE"/>
    <s v="S7200 Services"/>
    <s v="A2340 Overhead"/>
    <n v="0"/>
    <n v="270261.06"/>
    <n v="55906500"/>
    <n v="122200"/>
    <n v="305500"/>
    <n v="55906500"/>
    <n v="122200"/>
    <n v="305500"/>
    <n v="0"/>
    <n v="0"/>
    <n v="55906500"/>
    <n v="122200"/>
    <n v="305500"/>
    <n v="55906500"/>
    <n v="122200"/>
    <n v="305500"/>
    <s v=" Quarterly Cash Call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5458.333333333332"/>
    <n v="25458.333333333332"/>
    <n v="25458.333333333332"/>
    <n v="25458.333333333332"/>
    <n v="25458.333333333332"/>
    <n v="25458.333333333332"/>
    <n v="25458.333333333332"/>
    <n v="25458.333333333332"/>
    <n v="25458.333333333332"/>
    <n v="25458.333333333332"/>
    <n v="25458.333333333332"/>
    <n v="25458.333333333332"/>
    <n v="305500"/>
    <n v="91650"/>
  </r>
  <r>
    <n v="112914"/>
    <s v="CO2 REDUCTION  INTEGRITY"/>
    <n v="112914"/>
    <s v="CO2 REDUCTION &amp; OPERATIONAL INTEGRITY (ENVIRONMENTAL SUSTAINABILITY)"/>
    <s v="IRETI OMOTOSO"/>
    <s v="PRODUCTION"/>
    <n v="415002"/>
    <n v="4150"/>
    <s v="HSE"/>
    <s v="BASE JV"/>
    <s v="PRODUCTION"/>
    <s v="PRODUCTION"/>
    <x v="3"/>
    <s v="Head, Ops Integrity/Excellence Assurance"/>
    <s v="ADEPOJU, OPEYEMI"/>
    <s v="SOTONYE.EDOHORE@SHELL.COM"/>
    <x v="0"/>
    <s v="OPEX"/>
    <s v="NON SAL"/>
    <s v="N/A"/>
    <s v="N/A"/>
    <s v="C_OPSE_OIL_Z11"/>
    <s v="P236.02 HSE"/>
    <s v="S7200 Services"/>
    <s v="A2170 Direct Mngt and Overheads"/>
    <n v="1192387.74"/>
    <n v="986352.22"/>
    <n v="296684979"/>
    <n v="144000"/>
    <n v="1116737.6360655739"/>
    <n v="296684979"/>
    <n v="144000"/>
    <n v="1116737.6360655739"/>
    <n v="0"/>
    <n v="0"/>
    <n v="296684979.00000006"/>
    <n v="144000"/>
    <n v="1116737.6360655739"/>
    <n v="307567703.89786679"/>
    <n v="133105.16548423527"/>
    <n v="1141523.8667887165"/>
    <s v="Provision of Office consumables &amp; Stationaries (Printer paper, Printer cartridge,  PTW Booklet, Sample Tags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3061.469672131148"/>
    <n v="93061.469672131148"/>
    <n v="93061.469672131148"/>
    <n v="93061.469672131148"/>
    <n v="93061.469672131148"/>
    <n v="93061.469672131148"/>
    <n v="93061.469672131148"/>
    <n v="93061.469672131148"/>
    <n v="93061.469672131148"/>
    <n v="93061.469672131148"/>
    <n v="93061.469672131148"/>
    <n v="93061.469672131148"/>
    <n v="1116737.6360655737"/>
    <n v="335021.29081967217"/>
  </r>
  <r>
    <n v="112965"/>
    <s v="PAE POLLUTION CLEAN UP"/>
    <n v="112965"/>
    <s v="LAND AREA EAST ENVIRONMENTAL AFFAIRS (FIRE DRILLS/FIRE FIGHTING OPERATIONS)"/>
    <s v="IRETI OMOTOSO"/>
    <s v="PRODUCTION"/>
    <n v="415006"/>
    <n v="4150"/>
    <s v="HSE"/>
    <s v="BASE JV"/>
    <s v="PRODUCTION"/>
    <s v="PRODUCTION"/>
    <x v="1"/>
    <s v="Asset Management Integration Lead"/>
    <s v="ADEDIRAN, ADEWALE"/>
    <s v="OLADELE.LADAPO@SHELL.COM"/>
    <x v="0"/>
    <s v="OPEX"/>
    <s v="NON SAL"/>
    <s v="N/A"/>
    <s v="N/A"/>
    <s v="C_OPSE_OIL_Z11"/>
    <s v="P244.01 Other Production Expenses"/>
    <s v="S7200 Services"/>
    <s v="A2110 Production Operations"/>
    <n v="676365.46000000008"/>
    <n v="20295.25"/>
    <n v="206255852"/>
    <n v="0"/>
    <n v="676248.69508196716"/>
    <n v="145255852"/>
    <n v="0"/>
    <n v="476248.69508196722"/>
    <n v="-199999.99999999994"/>
    <m/>
    <n v="0"/>
    <n v="0"/>
    <n v="0"/>
    <n v="0"/>
    <n v="0"/>
    <n v="0"/>
    <s v="Environmental compliace monitoring of Aqueous Effluent, Rainwater, Noise, Air Quality, Meteorology, Sewage Effluent,  Ground Water, Storm Water, Logistics/Report Production for Agbada AG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6354.057923497261"/>
    <n v="56354.057923497261"/>
    <n v="56354.057923497261"/>
    <n v="56354.057923497261"/>
    <n v="56354.057923497261"/>
    <n v="56354.057923497261"/>
    <n v="56354.057923497261"/>
    <n v="56354.057923497261"/>
    <n v="56354.057923497261"/>
    <n v="56354.057923497261"/>
    <n v="56354.057923497261"/>
    <n v="56354.057923497261"/>
    <n v="676248.69508196728"/>
    <n v="202874.60852459015"/>
  </r>
  <r>
    <n v="101137"/>
    <s v="PCE District General O/H                "/>
    <n v="112967"/>
    <s v="PEC GENERAL OVERHEAD - (LABOUR CONTRACTOR)"/>
    <s v="IRETI OMOTOSO"/>
    <s v="PRODUCTION"/>
    <n v="415004"/>
    <n v="4150"/>
    <s v="G&amp;A"/>
    <s v="BASE JV"/>
    <s v="PRODUCTION"/>
    <s v="PRODUCTION"/>
    <x v="5"/>
    <s v="Asset Management Integration Lead"/>
    <s v="AZUBUIKE, JOHN"/>
    <s v="CHIKEZIE.ODINAKA@SHELL.COM"/>
    <x v="0"/>
    <s v="OPEX"/>
    <s v="NON SAL"/>
    <s v="N/A"/>
    <s v="N/A"/>
    <s v="C_OPSE_OIL_Z11"/>
    <s v="P231 Production Operations"/>
    <s v="S7200 Services"/>
    <m/>
    <n v="0"/>
    <n v="127.08"/>
    <n v="0"/>
    <n v="0"/>
    <n v="0"/>
    <n v="0"/>
    <n v="0"/>
    <n v="0"/>
    <n v="0"/>
    <m/>
    <n v="57600000"/>
    <n v="0"/>
    <n v="188852.45901639346"/>
    <n v="34165709.199432313"/>
    <n v="0"/>
    <n v="112018.71868666333"/>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17"/>
    <s v="PEB HSE COMPLIANCE"/>
    <n v="112917"/>
    <s v="PEB HSE COMPLIANCE (ENVIRONMENTAL STUDIES &amp; ESI (ENVIRONMENTAL SENSITIVITY INDEX) MAPPING )"/>
    <s v="IRETI OMOTOSO"/>
    <s v="PRODUCTION"/>
    <n v="415006"/>
    <n v="4150"/>
    <s v="HSE"/>
    <s v="BASE JV"/>
    <s v="PRODUCTION"/>
    <s v="PRODUCTION"/>
    <x v="5"/>
    <s v="Asset Management Integration Lead"/>
    <s v="AZUBUIKE, JOHN"/>
    <s v="SUNDAY.OTUU@SHELL.COM"/>
    <x v="0"/>
    <s v="OPEX"/>
    <s v="NON SAL"/>
    <s v="N/A"/>
    <s v="N/A"/>
    <s v="N/A"/>
    <s v="P236.02 HSE"/>
    <s v="S7200 Services"/>
    <s v="A2110 Production Operations"/>
    <n v="-17.670000000000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67"/>
    <s v="PEC GENERAL OVERHEAD"/>
    <n v="112967"/>
    <s v="PEC GENERAL OVERHEAD - (LABOUR CONTRACTOR)"/>
    <s v="IRETI OMOTOSO"/>
    <s v="PRODUCTION"/>
    <n v="415004"/>
    <n v="4150"/>
    <s v="G&amp;A"/>
    <s v="BASE JV"/>
    <s v="PRODUCTION"/>
    <s v="PRODUCTION"/>
    <x v="5"/>
    <s v="Asset Management Integration Lead"/>
    <s v="AZUBUIKE, JOHN"/>
    <s v="CHIKEZIE.ODINAKA@SHELL.COM"/>
    <x v="0"/>
    <s v="OPEX"/>
    <s v="NON SAL"/>
    <s v="N/A"/>
    <s v="N/A"/>
    <s v="C_OPSE_OIL_Z11"/>
    <s v="P231 Production Operations"/>
    <s v="S7200 Services"/>
    <s v="A2110 Production Operations"/>
    <n v="38772.65"/>
    <n v="1335.17"/>
    <n v="57600000"/>
    <n v="0"/>
    <n v="188852.45901639343"/>
    <n v="57600000"/>
    <n v="0"/>
    <n v="188852.45901639343"/>
    <n v="0"/>
    <m/>
    <n v="0"/>
    <n v="0"/>
    <n v="0"/>
    <n v="0"/>
    <n v="0"/>
    <n v="0"/>
    <s v="Payment for 8 MAPO services @ N600K per month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737.704918032785"/>
    <n v="15737.704918032785"/>
    <n v="15737.704918032785"/>
    <n v="15737.704918032785"/>
    <n v="15737.704918032785"/>
    <n v="15737.704918032785"/>
    <n v="15737.704918032785"/>
    <n v="15737.704918032785"/>
    <n v="15737.704918032785"/>
    <n v="15737.704918032785"/>
    <n v="15737.704918032785"/>
    <n v="15737.704918032785"/>
    <n v="188852.4590163934"/>
    <n v="56655.737704918029"/>
  </r>
  <r>
    <n v="112920"/>
    <s v="TECHNOLOGY/ SMART FIELDS"/>
    <n v="112920"/>
    <s v="TECHNOLOGY/ SMART FIELDS (PRODUCTION MAINTENANCE – OIL (ONSHORE))"/>
    <s v="IRETI OMOTOSO"/>
    <s v="PRODUCTION"/>
    <n v="413001"/>
    <n v="4130"/>
    <s v="OF-MTCE"/>
    <s v="BASE JV"/>
    <s v="PRODUCTION"/>
    <s v="PRODUCTION"/>
    <x v="3"/>
    <s v="Head, Ops Integrity/Excellence Assurance"/>
    <s v="ADEPOJU, OPEYEMI"/>
    <s v="MUKAILA.OJIKUTU@SHELL.COM"/>
    <x v="0"/>
    <s v="OPEX"/>
    <s v="NON SAL"/>
    <s v="N/A"/>
    <s v="N/A"/>
    <s v="N/A"/>
    <s v="P235 Direct Management"/>
    <s v="S7200 Services"/>
    <s v="A2170 Direct Mngt and Overhead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26"/>
    <s v="PEB HSE COMPLIANCE"/>
    <n v="112926"/>
    <s v="PEB HSE COMPLIANCE (FIRE DRILLS/FIRE FIGHTING OPERATIONS)"/>
    <s v="IRETI OMOTOSO"/>
    <s v="PRODUCTION"/>
    <n v="415006"/>
    <n v="4150"/>
    <s v="HSE"/>
    <s v="BASE JV"/>
    <s v="PRODUCTION"/>
    <s v="PRODUCTION"/>
    <x v="5"/>
    <s v="Asset Management Integration Lead"/>
    <s v="AZUBUIKE, JOHN"/>
    <s v="SUNDAY.OTUU@SHELL.COM"/>
    <x v="0"/>
    <s v="OPEX"/>
    <s v="NON SAL"/>
    <s v="N/A"/>
    <s v="N/A"/>
    <s v="N/A"/>
    <s v="P236.02 HSE"/>
    <s v="S7200 Services"/>
    <s v="A2110 Production Operations"/>
    <n v="-0.03"/>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27"/>
    <s v="PIPELINES REFERENCE GUIDE"/>
    <n v="112927"/>
    <s v="PIPELINES REFERENCE GUIDE (ADMIN SERVICES COST)"/>
    <s v="IRETI OMOTOSO"/>
    <s v="PRODUCTION"/>
    <n v="414001"/>
    <n v="4140"/>
    <s v="OF-MTCE"/>
    <s v="BASE JV"/>
    <s v="PRODUCTION"/>
    <s v="PRODUCTION"/>
    <x v="0"/>
    <s v="_x0009_Production Support Manager                                                          "/>
    <s v="AGUEGBOH, OBIORA"/>
    <s v="IKECHUKWU.ODINACHI@SHELL.COM"/>
    <x v="0"/>
    <s v="OPEX"/>
    <s v="NON SAL"/>
    <s v="N/A"/>
    <s v="N/A"/>
    <s v="C_OPSE_OIL_Z11"/>
    <s v="P231 Production Operations"/>
    <s v="S7200 Services"/>
    <s v="A2110 Production Operations"/>
    <n v="39840.280000000006"/>
    <n v="1997.92"/>
    <n v="0"/>
    <n v="119500"/>
    <n v="119500"/>
    <n v="0"/>
    <n v="119500"/>
    <n v="119500"/>
    <n v="0"/>
    <n v="0"/>
    <n v="0"/>
    <n v="119500"/>
    <n v="119500"/>
    <n v="0"/>
    <n v="119500"/>
    <n v="119500"/>
    <s v="DEVELOPMENT/UPDATE OF  50 NOS PIPELINES &amp; MANIFOLD DRAWINGS  (CTR from FEED covering,site visit &amp; measurement, 1PDMS/CAD Engr and Snr Eng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958.3333333333321"/>
    <n v="9958.3333333333321"/>
    <n v="9958.3333333333321"/>
    <n v="9958.3333333333321"/>
    <n v="9958.3333333333321"/>
    <n v="9958.3333333333321"/>
    <n v="9958.3333333333321"/>
    <n v="9958.3333333333321"/>
    <n v="9958.3333333333321"/>
    <n v="9958.3333333333321"/>
    <n v="9958.3333333333321"/>
    <n v="9958.3333333333321"/>
    <n v="119499.99999999996"/>
    <n v="35850"/>
  </r>
  <r>
    <n v="112937"/>
    <s v="PEC GENERAL OVERHEAD"/>
    <n v="112937"/>
    <s v="PEC GENERAL OVERHEAD -  (ICT - INFRASTRUCTURE)"/>
    <s v="IRETI OMOTOSO"/>
    <s v="PRODUCTION"/>
    <n v="415005"/>
    <n v="4150"/>
    <s v="OF-E&amp;M"/>
    <s v="BASE JV"/>
    <s v="PRODUCTION"/>
    <s v="PRODUCTION"/>
    <x v="5"/>
    <s v="Asset Management Integration Lead"/>
    <s v="AZUBUIKE, JOHN"/>
    <s v="CHIKEZIE.ODINAKA@SHELL.COM"/>
    <x v="0"/>
    <s v="OPEX"/>
    <s v="NON SAL"/>
    <s v="N/A"/>
    <s v="N/A"/>
    <s v="C_OPSE_OIL_Z11"/>
    <s v="P231 Production Operations"/>
    <s v="S7200 Services"/>
    <s v="A2110 Production Operations"/>
    <n v="0"/>
    <n v="13960.74"/>
    <n v="3396000"/>
    <n v="29150"/>
    <n v="40284.426229508201"/>
    <n v="3396000"/>
    <n v="29150"/>
    <n v="40284.426229508201"/>
    <n v="0"/>
    <m/>
    <n v="3396000"/>
    <n v="29150"/>
    <n v="40284.426229508201"/>
    <n v="3396000"/>
    <n v="29150"/>
    <n v="40284.426229508201"/>
    <s v="Payment for Telephone charges for FLB at the cost of N5K per person per mont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357.0355191256831"/>
    <n v="3357.0355191256831"/>
    <n v="3357.0355191256831"/>
    <n v="3357.0355191256831"/>
    <n v="3357.0355191256831"/>
    <n v="3357.0355191256831"/>
    <n v="3357.0355191256831"/>
    <n v="3357.0355191256831"/>
    <n v="3357.0355191256831"/>
    <n v="3357.0355191256831"/>
    <n v="3357.0355191256831"/>
    <n v="3357.0355191256831"/>
    <n v="40284.426229508194"/>
    <n v="12085.327868852461"/>
  </r>
  <r>
    <n v="112938"/>
    <s v="PTW CATERING/HOUSE KEEPING"/>
    <n v="112938"/>
    <s v="PTW CATERING/HOUSE KEEPING (CATERING)"/>
    <s v="IRETI OMOTOSO"/>
    <s v="PRODUCTION"/>
    <n v="415003"/>
    <n v="4150"/>
    <s v="PMM"/>
    <s v="BASE JV"/>
    <s v="PRODUCTION"/>
    <s v="PRODUCTION"/>
    <x v="6"/>
    <s v="Forcados Terminal Installation Manager"/>
    <s v="MBANEFO, DUBEM"/>
    <s v="CHIBUIKE.ATU@SHELL.COM"/>
    <x v="0"/>
    <s v="OPEX"/>
    <s v="NON SAL"/>
    <s v="N/A"/>
    <s v="N/A"/>
    <s v="C_OPSE_OIL_Z11"/>
    <s v="P231 Production Operations"/>
    <s v="S7200 Services"/>
    <s v="A2110 Production Operations"/>
    <n v="1394804.75"/>
    <n v="1437458.6400000001"/>
    <n v="453561150"/>
    <n v="0"/>
    <n v="1487085.737704918"/>
    <n v="400640343.84125"/>
    <n v="0"/>
    <n v="1313574.8978401639"/>
    <n v="-173510.83986475412"/>
    <n v="0"/>
    <n v="453561150"/>
    <n v="0"/>
    <n v="1487085.737704918"/>
    <n v="453561150"/>
    <n v="0"/>
    <n v="1487085.737704918"/>
    <s v="BREAKFAST 257 PERSONS FOR 365 DAYS @ UNIT COST NGN782 / Mea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3923.81147540984"/>
    <n v="123923.81147540984"/>
    <n v="123923.81147540984"/>
    <n v="123923.81147540984"/>
    <n v="123923.81147540984"/>
    <n v="123923.81147540984"/>
    <n v="123923.81147540984"/>
    <n v="123923.81147540984"/>
    <n v="123923.81147540984"/>
    <n v="123923.81147540984"/>
    <n v="123923.81147540984"/>
    <n v="123923.81147540984"/>
    <n v="1487085.7377049185"/>
    <n v="446125.72131147538"/>
  </r>
  <r>
    <n v="112939"/>
    <s v="PWB GENERAL OVERHEAD"/>
    <n v="112939"/>
    <s v="PWB GENERAL OVERHEAD (ICT-INFRA)"/>
    <s v="IRETI OMOTOSO"/>
    <s v="PRODUCTION"/>
    <n v="415005"/>
    <n v="4150"/>
    <s v="OF-E&amp;M"/>
    <s v="BASE JV"/>
    <s v="PRODUCTION"/>
    <s v="PRODUCTION"/>
    <x v="6"/>
    <s v="Asset Management Integration Lead"/>
    <s v="COOKEY, GABRIEL"/>
    <s v="RICHARD.ITENE@SHELL.COM"/>
    <x v="0"/>
    <s v="OPEX"/>
    <s v="NON SAL"/>
    <s v="N/A"/>
    <s v="N/A"/>
    <s v="C_OPSE_OIL_Z11"/>
    <s v="P231 Production Operations"/>
    <s v="S7200 Services"/>
    <s v="A2110 Production Operations"/>
    <n v="-0.02"/>
    <n v="2257.92"/>
    <n v="201000"/>
    <n v="26460"/>
    <n v="27119.016393442624"/>
    <n v="201000"/>
    <n v="26460"/>
    <n v="27119.016393442624"/>
    <n v="0"/>
    <m/>
    <n v="201000"/>
    <n v="26460"/>
    <n v="27119.016393442624"/>
    <n v="201000"/>
    <n v="26460"/>
    <n v="27119.016393442624"/>
    <s v="Provision for Replacement of 5 GSM Handset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259.9180327868853"/>
    <n v="2259.9180327868853"/>
    <n v="2259.9180327868853"/>
    <n v="2259.9180327868853"/>
    <n v="2259.9180327868853"/>
    <n v="2259.9180327868853"/>
    <n v="2259.9180327868853"/>
    <n v="2259.9180327868853"/>
    <n v="2259.9180327868853"/>
    <n v="2259.9180327868853"/>
    <n v="2259.9180327868853"/>
    <n v="2259.9180327868853"/>
    <n v="27119.016393442624"/>
    <n v="8135.7049180327867"/>
  </r>
  <r>
    <n v="112940"/>
    <s v="OVERHEAD HR SERVICES- LEAN TEAM"/>
    <n v="112940"/>
    <s v="PROFESSIONAL  SUBSCRIPTION/-DEV DIRECTORATE"/>
    <s v="IRETI OMOTOSO"/>
    <s v="PRODUCTION"/>
    <n v="415004"/>
    <n v="4150"/>
    <s v="G&amp;A"/>
    <s v="BASE JV"/>
    <s v="PRODUCTION"/>
    <s v="PRODUCTION"/>
    <x v="7"/>
    <s v="_x0009_CI/LEAN Implementation Lead                                                        "/>
    <s v="ADEPOJU, OPEYEMI"/>
    <s v="LASBERY.OGOFIA@SHELL.COM"/>
    <x v="0"/>
    <s v="OPEX"/>
    <s v="NON SAL"/>
    <s v="N/A"/>
    <s v="N/A"/>
    <s v="N/A"/>
    <s v="P236.01 Technical Support"/>
    <s v="S7200 Services"/>
    <s v="A2340 Overhead"/>
    <n v="8052.47"/>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42"/>
    <s v="OVERHEADS EPG-PE"/>
    <n v="112942"/>
    <s v="OVERHEADS EPG-PE(AVIATION)"/>
    <s v="IRETI OMOTOSO"/>
    <s v="PRODUCTION"/>
    <n v="415003"/>
    <n v="4150"/>
    <s v="PMM"/>
    <s v="BASE JV"/>
    <s v="PRODUCTION"/>
    <s v="PRODUCTION"/>
    <x v="8"/>
    <s v="Barrel Chasing "/>
    <s v="ADEDIRAN, ADEWALE"/>
    <s v="RUTH.OLUWOLE@SHELL.COM"/>
    <x v="0"/>
    <s v="OPEX"/>
    <s v="NON SAL"/>
    <s v="N/A"/>
    <s v="N/A"/>
    <s v="C_OPSE_OIL_Z11"/>
    <s v="P231 Production Operations"/>
    <s v="S7200 Services"/>
    <s v="A2110 Production Operations"/>
    <n v="-5171.32"/>
    <n v="0"/>
    <n v="0"/>
    <n v="25500000"/>
    <n v="25500000"/>
    <n v="0"/>
    <n v="25500000"/>
    <n v="2550000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25000"/>
    <n v="2125000"/>
    <n v="2125000"/>
    <n v="2125000"/>
    <n v="2125000"/>
    <n v="2125000"/>
    <n v="2125000"/>
    <n v="2125000"/>
    <n v="2125000"/>
    <n v="2125000"/>
    <n v="2125000"/>
    <n v="2125000"/>
    <n v="25500000"/>
    <n v="7650000"/>
  </r>
  <r>
    <n v="112943"/>
    <s v="PEC HSE COMPLIANCE"/>
    <n v="112943"/>
    <s v="PEC HSE COMPLIANCE (SAFETY INSPECTION / YEARLY AUDIT)"/>
    <s v="IRETI OMOTOSO"/>
    <s v="PRODUCTION"/>
    <n v="415006"/>
    <n v="4150"/>
    <s v="HSE"/>
    <s v="BASE JV"/>
    <s v="PRODUCTION"/>
    <s v="PRODUCTION"/>
    <x v="5"/>
    <s v="Asset Management Integration Lead"/>
    <s v="AZUBUIKE, JOHN"/>
    <s v="JACOB.OGOGO@SHELL.COM"/>
    <x v="0"/>
    <s v="OPEX"/>
    <s v="NON SAL"/>
    <s v="N/A"/>
    <s v="N/A"/>
    <s v="C_OPSE_OIL_Z11"/>
    <s v="P236.02 HSE"/>
    <s v="S7200 Services"/>
    <s v="A2110 Production Operations"/>
    <n v="51885.75"/>
    <n v="455.3"/>
    <n v="24000000"/>
    <n v="0"/>
    <n v="78688.524590163928"/>
    <n v="24000000"/>
    <n v="0"/>
    <n v="78688.524590163928"/>
    <n v="0"/>
    <m/>
    <n v="24000000"/>
    <n v="0"/>
    <n v="78688.524590163943"/>
    <n v="23374589.528467793"/>
    <n v="0"/>
    <n v="76637.998453992768"/>
    <s v="3 HSE Inspectors and Support Staff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57.377049180327"/>
    <n v="6557.377049180327"/>
    <n v="6557.377049180327"/>
    <n v="6557.377049180327"/>
    <n v="6557.377049180327"/>
    <n v="6557.377049180327"/>
    <n v="6557.377049180327"/>
    <n v="6557.377049180327"/>
    <n v="6557.377049180327"/>
    <n v="6557.377049180327"/>
    <n v="6557.377049180327"/>
    <n v="6557.377049180327"/>
    <n v="78688.524590163943"/>
    <n v="23606.557377049179"/>
  </r>
  <r>
    <n v="112944"/>
    <s v="PNP RELIABILITY IMPROVEMENT"/>
    <n v="112944"/>
    <s v="RELIABILITY IMPROVEMENT (PRODUCTION MAINTENANCE – OIL (ONSHORE))"/>
    <s v="IRETI OMOTOSO"/>
    <s v="PRODUCTION"/>
    <n v="413001"/>
    <n v="4130"/>
    <s v="OF-MTCE"/>
    <s v="BASE JV"/>
    <s v="PRODUCTION"/>
    <s v="PRODUCTION"/>
    <x v="3"/>
    <s v="Manager, Turnaround &amp; Maintenance Execution"/>
    <s v="OLALEYE, OLAYEMI"/>
    <s v="FELIX.OWUNNE@SHELL.COM"/>
    <x v="0"/>
    <s v="OPEX"/>
    <s v="NON SAL"/>
    <s v="N/A"/>
    <s v="N/A"/>
    <s v="C_OPSE_OIL_Z11"/>
    <s v="P233 Facilities Maintenance"/>
    <s v="S7200 Services"/>
    <s v="A2170 Direct Mngt and Overheads"/>
    <n v="272662.63"/>
    <n v="212851.71000000002"/>
    <n v="39858000"/>
    <n v="133695"/>
    <n v="264376.96721311472"/>
    <n v="39858000"/>
    <n v="133695"/>
    <n v="264376.96721311472"/>
    <n v="0"/>
    <n v="0"/>
    <n v="39858000"/>
    <n v="133695"/>
    <n v="264376.96721311478"/>
    <n v="40978734.401813358"/>
    <n v="123579.82707926967"/>
    <n v="257936.33331472328"/>
    <s v="Reliability Improvement Support Services: PMO/PM Strategy Review. (6-monthly in 12 Districts: N136K/review x 24 =N3,264K). ref. contract no. NG01022382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2031.413934426226"/>
    <n v="22031.413934426226"/>
    <n v="22031.413934426226"/>
    <n v="22031.413934426226"/>
    <n v="22031.413934426226"/>
    <n v="22031.413934426226"/>
    <n v="22031.413934426226"/>
    <n v="22031.413934426226"/>
    <n v="22031.413934426226"/>
    <n v="22031.413934426226"/>
    <n v="22031.413934426226"/>
    <n v="22031.413934426226"/>
    <n v="264376.96721311478"/>
    <n v="79313.090163934408"/>
  </r>
  <r>
    <n v="112947"/>
    <s v="GMW GENERAL OH - GM SERVICES WARRI"/>
    <n v="112947"/>
    <s v="GMW GENERAL OH - GM SERVICES WARRI"/>
    <s v="IRETI OMOTOSO"/>
    <s v="PRODUCTION"/>
    <n v="415006"/>
    <n v="4150"/>
    <s v="G&amp;A"/>
    <s v="BASE JV"/>
    <s v="PRODUCTION"/>
    <s v="PRODUCTION"/>
    <x v="6"/>
    <s v="Asset Management Integration Lead"/>
    <s v="COOKEY, GABRIEL"/>
    <s v="SONNY.OKOH@SHELL.COM"/>
    <x v="0"/>
    <s v="OPEX"/>
    <s v="NON SAL"/>
    <s v="N/A"/>
    <s v="N/A"/>
    <s v="N/A"/>
    <s v="P235 Direct Management"/>
    <s v="S7200 Services"/>
    <s v="A2170 Direct Mngt and Overheads"/>
    <n v="-3967.04"/>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48"/>
    <s v="OVERHEADS EPG-PE"/>
    <n v="112948"/>
    <s v="OVERHEADS EPG-PE (LAND TRANSPORT)"/>
    <s v="IRETI OMOTOSO"/>
    <s v="PRODUCTION"/>
    <n v="415003"/>
    <n v="4150"/>
    <s v="PMM"/>
    <s v="BASE JV"/>
    <s v="PRODUCTION"/>
    <s v="PRODUCTION"/>
    <x v="1"/>
    <s v="Asset Management Integration Lead"/>
    <s v="ADEDIRAN, ADEWALE"/>
    <s v="RUTH.OLUWOLE@SHELL.COM"/>
    <x v="0"/>
    <s v="OPEX"/>
    <s v="NON SAL"/>
    <s v="N/A"/>
    <s v="N/A"/>
    <s v="C_OPSE_OIL_Z11"/>
    <s v="P231 Production Operations"/>
    <s v="S7200 Services"/>
    <s v="A2110 Production Operations"/>
    <n v="26118.62"/>
    <n v="0"/>
    <n v="1878900"/>
    <n v="1800"/>
    <n v="7960.3278688524588"/>
    <n v="1878900"/>
    <n v="1800"/>
    <n v="7960.3278688524588"/>
    <n v="0"/>
    <m/>
    <n v="1878900"/>
    <n v="1800"/>
    <n v="7960.3278688524588"/>
    <n v="1878900"/>
    <n v="1800"/>
    <n v="7960.3278688524588"/>
    <s v="  Provision of Jeep @ N17,650/day for operational use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63.36065573770486"/>
    <n v="663.36065573770486"/>
    <n v="663.36065573770486"/>
    <n v="663.36065573770486"/>
    <n v="663.36065573770486"/>
    <n v="663.36065573770486"/>
    <n v="663.36065573770486"/>
    <n v="663.36065573770486"/>
    <n v="663.36065573770486"/>
    <n v="663.36065573770486"/>
    <n v="663.36065573770486"/>
    <n v="663.36065573770486"/>
    <n v="7960.3278688524597"/>
    <n v="2388.0983606557375"/>
  </r>
  <r>
    <n v="112950"/>
    <s v="PEB HSE COMPLIANCE"/>
    <n v="112950"/>
    <s v="PEB HSE COMPLIANCE (ENVIRONMENTAL LEGISLATION  &amp; SUBSCRIPTION )"/>
    <s v="IRETI OMOTOSO"/>
    <s v="PRODUCTION"/>
    <n v="415006"/>
    <n v="4150"/>
    <s v="HSE"/>
    <s v="BASE JV"/>
    <s v="PRODUCTION"/>
    <s v="PRODUCTION"/>
    <x v="5"/>
    <s v="Asset Management Integration Lead"/>
    <s v="AZUBUIKE, JOHN"/>
    <s v="SUNDAY.OTUU@SHELL.COM"/>
    <x v="0"/>
    <s v="OPEX"/>
    <s v="NON SAL"/>
    <s v="N/A"/>
    <s v="N/A"/>
    <s v="N/A"/>
    <s v="P236.02 HSE"/>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51"/>
    <s v="PEC HSE COMPLIANCE"/>
    <n v="112951"/>
    <s v="PEC HSE COMPLIANCE (ENVIRONMENTAL LEGISLATION  &amp; SUBSCRIPTION )"/>
    <s v="IRETI OMOTOSO"/>
    <s v="PRODUCTION"/>
    <n v="415006"/>
    <n v="4150"/>
    <s v="HSE"/>
    <s v="BASE JV"/>
    <s v="PRODUCTION"/>
    <s v="PRODUCTION"/>
    <x v="5"/>
    <s v="Asset Management Integration Lead"/>
    <s v="AZUBUIKE, JOHN"/>
    <s v="JACOB.OGOGO@SHELL.COM"/>
    <x v="0"/>
    <s v="OPEX"/>
    <s v="NON SAL"/>
    <s v="N/A"/>
    <s v="N/A"/>
    <s v="C_OPSE_OIL_Z11"/>
    <s v="P236.02 HSE"/>
    <s v="S7200 Services"/>
    <s v="A2110 Production Operations"/>
    <n v="13750.099999999999"/>
    <n v="5.35"/>
    <n v="6930000"/>
    <n v="0"/>
    <n v="22721.311475409835"/>
    <n v="6930000"/>
    <n v="0"/>
    <n v="22721.311475409835"/>
    <n v="0"/>
    <m/>
    <n v="6930000"/>
    <n v="0"/>
    <n v="22721.311475409839"/>
    <n v="6749412.7263450753"/>
    <n v="0"/>
    <n v="22129.222053590413"/>
    <s v=" Certification in ISO/OHSAS/SIEP audits, HSE-MS audits and other internal audit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93.4426229508194"/>
    <n v="1893.4426229508194"/>
    <n v="1893.4426229508194"/>
    <n v="1893.4426229508194"/>
    <n v="1893.4426229508194"/>
    <n v="1893.4426229508194"/>
    <n v="1893.4426229508194"/>
    <n v="1893.4426229508194"/>
    <n v="1893.4426229508194"/>
    <n v="1893.4426229508194"/>
    <n v="1893.4426229508194"/>
    <n v="1893.4426229508194"/>
    <n v="22721.311475409835"/>
    <n v="6816.3934426229507"/>
  </r>
  <r>
    <n v="112954"/>
    <s v="PWB POLLUTION CLEAN UP"/>
    <n v="112954"/>
    <s v="PBW ENVIRONMENTAL AFFAIRS (ESI &amp; STUDIES MAPPING)"/>
    <s v="IRETI OMOTOSO"/>
    <s v="PRODUCTION"/>
    <n v="415006"/>
    <n v="4150"/>
    <s v="HSE"/>
    <s v="BASE JV"/>
    <s v="PRODUCTION"/>
    <s v="PRODUCTION"/>
    <x v="6"/>
    <s v="Asset Management Integration Lead"/>
    <s v="COOKEY, GABRIEL"/>
    <s v="MEZIE.ANABA@SHELL.COM"/>
    <x v="0"/>
    <s v="OPEX"/>
    <s v="NON SAL"/>
    <s v="N/A"/>
    <s v="N/A"/>
    <s v="C_OPSE_OIL_Z11"/>
    <s v="P244.01 Other Production Expenses"/>
    <s v="S7200 Services"/>
    <s v="A2110 Production Operations"/>
    <n v="39672.899999999987"/>
    <n v="427763.82"/>
    <n v="178913165.20538399"/>
    <n v="0"/>
    <n v="586600.54165699671"/>
    <n v="178913165.20538399"/>
    <n v="0"/>
    <n v="586600.54165699671"/>
    <n v="0"/>
    <m/>
    <n v="178913165.20538399"/>
    <n v="0"/>
    <n v="586600.54165699671"/>
    <n v="174250908.24644986"/>
    <n v="0"/>
    <n v="571314.4532670487"/>
    <s v="Provision of HSSE inspection services using MAPO Contract rate @ N7,247,282 per person for 13 pers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8883.378471416392"/>
    <n v="48883.378471416392"/>
    <n v="48883.378471416392"/>
    <n v="48883.378471416392"/>
    <n v="48883.378471416392"/>
    <n v="48883.378471416392"/>
    <n v="48883.378471416392"/>
    <n v="48883.378471416392"/>
    <n v="48883.378471416392"/>
    <n v="48883.378471416392"/>
    <n v="48883.378471416392"/>
    <n v="48883.378471416392"/>
    <n v="586600.54165699682"/>
    <n v="175980.16249709899"/>
  </r>
  <r>
    <n v="112957"/>
    <s v="FLOWLINE INTEGRITY MANAGEMENT"/>
    <n v="112957"/>
    <s v="FLOWLINE INTEGRITY MANAGEMENT (MAINTENANCE OF PIPELINES, FLOWLINES AND RISERS - GAS )"/>
    <s v="IRETI OMOTOSO"/>
    <s v="PRODUCTION"/>
    <n v="412003"/>
    <n v="4120"/>
    <s v="GAS"/>
    <s v="BASE JV"/>
    <s v="PRODUCTION"/>
    <s v="PRODUCTION"/>
    <x v="0"/>
    <s v="_x0009_Production Support Manager                                                          "/>
    <s v="AGUEGBOH, OBIORA"/>
    <s v="IKECHUKWU.ODINACHI@SHELL.COM"/>
    <x v="0"/>
    <s v="OPEX"/>
    <s v="NON SAL"/>
    <s v="N/A"/>
    <s v="N/A"/>
    <s v="C_OPSE_OIL_Z11"/>
    <s v="P231 Production Operations"/>
    <s v="S7200 Services"/>
    <s v="A2110 Production Operations"/>
    <n v="282388.71999999997"/>
    <n v="227051.42000000007"/>
    <n v="82631600"/>
    <n v="346160"/>
    <n v="617083.27868852462"/>
    <n v="60635000"/>
    <n v="218080"/>
    <n v="416883.27868852462"/>
    <n v="-200200"/>
    <s v="REDUCTION IN SCOPE - DROP IN NUMBER OF BULK/FLOW LINES TO UNDERGO INTEGRITY  VERIFICATION AND CUT IN BUDGETED COST OF PROCURING AN LRUT MEASUREMENT TOOL."/>
    <n v="82631600"/>
    <n v="346159.99999999994"/>
    <n v="617083.27868852462"/>
    <n v="0"/>
    <n v="0"/>
    <n v="0"/>
    <s v="CARRY OUT INTEGRITY  VERIFICATION OF  ca 40,000m  BULK/FLOW LINES -   @F$6.01/m each ( Rates from 2016 contrac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1423.606557377047"/>
    <n v="51423.606557377047"/>
    <n v="51423.606557377047"/>
    <n v="51423.606557377047"/>
    <n v="51423.606557377047"/>
    <n v="51423.606557377047"/>
    <n v="51423.606557377047"/>
    <n v="51423.606557377047"/>
    <n v="51423.606557377047"/>
    <n v="51423.606557377047"/>
    <n v="51423.606557377047"/>
    <n v="51423.606557377047"/>
    <n v="617083.2786885245"/>
    <n v="185124.98360655739"/>
  </r>
  <r>
    <n v="112958"/>
    <s v="FOURTH PARTY PROJECTS-TRAVELS"/>
    <n v="112958"/>
    <s v="FOURTH PARTY PROJECTS-TRAVELS"/>
    <s v="IRETI OMOTOSO"/>
    <s v="PRODUCTION"/>
    <n v="415002"/>
    <n v="4150"/>
    <s v="G&amp;A"/>
    <s v="BASE JV"/>
    <s v="PRODUCTION"/>
    <s v="PRODUCTION"/>
    <x v="3"/>
    <s v="Logistics Manager"/>
    <s v="OKEKE, JULIUS"/>
    <s v="PETER.AKPOKODJE@SHELL.COM"/>
    <x v="0"/>
    <s v="OPEX"/>
    <s v="NON SAL"/>
    <s v="N/A"/>
    <s v="N/A"/>
    <s v="C_OPSE_OIL_Z11"/>
    <s v="P236.07 Procurement Management"/>
    <s v="S7200 Services"/>
    <s v="A2340 Overhead"/>
    <n v="1976.73"/>
    <n v="0"/>
    <n v="2230000"/>
    <n v="2020"/>
    <n v="9331.4754098360645"/>
    <n v="2230000"/>
    <n v="2020"/>
    <n v="9331.4754098360645"/>
    <n v="0"/>
    <n v="0"/>
    <n v="2230000"/>
    <n v="2020"/>
    <n v="9331.4754098360645"/>
    <n v="2274940.7214268791"/>
    <n v="2296.7964752043495"/>
    <n v="9755.6185126695273"/>
    <s v="Hotel Accomodation (Loca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77.62295081967204"/>
    <n v="777.62295081967204"/>
    <n v="777.62295081967204"/>
    <n v="777.62295081967204"/>
    <n v="777.62295081967204"/>
    <n v="777.62295081967204"/>
    <n v="777.62295081967204"/>
    <n v="777.62295081967204"/>
    <n v="777.62295081967204"/>
    <n v="777.62295081967204"/>
    <n v="777.62295081967204"/>
    <n v="777.62295081967204"/>
    <n v="9331.4754098360645"/>
    <n v="2799.4426229508194"/>
  </r>
  <r>
    <n v="112960"/>
    <s v="GPO.GEN.CATERING"/>
    <n v="112960"/>
    <s v="STAFF WELFARE &amp; RECOGNITION"/>
    <s v="IRETI OMOTOSO"/>
    <s v="PRODUCTION"/>
    <n v="415006"/>
    <n v="4150"/>
    <s v="HSE"/>
    <s v="BASE JV"/>
    <s v="PRODUCTION"/>
    <s v="PRODUCTION"/>
    <x v="4"/>
    <s v="Asset Management Integration Lead"/>
    <s v="OLUMIDE, VICTORIA"/>
    <s v="OGBONNA.NWACHI@SHELL.COM"/>
    <x v="0"/>
    <s v="OPEX"/>
    <s v="NON SAL"/>
    <s v="N/A"/>
    <s v="N/A"/>
    <s v="N_EAZZ_OFS_N01"/>
    <s v="P231 Production Operations"/>
    <s v="S7200 Services"/>
    <s v="A2110 Production Operations"/>
    <n v="262352.03999999998"/>
    <n v="76514.91"/>
    <n v="29422750"/>
    <n v="0"/>
    <n v="96468.032786885247"/>
    <n v="29422750"/>
    <n v="0"/>
    <n v="96468.032786885247"/>
    <n v="0"/>
    <n v="0"/>
    <n v="29422750"/>
    <n v="0"/>
    <n v="96468.032786885247"/>
    <n v="19649166.941109065"/>
    <n v="0"/>
    <n v="64423.498167570702"/>
    <s v="Provision for Safety Award and Recognition, Team Building activities for offshore crew, Non-Traditional rewards, Key events celebrations offshore and Perfect days pay-ou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039.0027322404367"/>
    <n v="8039.0027322404367"/>
    <n v="8039.0027322404367"/>
    <n v="8039.0027322404367"/>
    <n v="8039.0027322404367"/>
    <n v="8039.0027322404367"/>
    <n v="8039.0027322404367"/>
    <n v="8039.0027322404367"/>
    <n v="8039.0027322404367"/>
    <n v="8039.0027322404367"/>
    <n v="8039.0027322404367"/>
    <n v="8039.0027322404367"/>
    <n v="96468.032786885233"/>
    <n v="28940.409836065573"/>
  </r>
  <r>
    <n v="112961"/>
    <s v="OVERHEADS EPG-PE"/>
    <n v="112961"/>
    <s v="OVERHEADS EPG-PE (ADMIN SERVICES COST)"/>
    <s v="IRETI OMOTOSO"/>
    <s v="PRODUCTION"/>
    <n v="415002"/>
    <n v="4150"/>
    <s v="G&amp;A"/>
    <s v="BASE JV"/>
    <s v="PRODUCTION"/>
    <s v="PRODUCTION"/>
    <x v="1"/>
    <s v="Asset Management Integration Lead"/>
    <s v="ADEDIRAN, ADEWALE"/>
    <s v="RUTH.OLUWOLE@SHELL.COM"/>
    <x v="0"/>
    <s v="OPEX"/>
    <s v="NON SAL"/>
    <s v="N/A"/>
    <s v="N/A"/>
    <s v="C_OPSE_OIL_Z11"/>
    <s v="P231 Production Operations"/>
    <s v="S7200 Services"/>
    <s v="A2110 Production Operations"/>
    <n v="13383.9"/>
    <n v="277.52999999999997"/>
    <n v="2820000"/>
    <n v="2344"/>
    <n v="11589.901639344262"/>
    <n v="2820000"/>
    <n v="2344"/>
    <n v="11589.901639344262"/>
    <n v="0"/>
    <m/>
    <n v="2820000"/>
    <n v="2344"/>
    <n v="11589.901639344262"/>
    <n v="1672696.1795555404"/>
    <n v="2380.6897953316898"/>
    <n v="7864.9395643662483"/>
    <s v="  Hardhat for GM Onshore Asset visitors average 8/y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65.82513661202177"/>
    <n v="965.82513661202177"/>
    <n v="965.82513661202177"/>
    <n v="965.82513661202177"/>
    <n v="965.82513661202177"/>
    <n v="965.82513661202177"/>
    <n v="965.82513661202177"/>
    <n v="965.82513661202177"/>
    <n v="965.82513661202177"/>
    <n v="965.82513661202177"/>
    <n v="965.82513661202177"/>
    <n v="965.82513661202177"/>
    <n v="11589.901639344263"/>
    <n v="3476.9704918032785"/>
  </r>
  <r>
    <n v="113014"/>
    <s v="PEC COMMUNITY RELATIONS"/>
    <n v="113014"/>
    <s v="COMMUNITY RELATIONS SWAMP 1 - CR STAFF (CAPACITY BUILDING )"/>
    <s v="IRETI OMOTOSO"/>
    <s v="PRODUCTION"/>
    <n v="415008"/>
    <n v="4150"/>
    <s v="CDPA"/>
    <s v="BASE JV"/>
    <s v="PRODUCTION"/>
    <s v="PRODUCTION"/>
    <x v="5"/>
    <s v="Asset Management Integration Lead"/>
    <s v="AZUBUIKE, JOHN"/>
    <s v="APOLLOS.NAL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NF.CRC.71300T"/>
    <s v="BONNY COMMUNITY RELATIONS TRAINING/DEV"/>
    <n v="113014"/>
    <s v="COMMUNITY RELATIONS SWAMP 1 - CR STAFF (CAPACITY BUILDING )"/>
    <s v="IRETI OMOTOSO"/>
    <s v="PRODUCTION"/>
    <n v="415008"/>
    <n v="4150"/>
    <s v="CDPA"/>
    <s v="BASE JV"/>
    <s v="PRODUCTION"/>
    <s v="PRODUCTION"/>
    <x v="5"/>
    <s v="Asset Management Integration Lead"/>
    <s v="AZUBUIKE, JOHN"/>
    <s v="APOLLOS.NAL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22"/>
    <s v="PWB COMMUNITY GENERATOR OPERATE "/>
    <n v="113022"/>
    <s v="PWB COMMUNITY GENERATOR OPERATE  (CD - ELECTRIFICATION)"/>
    <s v="IRETI OMOTOSO"/>
    <s v="PRODUCTION"/>
    <n v="415008"/>
    <n v="4150"/>
    <s v="CDPA"/>
    <s v="BASE JV"/>
    <s v="PRODUCTION"/>
    <s v="PRODUCTION"/>
    <x v="6"/>
    <s v="Asset Management Integration Lead"/>
    <s v="COOKEY, GABRIEL"/>
    <s v="OLALEKAN.L.DANIEL@SHELL.COM"/>
    <x v="0"/>
    <s v="OPEX"/>
    <s v="NON SAL"/>
    <s v="N/A"/>
    <s v="N/A"/>
    <s v="C_OPSE_OIL_Z11"/>
    <s v="P231 Production Operations"/>
    <s v="S7200 Services"/>
    <s v="A2110 Production Operations"/>
    <n v="109336.31"/>
    <n v="4433.2999999999984"/>
    <n v="328111699.92000002"/>
    <n v="0"/>
    <n v="1075776.0653114754"/>
    <n v="328111699.92000002"/>
    <n v="0"/>
    <n v="1075776.0653114754"/>
    <n v="0"/>
    <m/>
    <n v="328111699.92000002"/>
    <n v="0"/>
    <n v="1075776.0653114757"/>
    <n v="310673148.00000006"/>
    <n v="0"/>
    <n v="1018600.4852459019"/>
    <s v="Supply of Diesel to power Degele community Gen(365KVA CAT) for 12hrs per day at a daily consumption 367 liters per da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9648.005442622947"/>
    <n v="89648.005442622947"/>
    <n v="89648.005442622947"/>
    <n v="89648.005442622947"/>
    <n v="89648.005442622947"/>
    <n v="89648.005442622947"/>
    <n v="89648.005442622947"/>
    <n v="89648.005442622947"/>
    <n v="89648.005442622947"/>
    <n v="89648.005442622947"/>
    <n v="89648.005442622947"/>
    <n v="89648.005442622947"/>
    <n v="1075776.0653114754"/>
    <n v="322732.8195934426"/>
  </r>
  <r>
    <n v="112969"/>
    <s v="PNP PRODUCTION OPS EXCELLENCE"/>
    <n v="112969"/>
    <s v="P&amp;T PRODUCTION OPS EXCELLENCE"/>
    <s v="IRETI OMOTOSO"/>
    <s v="PRODUCTION"/>
    <n v="413001"/>
    <n v="4130"/>
    <s v="OF-MTCE"/>
    <s v="BASE JV"/>
    <s v="PRODUCTION"/>
    <s v="PRODUCTION"/>
    <x v="3"/>
    <s v="WRFM &amp; Smartfield Manager"/>
    <s v="ADEPOJU, OPEYEMI"/>
    <s v="MARTINS.AMOS@SHELL.COM"/>
    <x v="0"/>
    <s v="OPEX"/>
    <s v="NON SAL"/>
    <s v="N/A"/>
    <s v="N/A"/>
    <s v="C_OPSE_OIL_Z11"/>
    <s v="P231 Production Operations"/>
    <s v="S7200 Services"/>
    <s v="A2170 Direct Mngt and Overheads"/>
    <n v="330867.20000000001"/>
    <n v="248332.71000000002"/>
    <n v="57000000"/>
    <n v="25000"/>
    <n v="211885.24590163934"/>
    <n v="57000000"/>
    <n v="25000"/>
    <n v="211885.24590163934"/>
    <n v="0"/>
    <n v="0"/>
    <n v="57000000"/>
    <n v="25000"/>
    <n v="211885.24590163934"/>
    <n v="59090821.454019085"/>
    <n v="23108.535674346396"/>
    <n v="216848.93388424505"/>
    <s v="NLNG Fix the Basic: (Well Optimisation Using PU; BNAG Manifold data to PI)_x000a_Complete PU and integrate Gas Chromatographs to PI for 2 facilities (SOKU and BNAG)_x000a_Utilisation of 1 JG5 MAPO resource to execute workscope (=N=9.5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657.103825136612"/>
    <n v="17657.103825136612"/>
    <n v="17657.103825136612"/>
    <n v="17657.103825136612"/>
    <n v="17657.103825136612"/>
    <n v="17657.103825136612"/>
    <n v="17657.103825136612"/>
    <n v="17657.103825136612"/>
    <n v="17657.103825136612"/>
    <n v="17657.103825136612"/>
    <n v="17657.103825136612"/>
    <n v="17657.103825136612"/>
    <n v="211885.24590163934"/>
    <n v="63565.573770491799"/>
  </r>
  <r>
    <n v="112971"/>
    <s v="PWB COMMUNITY RELATIONS -FUEL           "/>
    <n v="112971"/>
    <s v="PWB COMMUNITY RELATIONS -FUEL           "/>
    <s v="IRETI OMOTOSO"/>
    <s v="PRODUCTION"/>
    <n v="415008"/>
    <n v="4150"/>
    <s v="CDPA"/>
    <s v="BASE JV"/>
    <s v="PRODUCTION"/>
    <s v="PRODUCTION"/>
    <x v="6"/>
    <s v="Asset Management Integration Lead"/>
    <s v="COOKEY, GABRIEL"/>
    <s v="OGBONNA.ONUGHA@SHELL.COM"/>
    <x v="0"/>
    <s v="OPEX"/>
    <s v="NON SAL"/>
    <s v="N/A"/>
    <s v="N/A"/>
    <s v="N/A"/>
    <s v="P236.08 Overhead (SCD)"/>
    <s v="S7200 Services"/>
    <s v="A2340 Overhead"/>
    <n v="246515.95"/>
    <n v="279739.32"/>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72"/>
    <s v="PWB GENERAL OVERHEAD"/>
    <n v="112972"/>
    <s v="PWB GENERAL OVERHEAD (LABOUR CONTRACT)"/>
    <s v="IRETI OMOTOSO"/>
    <s v="PRODUCTION"/>
    <n v="415004"/>
    <n v="4150"/>
    <s v="G&amp;A"/>
    <s v="BASE JV"/>
    <s v="PRODUCTION"/>
    <s v="PRODUCTION"/>
    <x v="6"/>
    <s v="Asset Management Integration Lead"/>
    <s v="COOKEY, GABRIEL"/>
    <s v="RICHARD.ITENE@SHELL.COM"/>
    <x v="0"/>
    <s v="OPEX"/>
    <s v="NON SAL"/>
    <s v="N/A"/>
    <s v="N/A"/>
    <s v="C_OPSE_OIL_Z11"/>
    <s v="P231 Production Operations"/>
    <s v="S7200 Services"/>
    <s v="A2110 Production Operations"/>
    <n v="104436.67"/>
    <n v="168042.32"/>
    <n v="24110708.414694004"/>
    <n v="0"/>
    <n v="79051.50299899673"/>
    <n v="24110708.414694004"/>
    <n v="0"/>
    <n v="79051.50299899673"/>
    <n v="0"/>
    <m/>
    <n v="24110708.414694"/>
    <n v="0"/>
    <n v="79051.50299899673"/>
    <n v="24110708.414694"/>
    <n v="0"/>
    <n v="79051.502998996715"/>
    <s v="Provision for Production IT support services @N9411,690 anually, 2 Persons Required."/>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87.6252499163938"/>
    <n v="6587.6252499163938"/>
    <n v="6587.6252499163938"/>
    <n v="6587.6252499163938"/>
    <n v="6587.6252499163938"/>
    <n v="6587.6252499163938"/>
    <n v="6587.6252499163938"/>
    <n v="6587.6252499163938"/>
    <n v="6587.6252499163938"/>
    <n v="6587.6252499163938"/>
    <n v="6587.6252499163938"/>
    <n v="6587.6252499163938"/>
    <n v="79051.502998996744"/>
    <n v="23715.450899699019"/>
  </r>
  <r>
    <n v="112973"/>
    <s v="PWB POLLUTION CLEAN UP"/>
    <n v="112973"/>
    <s v="PBW ENVIRONMENTAL AFFAIRS (FIRE DRILLS &amp; OPERATIONS)"/>
    <s v="IRETI OMOTOSO"/>
    <s v="PRODUCTION"/>
    <n v="415006"/>
    <n v="4150"/>
    <s v="HSE"/>
    <s v="BASE JV"/>
    <s v="PRODUCTION"/>
    <s v="PRODUCTION"/>
    <x v="6"/>
    <s v="Asset Management Integration Lead"/>
    <s v="COOKEY, GABRIEL"/>
    <s v="MEZIE.ANABA@SHELL.COM"/>
    <x v="0"/>
    <s v="OPEX"/>
    <s v="NON SAL"/>
    <s v="N/A"/>
    <s v="N/A"/>
    <s v="C_OPSE_OIL_Z11"/>
    <s v="P244.01 Other Production Expenses"/>
    <s v="S7200 Services"/>
    <s v="A2110 Production Operations"/>
    <n v="29695.97"/>
    <n v="28819.53"/>
    <n v="4000000"/>
    <n v="49375.649999999994"/>
    <n v="62490.404098360654"/>
    <n v="4000000"/>
    <n v="49375.649999999994"/>
    <n v="62490.404098360654"/>
    <n v="0"/>
    <m/>
    <n v="4000000"/>
    <n v="49375.65"/>
    <n v="62490.404098360654"/>
    <n v="4000000"/>
    <n v="49375.65"/>
    <n v="62490.404098360654"/>
    <s v="50kg DCP Extinguish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207.5336748633872"/>
    <n v="5207.5336748633872"/>
    <n v="5207.5336748633872"/>
    <n v="5207.5336748633872"/>
    <n v="5207.5336748633872"/>
    <n v="5207.5336748633872"/>
    <n v="5207.5336748633872"/>
    <n v="5207.5336748633872"/>
    <n v="5207.5336748633872"/>
    <n v="5207.5336748633872"/>
    <n v="5207.5336748633872"/>
    <n v="5207.5336748633872"/>
    <n v="62490.404098360632"/>
    <n v="18747.121229508197"/>
  </r>
  <r>
    <n v="112974"/>
    <s v="PWC GENERAL OVERHEAD"/>
    <n v="112974"/>
    <s v="PWC GENERAL OVERHEAD (LABOUR CONTRACT)"/>
    <s v="IRETI OMOTOSO"/>
    <s v="PRODUCTION"/>
    <n v="415002"/>
    <n v="4150"/>
    <s v="G&amp;A"/>
    <s v="BASE JV"/>
    <s v="PRODUCTION"/>
    <s v="PRODUCTION"/>
    <x v="6"/>
    <s v="Asset Management Integration Lead"/>
    <s v="COOKEY, GABRIEL"/>
    <s v="RICHARD.ITENE@SHELL.COM"/>
    <x v="0"/>
    <s v="OPEX"/>
    <s v="NON SAL"/>
    <s v="N/A"/>
    <s v="N/A"/>
    <s v="C_OPSE_OIL_Z11"/>
    <s v="P231 Production Operations"/>
    <s v="S7200 Services"/>
    <s v="A2110 Production Operations"/>
    <n v="271893.46999999997"/>
    <n v="210833.15999999997"/>
    <n v="74993883.357152745"/>
    <n v="0"/>
    <n v="245881.58477754999"/>
    <n v="74993883.357152745"/>
    <n v="0"/>
    <n v="245881.58477754999"/>
    <n v="0"/>
    <m/>
    <n v="74993883.35715276"/>
    <n v="0"/>
    <n v="245881.58477755004"/>
    <n v="77744739.852649957"/>
    <n v="0"/>
    <n v="254900.78640213099"/>
    <s v="Provision for Production IT support services @N9,411,690 anually, 3 Persons Required."/>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490.132064795831"/>
    <n v="20490.132064795831"/>
    <n v="20490.132064795831"/>
    <n v="20490.132064795831"/>
    <n v="20490.132064795831"/>
    <n v="20490.132064795831"/>
    <n v="20490.132064795831"/>
    <n v="20490.132064795831"/>
    <n v="20490.132064795831"/>
    <n v="20490.132064795831"/>
    <n v="20490.132064795831"/>
    <n v="20490.132064795831"/>
    <n v="245881.58477754993"/>
    <n v="73764.47543326499"/>
  </r>
  <r>
    <s v="O.NG.PBW.ECF.CGC.71300"/>
    <s v="PBW ESCRAVOS BEACH F/S FACIL  COMMUNITY GENERATOR OPERATE"/>
    <n v="113022"/>
    <s v="PWB COMMUNITY GENERATOR OPERATE  (CD - ELECTRIFICATION)"/>
    <s v="IRETI OMOTOSO"/>
    <s v="PRODUCTION"/>
    <n v="415008"/>
    <n v="4150"/>
    <s v="CDPA"/>
    <s v="BASE JV"/>
    <s v="PRODUCTION"/>
    <s v="PRODUCTION"/>
    <x v="6"/>
    <s v="Asset Management Integration Lead"/>
    <s v="COOKEY, GABRIEL"/>
    <s v="OLALEKAN.L.DANIEL@SHELL.COM"/>
    <x v="0"/>
    <s v="OPEX"/>
    <s v="NON SAL"/>
    <s v="N/A"/>
    <s v="N/A"/>
    <s v="N/A"/>
    <s v="P231 Production Operations"/>
    <s v="S7200 Services"/>
    <s v="A2110 Production Operations"/>
    <n v="32881.569999999992"/>
    <n v="325423.6600000000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TF.CGC.71300"/>
    <s v="PBW OTUMARA F/S FACIL COMMUNITY GENERATOR OPERATE"/>
    <n v="113022"/>
    <s v="PWB COMMUNITY GENERATOR OPERATE  (CD - ELECTRIFICATION)"/>
    <s v="IRETI OMOTOSO"/>
    <s v="PRODUCTION"/>
    <n v="415008"/>
    <n v="4150"/>
    <s v="CDPA"/>
    <s v="BASE JV"/>
    <s v="PRODUCTION"/>
    <s v="PRODUCTION"/>
    <x v="6"/>
    <s v="Asset Management Integration Lead"/>
    <s v="COOKEY, GABRIEL"/>
    <s v="OLALEKAN.L.DANIEL@SHELL.COM"/>
    <x v="0"/>
    <s v="OPEX"/>
    <s v="NON SAL"/>
    <s v="N/A"/>
    <s v="N/A"/>
    <s v="N/A"/>
    <s v="P231 Production Operations"/>
    <s v="S7200 Services"/>
    <s v="A2110 Production Operations"/>
    <n v="49307.569999999992"/>
    <n v="519905.1000000000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SHF.CGC.71300"/>
    <s v="PBW SAGHARA F/S FACIL  COMMUNITY GENERATOR OPERATE"/>
    <n v="113022"/>
    <s v="PWB COMMUNITY GENERATOR OPERATE  (CD - ELECTRIFICATION)"/>
    <s v="IRETI OMOTOSO"/>
    <s v="PRODUCTION"/>
    <n v="415008"/>
    <n v="4150"/>
    <s v="CDPA"/>
    <s v="BASE JV"/>
    <s v="PRODUCTION"/>
    <s v="PRODUCTION"/>
    <x v="6"/>
    <s v="Asset Management Integration Lead"/>
    <s v="COOKEY, GABRIEL"/>
    <s v="OLALEKAN.L.DANIEL@SHELL.COM"/>
    <x v="0"/>
    <s v="OPEX"/>
    <s v="NON SAL"/>
    <s v="N/A"/>
    <s v="N/A"/>
    <s v="N/A"/>
    <s v="P231 Production Operations"/>
    <s v="S7200 Services"/>
    <s v="A2110 Production Operations"/>
    <n v="-6054.44"/>
    <n v="88432.950000000012"/>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83"/>
    <s v="OVERHEADS, PN PEB"/>
    <n v="112983"/>
    <s v="OVERHEADS, PN PEB ALLOWANCES AND GENERAL OVERHEADS (ADMIN SERVICES COST)"/>
    <s v="IRETI OMOTOSO"/>
    <s v="PRODUCTION"/>
    <n v="415002"/>
    <n v="4150"/>
    <s v="G&amp;A"/>
    <s v="BASE JV"/>
    <s v="PRODUCTION"/>
    <s v="PRODUCTION"/>
    <x v="5"/>
    <s v="Asset Management Integration Lead"/>
    <s v="AZUBUIKE, JOHN"/>
    <s v="JULIUS.OHALLEM@SHELL.COM"/>
    <x v="0"/>
    <s v="OPEX"/>
    <s v="NON SAL"/>
    <s v="N/A"/>
    <s v="N/A"/>
    <s v="N/A"/>
    <s v="P231 Production Operations"/>
    <s v="S7200 Services"/>
    <s v="A2110 Production Operations"/>
    <n v="-2.5999999999999996"/>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0260"/>
    <s v="GENERALOVERHEADSWAMP1WEST"/>
    <n v="113025"/>
    <s v="PWB GENERAL OVERHEAD (ADMIN SERVICES)"/>
    <s v="IRETI OMOTOSO"/>
    <s v="PRODUCTION"/>
    <n v="415002"/>
    <n v="4150"/>
    <s v="G&amp;A"/>
    <s v="BASE JV"/>
    <s v="PRODUCTION"/>
    <s v="PRODUCTION"/>
    <x v="6"/>
    <s v="Asset Management Integration Lead"/>
    <s v="COOKEY, GABRIEL"/>
    <s v="RICHARD.ITENE@SHELL.COM"/>
    <x v="0"/>
    <s v="OPEX"/>
    <s v="NON SAL"/>
    <s v="N/A"/>
    <s v="N/A"/>
    <s v="N/A"/>
    <s v="P231 Production Operations"/>
    <s v="S7200 Services"/>
    <s v="A2110 Production Operations"/>
    <n v="-0.02"/>
    <n v="586.22"/>
    <n v="0"/>
    <n v="0"/>
    <n v="0"/>
    <n v="0"/>
    <n v="0"/>
    <n v="0"/>
    <n v="0"/>
    <m/>
    <n v="9811640"/>
    <n v="0"/>
    <n v="32169.311475409835"/>
    <n v="5819820.1216930225"/>
    <n v="0"/>
    <n v="19081.377448173844"/>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85"/>
    <s v="PEB HSE COMPLIANCE"/>
    <n v="112985"/>
    <s v="PEB HSE COMPLIANCE (WASTE MANAGEMENT )"/>
    <s v="IRETI OMOTOSO"/>
    <s v="PRODUCTION"/>
    <n v="415006"/>
    <n v="4150"/>
    <s v="HSE"/>
    <s v="BASE JV"/>
    <s v="PRODUCTION"/>
    <s v="PRODUCTION"/>
    <x v="5"/>
    <s v="Asset Management Integration Lead"/>
    <s v="AZUBUIKE, JOHN"/>
    <s v="SUNDAY.OTUU@SHELL.COM"/>
    <x v="0"/>
    <s v="OPEX"/>
    <s v="NON SAL"/>
    <s v="N/A"/>
    <s v="N/A"/>
    <s v="N/A"/>
    <s v="P236.02 HSE"/>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86"/>
    <s v="PEC HSE COMPLIANCE"/>
    <n v="112986"/>
    <s v="PEC HSE COMPLIANCE (WASTE MANAGEMENT )"/>
    <s v="IRETI OMOTOSO"/>
    <s v="PRODUCTION"/>
    <n v="415006"/>
    <n v="4150"/>
    <s v="HSE"/>
    <s v="BASE JV"/>
    <s v="PRODUCTION"/>
    <s v="PRODUCTION"/>
    <x v="5"/>
    <s v="Asset Management Integration Lead"/>
    <s v="AZUBUIKE, JOHN"/>
    <s v="JACOB.OGOGO@SHELL.COM"/>
    <x v="0"/>
    <s v="OPEX"/>
    <s v="NON SAL"/>
    <s v="N/A"/>
    <s v="N/A"/>
    <s v="C_OPSE_OIL_Z11"/>
    <s v="P236.02 HSE"/>
    <s v="S7200 Services"/>
    <s v="A2110 Production Operations"/>
    <n v="76152.319999999992"/>
    <n v="203408.65000000002"/>
    <n v="12263999.999999998"/>
    <n v="18000"/>
    <n v="58209.836065573763"/>
    <n v="12263999.999999998"/>
    <n v="18000"/>
    <n v="58209.836065573763"/>
    <n v="0"/>
    <m/>
    <n v="12263999.999999998"/>
    <n v="18000"/>
    <n v="58209.836065573771"/>
    <n v="11951294.764233897"/>
    <n v="18000"/>
    <n v="57184.572997488183"/>
    <s v="Waste evacuated quarterly from 3 locations (Soku GP, Soku FS ans Oloma FS) in Swamp 1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850.8196721311469"/>
    <n v="4850.8196721311469"/>
    <n v="4850.8196721311469"/>
    <n v="4850.8196721311469"/>
    <n v="4850.8196721311469"/>
    <n v="4850.8196721311469"/>
    <n v="4850.8196721311469"/>
    <n v="4850.8196721311469"/>
    <n v="4850.8196721311469"/>
    <n v="4850.8196721311469"/>
    <n v="4850.8196721311469"/>
    <n v="4850.8196721311469"/>
    <n v="58209.836065573763"/>
    <n v="17462.950819672129"/>
  </r>
  <r>
    <n v="101623"/>
    <s v="PWB GENERAL SALARY &amp; WAGES              "/>
    <n v="113025"/>
    <s v="PWB GENERAL OVERHEAD (ADMIN SERVICES)"/>
    <s v="IRETI OMOTOSO"/>
    <s v="PRODUCTION"/>
    <n v="415002"/>
    <n v="4150"/>
    <s v="G&amp;A"/>
    <s v="BASE JV"/>
    <s v="PRODUCTION"/>
    <s v="PRODUCTION"/>
    <x v="6"/>
    <s v="Asset Management Integration Lead"/>
    <s v="COOKEY, GABRIEL"/>
    <s v="RICHARD.ITENE@SHELL.COM"/>
    <x v="0"/>
    <s v="OPEX"/>
    <s v="NON SAL"/>
    <s v="N/A"/>
    <s v="N/A"/>
    <s v="N/A"/>
    <s v="P231 Production Operations"/>
    <s v="S7200 Services"/>
    <s v="A2110 Production Operations"/>
    <n v="850.3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2991"/>
    <s v="GENERAL OVERHEADS OKOLOMA"/>
    <n v="112991"/>
    <s v="AFAM GRF OPERATION OVERHEADS (ICT - INFRASTRUCTURE)"/>
    <s v="IRETI OMOTOSO"/>
    <s v="PRODUCTION"/>
    <n v="414003"/>
    <n v="4140"/>
    <s v="GAS"/>
    <s v="DOMGAS/IPP"/>
    <s v="PRODUCTION"/>
    <s v="PRODUCTION"/>
    <x v="1"/>
    <s v="Asset Management Integration Lead"/>
    <s v="ADEDIRAN, ADEWALE"/>
    <s v="DENNIS.ONYEBUCHIE@SHELL.COM"/>
    <x v="0"/>
    <s v="OPEX"/>
    <s v="NON SAL"/>
    <s v="N/A"/>
    <s v="N/A"/>
    <s v="C_OPSE_OIL_Z11"/>
    <s v="P234 Power Operations"/>
    <s v="S7200 Services"/>
    <s v="A2110 Production Operations"/>
    <n v="7968.4500000000007"/>
    <n v="110"/>
    <n v="2832000"/>
    <n v="9000"/>
    <n v="18285.245901639344"/>
    <n v="2832000"/>
    <n v="9000"/>
    <n v="18285.245901639344"/>
    <n v="0"/>
    <m/>
    <n v="2832000"/>
    <n v="9000"/>
    <n v="18285.245901639344"/>
    <n v="2832000"/>
    <n v="9000"/>
    <n v="18285.245901639344"/>
    <s v="Service charge for tetra phones -payment for call charg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23.7704918032787"/>
    <n v="1523.7704918032787"/>
    <n v="1523.7704918032787"/>
    <n v="1523.7704918032787"/>
    <n v="1523.7704918032787"/>
    <n v="1523.7704918032787"/>
    <n v="1523.7704918032787"/>
    <n v="1523.7704918032787"/>
    <n v="1523.7704918032787"/>
    <n v="1523.7704918032787"/>
    <n v="1523.7704918032787"/>
    <n v="1523.7704918032787"/>
    <n v="18285.245901639348"/>
    <n v="5485.5737704918029"/>
  </r>
  <r>
    <n v="113025"/>
    <s v="PWB GENERAL OVERHEAD"/>
    <n v="113025"/>
    <s v="PWB GENERAL OVERHEAD (ADMIN SERVICES)"/>
    <s v="IRETI OMOTOSO"/>
    <s v="PRODUCTION"/>
    <n v="415002"/>
    <n v="4150"/>
    <s v="G&amp;A"/>
    <s v="BASE JV"/>
    <s v="PRODUCTION"/>
    <s v="PRODUCTION"/>
    <x v="6"/>
    <s v="Asset Management Integration Lead"/>
    <s v="COOKEY, GABRIEL"/>
    <s v="RICHARD.ITENE@SHELL.COM"/>
    <x v="0"/>
    <s v="OPEX"/>
    <s v="NON SAL"/>
    <s v="N/A"/>
    <s v="N/A"/>
    <s v="C_OPSE_OIL_Z11"/>
    <s v="P231 Production Operations"/>
    <s v="S7200 Services"/>
    <s v="A2110 Production Operations"/>
    <n v="52572.49"/>
    <n v="38296.230000000003"/>
    <n v="9811640"/>
    <n v="0"/>
    <n v="32169.311475409835"/>
    <n v="9811640"/>
    <n v="0"/>
    <n v="32169.311475409835"/>
    <n v="0"/>
    <m/>
    <n v="0"/>
    <n v="0"/>
    <n v="0"/>
    <n v="0"/>
    <n v="0"/>
    <n v="0"/>
    <s v="A4 Printing pap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80.7759562841529"/>
    <n v="2680.7759562841529"/>
    <n v="2680.7759562841529"/>
    <n v="2680.7759562841529"/>
    <n v="2680.7759562841529"/>
    <n v="2680.7759562841529"/>
    <n v="2680.7759562841529"/>
    <n v="2680.7759562841529"/>
    <n v="2680.7759562841529"/>
    <n v="2680.7759562841529"/>
    <n v="2680.7759562841529"/>
    <n v="2680.7759562841529"/>
    <n v="32169.311475409835"/>
    <n v="9650.7934426229494"/>
  </r>
  <r>
    <n v="113026"/>
    <s v="PWC COMMUNITY GENERATOR OPERATE "/>
    <n v="113026"/>
    <s v="PWC COMMUNITY GENERATOR OPERATE  (CD - ELECTRIFICATION)"/>
    <s v="IRETI OMOTOSO"/>
    <s v="PRODUCTION"/>
    <n v="415008"/>
    <n v="4150"/>
    <s v="CDPA"/>
    <s v="BASE JV"/>
    <s v="PRODUCTION"/>
    <s v="PRODUCTION"/>
    <x v="6"/>
    <s v="Asset Management Integration Lead"/>
    <s v="COOKEY, GABRIEL"/>
    <s v="GODWIN.IKPEFURAN@SHELL.COM"/>
    <x v="0"/>
    <s v="OPEX"/>
    <s v="NON SAL"/>
    <s v="N/A"/>
    <s v="N/A"/>
    <s v="C_OPSE_OIL_Z11"/>
    <s v="P231 Production Operations"/>
    <s v="S7200 Services"/>
    <s v="A2110 Production Operations"/>
    <n v="375146.3"/>
    <n v="-77552.679999999993"/>
    <n v="391330232.48400009"/>
    <n v="0"/>
    <n v="1283049.9425704922"/>
    <n v="391330232.48400009"/>
    <n v="0"/>
    <n v="1283049.9425704922"/>
    <n v="0"/>
    <m/>
    <n v="391330232.48399991"/>
    <n v="0"/>
    <n v="1283049.9425704915"/>
    <n v="376415808.56399995"/>
    <n v="0"/>
    <n v="1234150.1920131147"/>
    <s v="Payment for QA/QC inspector s for community Generator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6920.82854754101"/>
    <n v="106920.82854754101"/>
    <n v="106920.82854754101"/>
    <n v="106920.82854754101"/>
    <n v="106920.82854754101"/>
    <n v="106920.82854754101"/>
    <n v="106920.82854754101"/>
    <n v="106920.82854754101"/>
    <n v="106920.82854754101"/>
    <n v="106920.82854754101"/>
    <n v="106920.82854754101"/>
    <n v="106920.82854754101"/>
    <n v="1283049.9425704924"/>
    <n v="384914.98277114762"/>
  </r>
  <r>
    <n v="112998"/>
    <s v="PEC GENERAL OVERHEAD"/>
    <n v="112998"/>
    <s v="PEC GENERAL OVERHEAD -  (AVIATION)"/>
    <s v="IRETI OMOTOSO"/>
    <s v="PRODUCTION"/>
    <n v="415003"/>
    <n v="4150"/>
    <s v="G&amp;A"/>
    <s v="BASE JV"/>
    <s v="PRODUCTION"/>
    <s v="PRODUCTION"/>
    <x v="5"/>
    <s v="Asset Management Integration Lead"/>
    <s v="AZUBUIKE, JOHN"/>
    <s v="CHIKEZIE.ODINAKA@SHELL.COM"/>
    <x v="0"/>
    <s v="OPEX"/>
    <s v="NON SAL"/>
    <s v="N/A"/>
    <s v="N/A"/>
    <s v="C_OPSE_OIL_Z11"/>
    <s v="P231 Production Operations"/>
    <s v="S7200 Services"/>
    <s v="A2110 Production Operations"/>
    <n v="3725.31"/>
    <n v="11738.49"/>
    <n v="2880000"/>
    <n v="60000"/>
    <n v="69442.62295081967"/>
    <n v="2880000"/>
    <n v="60000"/>
    <n v="69442.62295081967"/>
    <n v="0"/>
    <m/>
    <n v="2880000"/>
    <n v="60000"/>
    <n v="69442.62295081967"/>
    <n v="2938040.0348472698"/>
    <n v="70646.018277090348"/>
    <n v="80278.936424130574"/>
    <s v="Provison of International flights( $3,500) for 10% of staff for Seminars outside PH, management Conferences &amp; Courses, Business Travel Allowance( $200), Winter Jackets, etc.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786.8852459016389"/>
    <n v="5786.8852459016389"/>
    <n v="5786.8852459016389"/>
    <n v="5786.8852459016389"/>
    <n v="5786.8852459016389"/>
    <n v="5786.8852459016389"/>
    <n v="5786.8852459016389"/>
    <n v="5786.8852459016389"/>
    <n v="5786.8852459016389"/>
    <n v="5786.8852459016389"/>
    <n v="5786.8852459016389"/>
    <n v="5786.8852459016389"/>
    <n v="69442.622950819685"/>
    <n v="20832.7868852459"/>
  </r>
  <r>
    <n v="113000"/>
    <s v="PWC GENERAL OVERHEAD"/>
    <n v="113000"/>
    <s v="PWC GENERAL OVERHEAD (AVIATION)"/>
    <s v="IRETI OMOTOSO"/>
    <s v="PRODUCTION"/>
    <n v="415002"/>
    <n v="4150"/>
    <s v="PMM"/>
    <s v="BASE JV"/>
    <s v="PRODUCTION"/>
    <s v="PRODUCTION"/>
    <x v="6"/>
    <s v="Asset Management Integration Lead"/>
    <s v="COOKEY, GABRIEL"/>
    <s v="RICHARD.ITENE@SHELL.COM"/>
    <x v="0"/>
    <s v="OPEX"/>
    <s v="NON SAL"/>
    <s v="N/A"/>
    <s v="N/A"/>
    <s v="C_OPSE_OIL_Z11"/>
    <s v="P231 Production Operations"/>
    <s v="S7200 Services"/>
    <s v="A2110 Production Operations"/>
    <n v="2933.6"/>
    <n v="58005"/>
    <n v="4560000"/>
    <n v="0"/>
    <n v="14950.819672131147"/>
    <n v="4560000"/>
    <n v="0"/>
    <n v="14950.819672131147"/>
    <n v="0"/>
    <m/>
    <n v="4560000"/>
    <n v="0"/>
    <n v="14950.819672131149"/>
    <n v="4651896.7218415113"/>
    <n v="0"/>
    <n v="15252.120399480365"/>
    <s v="provsion for 3 persons flight from PHC to Lagos for NAPIMS Engagement (Cash Call rejection and Other related Engagement using Chater flight rate of N85,000 for return ticket 12 times a yea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45.9016393442621"/>
    <n v="1245.9016393442621"/>
    <n v="1245.9016393442621"/>
    <n v="1245.9016393442621"/>
    <n v="1245.9016393442621"/>
    <n v="1245.9016393442621"/>
    <n v="1245.9016393442621"/>
    <n v="1245.9016393442621"/>
    <n v="1245.9016393442621"/>
    <n v="1245.9016393442621"/>
    <n v="1245.9016393442621"/>
    <n v="1245.9016393442621"/>
    <n v="14950.819672131141"/>
    <n v="4485.2459016393441"/>
  </r>
  <r>
    <n v="113002"/>
    <s v="GENERAL OVERHEADS OKOLOMA"/>
    <n v="113002"/>
    <s v="AFAM GRF OPERATION OVERHEADS (ACCIDENT PREVENTION &amp; INVESTIGATION)"/>
    <s v="IRETI OMOTOSO"/>
    <s v="PRODUCTION"/>
    <n v="414003"/>
    <n v="4140"/>
    <s v="GAS"/>
    <s v="DOMGAS/IPP"/>
    <s v="PRODUCTION"/>
    <s v="PRODUCTION"/>
    <x v="1"/>
    <s v="Asset Management Integration Lead"/>
    <s v="ADEDIRAN, ADEWALE"/>
    <s v="DENNIS.ONYEBUCHIE@SHELL.COM"/>
    <x v="0"/>
    <s v="OPEX"/>
    <s v="NON SAL"/>
    <s v="N/A"/>
    <s v="N/A"/>
    <s v="C_OPSE_OIL_Z11"/>
    <s v="P234 Power Operations"/>
    <s v="S7200 Services"/>
    <s v="A2110 Production Operations"/>
    <n v="16255.970000000001"/>
    <n v="-3.0000000000001137E-2"/>
    <n v="126000"/>
    <n v="60660"/>
    <n v="61073.114754098358"/>
    <n v="126000"/>
    <n v="60660"/>
    <n v="61073.114754098358"/>
    <n v="0"/>
    <m/>
    <n v="126000"/>
    <n v="60660.000000000007"/>
    <n v="61073.114754098366"/>
    <n v="122716.59502445591"/>
    <n v="61609.489327995005"/>
    <n v="62011.838819878467"/>
    <s v="Provision of safety shoe for  90 nos OKGP staff personne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089.4262295081962"/>
    <n v="5089.4262295081962"/>
    <n v="5089.4262295081962"/>
    <n v="5089.4262295081962"/>
    <n v="5089.4262295081962"/>
    <n v="5089.4262295081962"/>
    <n v="5089.4262295081962"/>
    <n v="5089.4262295081962"/>
    <n v="5089.4262295081962"/>
    <n v="5089.4262295081962"/>
    <n v="5089.4262295081962"/>
    <n v="5089.4262295081962"/>
    <n v="61073.114754098344"/>
    <n v="18321.934426229505"/>
  </r>
  <r>
    <n v="113003"/>
    <s v="PNP CORPORATE MTCE SYSTEMS MANAGEMENT"/>
    <n v="113003"/>
    <s v="OVERHEADS, PNPM MAINTENANCE SYSTEMS (LABOUR CONTRACTOR)"/>
    <s v="IRETI OMOTOSO"/>
    <s v="PRODUCTION"/>
    <n v="415004"/>
    <n v="4150"/>
    <s v="G&amp;A"/>
    <s v="BASE JV"/>
    <s v="PRODUCTION"/>
    <s v="PRODUCTION"/>
    <x v="3"/>
    <s v="Manager, Turnaround &amp; Maintenance Execution"/>
    <s v="OLALEYE, OLAYEMI"/>
    <s v="OLAKUNLE.AJAYI@SHELL.COM"/>
    <x v="0"/>
    <s v="OPEX"/>
    <s v="NON SAL"/>
    <s v="N/A"/>
    <s v="N/A"/>
    <s v="C_OPSE_OIL_Z11"/>
    <s v="P233 Facilities Maintenance"/>
    <s v="S7200 Services"/>
    <s v="A2170 Direct Mngt and Overheads"/>
    <n v="882370.07000000007"/>
    <n v="621564.29999999993"/>
    <n v="404640000"/>
    <n v="0"/>
    <n v="1326688.524590164"/>
    <n v="404640000"/>
    <n v="0"/>
    <n v="1326688.524590164"/>
    <n v="0"/>
    <n v="0"/>
    <n v="404640000"/>
    <n v="0"/>
    <n v="1326688.524590164"/>
    <n v="436997150.93782002"/>
    <n v="0"/>
    <n v="1432777.5440584263"/>
    <s v="Nigerian Contract Services  to support CMMS/TIV/Document Control, - 8persons @ average of N700K/mt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0557.37704918033"/>
    <n v="110557.37704918033"/>
    <n v="110557.37704918033"/>
    <n v="110557.37704918033"/>
    <n v="110557.37704918033"/>
    <n v="110557.37704918033"/>
    <n v="110557.37704918033"/>
    <n v="110557.37704918033"/>
    <n v="110557.37704918033"/>
    <n v="110557.37704918033"/>
    <n v="110557.37704918033"/>
    <n v="110557.37704918033"/>
    <n v="1326688.524590164"/>
    <n v="398006.55737704918"/>
  </r>
  <r>
    <s v="O.NG.PCW.TNF.CGC.71300"/>
    <s v="PCW TUNU F/S FACIL COMMUNITY GENERATOR OPERATE"/>
    <n v="113026"/>
    <s v="PWC COMMUNITY GENERATOR OPERATE  (CD - ELECTRIFICATION)"/>
    <s v="IRETI OMOTOSO"/>
    <s v="PRODUCTION"/>
    <n v="415008"/>
    <n v="4150"/>
    <s v="CDPA"/>
    <s v="BASE JV"/>
    <s v="PRODUCTION"/>
    <s v="PRODUCTION"/>
    <x v="6"/>
    <s v="Asset Management Integration Lead"/>
    <s v="COOKEY, GABRIEL"/>
    <s v="GODWIN.IKPEFURAN@SHELL.COM"/>
    <x v="0"/>
    <s v="OPEX"/>
    <s v="NON SAL"/>
    <s v="N/A"/>
    <s v="N/A"/>
    <s v="N/A"/>
    <s v="P231 Production Operations"/>
    <s v="S7200 Services"/>
    <s v="A2110 Production Operations"/>
    <n v="-144670.96999999997"/>
    <n v="1544838.38"/>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07"/>
    <s v="OVERHEADS EPG-PE"/>
    <n v="113007"/>
    <s v="OVERHEADS EPG-PE (ACCIDENT PREV) (ACCIDENT PREVENTION &amp; INVESTIGATION)"/>
    <s v="IRETI OMOTOSO"/>
    <s v="PRODUCTION"/>
    <n v="415006"/>
    <n v="4150"/>
    <s v="HSE"/>
    <s v="BASE JV"/>
    <s v="PRODUCTION"/>
    <s v="PRODUCTION"/>
    <x v="1"/>
    <s v="Asset Management Integration Lead"/>
    <s v="ADEDIRAN, ADEWALE"/>
    <s v="OLADELE.LADAPO@SHELL.COM"/>
    <x v="0"/>
    <s v="OPEX"/>
    <s v="NON SAL"/>
    <s v="N/A"/>
    <s v="N/A"/>
    <s v="C_OPSE_OIL_Z11"/>
    <s v="P231 Production Operations"/>
    <s v="S7200 Services"/>
    <s v="A2110 Production Operations"/>
    <n v="0"/>
    <n v="20.52"/>
    <n v="179399.99999999997"/>
    <n v="0"/>
    <n v="588.19672131147536"/>
    <n v="179399.99999999997"/>
    <n v="0"/>
    <n v="588.19672131147536"/>
    <n v="0"/>
    <m/>
    <n v="179399.99999999997"/>
    <n v="0"/>
    <n v="588.19672131147536"/>
    <n v="174725.05672529672"/>
    <n v="0"/>
    <n v="572.86903844359574"/>
    <s v="  Accident prevention &amp; investigation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9.016393442622942"/>
    <n v="49.016393442622942"/>
    <n v="49.016393442622942"/>
    <n v="49.016393442622942"/>
    <n v="49.016393442622942"/>
    <n v="49.016393442622942"/>
    <n v="49.016393442622942"/>
    <n v="49.016393442622942"/>
    <n v="49.016393442622942"/>
    <n v="49.016393442622942"/>
    <n v="49.016393442622942"/>
    <n v="49.016393442622942"/>
    <n v="588.19672131147524"/>
    <n v="176.4590163934426"/>
  </r>
  <r>
    <n v="113029"/>
    <s v="PWC GENERAL OVERHEAD"/>
    <n v="113029"/>
    <s v="PWC GENERAL OVERHEAD (INDIRECT FIELD COSTS)"/>
    <s v="IRETI OMOTOSO"/>
    <s v="PRODUCTION"/>
    <n v="414001"/>
    <n v="4140"/>
    <s v="G&amp;A"/>
    <s v="BASE JV"/>
    <s v="PRODUCTION"/>
    <s v="PRODUCTION"/>
    <x v="6"/>
    <s v="Asset Management Integration Lead"/>
    <s v="COOKEY, GABRIEL"/>
    <s v="RICHARD.ITENE@SHELL.COM"/>
    <x v="0"/>
    <s v="OPEX"/>
    <s v="NON SAL"/>
    <s v="N/A"/>
    <s v="N/A"/>
    <s v="C_OPSE_OIL_Z11"/>
    <s v="P231 Production Operations"/>
    <s v="S7200 Services"/>
    <s v="A2110 Production Operations"/>
    <n v="10030.58"/>
    <n v="6152.73"/>
    <n v="2740000"/>
    <n v="6780"/>
    <n v="15763.606557377048"/>
    <n v="2740000"/>
    <n v="6780"/>
    <n v="15763.606557377048"/>
    <n v="0"/>
    <m/>
    <n v="2740000"/>
    <n v="6779.9999999999991"/>
    <n v="15763.606557377048"/>
    <n v="1909555.6109735721"/>
    <n v="6779.9999999999991"/>
    <n v="13040.83806876581"/>
    <s v="Funding of Staff away day/Team building Event, (T-Shirt &amp; Face Cap for 200 Staff @ 4,500 =N900,000, all incusive Catering services for 200 staff @ N5,500=N1,100,000. Hiring of Hall/Decoration/Chair/ Video&amp;Camera Services =N500,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13.6338797814205"/>
    <n v="1313.6338797814205"/>
    <n v="1313.6338797814205"/>
    <n v="1313.6338797814205"/>
    <n v="1313.6338797814205"/>
    <n v="1313.6338797814205"/>
    <n v="1313.6338797814205"/>
    <n v="1313.6338797814205"/>
    <n v="1313.6338797814205"/>
    <n v="1313.6338797814205"/>
    <n v="1313.6338797814205"/>
    <n v="1313.6338797814205"/>
    <n v="15763.606557377047"/>
    <n v="4729.0819672131147"/>
  </r>
  <r>
    <n v="113064"/>
    <s v="PWA - GENERAL OVERHEAD - FIELD O/H"/>
    <n v="113029"/>
    <s v="PWC GENERAL OVERHEAD (INDIRECT FIELD COSTS)"/>
    <s v="IRETI OMOTOSO"/>
    <s v="PRODUCTION"/>
    <n v="414001"/>
    <n v="4140"/>
    <s v="G&amp;A"/>
    <s v="BASE JV"/>
    <s v="PRODUCTION"/>
    <s v="PRODUCTION"/>
    <x v="6"/>
    <s v="Asset Management Integration Lead"/>
    <s v="COOKEY, GABRIEL"/>
    <s v="RICHARD.ITEN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0830"/>
    <s v="GENERAL OVERHEAD S2                     "/>
    <n v="113037"/>
    <s v="OVERHEADS, PN PEB ALLOWANCES AND GENERAL OVERHEADS (HOTELS AND TRAVEL)"/>
    <s v="IRETI OMOTOSO"/>
    <s v="PRODUCTION"/>
    <n v="415002"/>
    <n v="4150"/>
    <s v="G&amp;A"/>
    <s v="BASE JV"/>
    <s v="PRODUCTION"/>
    <s v="PRODUCTION"/>
    <x v="5"/>
    <s v="Asset Management Integration Lead"/>
    <s v="AZUBUIKE, JOHN"/>
    <s v="CHIKEZIE.ODINAKA@SHELL.COM"/>
    <x v="0"/>
    <s v="OPEX"/>
    <s v="NON SAL"/>
    <s v="N/A"/>
    <s v="N/A"/>
    <s v="N/A"/>
    <s v="P231 Production Operations"/>
    <s v="S7200 Services"/>
    <s v="A2110 Production Operations"/>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633"/>
    <s v="SWAMP2GENERALOVERHEADSEAST"/>
    <n v="113037"/>
    <s v="OVERHEADS, PN PEB ALLOWANCES AND GENERAL OVERHEADS (HOTELS AND TRAVEL)"/>
    <s v="IRETI OMOTOSO"/>
    <s v="PRODUCTION"/>
    <n v="415002"/>
    <n v="4150"/>
    <s v="G&amp;A"/>
    <s v="BASE JV"/>
    <s v="PRODUCTION"/>
    <s v="PRODUCTION"/>
    <x v="5"/>
    <s v="Asset Management Integration Lead"/>
    <s v="AZUBUIKE, JOHN"/>
    <s v="CHIKEZIE.ODINAKA@SHELL.COM"/>
    <x v="0"/>
    <s v="OPEX"/>
    <s v="NON SAL"/>
    <s v="N/A"/>
    <s v="N/A"/>
    <s v="N/A"/>
    <s v="P231 Production Operations"/>
    <s v="S7200 Services"/>
    <s v="A2110 Production Operations"/>
    <n v="-7811.93"/>
    <n v="3456.39"/>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15"/>
    <s v="PEC GENERAL OVERHEAD"/>
    <n v="113015"/>
    <s v="PEC GENERAL OVERHEAD -  (INDIRECT PRODUCTION &amp; FIELD OVERHEAD – OIL (ONSHORE))"/>
    <s v="IRETI OMOTOSO"/>
    <s v="PRODUCTION"/>
    <n v="414001"/>
    <n v="4140"/>
    <s v="G&amp;A"/>
    <s v="BASE JV"/>
    <s v="PRODUCTION"/>
    <s v="PRODUCTION"/>
    <x v="5"/>
    <s v="Asset Management Integration Lead"/>
    <s v="AZUBUIKE, JOHN"/>
    <s v="CHIKEZIE.ODINAKA@SHELL.COM"/>
    <x v="0"/>
    <s v="OPEX"/>
    <s v="NON SAL"/>
    <s v="N/A"/>
    <s v="N/A"/>
    <s v="C_OPSE_OIL_Z11"/>
    <s v="P231 Production Operations"/>
    <s v="S7200 Services"/>
    <s v="A2110 Production Operations"/>
    <n v="15.35"/>
    <n v="0"/>
    <n v="6919999.9999999991"/>
    <n v="5000"/>
    <n v="27688.524590163932"/>
    <n v="6919999.9999999991"/>
    <n v="5000"/>
    <n v="27688.524590163932"/>
    <n v="0"/>
    <m/>
    <n v="6919999.9999999991"/>
    <n v="5000"/>
    <n v="27688.524590163928"/>
    <n v="4478928.0416075327"/>
    <n v="5000"/>
    <n v="19685.009972483713"/>
    <s v="Payment for 3 Awaydays / Team building workshop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07.3770491803275"/>
    <n v="2307.3770491803275"/>
    <n v="2307.3770491803275"/>
    <n v="2307.3770491803275"/>
    <n v="2307.3770491803275"/>
    <n v="2307.3770491803275"/>
    <n v="2307.3770491803275"/>
    <n v="2307.3770491803275"/>
    <n v="2307.3770491803275"/>
    <n v="2307.3770491803275"/>
    <n v="2307.3770491803275"/>
    <n v="2307.3770491803275"/>
    <n v="27688.524590163925"/>
    <n v="8306.5573770491792"/>
  </r>
  <r>
    <n v="113016"/>
    <s v="PEC GENERAL OVERHEAD"/>
    <n v="113016"/>
    <s v="PEC GENERAL OVERHEAD - (LAND TRANSPORT)"/>
    <s v="IRETI OMOTOSO"/>
    <s v="PRODUCTION"/>
    <n v="415003"/>
    <n v="4150"/>
    <s v="PMM"/>
    <s v="BASE JV"/>
    <s v="PRODUCTION"/>
    <s v="PRODUCTION"/>
    <x v="5"/>
    <s v="Asset Management Integration Lead"/>
    <s v="AZUBUIKE, JOHN"/>
    <s v="CHIKEZIE.ODINAKA@SHELL.COM"/>
    <x v="0"/>
    <s v="OPEX"/>
    <s v="NON SAL"/>
    <s v="N/A"/>
    <s v="N/A"/>
    <s v="C_OPSE_OIL_Z11"/>
    <s v="P231 Production Operations"/>
    <s v="S7200 Services"/>
    <s v="A2110 Production Operations"/>
    <n v="58557.049999999996"/>
    <n v="43462.29"/>
    <n v="14966533"/>
    <n v="0"/>
    <n v="49070.6"/>
    <n v="14966533"/>
    <n v="0"/>
    <n v="49070.6"/>
    <n v="0"/>
    <m/>
    <n v="14966533.000000002"/>
    <n v="0"/>
    <n v="49070.600000000006"/>
    <n v="14966533.000000002"/>
    <n v="0"/>
    <n v="49070.600000000006"/>
    <s v="Logistics support for Soku (1-Hilux 4X4), I.A Office ( 1-Hilux 4X4) and BNAG ( 0-Hilux). 2 Hilux X 30 Days X 12 Month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089.2166666666662"/>
    <n v="4089.2166666666662"/>
    <n v="4089.2166666666662"/>
    <n v="4089.2166666666662"/>
    <n v="4089.2166666666662"/>
    <n v="4089.2166666666662"/>
    <n v="4089.2166666666662"/>
    <n v="4089.2166666666662"/>
    <n v="4089.2166666666662"/>
    <n v="4089.2166666666662"/>
    <n v="4089.2166666666662"/>
    <n v="4089.2166666666662"/>
    <n v="49070.6"/>
    <n v="14721.179999999998"/>
  </r>
  <r>
    <n v="113017"/>
    <s v="PNPP GENERAL OVERHEAD"/>
    <n v="113017"/>
    <s v="PNPP GENERAL OVERHEAD (AVIATION)"/>
    <s v="IRETI OMOTOSO"/>
    <s v="PRODUCTION"/>
    <n v="415003"/>
    <n v="4150"/>
    <s v="G&amp;A"/>
    <s v="BASE JV"/>
    <s v="PRODUCTION"/>
    <s v="PRODUCTION"/>
    <x v="0"/>
    <s v="_x0009_Production Support Manager                                                          "/>
    <s v="AGUEGBOH, OBIORA"/>
    <s v="JOHN.OKOJIE@SHELL.COM"/>
    <x v="0"/>
    <s v="OPEX"/>
    <s v="NON SAL"/>
    <s v="N/A"/>
    <s v="N/A"/>
    <s v="N/A"/>
    <s v="P231 Production Operations"/>
    <s v="S7200 Services"/>
    <s v="A2110 Production Operations"/>
    <n v="84775.43"/>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18"/>
    <s v="PN PP PIPELINE SYSTEMS"/>
    <n v="113018"/>
    <s v="PN PP PIPELINE SYSTEMS (ADMIN SERVICES COST)"/>
    <s v="IRETI OMOTOSO"/>
    <s v="PRODUCTION"/>
    <n v="415002"/>
    <n v="4150"/>
    <s v="G&amp;A"/>
    <s v="BASE JV"/>
    <s v="PRODUCTION"/>
    <s v="PRODUCTION"/>
    <x v="0"/>
    <s v="_x0009_Production Support Manager                                                          "/>
    <s v="AGUEGBOH, OBIORA"/>
    <s v="JOHN.OKOJIE@SHELL.COM"/>
    <x v="0"/>
    <s v="OPEX"/>
    <s v="NON SAL"/>
    <s v="N/A"/>
    <s v="N/A"/>
    <s v="N/A"/>
    <s v="P231 Production Operations"/>
    <s v="S7200 Services"/>
    <s v="A2110 Production Operations"/>
    <n v="35103.65"/>
    <n v="1106.6000000000001"/>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19"/>
    <s v="PNPT GENERAL OVERHEAD"/>
    <n v="113019"/>
    <s v="PNPT GENERAL OVERHEAD (AVIATION)"/>
    <s v="IRETI OMOTOSO"/>
    <s v="PRODUCTION"/>
    <n v="415003"/>
    <n v="4150"/>
    <s v="PMM"/>
    <s v="BASE JV"/>
    <s v="PRODUCTION"/>
    <s v="PRODUCTION"/>
    <x v="5"/>
    <s v="Bonny Terminal Installation Manager "/>
    <s v="MBANEFO, DUBEM"/>
    <s v="ANTHONY.I.OBI@SHELL.COM"/>
    <x v="0"/>
    <s v="OPEX"/>
    <s v="NON SAL"/>
    <s v="N/A"/>
    <s v="N/A"/>
    <s v="C_OPSE_OIL_Z11"/>
    <s v="P231 Production Operations"/>
    <s v="S7200 Services"/>
    <s v="A2110 Production Operations"/>
    <n v="104441.95999999999"/>
    <n v="94844.72"/>
    <n v="19380000"/>
    <n v="109920"/>
    <n v="173460.98360655736"/>
    <n v="15692954.999999998"/>
    <n v="89007.72"/>
    <n v="140460.03147540984"/>
    <n v="-33000.952131147526"/>
    <n v="0"/>
    <n v="19380000"/>
    <n v="109920"/>
    <n v="173460.98360655736"/>
    <n v="19770561.06782642"/>
    <n v="109920"/>
    <n v="174741.51169779155"/>
    <s v="20 ad-hoc rotary wings flights (2 per month) required for intervention for the sudden unavailability of the caverton flights, special projects and MFI's. Baseload of 1 rotary wing flight to CLP per week for maintenance (aviation budge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455.081967213113"/>
    <n v="14455.081967213113"/>
    <n v="14455.081967213113"/>
    <n v="14455.081967213113"/>
    <n v="14455.081967213113"/>
    <n v="14455.081967213113"/>
    <n v="14455.081967213113"/>
    <n v="14455.081967213113"/>
    <n v="14455.081967213113"/>
    <n v="14455.081967213113"/>
    <n v="14455.081967213113"/>
    <n v="14455.081967213113"/>
    <n v="173460.98360655736"/>
    <n v="52038.295081967204"/>
  </r>
  <r>
    <n v="113020"/>
    <s v="PNPT GENERAL OVERHEAD"/>
    <n v="113020"/>
    <s v="PNPT GENERAL OVERHEAD (TRAINING)"/>
    <s v="IRETI OMOTOSO"/>
    <s v="PRODUCTION"/>
    <n v="415004"/>
    <n v="4150"/>
    <s v="G&amp;A"/>
    <s v="BASE JV"/>
    <s v="PRODUCTION"/>
    <s v="PRODUCTION"/>
    <x v="5"/>
    <s v="Bonny Terminal Installation Manager "/>
    <s v="MBANEFO, DUBEM"/>
    <s v="ANTHONY.I.OBI@SHELL.COM"/>
    <x v="0"/>
    <s v="OPEX"/>
    <s v="NON SAL"/>
    <s v="N/A"/>
    <s v="N/A"/>
    <s v="C_OPSE_OIL_Z11"/>
    <s v="P231 Production Operations"/>
    <s v="S7200 Services"/>
    <s v="A2110 Production Operations"/>
    <n v="12553.360000000002"/>
    <n v="16458.97"/>
    <n v="7115000.0000000009"/>
    <n v="30000"/>
    <n v="53327.868852459018"/>
    <n v="5761371.25"/>
    <n v="24292.499999999996"/>
    <n v="43182.241803278681"/>
    <n v="-10145.627049180337"/>
    <n v="0"/>
    <n v="7115000.0000000009"/>
    <n v="30000"/>
    <n v="53327.868852459018"/>
    <n v="4496897.921375202"/>
    <n v="35305.21383047042"/>
    <n v="50049.14144153666"/>
    <s v="Facility Specific Training/ Workshop (Yokogawa, Hitachi and ISPS) at the vendors premises for 13 staff 10k per pers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443.9890710382515"/>
    <n v="4443.9890710382515"/>
    <n v="4443.9890710382515"/>
    <n v="4443.9890710382515"/>
    <n v="4443.9890710382515"/>
    <n v="4443.9890710382515"/>
    <n v="4443.9890710382515"/>
    <n v="4443.9890710382515"/>
    <n v="4443.9890710382515"/>
    <n v="4443.9890710382515"/>
    <n v="4443.9890710382515"/>
    <n v="4443.9890710382515"/>
    <n v="53327.868852459032"/>
    <n v="15998.360655737704"/>
  </r>
  <r>
    <n v="113021"/>
    <s v="PTE COMMUNITY RELATIONS"/>
    <n v="113021"/>
    <s v="PTE COMMUNITY RELATIONS (CD - SPORTS )"/>
    <s v="IRETI OMOTOSO"/>
    <s v="PRODUCTION"/>
    <n v="415008"/>
    <n v="4150"/>
    <s v="CDPA"/>
    <s v="BASE JV"/>
    <s v="PRODUCTION"/>
    <s v="PRODUCTION"/>
    <x v="5"/>
    <s v="Bonny Terminal Installation Manager "/>
    <s v="MBANEFO, DUBEM"/>
    <s v="KESSINGTON.OKORIE@SHELL.COM"/>
    <x v="0"/>
    <s v="OPEX"/>
    <s v="NON SAL"/>
    <s v="N/A"/>
    <s v="N/A"/>
    <s v="C_OPSE_OIL_Z11"/>
    <s v="P231 Production Operations"/>
    <s v="S7200 Services"/>
    <s v="A2110 Production Operations"/>
    <n v="0"/>
    <n v="0"/>
    <n v="2330000"/>
    <n v="0"/>
    <n v="7639.3442622950815"/>
    <n v="1886717.4999999998"/>
    <n v="0"/>
    <n v="6185.9590163934417"/>
    <n v="-1453.3852459016398"/>
    <n v="0"/>
    <n v="2330000"/>
    <n v="0"/>
    <n v="7639.3442622950824"/>
    <n v="1000000"/>
    <n v="0"/>
    <n v="3278.688524590164"/>
    <s v="Purchase of materials for the physically challenged, (Deaf &amp; Dumb, Blind, Crippled etc) in the Bonny Kingdom such as 50 Braile books @5000, 10 Wheel Chairs @ N40,000 each, 10 Crutches @ N8000 each, hearing aids 10, workshops and trainings etc. Entertainment of guests during the handovers 4 X 150,000 as well as the Music talent competition events (in the Bonny Kingdom)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36.61202185792342"/>
    <n v="636.61202185792342"/>
    <n v="636.61202185792342"/>
    <n v="636.61202185792342"/>
    <n v="636.61202185792342"/>
    <n v="636.61202185792342"/>
    <n v="636.61202185792342"/>
    <n v="636.61202185792342"/>
    <n v="636.61202185792342"/>
    <n v="636.61202185792342"/>
    <n v="636.61202185792342"/>
    <n v="636.61202185792342"/>
    <n v="7639.3442622950815"/>
    <n v="2291.8032786885242"/>
  </r>
  <r>
    <n v="113037"/>
    <s v="OVERHEADS, PN PEB"/>
    <n v="113037"/>
    <s v="OVERHEADS, PN PEB ALLOWANCES AND GENERAL OVERHEADS (HOTELS AND TRAVEL)"/>
    <s v="IRETI OMOTOSO"/>
    <s v="PRODUCTION"/>
    <n v="415002"/>
    <n v="4150"/>
    <s v="G&amp;A"/>
    <s v="BASE JV"/>
    <s v="PRODUCTION"/>
    <s v="PRODUCTION"/>
    <x v="5"/>
    <s v="Asset Management Integration Lead"/>
    <s v="AZUBUIKE, JOHN"/>
    <s v="CHIKEZIE.ODINAKA@SHELL.COM"/>
    <x v="0"/>
    <s v="OPEX"/>
    <s v="NON SAL"/>
    <s v="N/A"/>
    <s v="N/A"/>
    <s v="N/A"/>
    <s v="P231 Production Operations"/>
    <s v="S7200 Services"/>
    <s v="A2110 Production Operations"/>
    <n v="0"/>
    <n v="159.1"/>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23"/>
    <s v="PWB GENERAL OVERHEAD"/>
    <n v="113023"/>
    <s v="PWB GENERAL OVERHEAD (INDIRECT FIELD COSTS)"/>
    <s v="IRETI OMOTOSO"/>
    <s v="PRODUCTION"/>
    <n v="414001"/>
    <n v="4140"/>
    <s v="G&amp;A"/>
    <s v="BASE JV"/>
    <s v="PRODUCTION"/>
    <s v="PRODUCTION"/>
    <x v="6"/>
    <s v="Asset Management Integration Lead"/>
    <s v="COOKEY, GABRIEL"/>
    <s v="RICHARD.ITENE@SHELL.COM"/>
    <x v="0"/>
    <s v="OPEX"/>
    <s v="NON SAL"/>
    <s v="N/A"/>
    <s v="N/A"/>
    <s v="C_OPSE_OIL_Z11"/>
    <s v="P231 Production Operations"/>
    <s v="S7200 Services"/>
    <s v="A2110 Production Operations"/>
    <n v="19022.330000000002"/>
    <n v="-1878.45"/>
    <n v="7971200"/>
    <n v="8000"/>
    <n v="34135.081967213118"/>
    <n v="7971200"/>
    <n v="8000"/>
    <n v="34135.081967213118"/>
    <n v="0"/>
    <m/>
    <n v="7971200"/>
    <n v="8000"/>
    <n v="34135.081967213111"/>
    <n v="7107537.8354125153"/>
    <n v="0"/>
    <n v="23303.402739057427"/>
    <s v="50 DSTV Decoders subscriptions for the field Locations  in Swamp 1 Facilities at a cost of N10,800 per Mont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44.5901639344265"/>
    <n v="2844.5901639344265"/>
    <n v="2844.5901639344265"/>
    <n v="2844.5901639344265"/>
    <n v="2844.5901639344265"/>
    <n v="2844.5901639344265"/>
    <n v="2844.5901639344265"/>
    <n v="2844.5901639344265"/>
    <n v="2844.5901639344265"/>
    <n v="2844.5901639344265"/>
    <n v="2844.5901639344265"/>
    <n v="2844.5901639344265"/>
    <n v="34135.081967213118"/>
    <n v="10240.524590163935"/>
  </r>
  <r>
    <n v="113024"/>
    <s v="PWB GENERAL OVERHEAD"/>
    <n v="113024"/>
    <s v="PWB GENERAL OVERHEAD (LAND TRANSPORT)"/>
    <s v="IRETI OMOTOSO"/>
    <s v="PRODUCTION"/>
    <n v="415003"/>
    <n v="4150"/>
    <s v="PMM"/>
    <s v="BASE JV"/>
    <s v="PRODUCTION"/>
    <s v="PRODUCTION"/>
    <x v="6"/>
    <s v="Asset Management Integration Lead"/>
    <s v="COOKEY, GABRIEL"/>
    <s v="RICHARD.ITENE@SHELL.COM"/>
    <x v="0"/>
    <s v="OPEX"/>
    <s v="NON SAL"/>
    <s v="N/A"/>
    <s v="N/A"/>
    <s v="C_OPSE_OIL_Z11"/>
    <s v="P231 Production Operations"/>
    <s v="S7200 Services"/>
    <s v="A2110 Production Operations"/>
    <n v="11238.52"/>
    <n v="6633.3"/>
    <n v="5506025.0000000009"/>
    <n v="0"/>
    <n v="18052.540983606559"/>
    <n v="5506025"/>
    <n v="0"/>
    <n v="18052.540983606559"/>
    <n v="0"/>
    <m/>
    <n v="5506025.0000000009"/>
    <n v="0"/>
    <n v="18052.540983606559"/>
    <n v="5506025.0000000009"/>
    <n v="0"/>
    <n v="18052.540983606559"/>
    <s v="1 Pick up truck, for 365 days a year for use in IA PHC o Support Swamp Operation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04.3784153005465"/>
    <n v="1504.3784153005465"/>
    <n v="1504.3784153005465"/>
    <n v="1504.3784153005465"/>
    <n v="1504.3784153005465"/>
    <n v="1504.3784153005465"/>
    <n v="1504.3784153005465"/>
    <n v="1504.3784153005465"/>
    <n v="1504.3784153005465"/>
    <n v="1504.3784153005465"/>
    <n v="1504.3784153005465"/>
    <n v="1504.3784153005465"/>
    <n v="18052.540983606563"/>
    <n v="5415.7622950819677"/>
  </r>
  <r>
    <n v="102170"/>
    <s v="SWAMP2HSECOMPLIANCEEAST"/>
    <n v="113059"/>
    <s v="PEB HSE COMPLIANCE (ACCIDENT PREVENTION &amp; INVESTIGATION)"/>
    <s v="IRETI OMOTOSO"/>
    <s v="PRODUCTION"/>
    <n v="415006"/>
    <n v="4150"/>
    <s v="HSE"/>
    <s v="BASE JV"/>
    <s v="PRODUCTION"/>
    <s v="PRODUCTION"/>
    <x v="5"/>
    <s v="Asset Management Integration Lead"/>
    <s v="AZUBUIKE, JOHN"/>
    <s v="SUNDAY.OTUU@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59"/>
    <s v="PEB HSE COMPLIANCE"/>
    <n v="113059"/>
    <s v="PEB HSE COMPLIANCE (ACCIDENT PREVENTION &amp; INVESTIGATION)"/>
    <s v="IRETI OMOTOSO"/>
    <s v="PRODUCTION"/>
    <n v="415006"/>
    <n v="4150"/>
    <s v="HSE"/>
    <s v="BASE JV"/>
    <s v="PRODUCTION"/>
    <s v="PRODUCTION"/>
    <x v="5"/>
    <s v="Asset Management Integration Lead"/>
    <s v="AZUBUIKE, JOHN"/>
    <s v="SUNDAY.OTUU@SHELL.COM"/>
    <x v="0"/>
    <s v="OPEX"/>
    <s v="NON SAL"/>
    <s v="N/A"/>
    <s v="N/A"/>
    <s v="N/A"/>
    <s v="P236.02 HSE"/>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27"/>
    <s v="PWC COMMUNITY RELATIONS"/>
    <n v="113027"/>
    <s v="PWB COMMUNITY RELATIONS - LOGISTICS (MARINE)"/>
    <s v="IRETI OMOTOSO"/>
    <s v="PRODUCTION"/>
    <n v="415008"/>
    <n v="4150"/>
    <s v="CDPA"/>
    <s v="BASE JV"/>
    <s v="PRODUCTION"/>
    <s v="PRODUCTION"/>
    <x v="6"/>
    <s v="Asset Management Integration Lead"/>
    <s v="COOKEY, GABRIEL"/>
    <s v="SAMUEL.ETUK@SHELL.COM"/>
    <x v="0"/>
    <s v="OPEX"/>
    <s v="NON SAL"/>
    <s v="N/A"/>
    <s v="N/A"/>
    <s v="C_OPSE_OIL_Z11"/>
    <s v="P231 Production Operations"/>
    <s v="S7200 Services"/>
    <s v="A2110 Production Operations"/>
    <n v="3537.3499999999995"/>
    <n v="0"/>
    <n v="9066720"/>
    <n v="0"/>
    <n v="29726.950819672133"/>
    <n v="9066720"/>
    <n v="0"/>
    <n v="29726.950819672133"/>
    <n v="0"/>
    <m/>
    <n v="9066720.0000000019"/>
    <n v="0"/>
    <n v="29726.950819672133"/>
    <n v="9066720.0000000019"/>
    <n v="0"/>
    <n v="29726.950819672136"/>
    <s v="One Operational Vehicle for 180day @ N11,525"/>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477.2459016393441"/>
    <n v="2477.2459016393441"/>
    <n v="2477.2459016393441"/>
    <n v="2477.2459016393441"/>
    <n v="2477.2459016393441"/>
    <n v="2477.2459016393441"/>
    <n v="2477.2459016393441"/>
    <n v="2477.2459016393441"/>
    <n v="2477.2459016393441"/>
    <n v="2477.2459016393441"/>
    <n v="2477.2459016393441"/>
    <n v="2477.2459016393441"/>
    <n v="29726.950819672129"/>
    <n v="8918.0852459016387"/>
  </r>
  <r>
    <n v="113028"/>
    <s v="PWC ENVIRONMENTAL AFFAIRS"/>
    <n v="113028"/>
    <s v="PCW ENVIRONMENTAL AFFAIRS (FIRE DRILLS &amp; OPS)"/>
    <s v="IRETI OMOTOSO"/>
    <s v="PRODUCTION"/>
    <n v="415006"/>
    <n v="4150"/>
    <s v="HSE"/>
    <s v="BASE JV"/>
    <s v="PRODUCTION"/>
    <s v="PRODUCTION"/>
    <x v="6"/>
    <s v="Asset Management Integration Lead"/>
    <s v="COOKEY, GABRIEL"/>
    <s v="MEZIE.ANABA@SHELL.COM"/>
    <x v="0"/>
    <s v="OPEX"/>
    <s v="NON SAL"/>
    <s v="N/A"/>
    <s v="N/A"/>
    <s v="C_OPSE_OIL_Z11"/>
    <s v="P231 Production Operations"/>
    <s v="S7200 Services"/>
    <s v="A2110 Production Operations"/>
    <n v="311.82"/>
    <n v="16682.740000000002"/>
    <n v="821550.00000000012"/>
    <n v="82415.709999999992"/>
    <n v="85109.316557377038"/>
    <n v="821550"/>
    <n v="82415.709999999992"/>
    <n v="85109.316557377038"/>
    <n v="0"/>
    <m/>
    <n v="821550.00000000012"/>
    <n v="82415.710000000006"/>
    <n v="85109.316557377053"/>
    <n v="821550.00000000012"/>
    <n v="82415.710000000006"/>
    <n v="85109.316557377053"/>
    <s v="50kg DCP Extinguish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092.4430464480865"/>
    <n v="7092.4430464480865"/>
    <n v="7092.4430464480865"/>
    <n v="7092.4430464480865"/>
    <n v="7092.4430464480865"/>
    <n v="7092.4430464480865"/>
    <n v="7092.4430464480865"/>
    <n v="7092.4430464480865"/>
    <n v="7092.4430464480865"/>
    <n v="7092.4430464480865"/>
    <n v="7092.4430464480865"/>
    <n v="7092.4430464480865"/>
    <n v="85109.316557377009"/>
    <n v="25532.794967213111"/>
  </r>
  <r>
    <n v="101147"/>
    <s v="GENERALO/HBONNYTERMINAL"/>
    <n v="113063"/>
    <s v="PNPT GENERAL OVERHEAD (ADMIN SERVICES)"/>
    <s v="IRETI OMOTOSO"/>
    <s v="PRODUCTION"/>
    <n v="415002"/>
    <n v="4150"/>
    <s v="G&amp;A"/>
    <s v="BASE JV"/>
    <s v="PRODUCTION"/>
    <s v="PRODUCTION"/>
    <x v="5"/>
    <s v="Bonny Terminal Installation Manager "/>
    <s v="MBANEFO, DUBEM"/>
    <s v="ANTHONY.I.OBI@SHELL.COM"/>
    <x v="0"/>
    <s v="OPEX"/>
    <s v="NON SAL"/>
    <s v="N/A"/>
    <s v="N/A"/>
    <s v="N/A"/>
    <s v="P231 Production Operations"/>
    <s v="S7200 Services"/>
    <s v="A2110 Production Operations"/>
    <n v="0"/>
    <n v="0"/>
    <n v="0"/>
    <n v="0"/>
    <n v="0"/>
    <n v="0"/>
    <n v="0"/>
    <n v="0"/>
    <n v="0"/>
    <n v="0"/>
    <n v="12049280.999999998"/>
    <n v="0"/>
    <n v="39505.839344262291"/>
    <n v="7147087.3386848085"/>
    <n v="0"/>
    <n v="23433.073241589536"/>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30"/>
    <s v="PWC GENERAL OVERHEAD"/>
    <n v="113030"/>
    <s v="PWC GENERAL OVERHEAD (LAND TRANSPORT)"/>
    <s v="IRETI OMOTOSO"/>
    <s v="PRODUCTION"/>
    <n v="415003"/>
    <n v="4150"/>
    <s v="PMM"/>
    <s v="BASE JV"/>
    <s v="PRODUCTION"/>
    <s v="PRODUCTION"/>
    <x v="6"/>
    <s v="Asset Management Integration Lead"/>
    <s v="COOKEY, GABRIEL"/>
    <s v="RICHARD.ITENE@SHELL.COM"/>
    <x v="0"/>
    <s v="OPEX"/>
    <s v="NON SAL"/>
    <s v="N/A"/>
    <s v="N/A"/>
    <s v="C_OPSE_OIL_Z11"/>
    <s v="P231 Production Operations"/>
    <s v="S7200 Services"/>
    <s v="A2110 Production Operations"/>
    <n v="5797.33"/>
    <n v="43486.82"/>
    <n v="7662785.0000000009"/>
    <n v="0"/>
    <n v="25123.885245901642"/>
    <n v="7662785"/>
    <n v="0"/>
    <n v="25123.885245901638"/>
    <n v="0"/>
    <m/>
    <n v="7662785.0000000009"/>
    <n v="0"/>
    <n v="25123.885245901645"/>
    <n v="7662785.0000000009"/>
    <n v="0"/>
    <n v="25123.885245901642"/>
    <s v="1 Pick up truck, for 365 days a year for use in IA Ogunu to Support Swamp Operation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93.6571038251368"/>
    <n v="2093.6571038251368"/>
    <n v="2093.6571038251368"/>
    <n v="2093.6571038251368"/>
    <n v="2093.6571038251368"/>
    <n v="2093.6571038251368"/>
    <n v="2093.6571038251368"/>
    <n v="2093.6571038251368"/>
    <n v="2093.6571038251368"/>
    <n v="2093.6571038251368"/>
    <n v="2093.6571038251368"/>
    <n v="2093.6571038251368"/>
    <n v="25123.885245901634"/>
    <n v="7537.1655737704923"/>
  </r>
  <r>
    <n v="113031"/>
    <s v="AFAM POWER GENERAL O/H - CATERING"/>
    <n v="113031"/>
    <s v="AFAM OVERHEAD - LOGISTICS (CATERING)"/>
    <s v="IRETI OMOTOSO"/>
    <s v="PRODUCTION"/>
    <n v="414003"/>
    <n v="4140"/>
    <s v="GAS"/>
    <s v="DOMGAS/IPP"/>
    <s v="PRODUCTION"/>
    <s v="PRODUCTION"/>
    <x v="9"/>
    <s v="Operations Manager Afam Power Plant"/>
    <s v="AZUBUIKE, JOHN"/>
    <s v="ALPHONS.ALAGALA@SHELL.COM"/>
    <x v="0"/>
    <s v="OPEX"/>
    <s v="NON SAL"/>
    <s v="N/A"/>
    <s v="N/A"/>
    <s v="N_AFAM_EL1_G01"/>
    <s v="P234 Power Operations"/>
    <s v="S7200 Services"/>
    <s v="A2170 Direct Mngt and Overheads"/>
    <n v="16910.100000000002"/>
    <n v="21231.91"/>
    <n v="3771600"/>
    <n v="0"/>
    <n v="12365.901639344262"/>
    <n v="3771600"/>
    <n v="0"/>
    <n v="12365.901639344262"/>
    <n v="0"/>
    <m/>
    <n v="3771600"/>
    <n v="0"/>
    <n v="12365.901639344262"/>
    <n v="3771600"/>
    <n v="0"/>
    <n v="12365.901639344262"/>
    <s v=" Afam Staff Field Catering for 157 field visit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30.4918032786884"/>
    <n v="1030.4918032786884"/>
    <n v="1030.4918032786884"/>
    <n v="1030.4918032786884"/>
    <n v="1030.4918032786884"/>
    <n v="1030.4918032786884"/>
    <n v="1030.4918032786884"/>
    <n v="1030.4918032786884"/>
    <n v="1030.4918032786884"/>
    <n v="1030.4918032786884"/>
    <n v="1030.4918032786884"/>
    <n v="1030.4918032786884"/>
    <n v="12365.90163934426"/>
    <n v="3709.7704918032782"/>
  </r>
  <r>
    <n v="109421"/>
    <s v="BONNY NAG ULTI-RATE TESTING             "/>
    <n v="113063"/>
    <s v="PNPT GENERAL OVERHEAD (ADMIN SERVICES)"/>
    <s v="IRETI OMOTOSO"/>
    <s v="PRODUCTION"/>
    <n v="415002"/>
    <n v="4150"/>
    <s v="G&amp;A"/>
    <s v="BASE JV"/>
    <s v="PRODUCTION"/>
    <s v="PRODUCTION"/>
    <x v="5"/>
    <s v="Bonny Terminal Installation Manager "/>
    <s v="MBANEFO, DUBEM"/>
    <s v="ANTHONY.I.OBI@SHELL.COM"/>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33"/>
    <s v="FOURTH PARTY PROJECTS-CONSULTANCY"/>
    <n v="113033"/>
    <s v="FOURTH PARTY PROJECTS-CONSULTANCY"/>
    <s v="IRETI OMOTOSO"/>
    <s v="PRODUCTION"/>
    <n v="415002"/>
    <n v="4150"/>
    <s v="G&amp;A"/>
    <s v="BASE JV"/>
    <s v="PRODUCTION"/>
    <s v="PRODUCTION"/>
    <x v="3"/>
    <s v="Logistics Manager"/>
    <s v="OKEKE, JULIUS"/>
    <s v="PETER.AKPOKODJE@SHELL.COM"/>
    <x v="0"/>
    <s v="OPEX"/>
    <s v="NON SAL"/>
    <s v="N/A"/>
    <s v="N/A"/>
    <s v="C_OPSE_OIL_Z11"/>
    <s v="P236.07 Procurement Management"/>
    <s v="S7200 Services"/>
    <s v="A2340 Overhead"/>
    <n v="799.99"/>
    <n v="0"/>
    <n v="960000"/>
    <n v="20400"/>
    <n v="23547.540983606559"/>
    <n v="960000"/>
    <n v="20400"/>
    <n v="23547.540983606559"/>
    <n v="0"/>
    <n v="0"/>
    <n v="960000"/>
    <n v="20400"/>
    <n v="23547.540983606556"/>
    <n v="979346.67828242341"/>
    <n v="31258.938642632154"/>
    <n v="34469.911358312231"/>
    <s v="Consultant Fee/da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62.2950819672133"/>
    <n v="1962.2950819672133"/>
    <n v="1962.2950819672133"/>
    <n v="1962.2950819672133"/>
    <n v="1962.2950819672133"/>
    <n v="1962.2950819672133"/>
    <n v="1962.2950819672133"/>
    <n v="1962.2950819672133"/>
    <n v="1962.2950819672133"/>
    <n v="1962.2950819672133"/>
    <n v="1962.2950819672133"/>
    <n v="1962.2950819672133"/>
    <n v="23547.540983606552"/>
    <n v="7064.2622950819677"/>
  </r>
  <r>
    <n v="113063"/>
    <s v="PNPT GENERAL OVERHEAD"/>
    <n v="113063"/>
    <s v="PNPT GENERAL OVERHEAD (ADMIN SERVICES)"/>
    <s v="IRETI OMOTOSO"/>
    <s v="PRODUCTION"/>
    <n v="415002"/>
    <n v="4150"/>
    <s v="G&amp;A"/>
    <s v="BASE JV"/>
    <s v="PRODUCTION"/>
    <s v="PRODUCTION"/>
    <x v="5"/>
    <s v="Bonny Terminal Installation Manager "/>
    <s v="MBANEFO, DUBEM"/>
    <s v="ANTHONY.I.OBI@SHELL.COM"/>
    <x v="0"/>
    <s v="OPEX"/>
    <s v="NON SAL"/>
    <s v="N/A"/>
    <s v="N/A"/>
    <s v="C_OPSE_OIL_Z11"/>
    <s v="P231 Production Operations"/>
    <s v="S7200 Services"/>
    <s v="A2110 Production Operations"/>
    <n v="47604.829999999994"/>
    <n v="-881.80000000000507"/>
    <n v="12049281"/>
    <n v="0"/>
    <n v="39505.839344262298"/>
    <n v="9756905.2897499986"/>
    <n v="0"/>
    <n v="31989.853409016388"/>
    <n v="-7515.9859352459098"/>
    <n v="0"/>
    <n v="0"/>
    <n v="0"/>
    <n v="0"/>
    <n v="0"/>
    <n v="0"/>
    <n v="0"/>
    <s v="300ctns A4 paper @ N1800 (formerly N1440) per reams (5 reams per carton) = N9000/ctn_x000a_110ctns A3 paper @ N4200 (From N3000 per ream) = N21000/ctn_x000a_General Stationary @ N1,650,000 per yea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292.1532786885246"/>
    <n v="3292.1532786885246"/>
    <n v="3292.1532786885246"/>
    <n v="3292.1532786885246"/>
    <n v="3292.1532786885246"/>
    <n v="3292.1532786885246"/>
    <n v="3292.1532786885246"/>
    <n v="3292.1532786885246"/>
    <n v="3292.1532786885246"/>
    <n v="3292.1532786885246"/>
    <n v="3292.1532786885246"/>
    <n v="3292.1532786885246"/>
    <n v="39505.839344262291"/>
    <n v="11851.751803278688"/>
  </r>
  <r>
    <n v="113036"/>
    <s v="OVERHEADS, PN PEB"/>
    <n v="113036"/>
    <s v="OVERHEADS, PN PEB ALLOWANCES AND GENERAL OVERHEADS (ACCIDENT PREVENTION &amp; INVESTIGATION)"/>
    <s v="IRETI OMOTOSO"/>
    <s v="PRODUCTION"/>
    <n v="415006"/>
    <n v="4150"/>
    <s v="HSE"/>
    <s v="BASE JV"/>
    <s v="PRODUCTION"/>
    <s v="PRODUCTION"/>
    <x v="5"/>
    <s v="Asset Management Integration Lead"/>
    <s v="AZUBUIKE, JOHN"/>
    <s v="JULIUS.OHALLEM@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38"/>
    <s v="PAE GEN OVERHEADS "/>
    <n v="113038"/>
    <s v="LAND AREA EAST OVERHEADS_SERVICES MGT (HOTELS AND TRAVEL)"/>
    <s v="IRETI OMOTOSO"/>
    <s v="PRODUCTION"/>
    <n v="415002"/>
    <n v="4150"/>
    <s v="G&amp;A"/>
    <s v="BASE JV"/>
    <s v="PRODUCTION"/>
    <s v="PRODUCTION"/>
    <x v="1"/>
    <s v="Asset Management Integration Lead"/>
    <s v="ADEDIRAN, ADEWALE"/>
    <s v="RUTH.OLUWOLE@SHELL.COM"/>
    <x v="0"/>
    <s v="OPEX"/>
    <s v="NON SAL"/>
    <s v="N/A"/>
    <s v="N/A"/>
    <s v="C_OPSE_OIL_Z11"/>
    <s v="P231 Production Operations"/>
    <s v="S7200 Services"/>
    <s v="A2110 Production Operations"/>
    <n v="228465.55"/>
    <n v="277961.17"/>
    <n v="38619000"/>
    <n v="0"/>
    <n v="126619.67213114754"/>
    <n v="38619000"/>
    <n v="0"/>
    <n v="126619.67213114754"/>
    <n v="0"/>
    <m/>
    <n v="38619000"/>
    <n v="0"/>
    <n v="126619.67213114754"/>
    <n v="39397280.592280112"/>
    <n v="0"/>
    <n v="129171.41177796759"/>
    <s v="Travel: International Travel allowance for staff on Workshops/Conf. Abroad / STA for at least 30 staff round the yea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551.639344262294"/>
    <n v="10551.639344262294"/>
    <n v="10551.639344262294"/>
    <n v="10551.639344262294"/>
    <n v="10551.639344262294"/>
    <n v="10551.639344262294"/>
    <n v="10551.639344262294"/>
    <n v="10551.639344262294"/>
    <n v="10551.639344262294"/>
    <n v="10551.639344262294"/>
    <n v="10551.639344262294"/>
    <n v="10551.639344262294"/>
    <n v="126619.67213114753"/>
    <n v="37985.901639344258"/>
  </r>
  <r>
    <n v="113039"/>
    <s v="PAE POLLUTION CLEAN UP"/>
    <n v="113039"/>
    <s v="LAND AREA EAST OVERHEADS_HSE (ENVIRONMENTAL SUSTAINABILITY; SAFETY INSPECTION / YEARLY AUDIT)"/>
    <s v="IRETI OMOTOSO"/>
    <s v="PRODUCTION"/>
    <n v="415006"/>
    <n v="4150"/>
    <s v="HSE"/>
    <s v="BASE JV"/>
    <s v="PRODUCTION"/>
    <s v="PRODUCTION"/>
    <x v="1"/>
    <s v="Asset Management Integration Lead"/>
    <s v="ADEDIRAN, ADEWALE"/>
    <s v="JAMES.ANYANWU@SHELL.COM"/>
    <x v="0"/>
    <s v="OPEX"/>
    <s v="NON SAL"/>
    <s v="N/A"/>
    <s v="N/A"/>
    <s v="C_OPSE_OIL_Z11"/>
    <s v="P244.01 Other Production Expenses"/>
    <s v="S7200 Services"/>
    <s v="A2110 Production Operations"/>
    <n v="421792.67"/>
    <n v="323053.47000000003"/>
    <n v="103604345.68000001"/>
    <n v="115619.51000000001"/>
    <n v="455305.88927868858"/>
    <n v="42604345.680000007"/>
    <n v="115619.51000000001"/>
    <n v="255305.88927868856"/>
    <n v="-200000.00000000003"/>
    <m/>
    <n v="103604345.67999999"/>
    <n v="115619.51"/>
    <n v="455305.88927868847"/>
    <n v="103556658.13154568"/>
    <n v="115619.51"/>
    <n v="455149.53666080552"/>
    <s v="FIRE EQUIPMENT MAINTENANCE  [6 monthly Fire Equipment maintenance for Obigbo ; Replacement cost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7942.157439890711"/>
    <n v="37942.157439890711"/>
    <n v="37942.157439890711"/>
    <n v="37942.157439890711"/>
    <n v="37942.157439890711"/>
    <n v="37942.157439890711"/>
    <n v="37942.157439890711"/>
    <n v="37942.157439890711"/>
    <n v="37942.157439890711"/>
    <n v="37942.157439890711"/>
    <n v="37942.157439890711"/>
    <n v="37942.157439890711"/>
    <n v="455305.88927868864"/>
    <n v="136591.76678360658"/>
  </r>
  <r>
    <n v="113040"/>
    <s v="PEB POLLUTION CLEAN UP"/>
    <n v="113040"/>
    <s v="PBE POLLUTION CLEANUP - CLAMPS (AVIATION)"/>
    <s v="IRETI OMOTOSO"/>
    <s v="PRODUCTION"/>
    <n v="415003"/>
    <n v="4150"/>
    <s v="HSE"/>
    <s v="BASE JV"/>
    <s v="PRODUCTION"/>
    <s v="PRODUCTION"/>
    <x v="5"/>
    <s v="Asset Management Integration Lead"/>
    <s v="AZUBUIKE, JOHN"/>
    <s v="SUNDAY.OTUU@SHELL.COM"/>
    <x v="0"/>
    <s v="OPEX"/>
    <s v="NON SAL"/>
    <s v="N/A"/>
    <s v="N/A"/>
    <s v="N/A"/>
    <s v="P244.01 Other Production Expenses"/>
    <s v="S7200 Services"/>
    <s v="A2340 Overhead"/>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41"/>
    <s v="PEC GENERAL OVERHEAD"/>
    <n v="113041"/>
    <s v="PEC GENERAL OVERHEAD -  (ADMIN SERVICES COST)"/>
    <s v="IRETI OMOTOSO"/>
    <s v="PRODUCTION"/>
    <n v="415002"/>
    <n v="4150"/>
    <s v="G&amp;A"/>
    <s v="BASE JV"/>
    <s v="PRODUCTION"/>
    <s v="PRODUCTION"/>
    <x v="5"/>
    <s v="Asset Management Integration Lead"/>
    <s v="AZUBUIKE, JOHN"/>
    <s v="CHIKEZIE.ODINAKA@SHELL.COM"/>
    <x v="0"/>
    <s v="OPEX"/>
    <s v="NON SAL"/>
    <s v="N/A"/>
    <s v="N/A"/>
    <s v="C_OPSE_OIL_Z11"/>
    <s v="P231 Production Operations"/>
    <s v="S7200 Services"/>
    <s v="A2110 Production Operations"/>
    <n v="589.33000000000004"/>
    <n v="464.53999999999996"/>
    <n v="10236000"/>
    <n v="0"/>
    <n v="33560.655737704918"/>
    <n v="10236000"/>
    <n v="0"/>
    <n v="33560.655737704918"/>
    <n v="0"/>
    <m/>
    <n v="10236000"/>
    <n v="0"/>
    <n v="33560.655737704918"/>
    <n v="7536174.4140179316"/>
    <n v="0"/>
    <n v="24708.768570550594"/>
    <s v="Stationery for 2 FLBs and Swamp-1 Office 42 Cartons of  A4Papers( A rim is N800 X 5 X 42 = N168,000) and 8Cartons of A3 Papers (N1000 X 5 X 16 = N30,000)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96.7213114754095"/>
    <n v="2796.7213114754095"/>
    <n v="2796.7213114754095"/>
    <n v="2796.7213114754095"/>
    <n v="2796.7213114754095"/>
    <n v="2796.7213114754095"/>
    <n v="2796.7213114754095"/>
    <n v="2796.7213114754095"/>
    <n v="2796.7213114754095"/>
    <n v="2796.7213114754095"/>
    <n v="2796.7213114754095"/>
    <n v="2796.7213114754095"/>
    <n v="33560.65573770491"/>
    <n v="10068.196721311475"/>
  </r>
  <r>
    <n v="113042"/>
    <s v="PEC POLLUTION CLEAN UP"/>
    <n v="113042"/>
    <s v="PCE POLLUTION CLEANUP - LOGISTICS (AVIATION)"/>
    <s v="IRETI OMOTOSO"/>
    <s v="PRODUCTION"/>
    <n v="415003"/>
    <n v="4150"/>
    <s v="HSE"/>
    <s v="BASE JV"/>
    <s v="PRODUCTION"/>
    <s v="PRODUCTION"/>
    <x v="5"/>
    <s v="Asset Management Integration Lead"/>
    <s v="AZUBUIKE, JOHN"/>
    <s v="JACOB.OGOGO@SHELL.COM"/>
    <x v="0"/>
    <s v="OPEX"/>
    <s v="NON SAL"/>
    <s v="N/A"/>
    <s v="N/A"/>
    <s v="C_OPSE_OIL_Z11"/>
    <s v="P244.01 Other Production Expenses"/>
    <s v="S7200 Services"/>
    <s v="A2340 Overhead"/>
    <n v="72723.91"/>
    <n v="14.129999999999995"/>
    <n v="0"/>
    <n v="10000"/>
    <n v="10000"/>
    <n v="0"/>
    <n v="10000"/>
    <n v="10000"/>
    <n v="0"/>
    <m/>
    <n v="0"/>
    <n v="10000"/>
    <n v="10000"/>
    <n v="0"/>
    <n v="10000"/>
    <n v="10000"/>
    <s v="6 special flight planned, however efforts would be made to use operations flight were possible for the JIV team of nine pers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33.33333333333326"/>
    <n v="833.33333333333326"/>
    <n v="833.33333333333326"/>
    <n v="833.33333333333326"/>
    <n v="833.33333333333326"/>
    <n v="833.33333333333326"/>
    <n v="833.33333333333326"/>
    <n v="833.33333333333326"/>
    <n v="833.33333333333326"/>
    <n v="833.33333333333326"/>
    <n v="833.33333333333326"/>
    <n v="833.33333333333326"/>
    <n v="10000"/>
    <n v="3000"/>
  </r>
  <r>
    <n v="113043"/>
    <s v="PWC GENERAL OVERHEAD"/>
    <n v="113043"/>
    <s v="PWC GENERAL OVERHEAD (ADMIN SERVICES)"/>
    <s v="IRETI OMOTOSO"/>
    <s v="PRODUCTION"/>
    <n v="415002"/>
    <n v="4150"/>
    <s v="G&amp;A"/>
    <s v="BASE JV"/>
    <s v="PRODUCTION"/>
    <s v="PRODUCTION"/>
    <x v="6"/>
    <s v="Asset Management Integration Lead"/>
    <s v="COOKEY, GABRIEL"/>
    <s v="RICHARD.ITENE@SHELL.COM"/>
    <x v="0"/>
    <s v="OPEX"/>
    <s v="NON SAL"/>
    <s v="N/A"/>
    <s v="N/A"/>
    <s v="C_OPSE_OIL_Z11"/>
    <s v="P231 Production Operations"/>
    <s v="S7200 Services"/>
    <s v="A2110 Production Operations"/>
    <n v="7076.91"/>
    <n v="38341.31"/>
    <n v="7825820"/>
    <n v="0"/>
    <n v="25658.426229508197"/>
    <n v="7825820"/>
    <n v="0"/>
    <n v="25658.426229508197"/>
    <n v="0"/>
    <m/>
    <n v="7825820"/>
    <n v="0"/>
    <n v="25658.426229508194"/>
    <n v="4641921.7077621771"/>
    <n v="0"/>
    <n v="15219.415435285826"/>
    <s v="A4 Printing pap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38.2021857923496"/>
    <n v="2138.2021857923496"/>
    <n v="2138.2021857923496"/>
    <n v="2138.2021857923496"/>
    <n v="2138.2021857923496"/>
    <n v="2138.2021857923496"/>
    <n v="2138.2021857923496"/>
    <n v="2138.2021857923496"/>
    <n v="2138.2021857923496"/>
    <n v="2138.2021857923496"/>
    <n v="2138.2021857923496"/>
    <n v="2138.2021857923496"/>
    <n v="25658.426229508197"/>
    <n v="7697.5278688524586"/>
  </r>
  <r>
    <n v="113045"/>
    <s v="GENERAL OVERHEADS OKOLOMA"/>
    <n v="113045"/>
    <s v="AFAM GRF OPERATION OVERHEADS (HOTELS AND TRAVEL)"/>
    <s v="IRETI OMOTOSO"/>
    <s v="PRODUCTION"/>
    <n v="414003"/>
    <n v="4140"/>
    <s v="GAS"/>
    <s v="DOMGAS/IPP"/>
    <s v="PRODUCTION"/>
    <s v="PRODUCTION"/>
    <x v="1"/>
    <s v="Asset Management Integration Lead"/>
    <s v="ADEDIRAN, ADEWALE"/>
    <s v="DENNIS.ONYEBUCHIE@SHELL.COM"/>
    <x v="0"/>
    <s v="OPEX"/>
    <s v="NON SAL"/>
    <s v="N/A"/>
    <s v="N/A"/>
    <s v="C_OPSE_OIL_Z11"/>
    <s v="P231 Production Operations"/>
    <s v="S7200 Services"/>
    <s v="A2110 Production Operations"/>
    <n v="8019.2100000000009"/>
    <n v="3168.08"/>
    <n v="7174000"/>
    <n v="0"/>
    <n v="23521.311475409835"/>
    <n v="7174000"/>
    <n v="0"/>
    <n v="23521.311475409835"/>
    <n v="0"/>
    <m/>
    <n v="7174000"/>
    <n v="0"/>
    <n v="23521.311475409835"/>
    <n v="7318576.1145813596"/>
    <n v="0"/>
    <n v="23995.331523217574"/>
    <s v="International Travel allowance for staff on Workshops/Conf. Abroad / STA  for at least 10 staff round the yea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60.1092896174862"/>
    <n v="1960.1092896174862"/>
    <n v="1960.1092896174862"/>
    <n v="1960.1092896174862"/>
    <n v="1960.1092896174862"/>
    <n v="1960.1092896174862"/>
    <n v="1960.1092896174862"/>
    <n v="1960.1092896174862"/>
    <n v="1960.1092896174862"/>
    <n v="1960.1092896174862"/>
    <n v="1960.1092896174862"/>
    <n v="1960.1092896174862"/>
    <n v="23521.311475409831"/>
    <n v="7056.3934426229507"/>
  </r>
  <r>
    <n v="113046"/>
    <s v="GPO GENERAL OH - MANAGE COMPANY BUSINESS"/>
    <n v="113046"/>
    <s v="TELEPHONE &amp; PRINTING - EA"/>
    <s v="IRETI OMOTOSO"/>
    <s v="PRODUCTION"/>
    <n v="415005"/>
    <n v="4150"/>
    <s v="OF-E&amp;M"/>
    <s v="BASE JV"/>
    <s v="PRODUCTION"/>
    <s v="PRODUCTION"/>
    <x v="4"/>
    <s v="Asset Management Integration Lead"/>
    <s v="OLUMIDE, VICTORIA"/>
    <s v="OGBONNA.NWACHI@SHELL.COM"/>
    <x v="0"/>
    <s v="OPEX"/>
    <s v="NON SAL"/>
    <s v="N/A"/>
    <s v="N/A"/>
    <s v="N_EAZZ_OFS_N01"/>
    <s v="P231 Production Operations"/>
    <s v="S7200 Services"/>
    <s v="A2110 Production Operations"/>
    <n v="41393.810000000005"/>
    <n v="38314.69"/>
    <n v="12417963.750000004"/>
    <n v="0"/>
    <n v="40714.635245901649"/>
    <n v="12417963.750000004"/>
    <n v="0"/>
    <n v="40714.635245901649"/>
    <n v="0"/>
    <n v="0"/>
    <n v="12417963.750000002"/>
    <n v="0"/>
    <n v="40714.635245901649"/>
    <n v="12417963.750000002"/>
    <n v="0"/>
    <n v="40714.635245901649"/>
    <s v="Telecom Equipment Services and Office Telephone charg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392.8862704918038"/>
    <n v="3392.8862704918038"/>
    <n v="3392.8862704918038"/>
    <n v="3392.8862704918038"/>
    <n v="3392.8862704918038"/>
    <n v="3392.8862704918038"/>
    <n v="3392.8862704918038"/>
    <n v="3392.8862704918038"/>
    <n v="3392.8862704918038"/>
    <n v="3392.8862704918038"/>
    <n v="3392.8862704918038"/>
    <n v="3392.8862704918038"/>
    <n v="40714.635245901649"/>
    <n v="12214.390573770494"/>
  </r>
  <r>
    <n v="113047"/>
    <s v="PNP CORPORATE MTCE SYSTEMS MANAGEMENT"/>
    <n v="113047"/>
    <s v="OVERHEADS, PNPM MAINTENANCE SYSTEMS (CATERING)"/>
    <s v="IRETI OMOTOSO"/>
    <s v="PRODUCTION"/>
    <n v="415003"/>
    <n v="4150"/>
    <s v="PMM"/>
    <s v="BASE JV"/>
    <s v="PRODUCTION"/>
    <s v="PRODUCTION"/>
    <x v="3"/>
    <s v="Manager, Turnaround &amp; Maintenance Execution"/>
    <s v="OLALEYE, OLAYEMI"/>
    <s v="OLAKUNLE.AJAYI@SHELL.COM"/>
    <x v="0"/>
    <s v="OPEX"/>
    <s v="NON SAL"/>
    <s v="N/A"/>
    <s v="N/A"/>
    <s v="C_OPSE_OIL_Z11"/>
    <s v="P233 Facilities Maintenance"/>
    <s v="S7200 Services"/>
    <s v="A2170 Direct Mngt and Overheads"/>
    <n v="18313.88"/>
    <n v="11758.51"/>
    <n v="4508640"/>
    <n v="0"/>
    <n v="14782.426229508197"/>
    <n v="4508640"/>
    <n v="0"/>
    <n v="14782.426229508197"/>
    <n v="0"/>
    <n v="0"/>
    <n v="4508640"/>
    <n v="0"/>
    <n v="14782.426229508199"/>
    <n v="4508640"/>
    <n v="0"/>
    <n v="14782.426229508197"/>
    <s v="Provision of standard buffet and Tea/coffee with snacks during MRTA Business Planning,MID YEAR and end of year Review Session for 150 persons once in a year at the Shell residential Area full day= [(NGN3200+NGN272*3+ NGN150*3+ NGN550 +NGN280*3)*15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31.8688524590164"/>
    <n v="1231.8688524590164"/>
    <n v="1231.8688524590164"/>
    <n v="1231.8688524590164"/>
    <n v="1231.8688524590164"/>
    <n v="1231.8688524590164"/>
    <n v="1231.8688524590164"/>
    <n v="1231.8688524590164"/>
    <n v="1231.8688524590164"/>
    <n v="1231.8688524590164"/>
    <n v="1231.8688524590164"/>
    <n v="1231.8688524590164"/>
    <n v="14782.426229508195"/>
    <n v="4434.7278688524593"/>
  </r>
  <r>
    <n v="113048"/>
    <s v="PTW - GENERAL DEPARTMENTAL O/H"/>
    <n v="113048"/>
    <s v="PTW - GENERAL DEPARTMENTAL O/H - SERVICES MGT (PROFESSIONAL SUBSCRIPTION)"/>
    <s v="IRETI OMOTOSO"/>
    <s v="PRODUCTION"/>
    <n v="415004"/>
    <n v="4150"/>
    <s v="G&amp;A"/>
    <s v="BASE JV"/>
    <s v="PRODUCTION"/>
    <s v="PRODUCTION"/>
    <x v="6"/>
    <s v="Forcados Terminal Installation Manager"/>
    <s v="MBANEFO, DUBEM"/>
    <s v="MAXWELL.OGHOLOH@SHELL.COM"/>
    <x v="0"/>
    <s v="OPEX"/>
    <s v="NON SAL"/>
    <s v="N/A"/>
    <s v="N/A"/>
    <s v="C_OPSE_OIL_Z11"/>
    <s v="P231 Production Operations"/>
    <s v="S7200 Services"/>
    <s v="A2110 Production Operations"/>
    <n v="2783.89"/>
    <n v="10452.83"/>
    <n v="800000"/>
    <n v="0"/>
    <n v="2622.9508196721313"/>
    <n v="800000"/>
    <n v="0"/>
    <n v="2622.9508196721313"/>
    <n v="0"/>
    <n v="0"/>
    <n v="800000"/>
    <n v="0"/>
    <n v="2622.9508196721308"/>
    <n v="474523.73888100439"/>
    <n v="0"/>
    <n v="1555.8155373147686"/>
    <s v=" Proffesional Fees (Coren, Nse, Nsce E.T.C) For 10 Staff At An Average Of Ngn80,000/Y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8.5792349726776"/>
    <n v="218.5792349726776"/>
    <n v="218.5792349726776"/>
    <n v="218.5792349726776"/>
    <n v="218.5792349726776"/>
    <n v="218.5792349726776"/>
    <n v="218.5792349726776"/>
    <n v="218.5792349726776"/>
    <n v="218.5792349726776"/>
    <n v="218.5792349726776"/>
    <n v="218.5792349726776"/>
    <n v="218.5792349726776"/>
    <n v="2622.9508196721313"/>
    <n v="786.88524590163934"/>
  </r>
  <r>
    <n v="113049"/>
    <s v="PTW - ENVIRONMENTAL AFFAIRS"/>
    <n v="113049"/>
    <s v="PTW - ENVIRONMENTAL AFFAIRS (ACCIDENT PREVENTION &amp; INVESTIGATION)"/>
    <s v="IRETI OMOTOSO"/>
    <s v="PRODUCTION"/>
    <n v="415006"/>
    <n v="4150"/>
    <s v="HSE"/>
    <s v="BASE JV"/>
    <s v="PRODUCTION"/>
    <s v="PRODUCTION"/>
    <x v="6"/>
    <s v="Forcados Terminal Installation Manager"/>
    <s v="MBANEFO, DUBEM"/>
    <s v="CHARLES.AKHIDENO@SHELL.COM"/>
    <x v="0"/>
    <s v="OPEX"/>
    <s v="NON SAL"/>
    <s v="N/A"/>
    <s v="N/A"/>
    <s v="C_OPSE_OIL_Z11"/>
    <s v="P231 Production Operations"/>
    <s v="S7200 Services"/>
    <s v="A2110 Production Operations"/>
    <n v="5150.55"/>
    <n v="39736.86"/>
    <n v="6400000"/>
    <n v="10100"/>
    <n v="31083.60655737705"/>
    <n v="6400000"/>
    <n v="10100"/>
    <n v="31083.60655737705"/>
    <n v="0"/>
    <n v="0"/>
    <n v="6400000"/>
    <n v="10100"/>
    <n v="31083.606557377047"/>
    <n v="6400000"/>
    <n v="10100"/>
    <n v="31083.60655737705"/>
    <s v="PROV. OF SERVICES FOR BEHAVIOURAL SAFETY CONFERENCE, HSE AWARENESS TRAININGS PRODUCTION OF POSTERS AND REHABILITATION OF COMMUNICATION BOARD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590.3005464480875"/>
    <n v="2590.3005464480875"/>
    <n v="2590.3005464480875"/>
    <n v="2590.3005464480875"/>
    <n v="2590.3005464480875"/>
    <n v="2590.3005464480875"/>
    <n v="2590.3005464480875"/>
    <n v="2590.3005464480875"/>
    <n v="2590.3005464480875"/>
    <n v="2590.3005464480875"/>
    <n v="2590.3005464480875"/>
    <n v="2590.3005464480875"/>
    <n v="31083.606557377057"/>
    <n v="9325.0819672131147"/>
  </r>
  <r>
    <n v="113053"/>
    <s v="GPO.GEN.TRANSPORT"/>
    <n v="113053"/>
    <s v="VESSEL SERVICES - EA"/>
    <s v="IRETI OMOTOSO"/>
    <s v="PRODUCTION"/>
    <n v="415003"/>
    <n v="4150"/>
    <s v="PMM"/>
    <s v="BASE JV"/>
    <s v="PRODUCTION"/>
    <s v="PRODUCTION"/>
    <x v="4"/>
    <s v="Asset Management Integration Lead"/>
    <s v="OLUMIDE, VICTORIA"/>
    <s v="OGBONNA.NWACHI@SHELL.COM"/>
    <x v="0"/>
    <s v="OPEX"/>
    <s v="NON SAL"/>
    <s v="N/A"/>
    <s v="N/A"/>
    <s v="N_EAZZ_OFS_N01"/>
    <s v="P231 Production Operations"/>
    <s v="S7200 Services"/>
    <s v="A2110 Production Operations"/>
    <n v="14047580.390000001"/>
    <n v="11580272.880000001"/>
    <n v="1045457308.4"/>
    <n v="8747147.3699999992"/>
    <n v="12174876.25"/>
    <n v="1045457308.4"/>
    <n v="8747147.3699999992"/>
    <n v="12174876.25"/>
    <n v="0"/>
    <n v="0"/>
    <n v="1045457308.4000001"/>
    <n v="8747147.370000001"/>
    <n v="12174876.250000002"/>
    <n v="1045457072.3999987"/>
    <n v="8747180.569999991"/>
    <n v="12174908.676229496"/>
    <s v="FIELD   (PSV) SUPPLY VESSEL (VIGEO ADEBOLA) - CHART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14573.0208333333"/>
    <n v="1014573.0208333333"/>
    <n v="1014573.0208333333"/>
    <n v="1014573.0208333333"/>
    <n v="1014573.0208333333"/>
    <n v="1014573.0208333333"/>
    <n v="1014573.0208333333"/>
    <n v="1014573.0208333333"/>
    <n v="1014573.0208333333"/>
    <n v="1014573.0208333333"/>
    <n v="1014573.0208333333"/>
    <n v="1014573.0208333333"/>
    <n v="12174876.25"/>
    <n v="3652462.875"/>
  </r>
  <r>
    <n v="113055"/>
    <s v="OVERHEADS EPG-PE"/>
    <n v="113055"/>
    <s v="OVERHEADS EPG-PE (HOTELS AND TRAVEL)"/>
    <s v="IRETI OMOTOSO"/>
    <s v="PRODUCTION"/>
    <n v="415002"/>
    <n v="4150"/>
    <s v="G&amp;A"/>
    <s v="BASE JV"/>
    <s v="PRODUCTION"/>
    <s v="PRODUCTION"/>
    <x v="1"/>
    <s v="Asset Management Integration Lead"/>
    <s v="ADEDIRAN, ADEWALE"/>
    <s v="RUTH.OLUWOLE@SHELL.COM"/>
    <x v="0"/>
    <s v="OPEX"/>
    <s v="NON SAL"/>
    <s v="N/A"/>
    <s v="N/A"/>
    <s v="C_OPSE_OIL_Z11"/>
    <s v="P231 Production Operations"/>
    <s v="S7200 Services"/>
    <s v="A2110 Production Operations"/>
    <n v="59815.710000000006"/>
    <n v="0"/>
    <n v="3571250"/>
    <n v="0"/>
    <n v="11709.016393442624"/>
    <n v="3571250"/>
    <n v="0"/>
    <n v="11709.016393442624"/>
    <n v="0"/>
    <m/>
    <n v="3571250"/>
    <n v="0"/>
    <n v="11709.016393442622"/>
    <n v="3643220.6508501088"/>
    <n v="0"/>
    <n v="11944.98574049216"/>
    <s v="  Hotel: provision of hotel accommodation for GM Onhsore  business visit to LOS assumes 19 times a year @ 5 nights each trip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75.75136612021856"/>
    <n v="975.75136612021856"/>
    <n v="975.75136612021856"/>
    <n v="975.75136612021856"/>
    <n v="975.75136612021856"/>
    <n v="975.75136612021856"/>
    <n v="975.75136612021856"/>
    <n v="975.75136612021856"/>
    <n v="975.75136612021856"/>
    <n v="975.75136612021856"/>
    <n v="975.75136612021856"/>
    <n v="975.75136612021856"/>
    <n v="11709.016393442624"/>
    <n v="3512.7049180327872"/>
  </r>
  <r>
    <n v="113058"/>
    <s v="PEB COMMUNITY RELATIONS"/>
    <n v="113058"/>
    <s v="COMMUNITY RELATIONS SWAMP 2 - MARINE LOGISTICS (TRAINING)"/>
    <s v="IRETI OMOTOSO"/>
    <s v="PRODUCTION"/>
    <n v="415004"/>
    <n v="4150"/>
    <s v="CDPA"/>
    <s v="BASE JV"/>
    <s v="PRODUCTION"/>
    <s v="PRODUCTION"/>
    <x v="5"/>
    <s v="Asset Management Integration Lead"/>
    <s v="AZUBUIKE, JOHN"/>
    <s v="AYO.ROWLAND@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60"/>
    <s v="PEB POLLUTION CLEAN UP"/>
    <n v="113060"/>
    <s v="PBE POLLUTION CLEANUP - CLAMPS (INDIRECT PRODUCTION &amp; FIELD OVERHEAD – OIL (ONSHORE))"/>
    <s v="IRETI OMOTOSO"/>
    <s v="PRODUCTION"/>
    <n v="414001"/>
    <n v="4140"/>
    <s v="HSE"/>
    <s v="BASE JV"/>
    <s v="PRODUCTION"/>
    <s v="PRODUCTION"/>
    <x v="5"/>
    <s v="Asset Management Integration Lead"/>
    <s v="AZUBUIKE, JOHN"/>
    <s v="SUNDAY.OTUU@SHELL.COM"/>
    <x v="0"/>
    <s v="OPEX"/>
    <s v="NON SAL"/>
    <s v="N/A"/>
    <s v="N/A"/>
    <s v="N/A"/>
    <s v="P244.01 Other Production Expenses"/>
    <s v="S7200 Services"/>
    <s v="A2340 Overhead"/>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61"/>
    <s v="PEC HSE COMPLIANCE"/>
    <n v="113061"/>
    <s v="PEC HSE COMPLIANCE (ACCIDENT PREVENTION &amp; INVESTIGATION)"/>
    <s v="IRETI OMOTOSO"/>
    <s v="PRODUCTION"/>
    <n v="415006"/>
    <n v="4150"/>
    <s v="HSE"/>
    <s v="BASE JV"/>
    <s v="PRODUCTION"/>
    <s v="PRODUCTION"/>
    <x v="5"/>
    <s v="Asset Management Integration Lead"/>
    <s v="AZUBUIKE, JOHN"/>
    <s v="JACOB.OGOGO@SHELL.COM"/>
    <x v="0"/>
    <s v="OPEX"/>
    <s v="NON SAL"/>
    <s v="N/A"/>
    <s v="N/A"/>
    <s v="C_OPSE_OIL_Z11"/>
    <s v="P236.02 HSE"/>
    <s v="S7200 Services"/>
    <s v="A2110 Production Operations"/>
    <n v="990.58"/>
    <n v="8917.8700000000008"/>
    <n v="8000000"/>
    <n v="0"/>
    <n v="26229.508196721312"/>
    <n v="8000000"/>
    <n v="0"/>
    <n v="26229.508196721312"/>
    <n v="0"/>
    <m/>
    <n v="8000000"/>
    <n v="0"/>
    <n v="26229.508196721312"/>
    <n v="7791529.8428225983"/>
    <n v="0"/>
    <n v="25545.999484664258"/>
    <s v="OE Training and documentation as needed in all Swamp 1 loc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85.7923497267757"/>
    <n v="2185.7923497267757"/>
    <n v="2185.7923497267757"/>
    <n v="2185.7923497267757"/>
    <n v="2185.7923497267757"/>
    <n v="2185.7923497267757"/>
    <n v="2185.7923497267757"/>
    <n v="2185.7923497267757"/>
    <n v="2185.7923497267757"/>
    <n v="2185.7923497267757"/>
    <n v="2185.7923497267757"/>
    <n v="2185.7923497267757"/>
    <n v="26229.508196721315"/>
    <n v="7868.8524590163934"/>
  </r>
  <r>
    <n v="101141"/>
    <s v="GENERALO/HEADPIPELINES"/>
    <n v="113084"/>
    <s v="PNPP GENERAL OVERHEAD (ADMIN SERVICES COST)"/>
    <s v="IRETI OMOTOSO"/>
    <s v="PRODUCTION"/>
    <n v="415002"/>
    <n v="4150"/>
    <s v="G&amp;A"/>
    <s v="BASE JV"/>
    <s v="PRODUCTION"/>
    <s v="PRODUCTION"/>
    <x v="0"/>
    <s v="_x0009_Asset Holder &amp; Pipeline Support T/Leader                                     "/>
    <s v="AGUEGBOH, OBIORA"/>
    <s v="JOHN.OKOJIE@SHELL.COM"/>
    <x v="0"/>
    <s v="OPEX"/>
    <s v="NON SAL"/>
    <s v="N/A"/>
    <s v="N/A"/>
    <s v="N/A"/>
    <s v="P231 Production Operations"/>
    <s v="S7200 Services"/>
    <s v="A2110 Production Operations"/>
    <n v="394.96"/>
    <n v="1932.8"/>
    <n v="0"/>
    <n v="0"/>
    <n v="0"/>
    <n v="0"/>
    <n v="0"/>
    <n v="0"/>
    <n v="0"/>
    <n v="0"/>
    <n v="40691508.60942097"/>
    <n v="25000"/>
    <n v="158414.78232597042"/>
    <n v="35323946.560638949"/>
    <n v="25649.216585219598"/>
    <n v="141465.434816822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637"/>
    <s v="Sals &amp; Wages Pipelines"/>
    <n v="113084"/>
    <s v="PNPP GENERAL OVERHEAD (ADMIN SERVICES COST)"/>
    <s v="IRETI OMOTOSO"/>
    <s v="PRODUCTION"/>
    <n v="415002"/>
    <n v="4150"/>
    <s v="G&amp;A"/>
    <s v="BASE JV"/>
    <s v="PRODUCTION"/>
    <s v="PRODUCTION"/>
    <x v="0"/>
    <s v="_x0009_Asset Holder &amp; Pipeline Support T/Leader                                     "/>
    <s v="AGUEGBOH, OBIORA"/>
    <s v="JOHN.OKOJIE@SHELL.COM"/>
    <x v="0"/>
    <s v="OPEX"/>
    <s v="NON SAL"/>
    <s v="N/A"/>
    <s v="N/A"/>
    <s v="N/A"/>
    <s v="P231 Production Operations"/>
    <s v="S7200 Services"/>
    <s v="A2110 Production Operations"/>
    <n v="0"/>
    <n v="40000.559999999998"/>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84"/>
    <s v="PNPP GENERAL OVERHEAD"/>
    <n v="113084"/>
    <s v="PNPP GENERAL OVERHEAD (ADMIN SERVICES COST)"/>
    <s v="IRETI OMOTOSO"/>
    <s v="PRODUCTION"/>
    <n v="415002"/>
    <n v="4150"/>
    <s v="G&amp;A"/>
    <s v="BASE JV"/>
    <s v="PRODUCTION"/>
    <s v="PRODUCTION"/>
    <x v="0"/>
    <s v="_x0009_Production Support Manager                                                          "/>
    <s v="AGUEGBOH, OBIORA"/>
    <s v="JOHN.OKOJIE@SHELL.COM"/>
    <x v="0"/>
    <s v="OPEX"/>
    <s v="NON SAL"/>
    <s v="N/A"/>
    <s v="N/A"/>
    <s v="C_OPSE_OIL_Z11"/>
    <s v="P231 Production Operations"/>
    <s v="S7200 Services"/>
    <s v="A2110 Production Operations"/>
    <n v="256655.74999999997"/>
    <n v="268693.88000000006"/>
    <n v="40691508.60942097"/>
    <n v="25000"/>
    <n v="158414.78232597039"/>
    <n v="40691508.60942097"/>
    <n v="25000"/>
    <n v="158414.78232597039"/>
    <n v="0"/>
    <n v="0"/>
    <n v="0"/>
    <n v="0"/>
    <n v="0"/>
    <n v="0"/>
    <n v="0"/>
    <n v="0"/>
    <s v=" Flights for business trips PHC-LA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201.231860497532"/>
    <n v="13201.231860497532"/>
    <n v="13201.231860497532"/>
    <n v="13201.231860497532"/>
    <n v="13201.231860497532"/>
    <n v="13201.231860497532"/>
    <n v="13201.231860497532"/>
    <n v="13201.231860497532"/>
    <n v="13201.231860497532"/>
    <n v="13201.231860497532"/>
    <n v="13201.231860497532"/>
    <n v="13201.231860497532"/>
    <n v="158414.78232597039"/>
    <n v="47524.434697791112"/>
  </r>
  <r>
    <n v="113066"/>
    <s v="PWB POLLUTION CLEAN UP"/>
    <n v="113066"/>
    <s v="PBW ENVIRONMENTAL AFFAIRS (WASTE MGT)"/>
    <s v="IRETI OMOTOSO"/>
    <s v="PRODUCTION"/>
    <n v="415006"/>
    <n v="4150"/>
    <s v="HSE"/>
    <s v="BASE JV"/>
    <s v="PRODUCTION"/>
    <s v="PRODUCTION"/>
    <x v="6"/>
    <s v="Asset Management Integration Lead"/>
    <s v="COOKEY, GABRIEL"/>
    <s v="MEZIE.ANABA@SHELL.COM"/>
    <x v="0"/>
    <s v="OPEX"/>
    <s v="NON SAL"/>
    <s v="N/A"/>
    <s v="N/A"/>
    <s v="C_OPSE_OIL_Z11"/>
    <s v="P244.01 Other Production Expenses"/>
    <s v="S7200 Services"/>
    <s v="A2110 Production Operations"/>
    <n v="612867.07999999996"/>
    <n v="484940.41"/>
    <n v="110027610"/>
    <n v="69793.200000000012"/>
    <n v="430539.46229508199"/>
    <n v="110027610"/>
    <n v="69793.200000000012"/>
    <n v="430539.46229508199"/>
    <n v="0"/>
    <m/>
    <n v="110027610"/>
    <n v="69793.200000000012"/>
    <n v="430539.46229508199"/>
    <n v="110027610"/>
    <n v="69793.200000000012"/>
    <n v="430539.46229508199"/>
    <s v="SERVICE MANAGEME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5878.288524590163"/>
    <n v="35878.288524590163"/>
    <n v="35878.288524590163"/>
    <n v="35878.288524590163"/>
    <n v="35878.288524590163"/>
    <n v="35878.288524590163"/>
    <n v="35878.288524590163"/>
    <n v="35878.288524590163"/>
    <n v="35878.288524590163"/>
    <n v="35878.288524590163"/>
    <n v="35878.288524590163"/>
    <n v="35878.288524590163"/>
    <n v="430539.46229508187"/>
    <n v="129161.83868852459"/>
  </r>
  <r>
    <n v="113067"/>
    <s v="PWC ENVIRONMENTAL AFFAIRS"/>
    <n v="113067"/>
    <s v="PCW ENVIRONMENTAL AFFAIRS (SAFETY INSPECTION &amp; AUDIT)"/>
    <s v="IRETI OMOTOSO"/>
    <s v="PRODUCTION"/>
    <n v="415006"/>
    <n v="4150"/>
    <s v="HSE"/>
    <s v="BASE JV"/>
    <s v="PRODUCTION"/>
    <s v="PRODUCTION"/>
    <x v="6"/>
    <s v="Asset Management Integration Lead"/>
    <s v="COOKEY, GABRIEL"/>
    <s v="MEZIE.ANABA@SHELL.COM"/>
    <x v="0"/>
    <s v="OPEX"/>
    <s v="NON SAL"/>
    <s v="N/A"/>
    <s v="N/A"/>
    <s v="C_OPSE_OIL_Z11"/>
    <s v="P231 Production Operations"/>
    <s v="S7200 Services"/>
    <s v="A2110 Production Operations"/>
    <n v="279388.32"/>
    <n v="291853.90000000002"/>
    <n v="78126511.596587986"/>
    <n v="0"/>
    <n v="256152.49703799339"/>
    <n v="78126511.596587986"/>
    <n v="0"/>
    <n v="256152.49703799339"/>
    <n v="0"/>
    <m/>
    <n v="78126511.596588001"/>
    <n v="0"/>
    <n v="256152.49703799345"/>
    <n v="76090630.827555135"/>
    <n v="0"/>
    <n v="249477.47812313159"/>
    <s v="Provision of HSSE inspection services using MAPO Contract rate @ N7,615,053 per person for 3 pers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346.041419832782"/>
    <n v="21346.041419832782"/>
    <n v="21346.041419832782"/>
    <n v="21346.041419832782"/>
    <n v="21346.041419832782"/>
    <n v="21346.041419832782"/>
    <n v="21346.041419832782"/>
    <n v="21346.041419832782"/>
    <n v="21346.041419832782"/>
    <n v="21346.041419832782"/>
    <n v="21346.041419832782"/>
    <n v="21346.041419832782"/>
    <n v="256152.49703799342"/>
    <n v="76845.749111398021"/>
  </r>
  <r>
    <n v="113068"/>
    <s v="PRODUCTN OPERATION SYSTEMS OVERHEAD"/>
    <n v="113068"/>
    <s v="PRODUCTION OPERATION SYSTEMS MANAGEMENT (ICT - INFRASTRUCTURE)"/>
    <s v="IRETI OMOTOSO"/>
    <s v="PRODUCTION"/>
    <n v="415005"/>
    <n v="4150"/>
    <s v="G&amp;A"/>
    <s v="BASE JV"/>
    <s v="PRODUCTION"/>
    <s v="PRODUCTION"/>
    <x v="3"/>
    <s v="_x0009_Head Oil &amp; Gas Planning and Performance Mgmt                         "/>
    <s v="ADEPOJU, OPEYEMI"/>
    <s v="ABIODUN.BUSARI@SHELL.COM"/>
    <x v="0"/>
    <s v="OPEX"/>
    <s v="NON SAL"/>
    <s v="N/A"/>
    <s v="N/A"/>
    <s v="C_OPSE_OIL_Z11"/>
    <s v="P235 Direct Management"/>
    <s v="S7200 Services"/>
    <s v="A2170 Direct Mngt and Overheads"/>
    <n v="112.7"/>
    <n v="914.86999999999989"/>
    <n v="2940000"/>
    <n v="0"/>
    <n v="9639.3442622950824"/>
    <n v="2940000"/>
    <n v="0"/>
    <n v="9639.3442622950824"/>
    <n v="0"/>
    <n v="0"/>
    <n v="2940000"/>
    <n v="0"/>
    <n v="9639.3442622950806"/>
    <n v="2940000"/>
    <n v="0"/>
    <n v="9639.3442622950824"/>
    <s v="4 nos Production services  Mobile telephone charg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03.27868852459017"/>
    <n v="803.27868852459017"/>
    <n v="803.27868852459017"/>
    <n v="803.27868852459017"/>
    <n v="803.27868852459017"/>
    <n v="803.27868852459017"/>
    <n v="803.27868852459017"/>
    <n v="803.27868852459017"/>
    <n v="803.27868852459017"/>
    <n v="803.27868852459017"/>
    <n v="803.27868852459017"/>
    <n v="803.27868852459017"/>
    <n v="9639.3442622950824"/>
    <n v="2891.8032786885246"/>
  </r>
  <r>
    <n v="113070"/>
    <s v="PNP CORPORATE MTCE SYSTEMS MANAGEMENT"/>
    <n v="113070"/>
    <s v="OVERHEADS, PNPM MAINTENANCE SYSTEMS (RENTS, RATES &amp; UTILITIES)"/>
    <s v="IRETI OMOTOSO"/>
    <s v="PRODUCTION"/>
    <n v="415001"/>
    <n v="4150"/>
    <s v="OF-E&amp;M"/>
    <s v="BASE JV"/>
    <s v="PRODUCTION"/>
    <s v="PRODUCTION"/>
    <x v="3"/>
    <s v="Manager, Turnaround &amp; Maintenance Execution"/>
    <s v="OLALEYE, OLAYEMI"/>
    <s v="OLAKUNLE.AJAYI@SHELL.COM"/>
    <x v="0"/>
    <s v="OPEX"/>
    <s v="NON SAL"/>
    <s v="N/A"/>
    <s v="N/A"/>
    <s v="C_OPSE_OIL_Z11"/>
    <s v="P233 Facilities Maintenance"/>
    <s v="S7200 Services"/>
    <s v="A2170 Direct Mngt and Overheads"/>
    <n v="14575.14"/>
    <n v="1190.81"/>
    <n v="0"/>
    <n v="0"/>
    <n v="0"/>
    <n v="0"/>
    <n v="0"/>
    <n v="0"/>
    <n v="0"/>
    <n v="0"/>
    <n v="0"/>
    <n v="0"/>
    <n v="0"/>
    <n v="0"/>
    <n v="0"/>
    <n v="0"/>
    <s v="NERC CAPTIVE GENERATORS  PERMIT APPLICATION FEE1)  Soku Gas Plant(16MW)=NGN300K,2) Bonny Terminal (105MW)=NGN750K, 3) PH IA (34MW)=NGN500K,_x000a_4) Okoloma(1.6MW)=NGN250K, 5) Gbaran-Ubie(34MW)=NGN500K 6) Forcados (54MW) =NGN600K;7) Sea Eagle = NGN550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72"/>
    <s v="PTW - GENERAL DEPARTMENTAL O/H"/>
    <n v="113072"/>
    <s v="PTW - GENERAL DEPARTMENTAL O/H - SERVICES MGT (ACCIDENT PREVENTION &amp; INVESTIGATION)"/>
    <s v="IRETI OMOTOSO"/>
    <s v="PRODUCTION"/>
    <n v="415006"/>
    <n v="4150"/>
    <s v="HSE"/>
    <s v="BASE JV"/>
    <s v="PRODUCTION"/>
    <s v="PRODUCTION"/>
    <x v="6"/>
    <s v="Forcados Terminal Installation Manager"/>
    <s v="MBANEFO, DUBEM"/>
    <s v="MAXWELL.OGHOLOH@SHELL.COM"/>
    <x v="0"/>
    <s v="OPEX"/>
    <s v="NON SAL"/>
    <s v="N/A"/>
    <s v="N/A"/>
    <s v="C_OPSE_OIL_Z11"/>
    <s v="P231 Production Operations"/>
    <s v="S7200 Services"/>
    <s v="A2110 Production Operations"/>
    <n v="99184.29"/>
    <n v="61932.450000000004"/>
    <n v="0"/>
    <n v="81000"/>
    <n v="81000"/>
    <n v="0"/>
    <n v="81000"/>
    <n v="81000"/>
    <n v="0"/>
    <n v="0"/>
    <n v="0"/>
    <n v="81000"/>
    <n v="81000"/>
    <n v="0"/>
    <n v="82267.864087827154"/>
    <n v="82267.864087827154"/>
    <s v="Request for PPEs for FOT Team. _x000a_Safety Boot SN - 65Nos; CN - 305Nos; -  Coveralls      SN - 65Nos ;CN-  305Nos; - _x000a_Rain boot      SN - 65Nos  CN  - 305Nos. This includes Umbrella, hard hat, ear muff, eyes goggles, hand glov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750"/>
    <n v="6750"/>
    <n v="6750"/>
    <n v="6750"/>
    <n v="6750"/>
    <n v="6750"/>
    <n v="6750"/>
    <n v="6750"/>
    <n v="6750"/>
    <n v="6750"/>
    <n v="6750"/>
    <n v="6750"/>
    <n v="81000"/>
    <n v="24300"/>
  </r>
  <r>
    <n v="113073"/>
    <s v="PTW - GENERAL DEPARTMENTAL O/H"/>
    <n v="113073"/>
    <s v="PTW - GENERAL DEPARTMENTAL O/H - SERVICES MGT (HOTELS AND TRAVEL)"/>
    <s v="IRETI OMOTOSO"/>
    <s v="PRODUCTION"/>
    <n v="415002"/>
    <n v="4150"/>
    <s v="G&amp;A"/>
    <s v="BASE JV"/>
    <s v="PRODUCTION"/>
    <s v="PRODUCTION"/>
    <x v="6"/>
    <s v="Forcados Terminal Installation Manager"/>
    <s v="MBANEFO, DUBEM"/>
    <s v="MAXWELL.OGHOLOH@SHELL.COM"/>
    <x v="0"/>
    <s v="OPEX"/>
    <s v="NON SAL"/>
    <s v="N/A"/>
    <s v="N/A"/>
    <s v="C_OPSE_OIL_Z11"/>
    <s v="P231 Production Operations"/>
    <s v="S7200 Services"/>
    <s v="A2110 Production Operations"/>
    <n v="39885.42"/>
    <n v="442986.92000000004"/>
    <n v="13420000"/>
    <n v="0"/>
    <n v="44000"/>
    <n v="13420000"/>
    <n v="0"/>
    <n v="44000"/>
    <n v="0"/>
    <n v="0"/>
    <n v="13420000"/>
    <n v="0"/>
    <n v="44000"/>
    <n v="13690450.440156378"/>
    <n v="0"/>
    <n v="44886.722754611073"/>
    <s v="HUET cert 20 Pers = 20flights; NAPIMS Engagement 6 visits avr of 2pers = 12flights; Flight Request for 52 Trips (PHC-LAG) @ NGN36,000 Return ticket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666.6666666666665"/>
    <n v="3666.6666666666665"/>
    <n v="3666.6666666666665"/>
    <n v="3666.6666666666665"/>
    <n v="3666.6666666666665"/>
    <n v="3666.6666666666665"/>
    <n v="3666.6666666666665"/>
    <n v="3666.6666666666665"/>
    <n v="3666.6666666666665"/>
    <n v="3666.6666666666665"/>
    <n v="3666.6666666666665"/>
    <n v="3666.6666666666665"/>
    <n v="43999.999999999993"/>
    <n v="13200"/>
  </r>
  <r>
    <n v="113085"/>
    <s v="PNPT GENERAL OVERHEAD"/>
    <n v="113085"/>
    <s v="PNPT GENERAL OVERHEAD (STAFF COSTS AND EMOLUMENTS)"/>
    <s v="IRETI OMOTOSO"/>
    <s v="PRODUCTION"/>
    <n v="415004"/>
    <n v="4150"/>
    <s v="G&amp;A"/>
    <s v="BASE JV"/>
    <s v="PRODUCTION"/>
    <s v="PRODUCTION"/>
    <x v="5"/>
    <s v="Bonny Terminal Installation Manager "/>
    <s v="MBANEFO, DUBEM"/>
    <s v="ANTHONY.I.OBI@SHELL.COM"/>
    <x v="0"/>
    <s v="OPEX"/>
    <s v="NON SAL"/>
    <s v="N/A"/>
    <s v="N/A"/>
    <s v="C_OPSE_OIL_Z11"/>
    <s v="P231 Production Operations"/>
    <s v="S7200 Services"/>
    <s v="A2110 Production Operations"/>
    <n v="2503.63"/>
    <n v="2876.74"/>
    <n v="10000000"/>
    <n v="0"/>
    <n v="32786.885245901642"/>
    <n v="8097499.9999999991"/>
    <n v="0"/>
    <n v="26549.180327868849"/>
    <n v="-6237.7049180327922"/>
    <n v="0"/>
    <n v="10000000"/>
    <n v="0"/>
    <n v="32786.885245901634"/>
    <n v="5931546.7360125547"/>
    <n v="0"/>
    <n v="19447.694216434607"/>
    <s v="Special Recognition Bonuses (50 persons per year @ N200,000 per pers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32.2404371584698"/>
    <n v="2732.2404371584698"/>
    <n v="2732.2404371584698"/>
    <n v="2732.2404371584698"/>
    <n v="2732.2404371584698"/>
    <n v="2732.2404371584698"/>
    <n v="2732.2404371584698"/>
    <n v="2732.2404371584698"/>
    <n v="2732.2404371584698"/>
    <n v="2732.2404371584698"/>
    <n v="2732.2404371584698"/>
    <n v="2732.2404371584698"/>
    <n v="32786.885245901642"/>
    <n v="9836.0655737704928"/>
  </r>
  <r>
    <n v="113086"/>
    <s v="PT ENVIRONMENTAL AFFAIRS -BONNY"/>
    <n v="113086"/>
    <s v="PTE HSE AND WASTE MGT. (ENVIRONMENTAL STUDIES &amp; ESI (ENVIRONMENTAL SENSITIVITY INDEX) MAPPING )"/>
    <s v="IRETI OMOTOSO"/>
    <s v="PRODUCTION"/>
    <n v="415006"/>
    <n v="4150"/>
    <s v="HSE"/>
    <s v="BASE JV"/>
    <s v="PRODUCTION"/>
    <s v="PRODUCTION"/>
    <x v="5"/>
    <s v="Bonny Terminal Installation Manager "/>
    <s v="MBANEFO, DUBEM"/>
    <s v="LEONARD.GAIUS@SHELL.COM"/>
    <x v="0"/>
    <s v="OPEX"/>
    <s v="NON SAL"/>
    <s v="N/A"/>
    <s v="N/A"/>
    <s v="C_OPSE_OIL_Z11"/>
    <s v="P231 Production Operations"/>
    <s v="S7200 Services"/>
    <s v="A2110 Production Operations"/>
    <n v="33008.47"/>
    <n v="348789.9"/>
    <n v="188991275"/>
    <n v="172027.8"/>
    <n v="791671.324590164"/>
    <n v="153035684.93124998"/>
    <n v="139299.51105"/>
    <n v="641055.85508688516"/>
    <n v="-150615.46950327884"/>
    <n v="0"/>
    <n v="188991275.00000003"/>
    <n v="172027.8"/>
    <n v="791671.324590164"/>
    <n v="188991275.00000003"/>
    <n v="172027.8"/>
    <n v="791671.324590164"/>
    <s v="EFFLUENT WATER AND GASEOUS EMISSION, BIOLOGICAL MONITORING, DISCHARGE POINT SURVEY._x000a_Regulatory Requirement. Annual costs for AQUEOUS EFFLUENT MONITORING @ N775K;SEWAGE EFFLUENT MONITORING @N220K;RECIPIENT WATER BODY MONITORING@N475.2K; GASEOUS EMISSIONS AND RAINWATER@ N6993K; PORTABLE WATER@ N218.4K;GROUNDWATER MONITORING@ N1367.6K; NORM@ N240K and Logistics@ N540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972.610382513667"/>
    <n v="65972.610382513667"/>
    <n v="65972.610382513667"/>
    <n v="65972.610382513667"/>
    <n v="65972.610382513667"/>
    <n v="65972.610382513667"/>
    <n v="65972.610382513667"/>
    <n v="65972.610382513667"/>
    <n v="65972.610382513667"/>
    <n v="65972.610382513667"/>
    <n v="65972.610382513667"/>
    <n v="65972.610382513667"/>
    <n v="791671.32459016377"/>
    <n v="237501.3973770492"/>
  </r>
  <r>
    <n v="113088"/>
    <s v="PWC ENVIRONMENTAL AFFAIRS"/>
    <n v="113088"/>
    <s v="PCW ENVIRONMENTAL AFFAIRS (ENV SUBSCRIPTION)"/>
    <s v="IRETI OMOTOSO"/>
    <s v="PRODUCTION"/>
    <n v="415006"/>
    <n v="4150"/>
    <s v="HSE"/>
    <s v="BASE JV"/>
    <s v="PRODUCTION"/>
    <s v="PRODUCTION"/>
    <x v="6"/>
    <s v="Asset Management Integration Lead"/>
    <s v="COOKEY, GABRIEL"/>
    <s v="MEZIE.ANABA@SHELL.COM"/>
    <x v="0"/>
    <s v="OPEX"/>
    <s v="NON SAL"/>
    <s v="N/A"/>
    <s v="N/A"/>
    <s v="C_OPSE_OIL_Z11"/>
    <s v="P231 Production Operations"/>
    <s v="S7200 Services"/>
    <s v="A2110 Production Operations"/>
    <n v="1100779.55"/>
    <n v="558171.82000000007"/>
    <n v="34500000"/>
    <n v="1036885.24590164"/>
    <n v="1150000.0000000007"/>
    <n v="34500000"/>
    <n v="1036885.24590164"/>
    <n v="1150000.0000000007"/>
    <n v="0"/>
    <m/>
    <n v="34500000"/>
    <n v="1036885.24590164"/>
    <n v="1150000.0000000007"/>
    <n v="0"/>
    <n v="0"/>
    <n v="0"/>
    <s v="Safety Leadership Fund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5833.333333333387"/>
    <n v="95833.333333333387"/>
    <n v="95833.333333333387"/>
    <n v="95833.333333333387"/>
    <n v="95833.333333333387"/>
    <n v="95833.333333333387"/>
    <n v="95833.333333333387"/>
    <n v="95833.333333333387"/>
    <n v="95833.333333333387"/>
    <n v="95833.333333333387"/>
    <n v="95833.333333333387"/>
    <n v="95833.333333333387"/>
    <n v="1150000.0000000007"/>
    <n v="345000.00000000017"/>
  </r>
  <r>
    <n v="113093"/>
    <s v="PNP CORPORATE MTCE SYSTEMS MANAGEMENT"/>
    <n v="113093"/>
    <s v="OVERHEADS, PNPM MAINTENANCE SYSTEMS (ICT - INFRASTRUCTURE)"/>
    <s v="IRETI OMOTOSO"/>
    <s v="PRODUCTION"/>
    <n v="415005"/>
    <n v="4150"/>
    <s v="OF-E&amp;M"/>
    <s v="BASE JV"/>
    <s v="PRODUCTION"/>
    <s v="PRODUCTION"/>
    <x v="3"/>
    <s v="Manager, Turnaround &amp; Maintenance Execution"/>
    <s v="OLALEYE, OLAYEMI"/>
    <s v="OLAKUNLE.AJAYI@SHELL.COM"/>
    <x v="0"/>
    <s v="OPEX"/>
    <s v="NON SAL"/>
    <s v="N/A"/>
    <s v="N/A"/>
    <s v="C_OPSE_OIL_Z11"/>
    <s v="P233 Facilities Maintenance"/>
    <s v="S7200 Services"/>
    <s v="A2170 Direct Mngt and Overheads"/>
    <n v="22469.360000000001"/>
    <n v="93.19"/>
    <n v="4496000"/>
    <n v="0"/>
    <n v="14740.983606557376"/>
    <n v="4496000"/>
    <n v="0"/>
    <n v="14740.983606557376"/>
    <n v="0"/>
    <n v="0"/>
    <n v="4496000"/>
    <n v="0"/>
    <n v="14740.983606557376"/>
    <n v="4496000"/>
    <n v="0"/>
    <n v="14740.983606557376"/>
    <s v="6Nos. GSM Handset @NGN21000 each=NGN NGN126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28.415300546448"/>
    <n v="1228.415300546448"/>
    <n v="1228.415300546448"/>
    <n v="1228.415300546448"/>
    <n v="1228.415300546448"/>
    <n v="1228.415300546448"/>
    <n v="1228.415300546448"/>
    <n v="1228.415300546448"/>
    <n v="1228.415300546448"/>
    <n v="1228.415300546448"/>
    <n v="1228.415300546448"/>
    <n v="1228.415300546448"/>
    <n v="14740.983606557378"/>
    <n v="4422.2950819672124"/>
  </r>
  <r>
    <n v="101263"/>
    <s v="SALSWAGES&amp;O/HVPPRODUCTION"/>
    <n v="113099"/>
    <s v="PRODUCTION OPERATION SYSTEMS MANAGEMENT (ADMIN SERVICES COST)"/>
    <s v="IRETI OMOTOSO"/>
    <s v="PRODUCTION"/>
    <n v="415002"/>
    <n v="4150"/>
    <s v="G&amp;A"/>
    <s v="BASE JV"/>
    <s v="PRODUCTION"/>
    <s v="PRODUCTION"/>
    <x v="3"/>
    <s v="_x0009_Head Oil &amp; Gas Planning and Performance Mgmt                         "/>
    <s v="ADEPOJU, OPEYEMI"/>
    <s v="ABIODUN.BUSARI@SHELL.COM"/>
    <x v="0"/>
    <s v="OPEX"/>
    <s v="NON SAL"/>
    <s v="N/A"/>
    <s v="N/A"/>
    <s v="N/A"/>
    <s v="P231 Production Operations"/>
    <s v="S7200 Services"/>
    <s v="A2110 Production Operations"/>
    <n v="-8451.0400000000009"/>
    <n v="-34403.050000000003"/>
    <n v="0"/>
    <n v="0"/>
    <n v="0"/>
    <n v="0"/>
    <n v="0"/>
    <n v="0"/>
    <n v="0"/>
    <n v="0"/>
    <n v="15953064.420071997"/>
    <n v="0"/>
    <n v="52305.129246137694"/>
    <n v="9462634.7190276086"/>
    <n v="0"/>
    <n v="31025.031865664292"/>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099"/>
    <s v="PRODUCTN OPERATION SYSTEMS OVERHEAD"/>
    <n v="113099"/>
    <s v="PRODUCTION OPERATION SYSTEMS MANAGEMENT (ADMIN SERVICES COST)"/>
    <s v="IRETI OMOTOSO"/>
    <s v="PRODUCTION"/>
    <n v="415002"/>
    <n v="4150"/>
    <s v="G&amp;A"/>
    <s v="BASE JV"/>
    <s v="PRODUCTION"/>
    <s v="PRODUCTION"/>
    <x v="3"/>
    <s v="_x0009_Head Oil &amp; Gas Planning and Performance Mgmt                         "/>
    <s v="ADEPOJU, OPEYEMI"/>
    <s v="ABIODUN.BUSARI@SHELL.COM"/>
    <x v="0"/>
    <s v="OPEX"/>
    <s v="NON SAL"/>
    <s v="N/A"/>
    <s v="N/A"/>
    <s v="C_OPSE_OIL_Z11"/>
    <s v="P235 Direct Management"/>
    <s v="S7200 Services"/>
    <s v="A2170 Direct Mngt and Overheads"/>
    <n v="53952.600000000006"/>
    <n v="63394.91"/>
    <n v="15953064.420071999"/>
    <n v="0"/>
    <n v="52305.129246137702"/>
    <n v="13953064.420072"/>
    <n v="0"/>
    <n v="45747.752196957379"/>
    <n v="-6557.3770491803225"/>
    <s v="Optimisation"/>
    <n v="0"/>
    <n v="0"/>
    <n v="0"/>
    <n v="0"/>
    <n v="0"/>
    <n v="0"/>
    <s v="1 no Printer Toner (Cyan)  CE271A for Production Services manage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358.7607705114751"/>
    <n v="4358.7607705114751"/>
    <n v="4358.7607705114751"/>
    <n v="4358.7607705114751"/>
    <n v="4358.7607705114751"/>
    <n v="4358.7607705114751"/>
    <n v="4358.7607705114751"/>
    <n v="4358.7607705114751"/>
    <n v="4358.7607705114751"/>
    <n v="4358.7607705114751"/>
    <n v="4358.7607705114751"/>
    <n v="4358.7607705114751"/>
    <n v="52305.129246137716"/>
    <n v="15691.53877384131"/>
  </r>
  <r>
    <n v="113098"/>
    <s v="PNP CORPORATE MTCE SYSTEMS MANAGEMENT"/>
    <n v="113098"/>
    <s v="OVERHEADS, PNPM MAINTENANCE SYSTEMS (ADMIN SERVICES COST)"/>
    <s v="IRETI OMOTOSO"/>
    <s v="PRODUCTION"/>
    <n v="415002"/>
    <n v="4150"/>
    <s v="G&amp;A"/>
    <s v="BASE JV"/>
    <s v="PRODUCTION"/>
    <s v="PRODUCTION"/>
    <x v="3"/>
    <s v="Manager, Turnaround &amp; Maintenance Execution"/>
    <s v="OLALEYE, OLAYEMI"/>
    <s v="OLAKUNLE.AJAYI@SHELL.COM"/>
    <x v="0"/>
    <s v="OPEX"/>
    <s v="NON SAL"/>
    <s v="N/A"/>
    <s v="N/A"/>
    <s v="C_OPSE_OIL_Z11"/>
    <s v="P233 Facilities Maintenance"/>
    <s v="S7200 Services"/>
    <s v="A2170 Direct Mngt and Overheads"/>
    <n v="243159.36000000004"/>
    <n v="435560.37"/>
    <n v="124801339"/>
    <n v="131934"/>
    <n v="541118.71803278686"/>
    <n v="124801339"/>
    <n v="131934"/>
    <n v="541118.71803278686"/>
    <n v="0"/>
    <s v="MCI services from the Group"/>
    <n v="124801339"/>
    <n v="131934"/>
    <n v="541118.71803278697"/>
    <n v="107984450.18230967"/>
    <n v="1600"/>
    <n v="355647.37764691695"/>
    <s v="Purchase of IT Consumables (Toners/catridges) and Stationeries for execution, Reliabilty, Underwater and C&amp;I Teams @ NGN1600000 for 8 printers in a year= 8*NGN 1600000= 12, 800,000  = $42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5093.226502732236"/>
    <n v="45093.226502732236"/>
    <n v="45093.226502732236"/>
    <n v="45093.226502732236"/>
    <n v="45093.226502732236"/>
    <n v="45093.226502732236"/>
    <n v="45093.226502732236"/>
    <n v="45093.226502732236"/>
    <n v="45093.226502732236"/>
    <n v="45093.226502732236"/>
    <n v="45093.226502732236"/>
    <n v="45093.226502732236"/>
    <n v="541118.71803278697"/>
    <n v="162335.61540983606"/>
  </r>
  <r>
    <n v="105931"/>
    <s v="OKOLOMA GEN SET/GEN SETS LAND 2 EAST"/>
    <n v="113105"/>
    <s v="CATERING/ ACCOMMODATION &amp; HOUSEKEEPING AT OKOLOMA (AFAM GRF)"/>
    <s v="IRETI OMOTOSO"/>
    <s v="PRODUCTION"/>
    <n v="414003"/>
    <n v="4140"/>
    <s v="GAS"/>
    <s v="BASE JV"/>
    <s v="PRODUCTION"/>
    <s v="PRODUCTION"/>
    <x v="1"/>
    <s v="Asset Management Integration Lead"/>
    <s v="ADEDIRAN, ADEWALE"/>
    <s v="DENNIS.ONYEBUCHIE@SHELL.COM"/>
    <x v="0"/>
    <s v="OPEX"/>
    <s v="NON SAL"/>
    <s v="N/A"/>
    <s v="N/A"/>
    <s v="N/A"/>
    <s v="P231 Production Operations"/>
    <s v="S7200 Services"/>
    <s v="A2110 Production Operations"/>
    <n v="0.01"/>
    <n v="0"/>
    <n v="0"/>
    <n v="0"/>
    <n v="0"/>
    <m/>
    <m/>
    <n v="0"/>
    <n v="0"/>
    <m/>
    <n v="137153000"/>
    <n v="0"/>
    <n v="449681.96721311478"/>
    <n v="137153000"/>
    <n v="0"/>
    <n v="449681.96721311478"/>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05"/>
    <s v="GENERAL OVERHEADS OKOLOMA"/>
    <n v="113105"/>
    <s v="CATERING/ ACCOMMODATION &amp; HOUSEKEEPING AT OKOLOMA (AFAM GRF)"/>
    <s v="IRETI OMOTOSO"/>
    <s v="PRODUCTION"/>
    <n v="414003"/>
    <n v="4140"/>
    <s v="GAS"/>
    <s v="DOMGAS/IPP"/>
    <s v="PRODUCTION"/>
    <s v="PRODUCTION"/>
    <x v="1"/>
    <s v="Asset Management Integration Lead"/>
    <s v="ADEDIRAN, ADEWALE"/>
    <s v="DENNIS.ONYEBUCHIE@SHELL.COM"/>
    <x v="0"/>
    <s v="OPEX"/>
    <s v="NON SAL"/>
    <s v="N/A"/>
    <s v="N/A"/>
    <s v="N/A"/>
    <s v="P234 Power Operations"/>
    <s v="S7200 Services"/>
    <s v="A2110 Production Operations"/>
    <n v="695.69"/>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04"/>
    <s v="GAS PIPELINES INTEGRITY MANAGEMENT"/>
    <n v="113104"/>
    <s v="GAS PIPELINES INTEGRITY MANAGEMENT (MAINTENANCE OF PIPELINES, FLOWLINES AND RISERS - GAS )"/>
    <s v="IRETI OMOTOSO"/>
    <s v="PRODUCTION"/>
    <n v="412003"/>
    <n v="4120"/>
    <s v="GAS"/>
    <s v="DOMGAS/IPP"/>
    <s v="PRODUCTION"/>
    <s v="PRODUCTION"/>
    <x v="0"/>
    <s v="_x0009_Production Support Manager                                                          "/>
    <s v="AGUEGBOH, OBIORA"/>
    <s v="ADEBOYE.SOBAYO@SHELL.COM"/>
    <x v="0"/>
    <s v="OPEX"/>
    <s v="NON SAL"/>
    <s v="N/A"/>
    <s v="N/A"/>
    <s v="C_OPSE_OIL_Z11"/>
    <s v="P231 Production Operations"/>
    <s v="S7200 Services"/>
    <s v="A2110 Production Operations"/>
    <n v="3668337.1"/>
    <n v="58347.78"/>
    <n v="0"/>
    <n v="0"/>
    <n v="0"/>
    <n v="0"/>
    <n v="0"/>
    <n v="0"/>
    <n v="0"/>
    <n v="0"/>
    <n v="0"/>
    <n v="0"/>
    <n v="0"/>
    <n v="0"/>
    <n v="0"/>
    <n v="0"/>
    <s v="DEBIT NOTES FROM NLNG FOR 32&quot; OGGS, 40&quot; EGGS &amp; 16&quot; BNAG PIPELINES MTCE.. LRUT OF NON PIGEABLE LINES =  $196K  . INTELLIGENT PIGGING OF 2NOS GAS PIPELINE . CP SYSTEMS MONITORING, SURVEY AND MAINTENANCE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2G.FLB.71300"/>
    <s v="CATERING/ACCOMM/HSEKEEPING OKOLOMA"/>
    <n v="113105"/>
    <s v="CATERING/ ACCOMMODATION &amp; HOUSEKEEPING AT OKOLOMA (AFAM GRF)"/>
    <s v="IRETI OMOTOSO"/>
    <s v="PRODUCTION"/>
    <n v="414003"/>
    <n v="4140"/>
    <s v="GAS"/>
    <s v="DOMGAS/IPP"/>
    <s v="PRODUCTION"/>
    <s v="PRODUCTION"/>
    <x v="1"/>
    <s v="Asset Management Integration Lead"/>
    <s v="ADEDIRAN, ADEWALE"/>
    <s v="DENNIS.ONYEBUCHIE@SHELL.COM"/>
    <x v="0"/>
    <s v="OPEX"/>
    <s v="NON SAL"/>
    <s v="N/A"/>
    <s v="N/A"/>
    <s v="N_KOCR_EL2_G01"/>
    <s v="P234 Power Operations"/>
    <s v="S7200 Services"/>
    <s v="A2170 Direct Mngt and Overheads"/>
    <n v="578619.84"/>
    <n v="533219.73"/>
    <n v="137153000"/>
    <n v="0"/>
    <n v="449681.96721311478"/>
    <n v="137153000"/>
    <n v="0"/>
    <n v="449681.96721311478"/>
    <n v="0"/>
    <m/>
    <n v="0"/>
    <n v="0"/>
    <n v="0"/>
    <n v="0"/>
    <n v="0"/>
    <n v="0"/>
    <s v="OKGP provision of Breakfast for 70 staff  for 365day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7473.497267759565"/>
    <n v="37473.497267759565"/>
    <n v="37473.497267759565"/>
    <n v="37473.497267759565"/>
    <n v="37473.497267759565"/>
    <n v="37473.497267759565"/>
    <n v="37473.497267759565"/>
    <n v="37473.497267759565"/>
    <n v="37473.497267759565"/>
    <n v="37473.497267759565"/>
    <n v="37473.497267759565"/>
    <n v="37473.497267759565"/>
    <n v="449681.9672131149"/>
    <n v="134904.59016393442"/>
  </r>
  <r>
    <n v="113114"/>
    <s v="PEC COMMUNITY RELATIONS"/>
    <n v="113114"/>
    <s v="COMMUNITY RELATIONS SWAMP 1 - CR STAFF (COMMUNITY ENGAGEMENT)"/>
    <s v="IRETI OMOTOSO"/>
    <s v="PRODUCTION"/>
    <n v="415008"/>
    <n v="4150"/>
    <s v="CDPA"/>
    <s v="BASE JV"/>
    <s v="PRODUCTION"/>
    <s v="PRODUCTION"/>
    <x v="5"/>
    <s v="Asset Management Integration Lead"/>
    <s v="AZUBUIKE, JOHN"/>
    <s v="KESSIGNTON.OKORIE@SHELL.COM"/>
    <x v="0"/>
    <s v="OPEX"/>
    <s v="NON SAL"/>
    <s v="N/A"/>
    <s v="N/A"/>
    <s v="C_OPSE_OIL_Z11"/>
    <s v="P231 Production Operations"/>
    <s v="S7200 Services"/>
    <s v="A2110 Production Operations"/>
    <n v="3168.82"/>
    <n v="12745.8"/>
    <n v="11480000"/>
    <n v="0"/>
    <n v="37639.344262295082"/>
    <n v="11480000"/>
    <n v="0"/>
    <n v="37639.344262295082"/>
    <n v="0"/>
    <m/>
    <n v="11480000"/>
    <n v="0"/>
    <n v="37639.344262295082"/>
    <n v="7665000"/>
    <n v="0"/>
    <n v="25131.147540983606"/>
    <s v="5 Planned meetings with Host Communities @ N60,000/meetings to cover  Soku and Oloma Communities Cluste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136.6120218579235"/>
    <n v="3136.6120218579235"/>
    <n v="3136.6120218579235"/>
    <n v="3136.6120218579235"/>
    <n v="3136.6120218579235"/>
    <n v="3136.6120218579235"/>
    <n v="3136.6120218579235"/>
    <n v="3136.6120218579235"/>
    <n v="3136.6120218579235"/>
    <n v="3136.6120218579235"/>
    <n v="3136.6120218579235"/>
    <n v="3136.6120218579235"/>
    <n v="37639.344262295082"/>
    <n v="11291.803278688525"/>
  </r>
  <r>
    <s v="O.NG.PCE.ALG.CRC.71300E"/>
    <s v="ALAKIRI COMMUNITY RELATIONS ENGAGEMENT  "/>
    <n v="113114"/>
    <s v="COMMUNITY RELATIONS SWAMP 1 - CR STAFF (COMMUNITY ENGAGEMENT)"/>
    <s v="IRETI OMOTOSO"/>
    <s v="PRODUCTION"/>
    <n v="415008"/>
    <n v="4150"/>
    <s v="CDPA"/>
    <s v="BASE JV"/>
    <s v="PRODUCTION"/>
    <s v="PRODUCTION"/>
    <x v="5"/>
    <s v="Asset Management Integration Lead"/>
    <s v="AZUBUIKE, JOHN"/>
    <s v="KESSIGNTON.OKORIE@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16"/>
    <s v="PEC GENERAL OVERHEAD"/>
    <n v="113116"/>
    <s v="PEC GENERAL OVERHEAD -  (HOTELS AND TRAVEL)"/>
    <s v="IRETI OMOTOSO"/>
    <s v="PRODUCTION"/>
    <n v="415002"/>
    <n v="4150"/>
    <s v="G&amp;A"/>
    <s v="BASE JV"/>
    <s v="PRODUCTION"/>
    <s v="PRODUCTION"/>
    <x v="5"/>
    <s v="Asset Management Integration Lead"/>
    <s v="AZUBUIKE, JOHN"/>
    <s v="CHIKEZIE.ODINAKA@SHELL.COM"/>
    <x v="0"/>
    <s v="OPEX"/>
    <s v="NON SAL"/>
    <s v="N/A"/>
    <s v="N/A"/>
    <s v="C_OPSE_OIL_Z11"/>
    <s v="P231 Production Operations"/>
    <s v="S7200 Services"/>
    <s v="A2110 Production Operations"/>
    <n v="35850.58"/>
    <n v="19107.089999999997"/>
    <n v="6060000"/>
    <n v="0"/>
    <n v="19868.852459016394"/>
    <n v="6060000"/>
    <n v="0"/>
    <n v="19868.852459016394"/>
    <n v="0"/>
    <m/>
    <n v="6060000"/>
    <n v="0"/>
    <n v="19868.852459016394"/>
    <n v="6182125.9066577964"/>
    <n v="0"/>
    <n v="20269.26526773048"/>
    <s v="Provision of 2 nights Hotel Accomodation for 2 DPR on statutory visit to Assets ( once per Mont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55.7377049180327"/>
    <n v="1655.7377049180327"/>
    <n v="1655.7377049180327"/>
    <n v="1655.7377049180327"/>
    <n v="1655.7377049180327"/>
    <n v="1655.7377049180327"/>
    <n v="1655.7377049180327"/>
    <n v="1655.7377049180327"/>
    <n v="1655.7377049180327"/>
    <n v="1655.7377049180327"/>
    <n v="1655.7377049180327"/>
    <n v="1655.7377049180327"/>
    <n v="19868.852459016391"/>
    <n v="5960.6557377049185"/>
  </r>
  <r>
    <s v="O.NG.PCE.BNF.CRC.71300E"/>
    <s v="BONNY COMMUNITY RELATIONS ENGAGEMENT"/>
    <n v="113114"/>
    <s v="COMMUNITY RELATIONS SWAMP 1 - CR STAFF (COMMUNITY ENGAGEMENT)"/>
    <s v="IRETI OMOTOSO"/>
    <s v="PRODUCTION"/>
    <n v="415008"/>
    <n v="4150"/>
    <s v="CDPA"/>
    <s v="BASE JV"/>
    <s v="PRODUCTION"/>
    <s v="PRODUCTION"/>
    <x v="5"/>
    <s v="Asset Management Integration Lead"/>
    <s v="AZUBUIKE, JOHN"/>
    <s v="KESSIGNTON.OKORI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18"/>
    <s v="PTW - ENVIRONMENTAL AFFAIRS"/>
    <n v="113118"/>
    <s v="PTW - ENVIRONMENTAL AFFAIRS (SAFETY INSPECTION / YEARLY AUDIT)"/>
    <s v="IRETI OMOTOSO"/>
    <s v="PRODUCTION"/>
    <n v="415006"/>
    <n v="4150"/>
    <s v="HSE"/>
    <s v="BASE JV"/>
    <s v="PRODUCTION"/>
    <s v="PRODUCTION"/>
    <x v="6"/>
    <s v="Forcados Terminal Installation Manager"/>
    <s v="MBANEFO, DUBEM"/>
    <s v="CHARLES.AKHIDENO@SHELL.COM"/>
    <x v="0"/>
    <s v="OPEX"/>
    <s v="NON SAL"/>
    <s v="N/A"/>
    <s v="N/A"/>
    <s v="C_OPSE_OIL_Z11"/>
    <s v="P231 Production Operations"/>
    <s v="S7200 Services"/>
    <s v="A2110 Production Operations"/>
    <n v="581836.31000000006"/>
    <n v="1011626.7599999999"/>
    <n v="69568149.698274493"/>
    <n v="20000"/>
    <n v="248092.29409270326"/>
    <n v="271806599.69827449"/>
    <n v="265754"/>
    <n v="1156923.1793386049"/>
    <n v="908830.88524590165"/>
    <s v="FOT Biological Monitoring (BM), FOT Env. Evaluation Studies (EES), FOT Logistics + vessels for BM and EES"/>
    <n v="69568149.698274508"/>
    <n v="20000"/>
    <n v="248092.29409270326"/>
    <n v="69568149.698274508"/>
    <n v="20000"/>
    <n v="248092.29409270332"/>
    <s v="PROVISION OF PROCESS SAFETY &amp; ENVIIRONMENTAL SUPPORT SERVIC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674.357841058605"/>
    <n v="20674.357841058605"/>
    <n v="20674.357841058605"/>
    <n v="20674.357841058605"/>
    <n v="20674.357841058605"/>
    <n v="20674.357841058605"/>
    <n v="20674.357841058605"/>
    <n v="20674.357841058605"/>
    <n v="20674.357841058605"/>
    <n v="20674.357841058605"/>
    <n v="20674.357841058605"/>
    <n v="20674.357841058605"/>
    <n v="248092.29409270326"/>
    <n v="74427.68822781097"/>
  </r>
  <r>
    <n v="113119"/>
    <s v="PTW - GENERAL DEPARTMENTAL O/H"/>
    <n v="113119"/>
    <s v="PTW - GENERAL DEPARTMENTAL O/H - SERVICES MGT (ICT - INFRASTRUCTURE)"/>
    <s v="IRETI OMOTOSO"/>
    <s v="PRODUCTION"/>
    <n v="415005"/>
    <n v="4150"/>
    <s v="OF-E&amp;M"/>
    <s v="BASE JV"/>
    <s v="PRODUCTION"/>
    <s v="PRODUCTION"/>
    <x v="6"/>
    <s v="Forcados Terminal Installation Manager"/>
    <s v="MBANEFO, DUBEM"/>
    <s v="MAXWELL.OGHOLOH@SHELL.COM"/>
    <x v="0"/>
    <s v="OPEX"/>
    <s v="NON SAL"/>
    <s v="N/A"/>
    <s v="N/A"/>
    <s v="C_OPSE_OIL_Z11"/>
    <s v="P231 Production Operations"/>
    <s v="S7200 Services"/>
    <s v="A2110 Production Operations"/>
    <n v="95052.45"/>
    <n v="59858.549999999996"/>
    <n v="2500720.0000000005"/>
    <n v="31309"/>
    <n v="39508.081967213118"/>
    <n v="2500720.0000000005"/>
    <n v="31309"/>
    <n v="39508.081967213118"/>
    <n v="0"/>
    <n v="0"/>
    <n v="2500720.0000000005"/>
    <n v="31309"/>
    <n v="39508.081967213118"/>
    <n v="2500720.0000000005"/>
    <n v="31309"/>
    <n v="39508.081967213118"/>
    <s v="IT Services , IT Equipment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292.3401639344265"/>
    <n v="3292.3401639344265"/>
    <n v="3292.3401639344265"/>
    <n v="3292.3401639344265"/>
    <n v="3292.3401639344265"/>
    <n v="3292.3401639344265"/>
    <n v="3292.3401639344265"/>
    <n v="3292.3401639344265"/>
    <n v="3292.3401639344265"/>
    <n v="3292.3401639344265"/>
    <n v="3292.3401639344265"/>
    <n v="3292.3401639344265"/>
    <n v="39508.081967213118"/>
    <n v="11852.424590163935"/>
  </r>
  <r>
    <n v="113120"/>
    <s v="PWB GENERAL OVERHEAD"/>
    <n v="113120"/>
    <s v="PWB GENERAL OVERHEAD (ACCIDENT PREV)"/>
    <s v="IRETI OMOTOSO"/>
    <s v="PRODUCTION"/>
    <n v="415006"/>
    <n v="4150"/>
    <s v="HSE"/>
    <s v="BASE JV"/>
    <s v="PRODUCTION"/>
    <s v="PRODUCTION"/>
    <x v="6"/>
    <s v="Asset Management Integration Lead"/>
    <s v="COOKEY, GABRIEL"/>
    <s v="RICHARD.ITENE@SHELL.COM"/>
    <x v="0"/>
    <s v="OPEX"/>
    <s v="NON SAL"/>
    <s v="N/A"/>
    <s v="N/A"/>
    <s v="C_OPSE_OIL_Z11"/>
    <s v="P231 Production Operations"/>
    <s v="S7200 Services"/>
    <s v="A2110 Production Operations"/>
    <n v="78473.150000000009"/>
    <n v="184942.59000000005"/>
    <n v="1600000"/>
    <n v="199134"/>
    <n v="204379.90163934426"/>
    <n v="1600000"/>
    <n v="199134"/>
    <n v="204379.90163934426"/>
    <n v="0"/>
    <m/>
    <n v="1600000"/>
    <n v="199134"/>
    <n v="204379.90163934426"/>
    <n v="1558305.9685645197"/>
    <n v="202250.9734230293"/>
    <n v="207360.17331996214"/>
    <s v="Coveral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031.658469945352"/>
    <n v="17031.658469945352"/>
    <n v="17031.658469945352"/>
    <n v="17031.658469945352"/>
    <n v="17031.658469945352"/>
    <n v="17031.658469945352"/>
    <n v="17031.658469945352"/>
    <n v="17031.658469945352"/>
    <n v="17031.658469945352"/>
    <n v="17031.658469945352"/>
    <n v="17031.658469945352"/>
    <n v="17031.658469945352"/>
    <n v="204379.90163934429"/>
    <n v="61313.970491803273"/>
  </r>
  <r>
    <n v="113121"/>
    <s v="PWB GENERAL OVERHEAD"/>
    <n v="113121"/>
    <s v="PWB GENERAL OVERHEAD (H&amp;T)"/>
    <s v="IRETI OMOTOSO"/>
    <s v="PRODUCTION"/>
    <n v="415002"/>
    <n v="4150"/>
    <s v="G&amp;A"/>
    <s v="BASE JV"/>
    <s v="PRODUCTION"/>
    <s v="PRODUCTION"/>
    <x v="6"/>
    <s v="Asset Management Integration Lead"/>
    <s v="COOKEY, GABRIEL"/>
    <s v="RICHARD.ITENE@SHELL.COM"/>
    <x v="0"/>
    <s v="OPEX"/>
    <s v="NON SAL"/>
    <s v="N/A"/>
    <s v="N/A"/>
    <s v="C_OPSE_OIL_Z11"/>
    <s v="P231 Production Operations"/>
    <s v="S7200 Services"/>
    <s v="A2110 Production Operations"/>
    <n v="39060.130000000005"/>
    <n v="36601.33"/>
    <n v="19807975"/>
    <n v="0"/>
    <n v="64944.180327868853"/>
    <n v="19807975"/>
    <n v="0"/>
    <n v="64944.180327868853"/>
    <n v="0"/>
    <m/>
    <n v="19807975"/>
    <n v="0"/>
    <n v="64944.180327868853"/>
    <n v="20207160.958074253"/>
    <n v="0"/>
    <n v="66252.986747784438"/>
    <s v="Provision for 10 persons flight from Warri to Lagos on Business/Workshop @N58,000 per flight for 10 flight to &amp; Fro"/>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412.0150273224044"/>
    <n v="5412.0150273224044"/>
    <n v="5412.0150273224044"/>
    <n v="5412.0150273224044"/>
    <n v="5412.0150273224044"/>
    <n v="5412.0150273224044"/>
    <n v="5412.0150273224044"/>
    <n v="5412.0150273224044"/>
    <n v="5412.0150273224044"/>
    <n v="5412.0150273224044"/>
    <n v="5412.0150273224044"/>
    <n v="5412.0150273224044"/>
    <n v="64944.180327868868"/>
    <n v="19483.254098360656"/>
  </r>
  <r>
    <n v="113122"/>
    <s v="PWC GENERAL OVERHEAD"/>
    <n v="113122"/>
    <s v="PWC GENERAL OVERHEAD (ACCIDENT PREV)"/>
    <s v="IRETI OMOTOSO"/>
    <s v="PRODUCTION"/>
    <n v="415006"/>
    <n v="4150"/>
    <s v="HSE"/>
    <s v="BASE JV"/>
    <s v="PRODUCTION"/>
    <s v="PRODUCTION"/>
    <x v="6"/>
    <s v="Asset Management Integration Lead"/>
    <s v="COOKEY, GABRIEL"/>
    <s v="RICHARD.ITENE@SHELL.COM"/>
    <x v="0"/>
    <s v="OPEX"/>
    <s v="NON SAL"/>
    <s v="N/A"/>
    <s v="N/A"/>
    <s v="C_OPSE_OIL_Z11"/>
    <s v="P231 Production Operations"/>
    <s v="S7200 Services"/>
    <s v="A2110 Production Operations"/>
    <n v="45515.43"/>
    <n v="73480.75"/>
    <n v="1700000"/>
    <n v="121397"/>
    <n v="126970.77049180328"/>
    <n v="1700000"/>
    <n v="121397"/>
    <n v="126970.77049180328"/>
    <n v="0"/>
    <m/>
    <n v="1700000"/>
    <n v="121396.99999999999"/>
    <n v="126970.77049180327"/>
    <n v="1655700.091599802"/>
    <n v="123297.18390950558"/>
    <n v="128725.70879999673"/>
    <s v="Using rate from SAP, Procurement of PPE for staff and Contractors  (FIRE RETARDANT COVERALL)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580.897540983606"/>
    <n v="10580.897540983606"/>
    <n v="10580.897540983606"/>
    <n v="10580.897540983606"/>
    <n v="10580.897540983606"/>
    <n v="10580.897540983606"/>
    <n v="10580.897540983606"/>
    <n v="10580.897540983606"/>
    <n v="10580.897540983606"/>
    <n v="10580.897540983606"/>
    <n v="10580.897540983606"/>
    <n v="10580.897540983606"/>
    <n v="126970.77049180324"/>
    <n v="38091.231147540981"/>
  </r>
  <r>
    <s v="O.NG.PCE.C1F.CRC.71300E"/>
    <s v="CAWC COMMUNITY RELATIONS ENGAGEMENT"/>
    <n v="113114"/>
    <s v="COMMUNITY RELATIONS SWAMP 1 - CR STAFF (COMMUNITY ENGAGEMENT)"/>
    <s v="IRETI OMOTOSO"/>
    <s v="PRODUCTION"/>
    <n v="415008"/>
    <n v="4150"/>
    <s v="CDPA"/>
    <s v="BASE JV"/>
    <s v="PRODUCTION"/>
    <s v="PRODUCTION"/>
    <x v="5"/>
    <s v="Asset Management Integration Lead"/>
    <s v="AZUBUIKE, JOHN"/>
    <s v="KESSIGNTON.OKORI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25"/>
    <s v="PROD EXCELLENCE GEN OVERHEAD"/>
    <n v="113125"/>
    <s v="PROD EXCELLENCE GEN OVERHEAD - SERVICES MGT (ADMIN SERVICES COST)"/>
    <s v="IRETI OMOTOSO"/>
    <s v="PRODUCTION"/>
    <n v="415002"/>
    <n v="4150"/>
    <s v="G&amp;A"/>
    <s v="BASE JV"/>
    <s v="PRODUCTION"/>
    <s v="PRODUCTION"/>
    <x v="3"/>
    <s v="Regional Discipline Adviser"/>
    <s v="ADEPOJU, OPEYEMI"/>
    <s v="ENAHORO.BERNARD@SHELL.COM"/>
    <x v="0"/>
    <s v="OPEX"/>
    <s v="NON SAL"/>
    <s v="N/A"/>
    <s v="N/A"/>
    <s v="C_OPSE_OIL_Z11"/>
    <s v="P235 Direct Management"/>
    <s v="S7200 Services"/>
    <s v="A2170 Direct Mngt and Overheads"/>
    <n v="3041.0200000000004"/>
    <n v="0"/>
    <n v="2916360"/>
    <n v="0"/>
    <n v="9561.8360655737706"/>
    <n v="2916360"/>
    <n v="0"/>
    <n v="9561.8360655737706"/>
    <n v="0"/>
    <n v="0"/>
    <n v="2916360"/>
    <n v="0"/>
    <n v="9561.8360655737724"/>
    <n v="1729852.5639037576"/>
    <n v="0"/>
    <n v="5671.647750504123"/>
    <s v="A4 Papers for printing of IVQ and FLBM assessment document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96.81967213114751"/>
    <n v="796.81967213114751"/>
    <n v="796.81967213114751"/>
    <n v="796.81967213114751"/>
    <n v="796.81967213114751"/>
    <n v="796.81967213114751"/>
    <n v="796.81967213114751"/>
    <n v="796.81967213114751"/>
    <n v="796.81967213114751"/>
    <n v="796.81967213114751"/>
    <n v="796.81967213114751"/>
    <n v="796.81967213114751"/>
    <n v="9561.8360655737706"/>
    <n v="2868.5508196721312"/>
  </r>
  <r>
    <s v="O.NG.PCE.SKG.CRC.71300E"/>
    <s v="SOKU COMMUNITY RELATIONS ENGAGEMENT     "/>
    <n v="113114"/>
    <s v="COMMUNITY RELATIONS SWAMP 1 - CR STAFF (COMMUNITY ENGAGEMENT)"/>
    <s v="IRETI OMOTOSO"/>
    <s v="PRODUCTION"/>
    <n v="415008"/>
    <n v="4150"/>
    <s v="CDPA"/>
    <s v="BASE JV"/>
    <s v="PRODUCTION"/>
    <s v="PRODUCTION"/>
    <x v="5"/>
    <s v="Asset Management Integration Lead"/>
    <s v="AZUBUIKE, JOHN"/>
    <s v="KESSIGNTON.OKORIE@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32"/>
    <s v="PNP CORPORATE MTCE SYSTEMS MANAGEMENT"/>
    <n v="113132"/>
    <s v="OVERHEADS, PNPM MAINTENANCE SYSTEMS (PROFESSIONAL SUBSCRIPTION)"/>
    <s v="IRETI OMOTOSO"/>
    <s v="PRODUCTION"/>
    <n v="415004"/>
    <n v="4150"/>
    <s v="G&amp;A"/>
    <s v="BASE JV"/>
    <s v="PRODUCTION"/>
    <s v="PRODUCTION"/>
    <x v="3"/>
    <s v="Manager, Turnaround &amp; Maintenance Execution"/>
    <s v="OLALEYE, OLAYEMI"/>
    <s v="OLAKUNLE.AJAYI@SHELL.COM"/>
    <x v="0"/>
    <s v="OPEX"/>
    <s v="NON SAL"/>
    <s v="N/A"/>
    <s v="N/A"/>
    <s v="C_OPSE_OIL_Z11"/>
    <s v="P233 Facilities Maintenance"/>
    <s v="S7200 Services"/>
    <s v="A2170 Direct Mngt and Overheads"/>
    <n v="1023.07"/>
    <n v="1209.07"/>
    <n v="720000"/>
    <n v="800"/>
    <n v="3160.655737704918"/>
    <n v="720000"/>
    <n v="800"/>
    <n v="3160.655737704918"/>
    <n v="0"/>
    <n v="0"/>
    <n v="720000"/>
    <n v="800"/>
    <n v="3160.655737704918"/>
    <n v="720000"/>
    <n v="800"/>
    <n v="3160.655737704918"/>
    <s v="Professional fees/subscription (Local) payments (NSE, COREN for 30 PM staff = NGN24K*30=NGN720K &amp;  (External) payments for 4 PM staff =4*$200=$0.8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3.38797814207646"/>
    <n v="263.38797814207646"/>
    <n v="263.38797814207646"/>
    <n v="263.38797814207646"/>
    <n v="263.38797814207646"/>
    <n v="263.38797814207646"/>
    <n v="263.38797814207646"/>
    <n v="263.38797814207646"/>
    <n v="263.38797814207646"/>
    <n v="263.38797814207646"/>
    <n v="263.38797814207646"/>
    <n v="263.38797814207646"/>
    <n v="3160.6557377049176"/>
    <n v="948.19672131147536"/>
  </r>
  <r>
    <n v="100997"/>
    <s v="GENERALOVERHEADS1"/>
    <n v="113115"/>
    <s v="PEC GENERAL OVERHEAD -  (ACCIDENT PREVENTION &amp; INVESTIGATION)"/>
    <s v="IRETI OMOTOSO"/>
    <s v="PRODUCTION"/>
    <n v="415006"/>
    <n v="4150"/>
    <s v="HSE"/>
    <s v="BASE JV"/>
    <s v="PRODUCTION"/>
    <s v="PRODUCTION"/>
    <x v="5"/>
    <s v="Asset Management Integration Lead"/>
    <s v="AZUBUIKE, JOHN"/>
    <s v="CHIKEZIE.ODINAKA@SHELL.COM"/>
    <x v="0"/>
    <s v="OPEX"/>
    <s v="NON SAL"/>
    <s v="N/A"/>
    <s v="N/A"/>
    <s v="N/A"/>
    <s v="P231 Production Operations"/>
    <s v="S7200 Services"/>
    <s v="A2110 Production Operations"/>
    <n v="0"/>
    <n v="0"/>
    <n v="0"/>
    <n v="0"/>
    <n v="0"/>
    <n v="0"/>
    <n v="0"/>
    <n v="0"/>
    <n v="0"/>
    <m/>
    <n v="2000000"/>
    <n v="163190"/>
    <n v="169747.37704918033"/>
    <n v="1947882.4607056496"/>
    <n v="165744.35482089524"/>
    <n v="172130.85469206132"/>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37"/>
    <s v="PRODUCTN OPERATION SYSTEMS OVERHEAD"/>
    <n v="113137"/>
    <s v="PRODUCTION OPERATION SYSTEMS MANAGEMENT (HOTELS AND TRAVEL)"/>
    <s v="IRETI OMOTOSO"/>
    <s v="PRODUCTION"/>
    <n v="415002"/>
    <n v="4150"/>
    <s v="G&amp;A"/>
    <s v="BASE JV"/>
    <s v="PRODUCTION"/>
    <s v="PRODUCTION"/>
    <x v="3"/>
    <s v="_x0009_Head Oil &amp; Gas Planning and Performance Mgmt                         "/>
    <s v="ADEPOJU, OPEYEMI"/>
    <s v="ABIODUN.BUSARI@SHELL.COM"/>
    <x v="0"/>
    <s v="OPEX"/>
    <s v="NON SAL"/>
    <s v="N/A"/>
    <s v="N/A"/>
    <s v="C_OPSE_OIL_Z11"/>
    <s v="P235 Direct Management"/>
    <s v="S7200 Services"/>
    <s v="A2170 Direct Mngt and Overheads"/>
    <n v="156542.29"/>
    <n v="95931.23"/>
    <n v="40620600"/>
    <n v="0"/>
    <n v="133182.29508196723"/>
    <n v="35620600"/>
    <n v="0"/>
    <n v="116788.85245901639"/>
    <n v="-16393.442622950839"/>
    <n v="0"/>
    <n v="40620600"/>
    <n v="0"/>
    <n v="133182.2950819672"/>
    <n v="41439218.416498959"/>
    <n v="0"/>
    <n v="135866.28989016052"/>
    <s v="4 nights of hotel accommodation for Production Services  Manager  10 times a yea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098.524590163935"/>
    <n v="11098.524590163935"/>
    <n v="11098.524590163935"/>
    <n v="11098.524590163935"/>
    <n v="11098.524590163935"/>
    <n v="11098.524590163935"/>
    <n v="11098.524590163935"/>
    <n v="11098.524590163935"/>
    <n v="11098.524590163935"/>
    <n v="11098.524590163935"/>
    <n v="11098.524590163935"/>
    <n v="11098.524590163935"/>
    <n v="133182.2950819672"/>
    <n v="39954.688524590165"/>
  </r>
  <r>
    <n v="113115"/>
    <s v="PEC GENERAL OVERHEAD"/>
    <n v="113115"/>
    <s v="PEC GENERAL OVERHEAD -  (ACCIDENT PREVENTION &amp; INVESTIGATION)"/>
    <s v="IRETI OMOTOSO"/>
    <s v="PRODUCTION"/>
    <n v="415006"/>
    <n v="4150"/>
    <s v="HSE"/>
    <s v="BASE JV"/>
    <s v="PRODUCTION"/>
    <s v="PRODUCTION"/>
    <x v="5"/>
    <s v="Asset Management Integration Lead"/>
    <s v="AZUBUIKE, JOHN"/>
    <s v="CHIKEZIE.ODINAKA@SHELL.COM"/>
    <x v="0"/>
    <s v="OPEX"/>
    <s v="NON SAL"/>
    <s v="N/A"/>
    <s v="N/A"/>
    <s v="C_OPSE_OIL_Z11"/>
    <s v="P231 Production Operations"/>
    <s v="S7200 Services"/>
    <s v="A2110 Production Operations"/>
    <n v="107918.65000000001"/>
    <n v="94761.17"/>
    <n v="2000000"/>
    <n v="163190"/>
    <n v="169747.37704918033"/>
    <n v="2000000"/>
    <n v="163190"/>
    <n v="169747.37704918033"/>
    <n v="0"/>
    <m/>
    <n v="0"/>
    <n v="0"/>
    <n v="0"/>
    <n v="0"/>
    <n v="0"/>
    <n v="0"/>
    <s v="Provision of PPE for 45 Staff (SOKU = (40) Soku PU organisation and 135 Support staff ( including Station Attendants, Ops and Mtc support staff, MPS, 24 hour manning staff etc).  Hard Hat =$50, Umbrella = $6.99, Rain Coat = $6.51, Rain Boot =$20, coverall = F$124, PFD =$100; Safety shoe=$200; Gloves=$20; Goggles=$20 (i.e F$448 per pers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145.61475409836"/>
    <n v="14145.61475409836"/>
    <n v="14145.61475409836"/>
    <n v="14145.61475409836"/>
    <n v="14145.61475409836"/>
    <n v="14145.61475409836"/>
    <n v="14145.61475409836"/>
    <n v="14145.61475409836"/>
    <n v="14145.61475409836"/>
    <n v="14145.61475409836"/>
    <n v="14145.61475409836"/>
    <n v="14145.61475409836"/>
    <n v="169747.37704918033"/>
    <n v="50924.2131147541"/>
  </r>
  <r>
    <n v="101625"/>
    <s v="PWCGeneralSalary&amp;Wages"/>
    <n v="113123"/>
    <s v="PWC GENERAL OVERHEAD (H&amp;T)"/>
    <s v="IRETI OMOTOSO"/>
    <s v="PRODUCTION"/>
    <n v="415002"/>
    <n v="4150"/>
    <s v="G&amp;A"/>
    <s v="BASE JV"/>
    <s v="PRODUCTION"/>
    <s v="PRODUCTION"/>
    <x v="6"/>
    <s v="Asset Management Integration Lead"/>
    <s v="COOKEY, GABRIEL"/>
    <s v="RICHARD.ITENE@SHELL.COM"/>
    <x v="0"/>
    <s v="OPEX"/>
    <s v="NON SAL"/>
    <s v=" "/>
    <m/>
    <m/>
    <s v="P231 Production Operations"/>
    <m/>
    <m/>
    <n v="0"/>
    <n v="4159.42"/>
    <n v="0"/>
    <n v="0"/>
    <n v="0"/>
    <n v="0"/>
    <n v="0"/>
    <n v="0"/>
    <n v="0"/>
    <m/>
    <n v="6649080"/>
    <n v="0"/>
    <n v="21800.262295081968"/>
    <n v="6783077.512118849"/>
    <n v="0"/>
    <n v="22239.5984003896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41"/>
    <s v="GENERAL OVERHEADS OKOLOMA"/>
    <n v="113141"/>
    <s v="AFAM GRF OPERATION OVERHEADS (INDIRECT PRODUCTION &amp; FIELD OVERHEAD – OIL (ONSHORE))"/>
    <s v="IRETI OMOTOSO"/>
    <s v="PRODUCTION"/>
    <n v="414001"/>
    <n v="4140"/>
    <s v="GAS"/>
    <s v="DOMGAS/IPP"/>
    <s v="PRODUCTION"/>
    <s v="PRODUCTION"/>
    <x v="1"/>
    <s v="Asset Management Integration Lead"/>
    <s v="ADEDIRAN, ADEWALE"/>
    <s v="DENNIS.ONYEBUCHIE@SHELL.COM"/>
    <x v="0"/>
    <s v="OPEX"/>
    <s v="NON SAL"/>
    <s v="N/A"/>
    <s v="N/A"/>
    <s v="C_OPSE_OIL_Z11"/>
    <s v="P234 Power Operations"/>
    <s v="S7200 Services"/>
    <s v="A2110 Production Operations"/>
    <n v="16307.71"/>
    <n v="0"/>
    <n v="0"/>
    <n v="25000"/>
    <n v="25000"/>
    <n v="0"/>
    <n v="25000"/>
    <n v="25000"/>
    <n v="0"/>
    <m/>
    <n v="0"/>
    <n v="25000"/>
    <n v="25000"/>
    <n v="0"/>
    <n v="25391.316076489864"/>
    <n v="25391.316076489864"/>
    <s v="Provision of safety critical flammable atmosphere detectors and dev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83.333333333333"/>
    <n v="2083.333333333333"/>
    <n v="2083.333333333333"/>
    <n v="2083.333333333333"/>
    <n v="2083.333333333333"/>
    <n v="2083.333333333333"/>
    <n v="2083.333333333333"/>
    <n v="2083.333333333333"/>
    <n v="2083.333333333333"/>
    <n v="2083.333333333333"/>
    <n v="2083.333333333333"/>
    <n v="2083.333333333333"/>
    <n v="24999.999999999989"/>
    <n v="7500"/>
  </r>
  <r>
    <n v="113123"/>
    <s v="PWC GENERAL OVERHEAD"/>
    <n v="113123"/>
    <s v="PWC GENERAL OVERHEAD (H&amp;T)"/>
    <s v="IRETI OMOTOSO"/>
    <s v="PRODUCTION"/>
    <n v="415002"/>
    <n v="4150"/>
    <s v="G&amp;A"/>
    <s v="BASE JV"/>
    <s v="PRODUCTION"/>
    <s v="PRODUCTION"/>
    <x v="6"/>
    <s v="Asset Management Integration Lead"/>
    <s v="COOKEY, GABRIEL"/>
    <s v="RICHARD.ITENE@SHELL.COM"/>
    <x v="0"/>
    <s v="OPEX"/>
    <s v="NON SAL"/>
    <s v="N/A"/>
    <s v="N/A"/>
    <s v="C_OPSE_OIL_Z11"/>
    <s v="P231 Production Operations"/>
    <s v="S7200 Services"/>
    <s v="A2110 Production Operations"/>
    <n v="14326.640000000001"/>
    <n v="8547.6"/>
    <n v="6649080"/>
    <n v="0"/>
    <n v="21800.262295081968"/>
    <n v="6649080"/>
    <n v="0"/>
    <n v="21800.262295081968"/>
    <n v="0"/>
    <m/>
    <n v="0"/>
    <n v="0"/>
    <n v="0"/>
    <n v="0"/>
    <n v="0"/>
    <n v="0"/>
    <s v="Provision for Hotel accommodation for 3 staffs on Business trip/NAPIMS in Lagos @34,025 per night for 3 night , 10times a yea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16.688524590164"/>
    <n v="1816.688524590164"/>
    <n v="1816.688524590164"/>
    <n v="1816.688524590164"/>
    <n v="1816.688524590164"/>
    <n v="1816.688524590164"/>
    <n v="1816.688524590164"/>
    <n v="1816.688524590164"/>
    <n v="1816.688524590164"/>
    <n v="1816.688524590164"/>
    <n v="1816.688524590164"/>
    <n v="1816.688524590164"/>
    <n v="21800.262295081975"/>
    <n v="6540.0786885245898"/>
  </r>
  <r>
    <n v="113133"/>
    <s v="MWB - STABLE OPERATG ENVIRONMENT"/>
    <n v="113133"/>
    <s v="MWB - STABLE OPERATG ENVIRONMENT (SECURITY RUNNING COST)"/>
    <s v="IRETI OMOTOSO"/>
    <s v="PRODUCTION"/>
    <n v="412002"/>
    <n v="4120"/>
    <s v="HSE"/>
    <s v="BASE JV"/>
    <s v="PRODUCTION"/>
    <s v="PRODUCTION"/>
    <x v="0"/>
    <s v="_x0009_Production Support Manager                                                          "/>
    <s v="AGUEGBOH, OBIORA"/>
    <s v="CYPRIANA.WILKEY@SHELL.COM"/>
    <x v="0"/>
    <s v="OPEX"/>
    <s v="NON SAL"/>
    <s v="N/A"/>
    <s v="N/A"/>
    <s v="N/A"/>
    <s v="P231 Production Operations"/>
    <s v="S7200 Services"/>
    <s v="A2110 Production Operations"/>
    <n v="36320.019999999997"/>
    <n v="97528.389999999985"/>
    <n v="0"/>
    <n v="0"/>
    <n v="0"/>
    <n v="0"/>
    <n v="0"/>
    <n v="0"/>
    <n v="0"/>
    <n v="0"/>
    <n v="3721315096.1975856"/>
    <n v="301860"/>
    <n v="12502893.102287166"/>
    <n v="3688289017.5912552"/>
    <n v="306584.90683396923"/>
    <n v="12399335.78418234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CSE.EG1.71300"/>
    <s v="CAST SURVEILLANCE EAST (EGGS 1)"/>
    <n v="113133"/>
    <s v="MWB - STABLE OPERATG ENVIRONMENT (SECURITY RUNNING COST)"/>
    <s v="IRETI OMOTOSO"/>
    <s v="PRODUCTION"/>
    <n v="412002"/>
    <n v="4120"/>
    <s v="HSE"/>
    <s v="BASE JV"/>
    <s v="PRODUCTION"/>
    <s v="PRODUCTION"/>
    <x v="0"/>
    <s v="Head, Right of Way Management "/>
    <s v="AGUEGBOH, OBIORA"/>
    <s v="CYPRIANA.WILKEY@SHELL.COM"/>
    <x v="0"/>
    <s v="OPEX"/>
    <s v="NON SAL"/>
    <s v="N/A"/>
    <s v="N/A"/>
    <s v="N/A"/>
    <s v="P231 Production Operations"/>
    <s v="S7200 Services"/>
    <s v="A2110 Production Operations"/>
    <n v="0"/>
    <n v="888626.56"/>
    <n v="339433972.80000007"/>
    <n v="57600"/>
    <n v="1170498.2714754101"/>
    <n v="339433972.80000007"/>
    <n v="57600"/>
    <n v="1170498.2714754101"/>
    <n v="0"/>
    <n v="0"/>
    <n v="0"/>
    <n v="0"/>
    <n v="0"/>
    <n v="0"/>
    <n v="0"/>
    <n v="0"/>
    <s v="Total Grass cut areas 0 sqm x N1.50k x 12mths - NGN 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7541.522622950841"/>
    <n v="97541.522622950841"/>
    <n v="97541.522622950841"/>
    <n v="97541.522622950841"/>
    <n v="97541.522622950841"/>
    <n v="97541.522622950841"/>
    <n v="97541.522622950841"/>
    <n v="97541.522622950841"/>
    <n v="97541.522622950841"/>
    <n v="97541.522622950841"/>
    <n v="97541.522622950841"/>
    <n v="97541.522622950841"/>
    <n v="1170498.2714754101"/>
    <n v="351149.48144262302"/>
  </r>
  <r>
    <s v="O.NG.PPE.CSE.EG1.71300A"/>
    <s v="CAST SURVEILLANCE EAST (EGGS 1)"/>
    <n v="113133"/>
    <s v="MWB - STABLE OPERATG ENVIRONMENT (SECURITY RUNNING COST)"/>
    <s v="IRETI OMOTOSO"/>
    <s v="PRODUCTION"/>
    <n v="412002"/>
    <n v="4120"/>
    <s v="HSE"/>
    <s v="BASE JV"/>
    <s v="PRODUCTION"/>
    <s v="PRODUCTION"/>
    <x v="0"/>
    <s v="_x0009_Head, Right of Way Management "/>
    <s v="AGUEGBOH, OBIORA"/>
    <s v="CYPRIANA.WILKEY@SHELL.COM"/>
    <x v="0"/>
    <s v="OPEX"/>
    <s v="NON SAL"/>
    <s v="N/A"/>
    <s v="N/A"/>
    <s v="C_OPSE_OIL_Z11"/>
    <s v="P231 Production Operations"/>
    <s v="S7200 Services"/>
    <s v="A2110 Production Operations"/>
    <n v="0"/>
    <n v="1051448.19"/>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53"/>
    <s v="PNPT GENERAL OVERHEAD"/>
    <n v="113153"/>
    <s v="PNPT GENERAL OVERHEAD (ACCIDENT PREVENTION &amp; INVESTIGATION)"/>
    <s v="IRETI OMOTOSO"/>
    <s v="PRODUCTION"/>
    <n v="415006"/>
    <n v="4150"/>
    <s v="HSE"/>
    <s v="BASE JV"/>
    <s v="PRODUCTION"/>
    <s v="PRODUCTION"/>
    <x v="5"/>
    <s v="Bonny Terminal Installation Manager "/>
    <s v="MBANEFO, DUBEM"/>
    <s v="ANTHONY.I.OBI@SHELL.COM"/>
    <x v="0"/>
    <s v="OPEX"/>
    <s v="NON SAL"/>
    <s v="N/A"/>
    <s v="N/A"/>
    <s v="C_OPSE_OIL_Z11"/>
    <s v="P231 Production Operations"/>
    <s v="S7200 Services"/>
    <s v="A2110 Production Operations"/>
    <n v="33899.899999999994"/>
    <n v="213326.57"/>
    <n v="0"/>
    <n v="102080"/>
    <n v="102080"/>
    <n v="0"/>
    <n v="83705.599999999991"/>
    <n v="83705.599999999991"/>
    <n v="-18374.400000000009"/>
    <n v="0"/>
    <n v="0"/>
    <n v="102080"/>
    <n v="102080"/>
    <n v="0"/>
    <n v="103677.8218035234"/>
    <n v="103677.8218035234"/>
    <s v="PPE for SPDC staff at Bonny Terminal (180 persons)_x000a_PPE rates of $464 ($200 boots/shoes; $124coverall; $14umbrella; $20 goggles;$50 hat and $20 gloves, $15 respirator: $11 ear muff: $10 Rain coat per pers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506.6666666666661"/>
    <n v="8506.6666666666661"/>
    <n v="8506.6666666666661"/>
    <n v="8506.6666666666661"/>
    <n v="8506.6666666666661"/>
    <n v="8506.6666666666661"/>
    <n v="8506.6666666666661"/>
    <n v="8506.6666666666661"/>
    <n v="8506.6666666666661"/>
    <n v="8506.6666666666661"/>
    <n v="8506.6666666666661"/>
    <n v="8506.6666666666661"/>
    <n v="102080.00000000001"/>
    <n v="30624"/>
  </r>
  <r>
    <s v="O.NG.PPE.CSE.EG2.71300"/>
    <s v="CAST SURVEILLANCE EAST (EGGS 2)"/>
    <n v="113133"/>
    <s v="MWB - STABLE OPERATG ENVIRONMENT (SECURITY RUNNING COST)"/>
    <s v="IRETI OMOTOSO"/>
    <s v="PRODUCTION"/>
    <n v="412002"/>
    <n v="4120"/>
    <s v="HSE"/>
    <s v="BASE JV"/>
    <s v="PRODUCTION"/>
    <s v="PRODUCTION"/>
    <x v="0"/>
    <s v="_x0009_Head, Right of Way Management "/>
    <s v="AGUEGBOH, OBIORA"/>
    <s v="CYPRIANA.WILKEY@SHELL.COM"/>
    <x v="0"/>
    <s v="OPEX"/>
    <s v="NON SAL"/>
    <s v="N/A"/>
    <s v="N/A"/>
    <s v="C_OPSE_OIL_Z11"/>
    <s v="P231 Production Operations"/>
    <s v="S7200 Services"/>
    <s v="A2110 Production Operations"/>
    <n v="0"/>
    <n v="1711781.1"/>
    <n v="110663478.81"/>
    <n v="0"/>
    <n v="362831.07806557376"/>
    <n v="110663478.81"/>
    <n v="0"/>
    <n v="362831.07806557376"/>
    <n v="0"/>
    <n v="0"/>
    <n v="0"/>
    <n v="0"/>
    <n v="0"/>
    <n v="0"/>
    <n v="0"/>
    <n v="0"/>
    <s v="Total Grass cut areas 660,596 sqm x N1.50k x 12 mths - NGN 39,635,76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235.923172131144"/>
    <n v="30235.923172131144"/>
    <n v="30235.923172131144"/>
    <n v="30235.923172131144"/>
    <n v="30235.923172131144"/>
    <n v="30235.923172131144"/>
    <n v="30235.923172131144"/>
    <n v="30235.923172131144"/>
    <n v="30235.923172131144"/>
    <n v="30235.923172131144"/>
    <n v="30235.923172131144"/>
    <n v="30235.923172131144"/>
    <n v="362831.0780655737"/>
    <n v="108849.32341967213"/>
  </r>
  <r>
    <s v="O.NG.PPE.CSE.GPS.71300"/>
    <s v="CAST SURVEILLANCE EAST (GPHSL)"/>
    <n v="113133"/>
    <s v="MWB - STABLE OPERATG ENVIRONMENT (SECURITY RUNNING COST)"/>
    <s v="IRETI OMOTOSO"/>
    <s v="PRODUCTION"/>
    <n v="412002"/>
    <n v="4120"/>
    <s v="HSE"/>
    <s v="BASE JV"/>
    <s v="PRODUCTION"/>
    <s v="PRODUCTION"/>
    <x v="0"/>
    <s v="_x0009_Head, Right of Way Management "/>
    <s v="AGUEGBOH, OBIORA"/>
    <s v="CYPRIANA.WILKEY@SHELL.COM"/>
    <x v="0"/>
    <s v="OPEX"/>
    <s v="NON SAL"/>
    <s v="N/A"/>
    <s v="N/A"/>
    <s v="C_OPSE_OIL_Z11"/>
    <s v="P231 Production Operations"/>
    <s v="S7200 Services"/>
    <s v="A2110 Production Operations"/>
    <n v="3231800.81"/>
    <n v="216830.65000000008"/>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56"/>
    <s v="PTW - ENVIRONMENTAL AFFAIRS"/>
    <n v="113156"/>
    <s v="PTW - ENVIRONMENTAL AFFAIRS (ENVIRONMENTAL LEGISLATION  &amp; SUBSCRIPTION )"/>
    <s v="IRETI OMOTOSO"/>
    <s v="PRODUCTION"/>
    <n v="415006"/>
    <n v="4150"/>
    <s v="HSE"/>
    <s v="BASE JV"/>
    <s v="PRODUCTION"/>
    <s v="PRODUCTION"/>
    <x v="6"/>
    <s v="Forcados Terminal Installation Manager"/>
    <s v="MBANEFO, DUBEM"/>
    <s v="CHARLES.AKHIDENO@SHELL.COM"/>
    <x v="0"/>
    <s v="OPEX"/>
    <s v="NON SAL"/>
    <s v="N/A"/>
    <s v="N/A"/>
    <s v="C_OPSE_OIL_Z11"/>
    <s v="P231 Production Operations"/>
    <s v="S7200 Services"/>
    <s v="A2110 Production Operations"/>
    <n v="344745.73000000004"/>
    <n v="570045.34"/>
    <n v="77882932.079999998"/>
    <n v="0"/>
    <n v="255353.87567213114"/>
    <n v="77882932.079999998"/>
    <n v="0"/>
    <n v="255353.87567213114"/>
    <n v="0"/>
    <n v="0"/>
    <n v="77882932.079999998"/>
    <n v="0"/>
    <n v="255353.87567213117"/>
    <n v="77882932.079999998"/>
    <n v="0"/>
    <n v="255353.87567213114"/>
    <s v="1) PROVISION OF 2 WASTE COLLECTION TRUCKS AND PROCUREMENT OF WASTE BINS.                                                                                                                                                    2) COLLECTION, SEGREGATION AND MOVEMENT OF WASTE TO STORAGE YARD.                                                                                                                                                                                       3) TRANSPORTATION OF WASTE TO WARRI VIA FOT WASTE STORAGE YARD.                                                                                                                                                                                                    4) TREATMENT OF BURNT FLOURESCENT TUB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279.489639344261"/>
    <n v="21279.489639344261"/>
    <n v="21279.489639344261"/>
    <n v="21279.489639344261"/>
    <n v="21279.489639344261"/>
    <n v="21279.489639344261"/>
    <n v="21279.489639344261"/>
    <n v="21279.489639344261"/>
    <n v="21279.489639344261"/>
    <n v="21279.489639344261"/>
    <n v="21279.489639344261"/>
    <n v="21279.489639344261"/>
    <n v="255353.87567213119"/>
    <n v="76606.162701639332"/>
  </r>
  <r>
    <n v="113157"/>
    <s v="PWC ENVIRONMENTAL AFFAIRS"/>
    <n v="113157"/>
    <s v="PCW ENVIRONMENTAL AFFAIRS (WASTE MGT)"/>
    <s v="IRETI OMOTOSO"/>
    <s v="PRODUCTION"/>
    <n v="415006"/>
    <n v="4150"/>
    <s v="HSE"/>
    <s v="BASE JV"/>
    <s v="PRODUCTION"/>
    <s v="PRODUCTION"/>
    <x v="6"/>
    <s v="Asset Management Integration Lead"/>
    <s v="COOKEY, GABRIEL"/>
    <s v="MEZIE.ANABA@SHELL.COM"/>
    <x v="0"/>
    <s v="OPEX"/>
    <s v="NON SAL"/>
    <s v="N/A"/>
    <s v="N/A"/>
    <s v="C_OPSE_OIL_Z11"/>
    <s v="P231 Production Operations"/>
    <s v="S7200 Services"/>
    <s v="A2110 Production Operations"/>
    <n v="119040.43000000001"/>
    <n v="113154.28"/>
    <n v="36935994.399999999"/>
    <n v="12972"/>
    <n v="134073.62098360655"/>
    <n v="36935994.399999999"/>
    <n v="12972"/>
    <n v="134073.62098360655"/>
    <n v="0"/>
    <m/>
    <n v="36935994.399999999"/>
    <n v="12972.000000000002"/>
    <n v="134073.62098360652"/>
    <n v="36935994.399999999"/>
    <n v="12972.000000000002"/>
    <n v="134073.62098360655"/>
    <s v="Food waste Evacuation from Tunu Benisede, Opukushi &amp; Ogbotobo @N130,000 per trip 2 times a week for 52 week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172.801748633879"/>
    <n v="11172.801748633879"/>
    <n v="11172.801748633879"/>
    <n v="11172.801748633879"/>
    <n v="11172.801748633879"/>
    <n v="11172.801748633879"/>
    <n v="11172.801748633879"/>
    <n v="11172.801748633879"/>
    <n v="11172.801748633879"/>
    <n v="11172.801748633879"/>
    <n v="11172.801748633879"/>
    <n v="11172.801748633879"/>
    <n v="134073.62098360655"/>
    <n v="40222.086295081965"/>
  </r>
  <r>
    <n v="113158"/>
    <s v="PWC TOP QUARTILE PROG. IMPLEMENTATION"/>
    <n v="113158"/>
    <s v="PWC TOP QUARTILE PROG. IMPLEMENTATION"/>
    <s v="IRETI OMOTOSO"/>
    <s v="PRODUCTION"/>
    <n v="413001"/>
    <n v="4130"/>
    <s v="OF-MTCE"/>
    <s v="BASE JV"/>
    <s v="PRODUCTION"/>
    <s v="PRODUCTION"/>
    <x v="6"/>
    <s v="Asset Management Integration Lead"/>
    <s v="COOKEY, GABRIEL"/>
    <s v="RICHARD.ITENE@SHELL.COM"/>
    <x v="0"/>
    <s v="OPEX"/>
    <s v="NON SAL"/>
    <s v="N/A"/>
    <s v="N/A"/>
    <s v="C_OPSE_OIL_Z11"/>
    <s v="P244.01 Other Production Expenses"/>
    <s v="S7200 Services"/>
    <s v="A2110 Production Operations"/>
    <n v="0"/>
    <n v="71414.78"/>
    <n v="35339274.054347999"/>
    <n v="63702.559999999998"/>
    <n v="179569.03230933769"/>
    <n v="35339274.054347999"/>
    <n v="63702.559999999998"/>
    <n v="179569.03230933769"/>
    <n v="0"/>
    <m/>
    <n v="35339274.054348007"/>
    <n v="63702.559999999998"/>
    <n v="179569.03230933769"/>
    <n v="35221030.537927955"/>
    <n v="59726.584481543643"/>
    <n v="175205.37313048774"/>
    <s v="Shore line power project at Forcado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964.086025778141"/>
    <n v="14964.086025778141"/>
    <n v="14964.086025778141"/>
    <n v="14964.086025778141"/>
    <n v="14964.086025778141"/>
    <n v="14964.086025778141"/>
    <n v="14964.086025778141"/>
    <n v="14964.086025778141"/>
    <n v="14964.086025778141"/>
    <n v="14964.086025778141"/>
    <n v="14964.086025778141"/>
    <n v="14964.086025778141"/>
    <n v="179569.03230933772"/>
    <n v="53870.709692801305"/>
  </r>
  <r>
    <n v="113159"/>
    <s v="PNPP RENEWAL OF LICENCES /STUDIES"/>
    <n v="113159"/>
    <s v="PNPP RENEWAL OF LICENCES /STUDIES (RENTS, RATES &amp; UTILITIES)"/>
    <s v="IRETI OMOTOSO"/>
    <s v="PRODUCTION"/>
    <n v="415001"/>
    <n v="4150"/>
    <s v="OF-MTCE"/>
    <s v="BASE JV"/>
    <s v="PRODUCTION"/>
    <s v="PRODUCTION"/>
    <x v="0"/>
    <s v="_x0009_Production Support Manager                                                          "/>
    <s v="AGUEGBOH, OBIORA"/>
    <s v="CYPRIANA.WILKEY@SHELL.COM"/>
    <x v="0"/>
    <s v="OPEX"/>
    <s v="NON SAL"/>
    <s v="N/A"/>
    <s v="N/A"/>
    <s v="C_OPSE_OIL_Z11"/>
    <s v="P231 Production Operations"/>
    <s v="S7200 Services"/>
    <s v="A2110 Production Operations"/>
    <n v="-61482.44"/>
    <n v="6343200.2899999991"/>
    <n v="28125000"/>
    <n v="0"/>
    <n v="92213.114754098366"/>
    <n v="28125000"/>
    <n v="0"/>
    <n v="92213.114754098366"/>
    <n v="0"/>
    <n v="0"/>
    <n v="28124999.999999996"/>
    <n v="0"/>
    <n v="92213.114754098337"/>
    <n v="28153213.905828532"/>
    <n v="0"/>
    <n v="92305.619363372229"/>
    <s v="Newspaper Publication in National / local dailies / Gazette / Radio announceme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684.4262295081971"/>
    <n v="7684.4262295081971"/>
    <n v="7684.4262295081971"/>
    <n v="7684.4262295081971"/>
    <n v="7684.4262295081971"/>
    <n v="7684.4262295081971"/>
    <n v="7684.4262295081971"/>
    <n v="7684.4262295081971"/>
    <n v="7684.4262295081971"/>
    <n v="7684.4262295081971"/>
    <n v="7684.4262295081971"/>
    <n v="7684.4262295081971"/>
    <n v="92213.114754098395"/>
    <n v="27663.934426229509"/>
  </r>
  <r>
    <n v="113160"/>
    <s v="AFAM POWER GENERAL O/H - HOTELS &amp; TRAVELS"/>
    <n v="113160"/>
    <s v="AFAM OVERHEAD - SERVICES MANAGEMENT (HOTELS AND TRAVEL)"/>
    <s v="IRETI OMOTOSO"/>
    <s v="PRODUCTION"/>
    <n v="414003"/>
    <n v="4140"/>
    <s v="GAS"/>
    <s v="DOMGAS/IPP"/>
    <s v="PRODUCTION"/>
    <s v="PRODUCTION"/>
    <x v="9"/>
    <s v="Operations Manager Afam Power Plant"/>
    <s v="AZUBUIKE, JOHN"/>
    <s v="ALPHONS.ALAGALA@SHELL.COM"/>
    <x v="0"/>
    <s v="OPEX"/>
    <s v="NON SAL"/>
    <s v="N/A"/>
    <s v="N/A"/>
    <s v="N_AFAM_EL1_G01"/>
    <s v="P234 Power Operations"/>
    <s v="S7200 Services"/>
    <s v="A2170 Direct Mngt and Overheads"/>
    <n v="46437.189999999995"/>
    <n v="54943.259999999995"/>
    <n v="11460000"/>
    <n v="10500"/>
    <n v="48073.770491803276"/>
    <n v="11460000"/>
    <n v="10500"/>
    <n v="48073.770491803276"/>
    <n v="0"/>
    <m/>
    <n v="11460000"/>
    <n v="10500"/>
    <n v="48073.770491803283"/>
    <n v="11690950.971996428"/>
    <n v="16089.159595472434"/>
    <n v="54420.146388903348"/>
    <s v="Flight for Quarterly engagements with NAPIMS (3) and NAPIMS QMR meetings (1)"/>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006.1475409836062"/>
    <n v="4006.1475409836062"/>
    <n v="4006.1475409836062"/>
    <n v="4006.1475409836062"/>
    <n v="4006.1475409836062"/>
    <n v="4006.1475409836062"/>
    <n v="4006.1475409836062"/>
    <n v="4006.1475409836062"/>
    <n v="4006.1475409836062"/>
    <n v="4006.1475409836062"/>
    <n v="4006.1475409836062"/>
    <n v="4006.1475409836062"/>
    <n v="48073.770491803276"/>
    <n v="14422.131147540982"/>
  </r>
  <r>
    <n v="113163"/>
    <s v="PTW - GENERAL DEPARTMENTAL O/H"/>
    <n v="113163"/>
    <s v="PTW - GENERAL DEPARTMENTAL O/H - SERVICES MGT (TRAINING)"/>
    <s v="IRETI OMOTOSO"/>
    <s v="PRODUCTION"/>
    <n v="415004"/>
    <n v="4150"/>
    <s v="G&amp;A"/>
    <s v="BASE JV"/>
    <s v="PRODUCTION"/>
    <s v="PRODUCTION"/>
    <x v="6"/>
    <s v="Forcados Terminal Installation Manager"/>
    <s v="MBANEFO, DUBEM"/>
    <s v="MAXWELL.OGHOLOH@SHELL.COM"/>
    <x v="0"/>
    <s v="OPEX"/>
    <s v="NON SAL"/>
    <s v="N/A"/>
    <s v="N/A"/>
    <s v="C_OPSE_OIL_Z11"/>
    <s v="P231 Production Operations"/>
    <s v="S7200 Services"/>
    <s v="A2110 Production Operations"/>
    <n v="0.01"/>
    <n v="37628.29"/>
    <n v="0"/>
    <n v="90000"/>
    <n v="90000"/>
    <n v="0"/>
    <n v="90000"/>
    <n v="90000"/>
    <n v="0"/>
    <n v="0"/>
    <n v="0"/>
    <n v="90000"/>
    <n v="90000"/>
    <n v="0"/>
    <n v="105915.64149141127"/>
    <n v="105915.64149141127"/>
    <s v="Site-specific OEM competence development programm on DCS/SGS, TELEMETRY; GT Turbotronics, Brush Power Management System, Export/Booster pumps, MOVs. To enhance in-house competence for intrusive inspections/checks/overhaul of related equipme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500"/>
    <n v="7500"/>
    <n v="7500"/>
    <n v="7500"/>
    <n v="7500"/>
    <n v="7500"/>
    <n v="7500"/>
    <n v="7500"/>
    <n v="7500"/>
    <n v="7500"/>
    <n v="7500"/>
    <n v="7500"/>
    <n v="90000"/>
    <n v="27000"/>
  </r>
  <r>
    <s v="O.NG.PPE.CSE.NCT.71300"/>
    <s v="CAST SURVEILLANCE EAST (NCTL)"/>
    <n v="113133"/>
    <s v="MWB - STABLE OPERATG ENVIRONMENT (SECURITY RUNNING COST)"/>
    <s v="IRETI OMOTOSO"/>
    <s v="PRODUCTION"/>
    <n v="412002"/>
    <n v="4120"/>
    <s v="HSE"/>
    <s v="BASE JV"/>
    <s v="PRODUCTION"/>
    <s v="PRODUCTION"/>
    <x v="0"/>
    <s v="_x0009_Head, Right of Way Management "/>
    <s v="AGUEGBOH, OBIORA"/>
    <s v="CYPRIANA.WILKEY@SHELL.COM"/>
    <x v="0"/>
    <s v="OPEX"/>
    <s v="NON SAL"/>
    <s v="N/A"/>
    <s v="N/A"/>
    <s v="C_OPSE_OIL_Z11"/>
    <s v="P231 Production Operations"/>
    <s v="S7200 Services"/>
    <s v="A2110 Production Operations"/>
    <n v="814741.49000000011"/>
    <n v="1846.4299999999998"/>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66"/>
    <s v="PRODUCTN OPERATION SYSTEMS OVERHEAD"/>
    <n v="113166"/>
    <s v="PRODUCTION OPERATION SYSTEMS MANAGEMENT (LABOUR CONTRACTOR)"/>
    <s v="IRETI OMOTOSO"/>
    <s v="PRODUCTION"/>
    <n v="415004"/>
    <n v="4150"/>
    <s v="G&amp;A"/>
    <s v="BASE JV"/>
    <s v="PRODUCTION"/>
    <s v="PRODUCTION"/>
    <x v="3"/>
    <s v="_x0009_Head Oil &amp; Gas Planning and Performance Mgmt                         "/>
    <s v="ADEPOJU, OPEYEMI"/>
    <s v="ABIODUN.BUSARI@SHELL.COM"/>
    <x v="0"/>
    <s v="OPEX"/>
    <s v="NON SAL"/>
    <s v="N/A"/>
    <s v="N/A"/>
    <s v="C_OPSE_OIL_Z11"/>
    <s v="P235 Direct Management"/>
    <s v="S7200 Services"/>
    <s v="A2170 Direct Mngt and Overheads"/>
    <n v="276729.26999999996"/>
    <n v="282934.44"/>
    <n v="76068900"/>
    <n v="0"/>
    <n v="249406.22950819673"/>
    <n v="76068900"/>
    <n v="0"/>
    <n v="249406.22950819673"/>
    <n v="0"/>
    <n v="0"/>
    <n v="76068900.000000015"/>
    <n v="0"/>
    <n v="249406.22950819676"/>
    <n v="78859189.26497601"/>
    <n v="0"/>
    <n v="258554.7189015607"/>
    <s v="Provision of Metering support services by 1 Jnr Metering Support Engineers 12 times a yea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783.852459016394"/>
    <n v="20783.852459016394"/>
    <n v="20783.852459016394"/>
    <n v="20783.852459016394"/>
    <n v="20783.852459016394"/>
    <n v="20783.852459016394"/>
    <n v="20783.852459016394"/>
    <n v="20783.852459016394"/>
    <n v="20783.852459016394"/>
    <n v="20783.852459016394"/>
    <n v="20783.852459016394"/>
    <n v="20783.852459016394"/>
    <n v="249406.22950819679"/>
    <n v="74821.868852459011"/>
  </r>
  <r>
    <s v="O.NG.PPE.CSE.SOK.71300"/>
    <s v="CAST SURVEILLANCE EAST (SOKU)"/>
    <n v="113133"/>
    <s v="MWB - STABLE OPERATG ENVIRONMENT (SECURITY RUNNING COST)"/>
    <s v="IRETI OMOTOSO"/>
    <s v="PRODUCTION"/>
    <n v="412002"/>
    <n v="4120"/>
    <s v="HSE"/>
    <s v="BASE JV"/>
    <s v="PRODUCTION"/>
    <s v="PRODUCTION"/>
    <x v="0"/>
    <s v="_x0009_Head, Right of Way Management "/>
    <s v="AGUEGBOH, OBIORA"/>
    <s v="CYPRIANA.WILKEY@SHELL.COM"/>
    <x v="0"/>
    <s v="OPEX"/>
    <s v="NON SAL"/>
    <s v="N/A"/>
    <s v="N/A"/>
    <s v="C_OPSE_OIL_Z11"/>
    <s v="P231 Production Operations"/>
    <s v="S7200 Services"/>
    <s v="A2110 Production Operations"/>
    <n v="0"/>
    <n v="355060.29999999987"/>
    <n v="237080936.09999999"/>
    <n v="61200"/>
    <n v="838514.54459016386"/>
    <n v="237080936.09999999"/>
    <n v="61200"/>
    <n v="838514.54459016386"/>
    <n v="0"/>
    <n v="0"/>
    <n v="0"/>
    <n v="0"/>
    <n v="0"/>
    <n v="0"/>
    <n v="0"/>
    <n v="0"/>
    <s v="Total Grass cut areas 150,000 sqm x N1.50k x 12 mths - NGN 9,000,00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9876.212049180322"/>
    <n v="69876.212049180322"/>
    <n v="69876.212049180322"/>
    <n v="69876.212049180322"/>
    <n v="69876.212049180322"/>
    <n v="69876.212049180322"/>
    <n v="69876.212049180322"/>
    <n v="69876.212049180322"/>
    <n v="69876.212049180322"/>
    <n v="69876.212049180322"/>
    <n v="69876.212049180322"/>
    <n v="69876.212049180322"/>
    <n v="838514.54459016363"/>
    <n v="251554.36337704916"/>
  </r>
  <r>
    <s v="O.NG.PPE.CSE.TNP.71300"/>
    <s v="CAST SURVEILLANCE EAST (TNP)"/>
    <n v="113133"/>
    <s v="MWB - STABLE OPERATG ENVIRONMENT (SECURITY RUNNING COST)"/>
    <s v="IRETI OMOTOSO"/>
    <s v="PRODUCTION"/>
    <n v="412002"/>
    <n v="4120"/>
    <s v="HSE"/>
    <s v="BASE JV"/>
    <s v="PRODUCTION"/>
    <s v="PRODUCTION"/>
    <x v="0"/>
    <s v="_x0009_Head, Right of Way Management "/>
    <s v="AGUEGBOH, OBIORA"/>
    <s v="CYPRIANA.WILKEY@SHELL.COM"/>
    <x v="0"/>
    <s v="OPEX"/>
    <s v="NON SAL"/>
    <s v="N/A"/>
    <s v="N/A"/>
    <s v="C_OPSE_OIL_Z11"/>
    <s v="P231 Production Operations"/>
    <s v="S7200 Services"/>
    <s v="A2110 Production Operations"/>
    <n v="14131372.480000002"/>
    <n v="11166356.6"/>
    <n v="3034136708.4875855"/>
    <n v="183060"/>
    <n v="10131049.208156018"/>
    <n v="3034136708.4875855"/>
    <n v="183060"/>
    <n v="10131049.208156018"/>
    <n v="0"/>
    <n v="0"/>
    <n v="0"/>
    <n v="0"/>
    <n v="0"/>
    <n v="0"/>
    <n v="0"/>
    <n v="0"/>
    <s v="Total Grass cut areas 15,155,066 sqm x N1.50k x 12 mths - NGN 311,834,898.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44254.10067966813"/>
    <n v="844254.10067966813"/>
    <n v="844254.10067966813"/>
    <n v="844254.10067966813"/>
    <n v="844254.10067966813"/>
    <n v="844254.10067966813"/>
    <n v="844254.10067966813"/>
    <n v="844254.10067966813"/>
    <n v="844254.10067966813"/>
    <n v="844254.10067966813"/>
    <n v="844254.10067966813"/>
    <n v="844254.10067966813"/>
    <n v="10131049.208156014"/>
    <n v="3039314.7624468054"/>
  </r>
  <r>
    <n v="113177"/>
    <s v="PT ENVIRONMENTAL AFFAIRS -BONNY"/>
    <n v="113177"/>
    <s v="PTE HSE AND WASTE MGT. (ACCIDENT PREVENTION &amp; INVESTIGATION)"/>
    <s v="IRETI OMOTOSO"/>
    <s v="PRODUCTION"/>
    <n v="415006"/>
    <n v="4150"/>
    <s v="HSE"/>
    <s v="BASE JV"/>
    <s v="PRODUCTION"/>
    <s v="PRODUCTION"/>
    <x v="5"/>
    <s v="Bonny Terminal Installation Manager "/>
    <s v="MBANEFO, DUBEM"/>
    <s v="LEONARD.GAIUS@SHELL.COM"/>
    <x v="0"/>
    <s v="OPEX"/>
    <s v="NON SAL"/>
    <s v="N/A"/>
    <s v="N/A"/>
    <s v="C_OPSE_OIL_Z11"/>
    <s v="P231 Production Operations"/>
    <s v="S7200 Services"/>
    <s v="A2110 Production Operations"/>
    <n v="10687.13"/>
    <n v="32185.320000000003"/>
    <n v="8750000"/>
    <n v="0"/>
    <n v="28688.524590163935"/>
    <n v="7085312.4999999991"/>
    <n v="0"/>
    <n v="23230.532786885244"/>
    <n v="-5457.9918032786918"/>
    <n v="0"/>
    <n v="8750000"/>
    <n v="0"/>
    <n v="28688.524590163932"/>
    <n v="8521985.7655872162"/>
    <n v="0"/>
    <n v="27940.936936351529"/>
    <s v="PTW Awareness @ 200 Persons, 25 persons per 5-day session, 8 sessions in total @ no cost._x000a_BOGT STAFF OHSAS/ISO TRAINING @ N250k/ Persons, for 5 persons. NEBOSH @ N250k for 20 persons; ER training @ PHC for 40 persons@ N50k per person. Tradeskill programmes (Scaffolding, Lifting &amp; Hoisting, Chemical, H2S handling,etc) HSE performance reward @ N50K/person for 10 persons. PSBR training for OPS/MTC staff, and HSE Signage procureme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90.710382513661"/>
    <n v="2390.710382513661"/>
    <n v="2390.710382513661"/>
    <n v="2390.710382513661"/>
    <n v="2390.710382513661"/>
    <n v="2390.710382513661"/>
    <n v="2390.710382513661"/>
    <n v="2390.710382513661"/>
    <n v="2390.710382513661"/>
    <n v="2390.710382513661"/>
    <n v="2390.710382513661"/>
    <n v="2390.710382513661"/>
    <n v="28688.524590163939"/>
    <n v="8606.557377049181"/>
  </r>
  <r>
    <n v="113178"/>
    <s v="PTW - ENVIRONMENTAL AFFAIRS"/>
    <n v="113178"/>
    <s v="PTW - ENVIRONMENTAL AFFAIRS (SPILLAGE CLEANUP)"/>
    <s v="IRETI OMOTOSO"/>
    <s v="PRODUCTION"/>
    <n v="415006"/>
    <n v="4150"/>
    <s v="HSE"/>
    <s v="BASE JV"/>
    <s v="PRODUCTION"/>
    <s v="PRODUCTION"/>
    <x v="6"/>
    <s v="Forcados Terminal Installation Manager"/>
    <s v="MBANEFO, DUBEM"/>
    <s v="CHARLES.AKHIDENO@SHELL.COM"/>
    <x v="0"/>
    <s v="OPEX"/>
    <s v="NON SAL"/>
    <s v="N/A"/>
    <s v="N/A"/>
    <s v="C_OPSE_OIL_Z11"/>
    <s v="P231 Production Operations"/>
    <s v="S7200 Services"/>
    <s v="A2110 Production Operations"/>
    <n v="-0.03"/>
    <n v="27531.040000000001"/>
    <n v="0"/>
    <n v="78750"/>
    <n v="78750"/>
    <n v="0"/>
    <n v="78750"/>
    <n v="78750"/>
    <n v="0"/>
    <n v="0"/>
    <n v="0"/>
    <n v="78750"/>
    <n v="78750"/>
    <n v="0"/>
    <n v="78750"/>
    <n v="78750"/>
    <s v="PROV OF SERVICES FOR DISLOGING OF SKIMMING PIT, WATER DISPOSAL  PIT.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62.5"/>
    <n v="6562.5"/>
    <n v="6562.5"/>
    <n v="6562.5"/>
    <n v="6562.5"/>
    <n v="6562.5"/>
    <n v="6562.5"/>
    <n v="6562.5"/>
    <n v="6562.5"/>
    <n v="6562.5"/>
    <n v="6562.5"/>
    <n v="6562.5"/>
    <n v="78750"/>
    <n v="23625"/>
  </r>
  <r>
    <n v="113184"/>
    <s v="GENERAL OVERHEADS OKOLOMA"/>
    <n v="113184"/>
    <s v="AFAM GRF OPERATION OVERHEADS (ADMIN SERVICES COST)"/>
    <s v="IRETI OMOTOSO"/>
    <s v="PRODUCTION"/>
    <n v="414003"/>
    <n v="4140"/>
    <s v="GAS"/>
    <s v="DOMGAS/IPP"/>
    <s v="PRODUCTION"/>
    <s v="PRODUCTION"/>
    <x v="1"/>
    <s v="Asset Management Integration Lead"/>
    <s v="ADEDIRAN, ADEWALE"/>
    <s v="DENNIS.ONYEBUCHIE@SHELL.COM"/>
    <x v="0"/>
    <s v="OPEX"/>
    <s v="NON SAL"/>
    <s v="N/A"/>
    <s v="N/A"/>
    <s v="C_OPSE_OIL_Z11"/>
    <s v="P234 Power Operations"/>
    <s v="S7200 Services"/>
    <s v="A2110 Production Operations"/>
    <n v="29202.170000000002"/>
    <n v="58779.22"/>
    <n v="8669381.9976399001"/>
    <n v="0"/>
    <n v="28424.203270950493"/>
    <n v="8669381.9976399001"/>
    <n v="0"/>
    <n v="28424.203270950493"/>
    <n v="0"/>
    <m/>
    <n v="8669381.9976398982"/>
    <n v="0"/>
    <n v="28424.203270950489"/>
    <n v="5142284.4491346953"/>
    <n v="0"/>
    <n v="16859.949013556379"/>
    <s v="A4 Pape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68.6836059125408"/>
    <n v="2368.6836059125408"/>
    <n v="2368.6836059125408"/>
    <n v="2368.6836059125408"/>
    <n v="2368.6836059125408"/>
    <n v="2368.6836059125408"/>
    <n v="2368.6836059125408"/>
    <n v="2368.6836059125408"/>
    <n v="2368.6836059125408"/>
    <n v="2368.6836059125408"/>
    <n v="2368.6836059125408"/>
    <n v="2368.6836059125408"/>
    <n v="28424.203270950497"/>
    <n v="8527.2609812851479"/>
  </r>
  <r>
    <n v="113195"/>
    <s v="PEC POLLUTION CLEAN UP"/>
    <n v="113195"/>
    <s v="PCE POLLUTION CLEANUP - LOGISTICS (ACCIDENT PREVENTION &amp; INVESTIGATION)"/>
    <s v="IRETI OMOTOSO"/>
    <s v="PRODUCTION"/>
    <n v="415006"/>
    <n v="4150"/>
    <s v="HSE"/>
    <s v="BASE JV"/>
    <s v="PRODUCTION"/>
    <s v="PRODUCTION"/>
    <x v="5"/>
    <s v="Asset Management Integration Lead"/>
    <s v="AZUBUIKE, JOHN"/>
    <s v="JACOB.OGOGO@SHELL.COM"/>
    <x v="0"/>
    <s v="OPEX"/>
    <s v="NON SAL"/>
    <s v="N/A"/>
    <s v="N/A"/>
    <s v="C_OPSE_OIL_Z11"/>
    <s v="P244.01 Other Production Expenses"/>
    <s v="S7200 Services"/>
    <s v="A2340 Overhead"/>
    <n v="256.61"/>
    <n v="24.89"/>
    <n v="0"/>
    <n v="3740"/>
    <n v="3740"/>
    <n v="0"/>
    <n v="3740"/>
    <n v="3740"/>
    <n v="0"/>
    <m/>
    <n v="0"/>
    <n v="3740"/>
    <n v="3740"/>
    <n v="0"/>
    <n v="3798.5408850428839"/>
    <n v="3798.5408850428839"/>
    <s v="PPE arrangment for 10 government regulators during any JIV per month. (Coverall, Hardhat and Safety shoe = $374)"/>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11.66666666666663"/>
    <n v="311.66666666666663"/>
    <n v="311.66666666666663"/>
    <n v="311.66666666666663"/>
    <n v="311.66666666666663"/>
    <n v="311.66666666666663"/>
    <n v="311.66666666666663"/>
    <n v="311.66666666666663"/>
    <n v="311.66666666666663"/>
    <n v="311.66666666666663"/>
    <n v="311.66666666666663"/>
    <n v="311.66666666666663"/>
    <n v="3739.9999999999986"/>
    <n v="1122"/>
  </r>
  <r>
    <n v="113196"/>
    <s v="PN PP PIPELINE SYSTEMS"/>
    <n v="113196"/>
    <s v="PN PP PIPELINE SYSTEMS (HOTELS AND TRAVEL)"/>
    <s v="IRETI OMOTOSO"/>
    <s v="PRODUCTION"/>
    <n v="415002"/>
    <n v="4150"/>
    <s v="G&amp;A"/>
    <s v="BASE JV"/>
    <s v="PRODUCTION"/>
    <s v="PRODUCTION"/>
    <x v="0"/>
    <s v="_x0009_Production Support Manager                                                          "/>
    <s v="AGUEGBOH, OBIORA"/>
    <s v="JOHN.OKOJIE@SHELL.COM"/>
    <x v="0"/>
    <s v="OPEX"/>
    <s v="NON SAL"/>
    <s v="N/A"/>
    <s v="N/A"/>
    <s v="N/A"/>
    <s v="P231 Production Operations"/>
    <s v="S7200 Services"/>
    <s v="A2110 Production Operations"/>
    <n v="11289.169999999998"/>
    <n v="2303.71"/>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97"/>
    <s v="PNPT GENERAL OVERHEAD"/>
    <n v="113197"/>
    <s v="PNPT GENERAL OVERHEAD (H&amp;T) (HOTELS AND TRAVEL)"/>
    <s v="IRETI OMOTOSO"/>
    <s v="PRODUCTION"/>
    <n v="415002"/>
    <n v="4150"/>
    <s v="G&amp;A"/>
    <s v="BASE JV"/>
    <s v="PRODUCTION"/>
    <s v="PRODUCTION"/>
    <x v="5"/>
    <s v="Bonny Terminal Installation Manager "/>
    <s v="MBANEFO, DUBEM"/>
    <s v="ANTHONY.I.OBI@SHELL.COM"/>
    <x v="0"/>
    <s v="OPEX"/>
    <s v="NON SAL"/>
    <s v="N/A"/>
    <s v="N/A"/>
    <s v="C_OPSE_OIL_Z11"/>
    <s v="P231 Production Operations"/>
    <s v="S7200 Services"/>
    <s v="A2110 Production Operations"/>
    <n v="16800.889999999996"/>
    <n v="79046.210000000006"/>
    <n v="17991950"/>
    <n v="0"/>
    <n v="58990"/>
    <n v="14213640.5"/>
    <n v="0"/>
    <n v="46602.1"/>
    <n v="-12387.900000000001"/>
    <n v="0"/>
    <n v="17991950"/>
    <n v="0"/>
    <n v="58990"/>
    <n v="18354537.987836927"/>
    <n v="0"/>
    <n v="60178.813074875172"/>
    <s v="Hotel Accomodation associated with local OEM Training (40 pax @ 5 nights stays for training at the OEM's location - 200 nights) - BP14 Tariff Including meals = N51,85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915.833333333333"/>
    <n v="4915.833333333333"/>
    <n v="4915.833333333333"/>
    <n v="4915.833333333333"/>
    <n v="4915.833333333333"/>
    <n v="4915.833333333333"/>
    <n v="4915.833333333333"/>
    <n v="4915.833333333333"/>
    <n v="4915.833333333333"/>
    <n v="4915.833333333333"/>
    <n v="4915.833333333333"/>
    <n v="4915.833333333333"/>
    <n v="58990.000000000007"/>
    <n v="17697"/>
  </r>
  <r>
    <n v="113202"/>
    <s v="AFAM POWER GENERAL O/H - ICT INFRASTUCTURE"/>
    <n v="113202"/>
    <s v="AFAM OVERHEAD - ICT (ICT - INFRASTRUCTURE)"/>
    <s v="IRETI OMOTOSO"/>
    <s v="PRODUCTION"/>
    <n v="414003"/>
    <n v="4140"/>
    <s v="GAS"/>
    <s v="DOMGAS/IPP"/>
    <s v="PRODUCTION"/>
    <s v="PRODUCTION"/>
    <x v="9"/>
    <s v="Operations Manager Afam Power Plant"/>
    <s v="AZUBUIKE, JOHN"/>
    <s v="ALPHONS.ALAGALA@SHELL.COM"/>
    <x v="0"/>
    <s v="OPEX"/>
    <s v="NON SAL"/>
    <s v="N/A"/>
    <s v="N/A"/>
    <s v="N_AFAM_EL1_G01"/>
    <s v="P234 Power Operations"/>
    <s v="S7200 Services"/>
    <s v="A2170 Direct Mngt and Overheads"/>
    <n v="285.20999999999998"/>
    <n v="11375.21"/>
    <n v="1901000.0000000002"/>
    <n v="0"/>
    <n v="6232.7868852459023"/>
    <n v="1901000.0000000002"/>
    <n v="0"/>
    <n v="6232.7868852459023"/>
    <n v="0"/>
    <m/>
    <n v="1901000.0000000002"/>
    <n v="0"/>
    <n v="6232.7868852459023"/>
    <n v="1901000.0000000002"/>
    <n v="0"/>
    <n v="6232.7868852459023"/>
    <s v="MONTHLY TELEPHONE CHARGE FOR STAFF WITH COMPANY LIN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19.3989071038252"/>
    <n v="519.3989071038252"/>
    <n v="519.3989071038252"/>
    <n v="519.3989071038252"/>
    <n v="519.3989071038252"/>
    <n v="519.3989071038252"/>
    <n v="519.3989071038252"/>
    <n v="519.3989071038252"/>
    <n v="519.3989071038252"/>
    <n v="519.3989071038252"/>
    <n v="519.3989071038252"/>
    <n v="519.3989071038252"/>
    <n v="6232.7868852459005"/>
    <n v="1869.8360655737706"/>
  </r>
  <r>
    <n v="113203"/>
    <s v="AFAM POWER GENERAL O/H - LABOUR CONTRACTOR"/>
    <n v="113203"/>
    <s v="AFAM OVERHEAD - MANPOWER (LABOUR CONTRACTOR)"/>
    <s v="IRETI OMOTOSO"/>
    <s v="PRODUCTION"/>
    <n v="414003"/>
    <n v="4140"/>
    <s v="GAS"/>
    <s v="DOMGAS/IPP"/>
    <s v="PRODUCTION"/>
    <s v="PRODUCTION"/>
    <x v="9"/>
    <s v="Operations Manager Afam Power Plant"/>
    <s v="AZUBUIKE, JOHN"/>
    <s v="ALPHONS.ALAGALA@SHELL.COM"/>
    <x v="0"/>
    <s v="OPEX"/>
    <s v="NON SAL"/>
    <s v="N/A"/>
    <s v="N/A"/>
    <s v="N_AFAM_EL1_G01"/>
    <s v="P234 Power Operations"/>
    <s v="S7200 Services"/>
    <s v="A2170 Direct Mngt and Overheads"/>
    <n v="52950.79"/>
    <n v="31365.77"/>
    <n v="16894800"/>
    <n v="0"/>
    <n v="55392.7868852459"/>
    <n v="16894800"/>
    <n v="0"/>
    <n v="55392.7868852459"/>
    <n v="0"/>
    <m/>
    <n v="16894800"/>
    <n v="0"/>
    <n v="55392.7868852459"/>
    <n v="16894800"/>
    <n v="0"/>
    <n v="55392.7868852459"/>
    <s v="One Commercial Personnel to support Afam Power Oper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616.065573770491"/>
    <n v="4616.065573770491"/>
    <n v="4616.065573770491"/>
    <n v="4616.065573770491"/>
    <n v="4616.065573770491"/>
    <n v="4616.065573770491"/>
    <n v="4616.065573770491"/>
    <n v="4616.065573770491"/>
    <n v="4616.065573770491"/>
    <n v="4616.065573770491"/>
    <n v="4616.065573770491"/>
    <n v="4616.065573770491"/>
    <n v="55392.786885245907"/>
    <n v="16617.836065573771"/>
  </r>
  <r>
    <n v="113206"/>
    <s v="PIPELINE INTEGRITY OVERHEAD"/>
    <n v="113206"/>
    <s v="PIPELINE INTEGRITY OVERHEAD (HOTELS AND TRAVEL)"/>
    <s v="IRETI OMOTOSO"/>
    <s v="PRODUCTION"/>
    <n v="415002"/>
    <n v="4150"/>
    <s v="G&amp;A"/>
    <s v="BASE JV"/>
    <s v="PRODUCTION"/>
    <s v="PRODUCTION"/>
    <x v="0"/>
    <s v="_x0009_Production Support Manager                                                          "/>
    <s v="AGUEGBOH, OBIORA"/>
    <s v="IKECHUKWU.ODINACHI@SHELL.COM"/>
    <x v="0"/>
    <s v="OPEX"/>
    <s v="NON SAL"/>
    <s v="N/A"/>
    <s v="N/A"/>
    <s v="N/A"/>
    <s v="P231 Production Operations"/>
    <s v="S7200 Services"/>
    <s v="A2110 Production Operations"/>
    <n v="29095.860000000004"/>
    <n v="10393.970000000001"/>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10"/>
    <s v="PNP CORP HYDROCARBON SYSTEM MANAGEMENT"/>
    <n v="113210"/>
    <s v="PNP: CORP HYDROCARBON SYSTEM MANAGEMENT - SERVICES MGT (LABOUR CONTRACTOR)"/>
    <s v="IRETI OMOTOSO"/>
    <s v="PRODUCTION"/>
    <n v="415004"/>
    <n v="4150"/>
    <s v="G&amp;A"/>
    <s v="BASE JV"/>
    <s v="PRODUCTION"/>
    <s v="PRODUCTION"/>
    <x v="3"/>
    <s v="_x0009_Production Support Manager                                                          "/>
    <s v="ADEPOJU, OPEYEMI"/>
    <s v="G.OMOKARO@SHELL.COM"/>
    <x v="0"/>
    <s v="OPEX"/>
    <s v="NON SAL"/>
    <s v="N/A"/>
    <s v="N/A"/>
    <s v="C_OPSE_OIL_Z11"/>
    <s v="P235 Direct Management"/>
    <s v="S7200 Services"/>
    <s v="A2170 Direct Mngt and Overheads"/>
    <n v="206678.47999999998"/>
    <n v="24779.32"/>
    <n v="0"/>
    <n v="0"/>
    <n v="0"/>
    <n v="0"/>
    <n v="300000"/>
    <n v="300000"/>
    <n v="300000"/>
    <s v="NGT Tool deployment across. "/>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11"/>
    <s v="PNP COMPUTERIZED. MAINTENANCE MGEMENT"/>
    <n v="113211"/>
    <s v="COMPUTERIZED MAINTENANCE MANAGEMENT (LABOUR CONTRACTOR)"/>
    <s v="IRETI OMOTOSO"/>
    <s v="PRODUCTION"/>
    <n v="415004"/>
    <n v="4150"/>
    <s v="G&amp;A"/>
    <s v="BASE JV"/>
    <s v="PRODUCTION"/>
    <s v="PRODUCTION"/>
    <x v="3"/>
    <s v="Manager, Turnaround &amp; Maintenance Execution"/>
    <s v="OLALEYE, OLAYEMI"/>
    <s v="OLAKUNLE.AJAYI@SHELL.COM"/>
    <x v="0"/>
    <s v="OPEX"/>
    <s v="NON SAL"/>
    <s v="N/A"/>
    <s v="N/A"/>
    <s v="C_OPSE_OIL_Z11"/>
    <s v="P233 Facilities Maintenance"/>
    <s v="S7200 Services"/>
    <s v="A2170 Direct Mngt and Overheads"/>
    <n v="172219.63999999998"/>
    <n v="98038.66"/>
    <n v="32396585"/>
    <n v="250000"/>
    <n v="356218.31147540984"/>
    <n v="32396585"/>
    <n v="250000"/>
    <n v="356218.31147540984"/>
    <n v="0"/>
    <n v="0"/>
    <n v="32396585"/>
    <n v="250000"/>
    <n v="356218.31147540984"/>
    <n v="33584926.665876366"/>
    <n v="200000"/>
    <n v="310114.51365861105"/>
    <s v="Deployment of three AMS – Asset Management Systems processes. 1) MEC – Manage Equipment Care - $100K. 2) MTO – Manage Threats and Opportunities - $100K and 3) PME – Perform Maintenance Execution - $50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9684.859289617485"/>
    <n v="29684.859289617485"/>
    <n v="29684.859289617485"/>
    <n v="29684.859289617485"/>
    <n v="29684.859289617485"/>
    <n v="29684.859289617485"/>
    <n v="29684.859289617485"/>
    <n v="29684.859289617485"/>
    <n v="29684.859289617485"/>
    <n v="29684.859289617485"/>
    <n v="29684.859289617485"/>
    <n v="29684.859289617485"/>
    <n v="356218.31147540989"/>
    <n v="106865.49344262294"/>
  </r>
  <r>
    <n v="113213"/>
    <s v="PNP CORPORATE MTCE SYSTEMS MANAGEMENT"/>
    <n v="113213"/>
    <s v="OVERHEADS, PNPM MAINTENANCE SYSTEMS (ACCIDENT PREVENTION &amp; INVESTIGATION)"/>
    <s v="IRETI OMOTOSO"/>
    <s v="PRODUCTION"/>
    <n v="415006"/>
    <n v="4150"/>
    <s v="HSE"/>
    <s v="BASE JV"/>
    <s v="PRODUCTION"/>
    <s v="PRODUCTION"/>
    <x v="3"/>
    <s v="Manager, Turnaround &amp; Maintenance Execution"/>
    <s v="OLALEYE, OLAYEMI"/>
    <s v="OLAKUNLE.AJAYI@SHELL.COM"/>
    <x v="0"/>
    <s v="OPEX"/>
    <s v="NON SAL"/>
    <s v="N/A"/>
    <s v="N/A"/>
    <s v="C_OPSE_OIL_Z11"/>
    <s v="P233 Facilities Maintenance"/>
    <s v="S7200 Services"/>
    <s v="A2170 Direct Mngt and Overheads"/>
    <n v="21571.17"/>
    <n v="8378.01"/>
    <n v="5935120"/>
    <n v="59900"/>
    <n v="79359.409836065577"/>
    <n v="5935120"/>
    <n v="59900"/>
    <n v="79359.409836065577"/>
    <n v="0"/>
    <n v="0"/>
    <n v="5935119.9999999991"/>
    <n v="59900.000000000007"/>
    <n v="79359.409836065577"/>
    <n v="5780458.0750916554"/>
    <n v="60837.593319269712"/>
    <n v="79789.914876947267"/>
    <s v="PPE for one person (Helmet ($14),Google ($4),Hand Glove $9),Ear Muff ($11), Safety Shoes ( $176),Umbrella ($5) ,Coverall($103))= $ 322 * 100 Maintenance staff"/>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613.2841530054648"/>
    <n v="6613.2841530054648"/>
    <n v="6613.2841530054648"/>
    <n v="6613.2841530054648"/>
    <n v="6613.2841530054648"/>
    <n v="6613.2841530054648"/>
    <n v="6613.2841530054648"/>
    <n v="6613.2841530054648"/>
    <n v="6613.2841530054648"/>
    <n v="6613.2841530054648"/>
    <n v="6613.2841530054648"/>
    <n v="6613.2841530054648"/>
    <n v="79359.409836065577"/>
    <n v="23807.822950819671"/>
  </r>
  <r>
    <n v="113214"/>
    <s v="PNP CORPORATE MTCE SYSTEMS MANAGEMENT"/>
    <n v="113214"/>
    <s v="OVERHEADS, PNPM MAINTENANCE SYSTEMS (HOTELS AND TRAVEL)"/>
    <s v="IRETI OMOTOSO"/>
    <s v="PRODUCTION"/>
    <n v="415002"/>
    <n v="4150"/>
    <s v="G&amp;A"/>
    <s v="BASE JV"/>
    <s v="PRODUCTION"/>
    <s v="PRODUCTION"/>
    <x v="3"/>
    <s v="Manager, Turnaround &amp; Maintenance Execution"/>
    <s v="OLALEYE, OLAYEMI"/>
    <s v="OLAKUNLE.AJAYI@SHELL.COM"/>
    <x v="0"/>
    <s v="OPEX"/>
    <s v="NON SAL"/>
    <s v="N/A"/>
    <s v="N/A"/>
    <s v="C_OPSE_OIL_Z11"/>
    <s v="P233 Facilities Maintenance"/>
    <s v="S7200 Services"/>
    <s v="A2170 Direct Mngt and Overheads"/>
    <n v="265955.8"/>
    <n v="115958.29"/>
    <n v="51480000"/>
    <n v="0"/>
    <n v="168786.88524590165"/>
    <n v="51480000"/>
    <n v="0"/>
    <n v="168786.88524590165"/>
    <n v="0"/>
    <n v="0"/>
    <n v="51480000"/>
    <n v="0"/>
    <n v="168786.88524590162"/>
    <n v="52517465.62289495"/>
    <n v="0"/>
    <n v="172188.41187834411"/>
    <s v="1 RETURN TRIP PER PERSON PER MONTH FOR 10 PM STAFF INCLUDING THIRD PARTIES (E.G JV PARTNERS).@ PHC-LOS FLIGHT RATE OF N120,000 (Chartered flight- Round trip)"/>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065.573770491803"/>
    <n v="14065.573770491803"/>
    <n v="14065.573770491803"/>
    <n v="14065.573770491803"/>
    <n v="14065.573770491803"/>
    <n v="14065.573770491803"/>
    <n v="14065.573770491803"/>
    <n v="14065.573770491803"/>
    <n v="14065.573770491803"/>
    <n v="14065.573770491803"/>
    <n v="14065.573770491803"/>
    <n v="14065.573770491803"/>
    <n v="168786.88524590165"/>
    <n v="50636.065573770495"/>
  </r>
  <r>
    <n v="113216"/>
    <s v="PRODUCTN OPERATION SYSTEMS OVERHEAD"/>
    <n v="113216"/>
    <s v="PRODUCTION OPERATION SYSTEMS MANAGEMENT (ACCIDENT PREVENTION &amp; INVESTIGATION)"/>
    <s v="IRETI OMOTOSO"/>
    <s v="PRODUCTION"/>
    <n v="415006"/>
    <n v="4150"/>
    <s v="HSE"/>
    <s v="BASE JV"/>
    <s v="PRODUCTION"/>
    <s v="PRODUCTION"/>
    <x v="3"/>
    <s v="_x0009_Head Oil &amp; Gas Planning and Performance Mgmt                         "/>
    <s v="ADEPOJU, OPEYEMI"/>
    <s v="ABIODUN.BUSARI@SHELL.COM"/>
    <x v="0"/>
    <s v="OPEX"/>
    <s v="NON SAL"/>
    <s v="N/A"/>
    <s v="N/A"/>
    <s v="C_OPSE_OIL_Z11"/>
    <s v="P235 Direct Management"/>
    <s v="S7200 Services"/>
    <s v="A2170 Direct Mngt and Overheads"/>
    <n v="39535.589999999997"/>
    <n v="39106.119999999995"/>
    <n v="694866.93000000017"/>
    <n v="196974.25"/>
    <n v="199252.50222950819"/>
    <n v="694866.93000000017"/>
    <n v="196974.25"/>
    <n v="199252.50222950819"/>
    <n v="0"/>
    <n v="0"/>
    <n v="694866.93000000017"/>
    <n v="196974.24999999997"/>
    <n v="199252.50222950816"/>
    <n v="676759.55273569038"/>
    <n v="200057.41762718133"/>
    <n v="202276.30140664263"/>
    <s v="1pcs  Umbrellas each for  25 nos Hydrocarbon Management System Staff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604.375185792349"/>
    <n v="16604.375185792349"/>
    <n v="16604.375185792349"/>
    <n v="16604.375185792349"/>
    <n v="16604.375185792349"/>
    <n v="16604.375185792349"/>
    <n v="16604.375185792349"/>
    <n v="16604.375185792349"/>
    <n v="16604.375185792349"/>
    <n v="16604.375185792349"/>
    <n v="16604.375185792349"/>
    <n v="16604.375185792349"/>
    <n v="199252.50222950813"/>
    <n v="59775.750668852452"/>
  </r>
  <r>
    <n v="113221"/>
    <s v="AFAM POWER GENERAL O/H - LAND TRANSPORT"/>
    <n v="113221"/>
    <s v="AFAM OVERHEAD - LOGISTICS (LAND TRANSPORT)"/>
    <s v="IRETI OMOTOSO"/>
    <s v="PRODUCTION"/>
    <n v="414003"/>
    <n v="4140"/>
    <s v="GAS"/>
    <s v="DOMGAS/IPP"/>
    <s v="PRODUCTION"/>
    <s v="PRODUCTION"/>
    <x v="9"/>
    <s v="Operations Manager Afam Power Plant"/>
    <s v="AZUBUIKE, JOHN"/>
    <s v="ALPHONS.ALAGALA@SHELL.COM"/>
    <x v="0"/>
    <s v="OPEX"/>
    <s v="NON SAL"/>
    <s v="N/A"/>
    <s v="N/A"/>
    <s v="N_AFAM_EL1_G01"/>
    <s v="P234 Power Operations"/>
    <s v="S7200 Services"/>
    <s v="A2170 Direct Mngt and Overheads"/>
    <n v="28377.639999999996"/>
    <n v="44329.62"/>
    <n v="12440859.021449689"/>
    <n v="0"/>
    <n v="40789.701709671113"/>
    <n v="12440859.021449689"/>
    <n v="0"/>
    <n v="40789.701709671113"/>
    <n v="0"/>
    <m/>
    <n v="12440859.021449689"/>
    <n v="0"/>
    <n v="40789.701709671113"/>
    <n v="12440859.021449689"/>
    <n v="0"/>
    <n v="40789.701709671113"/>
    <s v="1 Hiace Bus @N15187 per day for 365 day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399.1418091392593"/>
    <n v="3399.1418091392593"/>
    <n v="3399.1418091392593"/>
    <n v="3399.1418091392593"/>
    <n v="3399.1418091392593"/>
    <n v="3399.1418091392593"/>
    <n v="3399.1418091392593"/>
    <n v="3399.1418091392593"/>
    <n v="3399.1418091392593"/>
    <n v="3399.1418091392593"/>
    <n v="3399.1418091392593"/>
    <n v="3399.1418091392593"/>
    <n v="40789.701709671121"/>
    <n v="12236.910512901333"/>
  </r>
  <r>
    <n v="113226"/>
    <s v="PNP PRODTN DIRECTOR OVERHEAD "/>
    <n v="113226"/>
    <s v="OVERHEADS, PNP PRODUCTION DIRECTOR - SERVICES MGT (AVIATION)"/>
    <s v="IRETI OMOTOSO"/>
    <s v="PRODUCTION"/>
    <n v="415003"/>
    <n v="4150"/>
    <s v="PMM"/>
    <s v="BASE JV"/>
    <s v="PRODUCTION"/>
    <s v="PRODUCTION"/>
    <x v="10"/>
    <s v="GM Production"/>
    <s v="ADEPOJU, OPEYEMI"/>
    <s v="OLUYEMI.ADEBISI@SHELL.COM"/>
    <x v="0"/>
    <s v="OPEX"/>
    <s v="NON SAL"/>
    <s v="N/A"/>
    <s v="N/A"/>
    <s v="C_OPSE_OIL_Z11"/>
    <s v="P235 Direct Management"/>
    <s v="S7200 Services"/>
    <s v="A2170 Direct Mngt and Overheads"/>
    <n v="13524.19"/>
    <n v="63.38"/>
    <n v="1532800"/>
    <n v="15824"/>
    <n v="20849.573770491803"/>
    <n v="1532800"/>
    <n v="15824"/>
    <n v="20849.573770491803"/>
    <n v="0"/>
    <n v="0"/>
    <n v="1532800.0000000002"/>
    <n v="15824"/>
    <n v="20849.573770491806"/>
    <n v="1563690.1963242695"/>
    <n v="24247.129660833885"/>
    <n v="29373.982763536409"/>
    <s v="3 Special one-way Rotary Wing flight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37.4644808743169"/>
    <n v="1737.4644808743169"/>
    <n v="1737.4644808743169"/>
    <n v="1737.4644808743169"/>
    <n v="1737.4644808743169"/>
    <n v="1737.4644808743169"/>
    <n v="1737.4644808743169"/>
    <n v="1737.4644808743169"/>
    <n v="1737.4644808743169"/>
    <n v="1737.4644808743169"/>
    <n v="1737.4644808743169"/>
    <n v="1737.4644808743169"/>
    <n v="20849.57377049181"/>
    <n v="6254.872131147541"/>
  </r>
  <r>
    <n v="113227"/>
    <s v="PNP PRODTN DIRECTOR OVERHEAD "/>
    <n v="113227"/>
    <s v="OVERHEADS, PNP PRODUCTION DIRECTOR - SERVICES MGT (CATERING)"/>
    <s v="IRETI OMOTOSO"/>
    <s v="PRODUCTION"/>
    <n v="415003"/>
    <n v="4150"/>
    <s v="PMM"/>
    <s v="BASE JV"/>
    <s v="PRODUCTION"/>
    <s v="PRODUCTION"/>
    <x v="10"/>
    <s v="GM Production"/>
    <s v="ADEPOJU, OPEYEMI"/>
    <s v="OLUYEMI.ADEBISI@SHELL.COM"/>
    <x v="0"/>
    <s v="OPEX"/>
    <s v="NON SAL"/>
    <s v="N/A"/>
    <s v="N/A"/>
    <s v="C_OPSE_OIL_Z11"/>
    <s v="P235 Direct Management"/>
    <s v="S7200 Services"/>
    <s v="A2170 Direct Mngt and Overheads"/>
    <n v="8278.51"/>
    <n v="12247.7"/>
    <n v="2887500"/>
    <n v="0"/>
    <n v="9467.2131147540986"/>
    <n v="2887500"/>
    <n v="0"/>
    <n v="9467.2131147540986"/>
    <n v="0"/>
    <n v="0"/>
    <n v="2887500"/>
    <n v="0"/>
    <n v="9467.2131147540986"/>
    <n v="2887500"/>
    <n v="0"/>
    <n v="9467.2131147540986"/>
    <s v="10 Production events of 40 people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88.93442622950818"/>
    <n v="788.93442622950818"/>
    <n v="788.93442622950818"/>
    <n v="788.93442622950818"/>
    <n v="788.93442622950818"/>
    <n v="788.93442622950818"/>
    <n v="788.93442622950818"/>
    <n v="788.93442622950818"/>
    <n v="788.93442622950818"/>
    <n v="788.93442622950818"/>
    <n v="788.93442622950818"/>
    <n v="788.93442622950818"/>
    <n v="9467.2131147540986"/>
    <n v="2840.1639344262294"/>
  </r>
  <r>
    <n v="113228"/>
    <s v="PROD EXCELLENCE GEN OVERHEAD"/>
    <n v="113228"/>
    <s v="PROD EXCELLENCE GEN OVERHEAD - SERVICES MGT (CATERING)"/>
    <s v="IRETI OMOTOSO"/>
    <s v="PRODUCTION"/>
    <n v="415003"/>
    <n v="4150"/>
    <s v="PMM"/>
    <s v="BASE JV"/>
    <s v="PRODUCTION"/>
    <s v="PRODUCTION"/>
    <x v="3"/>
    <s v="Regional Discipline Adviser"/>
    <s v="ADEPOJU, OPEYEMI"/>
    <s v="ENAHORO.BERNARD@SHELL.COM"/>
    <x v="0"/>
    <s v="OPEX"/>
    <s v="NON SAL"/>
    <s v="N/A"/>
    <s v="N/A"/>
    <s v="N/A"/>
    <s v="P235 Direct Management"/>
    <s v="S7200 Services"/>
    <s v="A2170 Direct Mngt and Overhead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29"/>
    <s v="PTW - GENERAL DEPARTMENTAL O/H"/>
    <n v="113229"/>
    <s v="PTW - GENERAL DEPARTMENTAL O/H - SERVICES MGT (LABOUR CONTRACTOR)"/>
    <s v="IRETI OMOTOSO"/>
    <s v="PRODUCTION"/>
    <n v="415004"/>
    <n v="4150"/>
    <s v="G&amp;A"/>
    <s v="BASE JV"/>
    <s v="PRODUCTION"/>
    <s v="PRODUCTION"/>
    <x v="6"/>
    <s v="Forcados Terminal Installation Manager"/>
    <s v="MBANEFO, DUBEM"/>
    <s v="MAXWELL.OGHOLOH@SHELL.COM"/>
    <x v="0"/>
    <s v="OPEX"/>
    <s v="NON SAL"/>
    <s v="N/A"/>
    <s v="N/A"/>
    <s v="C_OPSE_OIL_Z11"/>
    <s v="P231 Production Operations"/>
    <s v="S7200 Services"/>
    <s v="A2110 Production Operations"/>
    <n v="335244.51"/>
    <n v="269578.62"/>
    <n v="64759020"/>
    <n v="0"/>
    <n v="212324.65573770492"/>
    <n v="60759020"/>
    <n v="0"/>
    <n v="199209.90163934426"/>
    <n v="-13114.75409836066"/>
    <n v="0"/>
    <n v="64759020"/>
    <n v="0"/>
    <n v="212324.65573770492"/>
    <n v="67134450.672934219"/>
    <n v="0"/>
    <n v="220112.95302601383"/>
    <s v="10 Nigerian Agency Contract Staff Including Contractor Mark Up/NHIS/PI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693.721311475409"/>
    <n v="17693.721311475409"/>
    <n v="17693.721311475409"/>
    <n v="17693.721311475409"/>
    <n v="17693.721311475409"/>
    <n v="17693.721311475409"/>
    <n v="17693.721311475409"/>
    <n v="17693.721311475409"/>
    <n v="17693.721311475409"/>
    <n v="17693.721311475409"/>
    <n v="17693.721311475409"/>
    <n v="17693.721311475409"/>
    <n v="212324.65573770492"/>
    <n v="63697.396721311474"/>
  </r>
  <r>
    <n v="113234"/>
    <s v="PN PP PIPELINE SYSTEMS"/>
    <n v="113234"/>
    <s v="PN PP PIPELINE SYSTEMS (ACCIDENT PREVENTION &amp; INVESTIGATION)"/>
    <s v="IRETI OMOTOSO"/>
    <s v="PRODUCTION"/>
    <n v="415006"/>
    <n v="4150"/>
    <s v="HSE"/>
    <s v="BASE JV"/>
    <s v="PRODUCTION"/>
    <s v="PRODUCTION"/>
    <x v="0"/>
    <s v="_x0009_Production Support Manager                                                          "/>
    <s v="AGUEGBOH, OBIORA"/>
    <s v="JUSTICE.DEREFAKA@SHELL.COM"/>
    <x v="0"/>
    <s v="OPEX"/>
    <s v="NON SAL"/>
    <s v="N/A"/>
    <s v="N/A"/>
    <s v="N/A"/>
    <s v="P231 Production Operations"/>
    <s v="S7200 Services"/>
    <s v="A2110 Production Operations"/>
    <n v="3780.69"/>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39"/>
    <s v="PNP PRODTN DIRECTOR OVERHEAD "/>
    <n v="113239"/>
    <s v="OVERHEADS, PNP PRODUCTION DIRECTOR - SERVICES MGT (HOTELS AND TRAVEL)"/>
    <s v="IRETI OMOTOSO"/>
    <s v="PRODUCTION"/>
    <n v="415002"/>
    <n v="4150"/>
    <s v="G&amp;A"/>
    <s v="BASE JV"/>
    <s v="PRODUCTION"/>
    <s v="PRODUCTION"/>
    <x v="10"/>
    <s v="GM Production"/>
    <s v="ADEPOJU, OPEYEMI"/>
    <s v="OLUYEMI.ADEBISI@SHELL.COM"/>
    <x v="0"/>
    <s v="OPEX"/>
    <s v="NON SAL"/>
    <s v="N/A"/>
    <s v="N/A"/>
    <s v="C_OPSE_OIL_Z11"/>
    <s v="P235 Direct Management"/>
    <s v="S7200 Services"/>
    <s v="A2170 Direct Mngt and Overheads"/>
    <n v="122433.75"/>
    <n v="92429.16"/>
    <n v="26294000"/>
    <n v="12000"/>
    <n v="98209.836065573763"/>
    <n v="22294000"/>
    <n v="12000"/>
    <n v="85095.081967213118"/>
    <n v="-13114.754098360645"/>
    <n v="0"/>
    <n v="26294000"/>
    <n v="12000"/>
    <n v="98209.836065573763"/>
    <n v="25165264.196014971"/>
    <n v="18387.610966254211"/>
    <n v="100896.67390400822"/>
    <s v="Local roundtrip flights for GMP and tea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184.15300546448"/>
    <n v="8184.15300546448"/>
    <n v="8184.15300546448"/>
    <n v="8184.15300546448"/>
    <n v="8184.15300546448"/>
    <n v="8184.15300546448"/>
    <n v="8184.15300546448"/>
    <n v="8184.15300546448"/>
    <n v="8184.15300546448"/>
    <n v="8184.15300546448"/>
    <n v="8184.15300546448"/>
    <n v="8184.15300546448"/>
    <n v="98209.836065573778"/>
    <n v="29462.950819672129"/>
  </r>
  <r>
    <n v="113240"/>
    <s v="PROD EXCELLENCE GEN OVERHEAD"/>
    <n v="113240"/>
    <s v="PROD EXCELLENCE GEN OVERHEAD - SERVICES MGT (ACCIDENT PREVENTION &amp; INVESTIGATION)"/>
    <s v="IRETI OMOTOSO"/>
    <s v="PRODUCTION"/>
    <n v="415006"/>
    <n v="4150"/>
    <s v="HSE"/>
    <s v="BASE JV"/>
    <s v="PRODUCTION"/>
    <s v="PRODUCTION"/>
    <x v="3"/>
    <s v="Regional Discipline Adviser"/>
    <s v="ADEPOJU, OPEYEMI"/>
    <s v="ENAHORO.BERNARD@SHELL.COM"/>
    <x v="0"/>
    <s v="OPEX"/>
    <s v="NON SAL"/>
    <s v="N/A"/>
    <s v="N/A"/>
    <s v="C_OPSE_OIL_Z11"/>
    <s v="P235 Direct Management"/>
    <s v="S7200 Services"/>
    <s v="A2170 Direct Mngt and Overheads"/>
    <n v="5018.75"/>
    <n v="0"/>
    <n v="417241.13999999984"/>
    <n v="23438"/>
    <n v="24806.003737704916"/>
    <n v="417241.13999999984"/>
    <n v="23438"/>
    <n v="24806.003737704916"/>
    <n v="0"/>
    <n v="0"/>
    <n v="417241.13999999978"/>
    <n v="23438.000000000004"/>
    <n v="24806.003737704919"/>
    <n v="406368.34924541495"/>
    <n v="23804.866648030777"/>
    <n v="25137.221891458368"/>
    <s v="Coverall for Graduate Trainees on SGP +Staff"/>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67.166978142076"/>
    <n v="2067.166978142076"/>
    <n v="2067.166978142076"/>
    <n v="2067.166978142076"/>
    <n v="2067.166978142076"/>
    <n v="2067.166978142076"/>
    <n v="2067.166978142076"/>
    <n v="2067.166978142076"/>
    <n v="2067.166978142076"/>
    <n v="2067.166978142076"/>
    <n v="2067.166978142076"/>
    <n v="2067.166978142076"/>
    <n v="24806.003737704905"/>
    <n v="7441.8011213114742"/>
  </r>
  <r>
    <n v="113241"/>
    <s v="PROD EXCELLENCE GEN OVERHEAD"/>
    <n v="113241"/>
    <s v="PROD EXCELLENCE GEN OVERHEAD - SERVICES MGT (HOTELS AND TRAVEL)"/>
    <s v="IRETI OMOTOSO"/>
    <s v="PRODUCTION"/>
    <n v="415002"/>
    <n v="4150"/>
    <s v="G&amp;A"/>
    <s v="BASE JV"/>
    <s v="PRODUCTION"/>
    <s v="PRODUCTION"/>
    <x v="3"/>
    <s v="Regional Discipline Adviser"/>
    <s v="ADEPOJU, OPEYEMI"/>
    <s v="ENAHORO.BERNARD@SHELL.COM"/>
    <x v="0"/>
    <s v="OPEX"/>
    <s v="NON SAL"/>
    <s v="N/A"/>
    <s v="N/A"/>
    <s v="C_OPSE_OIL_Z11"/>
    <s v="P235 Direct Management"/>
    <s v="S7200 Services"/>
    <s v="A2170 Direct Mngt and Overheads"/>
    <n v="29424.9"/>
    <n v="6100.8300000000008"/>
    <n v="19822500"/>
    <n v="0"/>
    <n v="64991.803278688523"/>
    <n v="19822500"/>
    <n v="0"/>
    <n v="64991.803278688523"/>
    <n v="0"/>
    <n v="0"/>
    <n v="19822500"/>
    <n v="0"/>
    <n v="64991.803278688523"/>
    <n v="17924108.933477886"/>
    <n v="0"/>
    <n v="58767.570273697987"/>
    <s v="Local Accommodation for staff/Grad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415.9836065573763"/>
    <n v="5415.9836065573763"/>
    <n v="5415.9836065573763"/>
    <n v="5415.9836065573763"/>
    <n v="5415.9836065573763"/>
    <n v="5415.9836065573763"/>
    <n v="5415.9836065573763"/>
    <n v="5415.9836065573763"/>
    <n v="5415.9836065573763"/>
    <n v="5415.9836065573763"/>
    <n v="5415.9836065573763"/>
    <n v="5415.9836065573763"/>
    <n v="64991.803278688516"/>
    <n v="19497.540983606556"/>
  </r>
  <r>
    <n v="113246"/>
    <s v="PRODUCTN OPERATION SYSTEMS OVERHEAD"/>
    <n v="113246"/>
    <s v="PRODUCTION OPERATION SYSTEMS MANAGEMENT (CATERING)"/>
    <s v="IRETI OMOTOSO"/>
    <s v="PRODUCTION"/>
    <n v="415003"/>
    <n v="4150"/>
    <s v="PMM"/>
    <s v="BASE JV"/>
    <s v="PRODUCTION"/>
    <s v="PRODUCTION"/>
    <x v="3"/>
    <s v="_x0009_Head Oil &amp; Gas Planning and Performance Mgmt                         "/>
    <s v="ADEPOJU, OPEYEMI"/>
    <s v="ABIODUN.BUSARI@SHELL.COM"/>
    <x v="0"/>
    <s v="OPEX"/>
    <s v="NON SAL"/>
    <s v="N/A"/>
    <s v="N/A"/>
    <s v="C_OPSE_OIL_Z11"/>
    <s v="P235 Direct Management"/>
    <s v="S7200 Services"/>
    <s v="A2170 Direct Mngt and Overheads"/>
    <n v="13368.29"/>
    <n v="11980.050000000001"/>
    <n v="7118880"/>
    <n v="0"/>
    <n v="23340.590163934427"/>
    <n v="7118880"/>
    <n v="0"/>
    <n v="23340.590163934427"/>
    <n v="0"/>
    <n v="0"/>
    <n v="7118880.0000000009"/>
    <n v="0"/>
    <n v="23340.59016393443"/>
    <n v="7118880.0000000009"/>
    <n v="0"/>
    <n v="23340.59016393443"/>
    <s v="Water  for  15 persons Prodution Service Leadership Team  Face-2-Face Meetings 12 times a yea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45.0491803278687"/>
    <n v="1945.0491803278687"/>
    <n v="1945.0491803278687"/>
    <n v="1945.0491803278687"/>
    <n v="1945.0491803278687"/>
    <n v="1945.0491803278687"/>
    <n v="1945.0491803278687"/>
    <n v="1945.0491803278687"/>
    <n v="1945.0491803278687"/>
    <n v="1945.0491803278687"/>
    <n v="1945.0491803278687"/>
    <n v="1945.0491803278687"/>
    <n v="23340.590163934423"/>
    <n v="7002.1770491803281"/>
  </r>
  <r>
    <n v="113262"/>
    <s v="AFAM POWER GENERAL O/H - ADMIN SERVICES COST"/>
    <n v="113262"/>
    <s v="AFAM OVERHEAD - SERVICES MANAGEMENT (ADMIN SERVICES COST)"/>
    <s v="IRETI OMOTOSO"/>
    <s v="PRODUCTION"/>
    <n v="414003"/>
    <n v="4140"/>
    <s v="GAS"/>
    <s v="DOMGAS/IPP"/>
    <s v="PRODUCTION"/>
    <s v="PRODUCTION"/>
    <x v="9"/>
    <s v="Operations Manager Afam Power Plant"/>
    <s v="AZUBUIKE, JOHN"/>
    <s v="ALPHONS.ALAGALA@SHELL.COM"/>
    <x v="0"/>
    <s v="OPEX"/>
    <s v="NON SAL"/>
    <s v="N/A"/>
    <s v="N/A"/>
    <s v="N_AFAM_EL1_G01"/>
    <s v="P234 Power Operations"/>
    <s v="S7200 Services"/>
    <s v="A2170 Direct Mngt and Overheads"/>
    <n v="3805.79"/>
    <n v="3756.7200000000003"/>
    <n v="411600"/>
    <n v="0"/>
    <n v="1349.5081967213114"/>
    <n v="411600"/>
    <n v="0"/>
    <n v="1349.5081967213114"/>
    <n v="0"/>
    <m/>
    <n v="411600"/>
    <n v="0"/>
    <n v="1349.5081967213116"/>
    <n v="244142.4636542768"/>
    <n v="0"/>
    <n v="800.46709394844856"/>
    <s v="A4 Printing Paper for Afam Operations (3 required per quart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2.45901639344261"/>
    <n v="112.45901639344261"/>
    <n v="112.45901639344261"/>
    <n v="112.45901639344261"/>
    <n v="112.45901639344261"/>
    <n v="112.45901639344261"/>
    <n v="112.45901639344261"/>
    <n v="112.45901639344261"/>
    <n v="112.45901639344261"/>
    <n v="112.45901639344261"/>
    <n v="112.45901639344261"/>
    <n v="112.45901639344261"/>
    <n v="1349.5081967213116"/>
    <n v="404.85245901639342"/>
  </r>
  <r>
    <n v="113265"/>
    <s v="GENERAL OVERHEADS OKOLOMA"/>
    <n v="113265"/>
    <s v="AFAM GRF OPERATION OVERHEADS (PROFESSIONAL SUBSCRIPTION)"/>
    <s v="IRETI OMOTOSO"/>
    <s v="PRODUCTION"/>
    <n v="414003"/>
    <n v="4140"/>
    <s v="GAS"/>
    <s v="DOMGAS/IPP"/>
    <s v="PRODUCTION"/>
    <s v="PRODUCTION"/>
    <x v="1"/>
    <s v="Asset Management Integration Lead"/>
    <s v="ADEDIRAN, ADEWALE"/>
    <s v="DENNIS.ONYEBUCHIE@SHELL.COM"/>
    <x v="0"/>
    <s v="OPEX"/>
    <s v="NON SAL"/>
    <s v="N/A"/>
    <s v="N/A"/>
    <s v="C_OPSE_OIL_Z11"/>
    <s v="P234 Power Operations"/>
    <s v="S7200 Services"/>
    <s v="A2110 Production Operations"/>
    <n v="154.28"/>
    <n v="0"/>
    <n v="400000"/>
    <n v="0"/>
    <n v="1311.4754098360656"/>
    <n v="400000"/>
    <n v="0"/>
    <n v="1311.4754098360656"/>
    <n v="0"/>
    <m/>
    <n v="400000"/>
    <n v="0"/>
    <n v="1311.4754098360654"/>
    <n v="400000"/>
    <n v="0"/>
    <n v="1311.4754098360656"/>
    <s v="COREN membership fees for 20 engineers in Okoloma including sundry costs for receipt deposit at society off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9.2896174863388"/>
    <n v="109.2896174863388"/>
    <n v="109.2896174863388"/>
    <n v="109.2896174863388"/>
    <n v="109.2896174863388"/>
    <n v="109.2896174863388"/>
    <n v="109.2896174863388"/>
    <n v="109.2896174863388"/>
    <n v="109.2896174863388"/>
    <n v="109.2896174863388"/>
    <n v="109.2896174863388"/>
    <n v="109.2896174863388"/>
    <n v="1311.4754098360656"/>
    <n v="393.44262295081967"/>
  </r>
  <r>
    <n v="113267"/>
    <s v="IVQ - TECHNICIANS SKILLS DEV / CERTIFICA"/>
    <n v="113267"/>
    <s v="IVQ (TECHNICIANS SKILLS DEVELOPMENTCERTIFICATION (PROFESSIONAL FEES/SERVICE)"/>
    <s v="IRETI OMOTOSO"/>
    <s v="PRODUCTION"/>
    <n v="414001"/>
    <n v="4140"/>
    <s v="OF-MTCE"/>
    <s v="BASE JV"/>
    <s v="PRODUCTION"/>
    <s v="PRODUCTION"/>
    <x v="3"/>
    <s v="Regional Discipline Adviser"/>
    <s v="ADEPOJU, OPEYEMI"/>
    <s v="ENAHORO.BERNARD@SHELL.COM"/>
    <x v="0"/>
    <s v="OPEX"/>
    <s v="NON SAL"/>
    <s v="N/A"/>
    <s v="N/A"/>
    <s v="C_OPSE_OIL_Z11"/>
    <s v="P235 Direct Management"/>
    <s v="S7200 Services"/>
    <s v="A2170 Direct Mngt and Overheads"/>
    <n v="619686.84999999986"/>
    <n v="159037.46999999997"/>
    <n v="141587040.24208"/>
    <n v="361508"/>
    <n v="825727.80407239345"/>
    <n v="131587040.24208"/>
    <n v="361508"/>
    <n v="792940.9188264918"/>
    <n v="-32786.885245901649"/>
    <n v="0"/>
    <n v="141587040.24208003"/>
    <n v="361508"/>
    <n v="825727.80407239345"/>
    <n v="95057800.685708508"/>
    <n v="425437.24138085666"/>
    <n v="737102.16166186822"/>
    <s v="Ops, Mech, Electr, Instr. On the Job Trainers  providing  assessment and Gap closures  services for Asset Contract technicians providing HSSE critical services. These persons will also extend their services to FLBM assessments for C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8810.650339366111"/>
    <n v="68810.650339366111"/>
    <n v="68810.650339366111"/>
    <n v="68810.650339366111"/>
    <n v="68810.650339366111"/>
    <n v="68810.650339366111"/>
    <n v="68810.650339366111"/>
    <n v="68810.650339366111"/>
    <n v="68810.650339366111"/>
    <n v="68810.650339366111"/>
    <n v="68810.650339366111"/>
    <n v="68810.650339366111"/>
    <n v="825727.80407239357"/>
    <n v="247718.34122171803"/>
  </r>
  <r>
    <n v="113274"/>
    <s v="PIPELINE INTEGRITY OVERHEAD"/>
    <n v="113274"/>
    <s v="PIPELINE INTEGRITY OVERHEAD"/>
    <s v="IRETI OMOTOSO"/>
    <s v="PRODUCTION"/>
    <n v="415002"/>
    <n v="4150"/>
    <s v="G&amp;A"/>
    <s v="BASE JV"/>
    <s v="PRODUCTION"/>
    <s v="PRODUCTION"/>
    <x v="0"/>
    <s v="_x0009_Production Support Manager                                                          "/>
    <s v="AGUEGBOH, OBIORA"/>
    <s v="IKECHUKWU.ODINACHI@SHELL.COM"/>
    <x v="0"/>
    <s v="OPEX"/>
    <s v="NON SAL"/>
    <s v="N/A"/>
    <s v="N/A"/>
    <s v="N/A"/>
    <s v="P233 Facilities Maintenance"/>
    <s v="S7200 Services"/>
    <s v="A2110 Production Operations"/>
    <n v="23015.410000000003"/>
    <n v="788.24"/>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75"/>
    <s v="PROD EXCELLENCE GEN OVERHEAD"/>
    <n v="113275"/>
    <s v="PROD EXCELLENCE GEN OVERHEAD - SERVICES MGT (LAND TRANSPORT)"/>
    <s v="IRETI OMOTOSO"/>
    <s v="PRODUCTION"/>
    <n v="415003"/>
    <n v="4150"/>
    <s v="G&amp;A"/>
    <s v="BASE JV"/>
    <s v="PRODUCTION"/>
    <s v="PRODUCTION"/>
    <x v="3"/>
    <s v="Regional Discipline Adviser"/>
    <s v="ADEPOJU, OPEYEMI"/>
    <s v="ENAHORO.BERNARD@SHELL.COM"/>
    <x v="0"/>
    <s v="OPEX"/>
    <s v="NON SAL"/>
    <s v="N/A"/>
    <s v="N/A"/>
    <s v="N/A"/>
    <s v="P235 Direct Management"/>
    <s v="S7200 Services"/>
    <s v="A2170 Direct Mngt and Overheads"/>
    <n v="0"/>
    <n v="0"/>
    <n v="672500"/>
    <n v="0"/>
    <n v="2204.9180327868853"/>
    <n v="672500"/>
    <n v="0"/>
    <n v="2204.9180327868853"/>
    <n v="0"/>
    <n v="0"/>
    <n v="672500"/>
    <n v="0"/>
    <n v="2204.9180327868853"/>
    <n v="555531.9686603609"/>
    <n v="0"/>
    <n v="1821.4162906897079"/>
    <s v="Standard and Procesure Review Workshop"/>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3.7431693989071"/>
    <n v="183.7431693989071"/>
    <n v="183.7431693989071"/>
    <n v="183.7431693989071"/>
    <n v="183.7431693989071"/>
    <n v="183.7431693989071"/>
    <n v="183.7431693989071"/>
    <n v="183.7431693989071"/>
    <n v="183.7431693989071"/>
    <n v="183.7431693989071"/>
    <n v="183.7431693989071"/>
    <n v="183.7431693989071"/>
    <n v="2204.9180327868858"/>
    <n v="661.47540983606552"/>
  </r>
  <r>
    <n v="113277"/>
    <s v="PT ENVIRONMENTAL AFFAIRS -BONNY"/>
    <n v="113277"/>
    <s v="PTE HSE AND WASTE MGT. (SAFETY INSPECTION / YEARLY AUDIT)"/>
    <s v="IRETI OMOTOSO"/>
    <s v="PRODUCTION"/>
    <n v="415006"/>
    <n v="4150"/>
    <s v="HSE"/>
    <s v="BASE JV"/>
    <s v="PRODUCTION"/>
    <s v="PRODUCTION"/>
    <x v="5"/>
    <s v="Bonny Terminal Installation Manager "/>
    <s v="MBANEFO, DUBEM"/>
    <s v="LEONARD.GAIUS@SHELL.COM"/>
    <x v="0"/>
    <s v="OPEX"/>
    <s v="NON SAL"/>
    <s v="N/A"/>
    <s v="N/A"/>
    <s v="C_OPSE_OIL_Z11"/>
    <s v="P231 Production Operations"/>
    <s v="S7200 Services"/>
    <s v="A2110 Production Operations"/>
    <n v="108670.7"/>
    <n v="99254.86"/>
    <n v="30016816.704"/>
    <n v="0"/>
    <n v="98415.792472131143"/>
    <n v="24306117.326063998"/>
    <n v="0"/>
    <n v="79692.187954308189"/>
    <n v="-18723.604517822954"/>
    <n v="0"/>
    <n v="30016816.704"/>
    <n v="0"/>
    <n v="98415.792472131143"/>
    <n v="29234615.39196898"/>
    <n v="0"/>
    <n v="95851.19800645567"/>
    <s v="HSE ENGINEERING  SERVICES; 5 HSE inspectors on a 27days a month circle including markup of 25% and VAT of 5%. Plus a 10% excalation factor._x000a_Corporate HSE Inspectorate Contract rates of (N18529)."/>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201.3160393442613"/>
    <n v="8201.3160393442613"/>
    <n v="8201.3160393442613"/>
    <n v="8201.3160393442613"/>
    <n v="8201.3160393442613"/>
    <n v="8201.3160393442613"/>
    <n v="8201.3160393442613"/>
    <n v="8201.3160393442613"/>
    <n v="8201.3160393442613"/>
    <n v="8201.3160393442613"/>
    <n v="8201.3160393442613"/>
    <n v="8201.3160393442613"/>
    <n v="98415.792472131157"/>
    <n v="29524.737741639343"/>
  </r>
  <r>
    <n v="113282"/>
    <s v="PWC ENVIRONMENTAL AFFAIRS"/>
    <n v="113282"/>
    <s v="PCW ENVIRONMENTAL AFFAIRS (ACCIDENT PREV)"/>
    <s v="IRETI OMOTOSO"/>
    <s v="PRODUCTION"/>
    <n v="415006"/>
    <n v="4150"/>
    <s v="HSE"/>
    <s v="BASE JV"/>
    <s v="PRODUCTION"/>
    <s v="PRODUCTION"/>
    <x v="6"/>
    <s v="Asset Management Integration Lead"/>
    <s v="COOKEY, GABRIEL"/>
    <s v="MEZIE.ANABA@SHELL.COM"/>
    <x v="0"/>
    <s v="OPEX"/>
    <s v="NON SAL"/>
    <s v="N/A"/>
    <s v="N/A"/>
    <s v="C_OPSE_OIL_Z11"/>
    <s v="P231 Production Operations"/>
    <s v="S7200 Services"/>
    <s v="A2110 Production Operations"/>
    <n v="12251.51"/>
    <n v="77251.119999999981"/>
    <n v="24431780.000000004"/>
    <n v="0"/>
    <n v="80104.196721311484"/>
    <n v="24431780"/>
    <n v="0"/>
    <n v="80104.196721311469"/>
    <n v="0"/>
    <m/>
    <n v="24431780.000000004"/>
    <n v="0"/>
    <n v="80104.196721311484"/>
    <n v="23795117.872909542"/>
    <n v="0"/>
    <n v="78016.779911178834"/>
    <s v="Environmental Compliance monitoring for Tunu, Benisede &amp; Opukushi"/>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675.3497267759567"/>
    <n v="6675.3497267759567"/>
    <n v="6675.3497267759567"/>
    <n v="6675.3497267759567"/>
    <n v="6675.3497267759567"/>
    <n v="6675.3497267759567"/>
    <n v="6675.3497267759567"/>
    <n v="6675.3497267759567"/>
    <n v="6675.3497267759567"/>
    <n v="6675.3497267759567"/>
    <n v="6675.3497267759567"/>
    <n v="6675.3497267759567"/>
    <n v="80104.196721311484"/>
    <n v="24031.259016393444"/>
  </r>
  <r>
    <n v="113284"/>
    <s v="PWB POLLUTION CLEAN UP"/>
    <n v="113284"/>
    <s v="PBW ENVIRONMENTAL AFFAIRS SPILLAGE CLEANUP)"/>
    <s v="IRETI OMOTOSO"/>
    <s v="PRODUCTION"/>
    <n v="415006"/>
    <n v="4150"/>
    <s v="HSE"/>
    <s v="BASE JV"/>
    <s v="PRODUCTION"/>
    <s v="PRODUCTION"/>
    <x v="6"/>
    <s v="Asset Management Integration Lead"/>
    <s v="COOKEY, GABRIEL"/>
    <s v="MEZIE.ANABA@SHELL.COM"/>
    <x v="0"/>
    <s v="OPEX"/>
    <s v="NON SAL"/>
    <s v="N/A"/>
    <s v="N/A"/>
    <s v="C_OPSE_OIL_Z11"/>
    <s v="P244.01 Other Production Expenses"/>
    <s v="S7200 Services"/>
    <s v="A2110 Production Operations"/>
    <n v="27603.54"/>
    <n v="20819.97"/>
    <n v="15742750"/>
    <n v="44551.130000000005"/>
    <n v="96166.703770491818"/>
    <n v="15742750"/>
    <n v="44551.130000000005"/>
    <n v="96166.703770491818"/>
    <n v="0"/>
    <m/>
    <n v="15742750"/>
    <n v="44551.13"/>
    <n v="96166.703770491804"/>
    <n v="15332513.304136932"/>
    <n v="45248.472935791593"/>
    <n v="95519.008359191372"/>
    <s v="1.5m long 1/2 rods for pegg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013.8919808743176"/>
    <n v="8013.8919808743176"/>
    <n v="8013.8919808743176"/>
    <n v="8013.8919808743176"/>
    <n v="8013.8919808743176"/>
    <n v="8013.8919808743176"/>
    <n v="8013.8919808743176"/>
    <n v="8013.8919808743176"/>
    <n v="8013.8919808743176"/>
    <n v="8013.8919808743176"/>
    <n v="8013.8919808743176"/>
    <n v="8013.8919808743176"/>
    <n v="96166.703770491818"/>
    <n v="28850.011131147545"/>
  </r>
  <r>
    <n v="113154"/>
    <s v="PROD EXCELLENCE GEN OVERHEAD"/>
    <n v="113154"/>
    <s v="PROD EXCELLENCE GEN OVERHEAD - SERVICES MGT (LABOUR CONTRACTOR)"/>
    <s v="IRETI OMOTOSO"/>
    <s v="PRODUCTION"/>
    <n v="415004"/>
    <n v="4150"/>
    <s v="G&amp;A"/>
    <s v="BASE JV"/>
    <s v="PRODUCTION"/>
    <s v="PRODUCTION"/>
    <x v="3"/>
    <s v="Regional Discipline Adviser"/>
    <s v="ADEPOJU, OPEYEMI"/>
    <s v="ENAHORO.BERNARD@SHELL.COM"/>
    <x v="0"/>
    <s v="OPEX"/>
    <s v="NON SAL"/>
    <s v="N/A"/>
    <s v="N/A"/>
    <s v="C_OPSE_OIL_Z11"/>
    <s v="P235 Direct Management"/>
    <s v="S7200 Services"/>
    <s v="A2170 Direct Mngt and Overheads"/>
    <n v="106531.71"/>
    <n v="64421.149999999994"/>
    <n v="32766509.349999998"/>
    <n v="0"/>
    <n v="107431.1781967213"/>
    <n v="32766509.349999998"/>
    <n v="0"/>
    <n v="107431.1781967213"/>
    <n v="0"/>
    <n v="0"/>
    <n v="32766509.349999998"/>
    <n v="0"/>
    <n v="107431.1781967213"/>
    <n v="20454042.727438133"/>
    <n v="0"/>
    <n v="67062.4351719283"/>
    <s v="Technical Assistant for processing FLBM assessments into the recording &amp; tracking databas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952.5981830601086"/>
    <n v="8952.5981830601086"/>
    <n v="8952.5981830601086"/>
    <n v="8952.5981830601086"/>
    <n v="8952.5981830601086"/>
    <n v="8952.5981830601086"/>
    <n v="8952.5981830601086"/>
    <n v="8952.5981830601086"/>
    <n v="8952.5981830601086"/>
    <n v="8952.5981830601086"/>
    <n v="8952.5981830601086"/>
    <n v="8952.5981830601086"/>
    <n v="107431.1781967213"/>
    <n v="32229.353459016391"/>
  </r>
  <r>
    <n v="113292"/>
    <s v="PNPP GENERAL OVERHEAD"/>
    <n v="113292"/>
    <s v="PNPP GENERAL OVERHEAD (HOTELS AND TRAVEL)"/>
    <s v="IRETI OMOTOSO"/>
    <s v="PRODUCTION"/>
    <n v="415002"/>
    <n v="4150"/>
    <s v="G&amp;A"/>
    <s v="BASE JV"/>
    <s v="PRODUCTION"/>
    <s v="PRODUCTION"/>
    <x v="0"/>
    <s v="_x0009_Production Support Manager                                                          "/>
    <s v="AGUEGBOH, OBIORA"/>
    <s v="JOHN.OKOJIE@SHELL.COM"/>
    <x v="0"/>
    <s v="OPEX"/>
    <s v="NON SAL"/>
    <s v="N/A"/>
    <s v="N/A"/>
    <s v="N/A"/>
    <s v="P231 Production Operations"/>
    <s v="S7200 Services"/>
    <s v="A2110 Production Operations"/>
    <n v="2447.67"/>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55"/>
    <s v="PRODUCTN IMPROVEMENT  PROJ - TRAINING"/>
    <n v="113154"/>
    <s v="PROD EXCELLENCE GEN OVERHEAD - SERVICES MGT (LABOUR CONTRACTOR)"/>
    <s v="IRETI OMOTOSO"/>
    <s v="PRODUCTION"/>
    <n v="415004"/>
    <n v="4150"/>
    <s v="OF-E&amp;M"/>
    <s v="BASE JV"/>
    <s v="PRODUCTION"/>
    <s v="PRODUCTION"/>
    <x v="3"/>
    <s v="Regional Discipline Adviser"/>
    <s v="ADEPOJU, OPEYEMI"/>
    <s v="ENAHORO.BERNARD@SHELL.COM"/>
    <x v="0"/>
    <s v="OPEX"/>
    <s v="NON SAL"/>
    <s v="N/A"/>
    <s v="N/A"/>
    <s v="C_OPSE_OIL_Z11"/>
    <s v="P235 Direct Management"/>
    <s v="S7200 Services"/>
    <s v="A2170 Direct Mngt and Overheads"/>
    <n v="0"/>
    <n v="1763.07"/>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97"/>
    <s v="PRODUCTN OPERATION SYSTEMS OVERHEAD"/>
    <n v="113297"/>
    <s v="PRODUCTION OPERATION SYSTEMS MANAGEMENT (LAND TRANSPORT)"/>
    <s v="IRETI OMOTOSO"/>
    <s v="PRODUCTION"/>
    <n v="415003"/>
    <n v="4150"/>
    <s v="PMM"/>
    <s v="BASE JV"/>
    <s v="PRODUCTION"/>
    <s v="PRODUCTION"/>
    <x v="3"/>
    <s v="_x0009_Head Oil &amp; Gas Planning and Performance Mgmt                         "/>
    <s v="ADEPOJU, OPEYEMI"/>
    <s v="ABIODUN.BUSARI@SHELL.COM"/>
    <x v="0"/>
    <s v="OPEX"/>
    <s v="NON SAL"/>
    <s v="N/A"/>
    <s v="N/A"/>
    <s v="C_OPSE_OIL_Z11"/>
    <s v="P235 Direct Management"/>
    <s v="S7200 Services"/>
    <s v="A2170 Direct Mngt and Overheads"/>
    <n v="2849.0299999999997"/>
    <n v="2775.65"/>
    <n v="5592000"/>
    <n v="0"/>
    <n v="18334.426229508197"/>
    <n v="5092000"/>
    <n v="0"/>
    <n v="16695.081967213115"/>
    <n v="-1639.3442622950824"/>
    <n v="0"/>
    <n v="5592000"/>
    <n v="0"/>
    <n v="18334.426229508197"/>
    <n v="5592000"/>
    <n v="0"/>
    <n v="18334.426229508197"/>
    <s v="Provision of Metering support services by 1 Senior Metering Support Engineers 12 times a year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27.8688524590164"/>
    <n v="1527.8688524590164"/>
    <n v="1527.8688524590164"/>
    <n v="1527.8688524590164"/>
    <n v="1527.8688524590164"/>
    <n v="1527.8688524590164"/>
    <n v="1527.8688524590164"/>
    <n v="1527.8688524590164"/>
    <n v="1527.8688524590164"/>
    <n v="1527.8688524590164"/>
    <n v="1527.8688524590164"/>
    <n v="1527.8688524590164"/>
    <n v="18334.426229508197"/>
    <n v="5500.3278688524588"/>
  </r>
  <r>
    <n v="113299"/>
    <s v="CAST SURVEILANCE WEST"/>
    <n v="113299"/>
    <s v="CAST SURVEILANCE WEST"/>
    <s v="IRETI OMOTOSO"/>
    <s v="PRODUCTION"/>
    <n v="415003"/>
    <n v="4150"/>
    <s v="HSE"/>
    <s v="BASE JV"/>
    <s v="PRODUCTION"/>
    <s v="PRODUCTION"/>
    <x v="0"/>
    <s v="_x0009_Production Support Manager                                                          "/>
    <s v="AGUEGBOH, OBIORA"/>
    <s v="CYPRIANA.WILKEY@SHELL.COM"/>
    <x v="0"/>
    <s v="OPEX"/>
    <s v="NON SAL"/>
    <s v="N/A"/>
    <s v="N/A"/>
    <s v="N/A"/>
    <s v="P231 Production Operations"/>
    <s v="S7200 Services"/>
    <s v="A2340 Overhead"/>
    <n v="47457.22"/>
    <n v="8259.77"/>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0537"/>
    <s v="POLLUTION CLEAN UP LAND AREA"/>
    <n v="113194"/>
    <s v="LAND AREA EAST OVERHEADS_HSE (ACCIDENT PREVENTION &amp; INVESTIGATION)"/>
    <s v="IRETI OMOTOSO"/>
    <s v="PRODUCTION"/>
    <n v="415006"/>
    <n v="4150"/>
    <s v="HSE"/>
    <s v="BASE JV"/>
    <s v="PRODUCTION"/>
    <s v="PRODUCTION"/>
    <x v="1"/>
    <s v="Asset Management Integration Lead"/>
    <s v="ADEDIRAN, ADEWALE"/>
    <s v="JAMES.ANYANWU@SHELL.COM"/>
    <x v="0"/>
    <s v="OPEX"/>
    <s v="NON SAL"/>
    <s v="N/A"/>
    <s v="N/A"/>
    <s v="N/A"/>
    <s v="P244.01 Other Production Expenses"/>
    <s v="S7200 Services"/>
    <s v="A2110 Production Operations"/>
    <n v="-2760.7"/>
    <n v="134.51"/>
    <n v="0"/>
    <n v="0"/>
    <n v="0"/>
    <m/>
    <m/>
    <n v="0"/>
    <n v="0"/>
    <m/>
    <n v="27388436"/>
    <n v="708858.99999999977"/>
    <n v="798657.15081967204"/>
    <n v="27091329.543744694"/>
    <n v="719954.51690658089"/>
    <n v="808778.54819754709"/>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303"/>
    <s v="GPO GENERAL OH - MANAGE COMPANY BUSINESS"/>
    <n v="113303"/>
    <s v="CONFERENCES &amp; OFFICE SUPPORT SERVICES - EA"/>
    <s v="IRETI OMOTOSO"/>
    <s v="PRODUCTION"/>
    <n v="415002"/>
    <n v="4150"/>
    <s v="G&amp;A"/>
    <s v="BASE JV"/>
    <s v="PRODUCTION"/>
    <s v="PRODUCTION"/>
    <x v="4"/>
    <s v="Asset Management Integration Lead"/>
    <s v="OLUMIDE, VICTORIA"/>
    <s v="OGBONNA.NWACHI@SHELL.COM"/>
    <x v="0"/>
    <s v="OPEX"/>
    <s v="NON SAL"/>
    <s v="N/A"/>
    <s v="N/A"/>
    <s v="N_EAZZ_OFS_N01"/>
    <s v="P231 Production Operations"/>
    <s v="S7200 Services"/>
    <s v="A2110 Production Operations"/>
    <n v="55960.400000000009"/>
    <n v="37601.11"/>
    <n v="14910000"/>
    <n v="0"/>
    <n v="48885.245901639348"/>
    <n v="14910000"/>
    <n v="0"/>
    <n v="48885.245901639348"/>
    <n v="0"/>
    <n v="0"/>
    <n v="14910000"/>
    <n v="0"/>
    <n v="48885.24590163934"/>
    <n v="9563855.0074365083"/>
    <n v="0"/>
    <n v="31356.901663726258"/>
    <s v="Incidental &amp; other allowan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073.7704918032787"/>
    <n v="4073.7704918032787"/>
    <n v="4073.7704918032787"/>
    <n v="4073.7704918032787"/>
    <n v="4073.7704918032787"/>
    <n v="4073.7704918032787"/>
    <n v="4073.7704918032787"/>
    <n v="4073.7704918032787"/>
    <n v="4073.7704918032787"/>
    <n v="4073.7704918032787"/>
    <n v="4073.7704918032787"/>
    <n v="4073.7704918032787"/>
    <n v="48885.24590163934"/>
    <n v="14665.573770491805"/>
  </r>
  <r>
    <n v="113179"/>
    <s v="ENVIRON AFFAIRS LAND 2 EAST"/>
    <n v="113194"/>
    <s v="LAND AREA EAST OVERHEADS_HSE (ACCIDENT PREVENTION &amp; INVESTIGATION)"/>
    <s v="IRETI OMOTOSO"/>
    <s v="PRODUCTION"/>
    <n v="415006"/>
    <n v="4150"/>
    <s v="HSE"/>
    <s v="BASE JV"/>
    <s v="PRODUCTION"/>
    <s v="PRODUCTION"/>
    <x v="2"/>
    <s v="Asset Management Integration Lead"/>
    <s v="ADEDIRAN, ADEWALE"/>
    <s v="JAMES.ANYANWU@SHELL.COM"/>
    <x v="0"/>
    <s v="OPEX"/>
    <s v="NON SAL"/>
    <s v="N/A"/>
    <s v="N/A"/>
    <s v="C_OPSE_OIL_Z11"/>
    <s v="P231 Production Operations"/>
    <s v="S7200 Services"/>
    <s v="A2110 Production Operations"/>
    <n v="204074.58"/>
    <n v="18688.910000000003"/>
    <n v="16584836"/>
    <n v="312352"/>
    <n v="366728.51147540985"/>
    <n v="16584836"/>
    <n v="312352"/>
    <n v="366728.51147540985"/>
    <n v="0"/>
    <m/>
    <n v="0"/>
    <n v="0"/>
    <n v="0"/>
    <n v="0"/>
    <n v="0"/>
    <n v="0"/>
    <s v="Provision of PPE EarMuffs to all Central Hub field Staff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560.709289617487"/>
    <n v="30560.709289617487"/>
    <n v="30560.709289617487"/>
    <n v="30560.709289617487"/>
    <n v="30560.709289617487"/>
    <n v="30560.709289617487"/>
    <n v="30560.709289617487"/>
    <n v="30560.709289617487"/>
    <n v="30560.709289617487"/>
    <n v="30560.709289617487"/>
    <n v="30560.709289617487"/>
    <n v="30560.709289617487"/>
    <n v="366728.51147540985"/>
    <n v="110018.55344262296"/>
  </r>
  <r>
    <n v="113194"/>
    <s v="PAE POLLUTION CLEAN UP"/>
    <n v="113194"/>
    <s v="LAND AREA EAST OVERHEADS_HSE (ACCIDENT PREVENTION &amp; INVESTIGATION)"/>
    <s v="IRETI OMOTOSO"/>
    <s v="PRODUCTION"/>
    <n v="415006"/>
    <n v="4150"/>
    <s v="HSE"/>
    <s v="BASE JV"/>
    <s v="PRODUCTION"/>
    <s v="PRODUCTION"/>
    <x v="1"/>
    <s v="Asset Management Integration Lead"/>
    <s v="ADEDIRAN, ADEWALE"/>
    <s v="JAMES.ANYANWU@SHELL.COM"/>
    <x v="0"/>
    <s v="OPEX"/>
    <s v="NON SAL"/>
    <s v="N/A"/>
    <s v="N/A"/>
    <s v="C_OPSE_OIL_Z11"/>
    <s v="P244.01 Other Production Expenses"/>
    <s v="S7200 Services"/>
    <s v="A2110 Production Operations"/>
    <n v="604922.9"/>
    <n v="530346.30999999994"/>
    <n v="10803600"/>
    <n v="396507"/>
    <n v="431928.63934426231"/>
    <n v="10803600"/>
    <n v="396507"/>
    <n v="431928.63934426231"/>
    <n v="0"/>
    <m/>
    <n v="0"/>
    <n v="0"/>
    <n v="0"/>
    <n v="0"/>
    <n v="0"/>
    <n v="0"/>
    <s v="Provision of other PPE materials to Agbada field personnel - rain boots, gloves,  etc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5994.053278688523"/>
    <n v="35994.053278688523"/>
    <n v="35994.053278688523"/>
    <n v="35994.053278688523"/>
    <n v="35994.053278688523"/>
    <n v="35994.053278688523"/>
    <n v="35994.053278688523"/>
    <n v="35994.053278688523"/>
    <n v="35994.053278688523"/>
    <n v="35994.053278688523"/>
    <n v="35994.053278688523"/>
    <n v="35994.053278688523"/>
    <n v="431928.63934426225"/>
    <n v="129578.59180327869"/>
  </r>
  <r>
    <n v="113307"/>
    <s v="PNP COMPUTERIZED. MAINTENANCE MGEMENT"/>
    <n v="113307"/>
    <s v="COMPUTERIZED MAINTENANCE MANAGEMENT (PRODUCTION MAINTENANCE – OIL (ONSHORE))"/>
    <s v="IRETI OMOTOSO"/>
    <s v="PRODUCTION"/>
    <n v="413001"/>
    <n v="4130"/>
    <s v="OF-MTCE"/>
    <s v="BASE JV"/>
    <s v="PRODUCTION"/>
    <s v="PRODUCTION"/>
    <x v="3"/>
    <s v="Manager, Turnaround &amp; Maintenance Execution"/>
    <s v="OLALEYE, OLAYEMI"/>
    <s v="CHRISTIAN.OMOGBEMEH@SHELL.COM"/>
    <x v="0"/>
    <s v="OPEX"/>
    <s v="NON SAL"/>
    <s v="N/A"/>
    <s v="N/A"/>
    <s v="C_OPSE_OIL_Z11"/>
    <s v="P236.01 Technical Support"/>
    <s v="S7200 Services"/>
    <s v="A2170 Direct Mngt and Overheads"/>
    <n v="1047975.98"/>
    <n v="491346.22000000003"/>
    <n v="88759873.680000007"/>
    <n v="653748"/>
    <n v="944763.97927868855"/>
    <n v="88759873.680000007"/>
    <n v="653748"/>
    <n v="944763.97927868855"/>
    <n v="0"/>
    <n v="0"/>
    <n v="88759873.680000007"/>
    <n v="653748"/>
    <n v="944763.97927868855"/>
    <n v="90572626.498836547"/>
    <n v="605269.92065064423"/>
    <n v="902229.35179437068"/>
    <s v="CMMS:_x000a_Contractor Evaluation (PHC): _x000a_Land Transport for 4 persons to visit 6 contractor yards in PH; cost of vehicle (taxi) for 6 days to visit 6 contractor yards in PH at rate of NGN15,187/day = NGN 15,187*6 = NGN91,122.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8730.331606557374"/>
    <n v="78730.331606557374"/>
    <n v="78730.331606557374"/>
    <n v="78730.331606557374"/>
    <n v="78730.331606557374"/>
    <n v="78730.331606557374"/>
    <n v="78730.331606557374"/>
    <n v="78730.331606557374"/>
    <n v="78730.331606557374"/>
    <n v="78730.331606557374"/>
    <n v="78730.331606557374"/>
    <n v="78730.331606557374"/>
    <n v="944763.97927868844"/>
    <n v="283429.19378360658"/>
  </r>
  <r>
    <n v="113308"/>
    <s v="PNP CORP HYDROCARBON SYSTEM MANAGEMENT"/>
    <n v="113308"/>
    <s v="PNP: CORP HYDROCARBON SYSTEM MANAGEMENT - SERVICES MGT (PROFESSIONAL FEES/SERVICE)"/>
    <s v="IRETI OMOTOSO"/>
    <s v="PRODUCTION"/>
    <n v="414001"/>
    <n v="4140"/>
    <s v="OF-MTCE"/>
    <s v="BASE JV"/>
    <s v="PRODUCTION"/>
    <s v="PRODUCTION"/>
    <x v="3"/>
    <s v="_x0009_Production Support Manager                                                          "/>
    <s v="ADEPOJU, OPEYEMI"/>
    <s v="G.OMOKARO@SHELL.COM"/>
    <x v="0"/>
    <s v="OPEX"/>
    <s v="NON SAL"/>
    <s v="N/A"/>
    <s v="N/A"/>
    <s v="C_OPSE_OIL_Z11"/>
    <s v="P235 Direct Management"/>
    <s v="S7200 Services"/>
    <s v="A2170 Direct Mngt and Overheads"/>
    <n v="14446.869999999999"/>
    <n v="143534.96000000002"/>
    <n v="67559450"/>
    <n v="125000"/>
    <n v="346506.39344262297"/>
    <n v="67559450"/>
    <n v="125000"/>
    <n v="346506.39344262297"/>
    <n v="0"/>
    <n v="0"/>
    <n v="67559450"/>
    <n v="125000"/>
    <n v="346506.39344262297"/>
    <n v="65217929.425167195"/>
    <n v="130305.21383047043"/>
    <n v="344134.49063429731"/>
    <s v="Service charge for Metering support services provided by  OEM Visiting 6 SPDC Gas facilities for Gas chromatograph mtce. Fiscal Metering system maintainance suppor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875.532786885247"/>
    <n v="28875.532786885247"/>
    <n v="28875.532786885247"/>
    <n v="28875.532786885247"/>
    <n v="28875.532786885247"/>
    <n v="28875.532786885247"/>
    <n v="28875.532786885247"/>
    <n v="28875.532786885247"/>
    <n v="28875.532786885247"/>
    <n v="28875.532786885247"/>
    <n v="28875.532786885247"/>
    <n v="28875.532786885247"/>
    <n v="346506.39344262297"/>
    <n v="103951.91803278688"/>
  </r>
  <r>
    <n v="113311"/>
    <s v="PEB COMMUNITY RELATIONS"/>
    <n v="113311"/>
    <s v="COMMUNITY RELATIONS SWAMP 2 - MARINE LOGISTICS (CD - CULTURAL/SOCIAL/COMMERCE )"/>
    <s v="IRETI OMOTOSO"/>
    <s v="PRODUCTION"/>
    <n v="415008"/>
    <n v="4150"/>
    <s v="CDPA"/>
    <s v="BASE JV"/>
    <s v="PRODUCTION"/>
    <s v="PRODUCTION"/>
    <x v="5"/>
    <s v="Asset Management Integration Lead"/>
    <s v="AZUBUIKE, JOHN"/>
    <s v="AYO.ROWLAND@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312"/>
    <s v="PEC COMMUNITY RELATIONS"/>
    <n v="113312"/>
    <s v="COMMUNITY RELATIONS SWAMP 1 - CR STAFF (CD - CULTURAL/SOCIAL/COMMERCE )"/>
    <s v="IRETI OMOTOSO"/>
    <s v="PRODUCTION"/>
    <n v="415008"/>
    <n v="4150"/>
    <s v="CDPA"/>
    <s v="BASE JV"/>
    <s v="PRODUCTION"/>
    <s v="PRODUCTION"/>
    <x v="5"/>
    <s v="Asset Management Integration Lead"/>
    <s v="AZUBUIKE, JOHN"/>
    <s v="KESSIGNTON.OKORIE@SHELL.COM"/>
    <x v="0"/>
    <s v="OPEX"/>
    <s v="NON SAL"/>
    <s v="N/A"/>
    <s v="N/A"/>
    <s v="C_OPSE_OIL_Z11"/>
    <s v="P231 Production Operations"/>
    <s v="S7200 Services"/>
    <s v="A2110 Production Operations"/>
    <n v="27711.979999999996"/>
    <n v="16361.5"/>
    <n v="10600000"/>
    <n v="0"/>
    <n v="34754.098360655735"/>
    <n v="10600000"/>
    <n v="0"/>
    <n v="34754.098360655735"/>
    <n v="0"/>
    <m/>
    <n v="10600000"/>
    <n v="0"/>
    <n v="34754.098360655742"/>
    <n v="8000000"/>
    <n v="0"/>
    <n v="26229.508196721312"/>
    <s v="Payment for Community Youths music competi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96.1748633879779"/>
    <n v="2896.1748633879779"/>
    <n v="2896.1748633879779"/>
    <n v="2896.1748633879779"/>
    <n v="2896.1748633879779"/>
    <n v="2896.1748633879779"/>
    <n v="2896.1748633879779"/>
    <n v="2896.1748633879779"/>
    <n v="2896.1748633879779"/>
    <n v="2896.1748633879779"/>
    <n v="2896.1748633879779"/>
    <n v="2896.1748633879779"/>
    <n v="34754.098360655727"/>
    <n v="10426.22950819672"/>
  </r>
  <r>
    <n v="113313"/>
    <s v="PTE COMMUNITY RELATIONS"/>
    <n v="113313"/>
    <s v="PTE COMMUNITY RELATIONS (CD - CULTURAL/SOCIAL/COMMERCE )"/>
    <s v="IRETI OMOTOSO"/>
    <s v="PRODUCTION"/>
    <n v="415008"/>
    <n v="4150"/>
    <s v="CDPA"/>
    <s v="BASE JV"/>
    <s v="PRODUCTION"/>
    <s v="PRODUCTION"/>
    <x v="5"/>
    <s v="Bonny Terminal Installation Manager "/>
    <s v="MBANEFO, DUBEM"/>
    <s v="KESSINGTON.OKORIE@SHELL.COM"/>
    <x v="0"/>
    <s v="OPEX"/>
    <s v="NON SAL"/>
    <s v="N/A"/>
    <s v="N/A"/>
    <s v="C_OPSE_OIL_Z11"/>
    <s v="P231 Production Operations"/>
    <s v="S7200 Services"/>
    <s v="A2110 Production Operations"/>
    <n v="8331.4699999999993"/>
    <n v="26698.38"/>
    <n v="17440000"/>
    <n v="0"/>
    <n v="57180.327868852459"/>
    <n v="14122039.999999998"/>
    <n v="0"/>
    <n v="46301.770491803276"/>
    <n v="-10878.557377049183"/>
    <n v="0"/>
    <n v="17440000"/>
    <n v="0"/>
    <n v="57180.327868852459"/>
    <n v="8500000"/>
    <n v="0"/>
    <n v="27868.852459016394"/>
    <s v="SPDC Approved Community Scheme _x000a_Facilitate Business Start-Ups for 10 community youths in the Bonny Community and create 20 employment opportunities from the 10 businesses. @ N1,700,000. E.g of business Fish pond farmin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765.0273224043713"/>
    <n v="4765.0273224043713"/>
    <n v="4765.0273224043713"/>
    <n v="4765.0273224043713"/>
    <n v="4765.0273224043713"/>
    <n v="4765.0273224043713"/>
    <n v="4765.0273224043713"/>
    <n v="4765.0273224043713"/>
    <n v="4765.0273224043713"/>
    <n v="4765.0273224043713"/>
    <n v="4765.0273224043713"/>
    <n v="4765.0273224043713"/>
    <n v="57180.327868852452"/>
    <n v="17154.098360655738"/>
  </r>
  <r>
    <n v="113315"/>
    <s v="PWA COMMUNITY RELATIONS"/>
    <n v="113315"/>
    <s v="PWA COMMUNITY RELATIONS"/>
    <s v="IRETI OMOTOSO"/>
    <s v="PRODUCTION"/>
    <n v="415008"/>
    <n v="4150"/>
    <s v="CDPA"/>
    <s v="BASE JV"/>
    <s v="PRODUCTION"/>
    <s v="PRODUCTION"/>
    <x v="6"/>
    <s v="Asset Management Integration Lead"/>
    <s v="OLALEYE, OLAYEMI"/>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317"/>
    <s v="PWC COMMUNITY RELATIONS"/>
    <n v="113317"/>
    <s v="PWB COMMUNITY RELATIONS - LOGISTICS (CD - CULTURAL/SOCIAL/COMMERCE )"/>
    <s v="IRETI OMOTOSO"/>
    <s v="PRODUCTION"/>
    <n v="415008"/>
    <n v="4150"/>
    <s v="CDPA"/>
    <s v="BASE JV"/>
    <s v="PRODUCTION"/>
    <s v="PRODUCTION"/>
    <x v="6"/>
    <s v="Asset Management Integration Lead"/>
    <s v="COOKEY, GABRIEL"/>
    <s v="SAMUEL.ETUK@SHELL.COM"/>
    <x v="0"/>
    <s v="OPEX"/>
    <s v="NON SAL"/>
    <s v="N/A"/>
    <s v="N/A"/>
    <s v="C_OPSE_OIL_Z11"/>
    <s v="P231 Production Operations"/>
    <s v="S7200 Services"/>
    <s v="A2110 Production Operations"/>
    <n v="23507.069999999996"/>
    <n v="37390.57"/>
    <n v="23820653"/>
    <n v="0"/>
    <n v="78100.501639344264"/>
    <n v="23820653"/>
    <n v="0"/>
    <n v="78100.501639344264"/>
    <n v="0"/>
    <m/>
    <n v="23820653"/>
    <n v="0"/>
    <n v="78100.501639344264"/>
    <n v="18000000"/>
    <n v="0"/>
    <n v="59016.393442622953"/>
    <s v="Provision for Open forum @N2.0M for Tunu Node Commun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08.3751366120214"/>
    <n v="6508.3751366120214"/>
    <n v="6508.3751366120214"/>
    <n v="6508.3751366120214"/>
    <n v="6508.3751366120214"/>
    <n v="6508.3751366120214"/>
    <n v="6508.3751366120214"/>
    <n v="6508.3751366120214"/>
    <n v="6508.3751366120214"/>
    <n v="6508.3751366120214"/>
    <n v="6508.3751366120214"/>
    <n v="6508.3751366120214"/>
    <n v="78100.501639344249"/>
    <n v="23430.150491803277"/>
  </r>
  <r>
    <n v="102300"/>
    <s v="CORPORATE HYDROCARBON IT SYSTEMS"/>
    <n v="113230"/>
    <s v="PNP: CORP HYDROCARBON SYSTEM MANAGEMENT, CORP GAS INTEGRATION MANAGEMENT ICT (ICT - SOFTWARE)"/>
    <s v="IRETI OMOTOSO"/>
    <s v="PRODUCTION"/>
    <n v="415005"/>
    <n v="4150"/>
    <s v="G&amp;A"/>
    <s v="BASE JV"/>
    <s v="PRODUCTION"/>
    <s v="PRODUCTION"/>
    <x v="3"/>
    <s v="_x0009_Production Support Manager                                                          "/>
    <s v="ADEPOJU, OPEYEMI"/>
    <s v="KEVWE.OKPUBULUKU@SHELL.COM"/>
    <x v="0"/>
    <s v="OPEX"/>
    <s v="NON SAL"/>
    <s v="N/A"/>
    <s v="N/A"/>
    <s v="N/A"/>
    <s v="P235 Direct Management"/>
    <s v="S7200 Services"/>
    <s v="A2170 Direct Mngt and Overheads"/>
    <n v="0.01"/>
    <n v="0"/>
    <n v="0"/>
    <n v="0"/>
    <n v="0"/>
    <n v="0"/>
    <n v="0"/>
    <n v="0"/>
    <n v="0"/>
    <n v="0"/>
    <n v="13280085"/>
    <n v="115200"/>
    <n v="158741.26229508198"/>
    <n v="13280085"/>
    <n v="115200"/>
    <n v="158741.26229508198"/>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30"/>
    <s v="CORP HYDROCARBON IT SYSTEM"/>
    <n v="113230"/>
    <s v="PNP: CORP HYDROCARBON SYSTEM MANAGEMENT, CORP GAS INTEGRATION MANAGEMENT ICT (ICT - SOFTWARE)"/>
    <s v="IRETI OMOTOSO"/>
    <s v="PRODUCTION"/>
    <n v="415005"/>
    <n v="4150"/>
    <s v="G&amp;A"/>
    <s v="BASE JV"/>
    <s v="PRODUCTION"/>
    <s v="PRODUCTION"/>
    <x v="3"/>
    <s v="_x0009_Production Support Manager                                                          "/>
    <s v="ADEPOJU, OPEYEMI"/>
    <s v="KEVWE.OKPUBULUKU@SHELL.COM"/>
    <x v="0"/>
    <s v="OPEX"/>
    <s v="NON SAL"/>
    <s v="N/A"/>
    <s v="N/A"/>
    <s v="C_OPSE_OIL_Z11"/>
    <s v="P235 Direct Management"/>
    <s v="S7200 Services"/>
    <s v="A2170 Direct Mngt and Overheads"/>
    <n v="146971.76"/>
    <n v="87571.83"/>
    <n v="13280085"/>
    <n v="115200"/>
    <n v="158741.26229508198"/>
    <n v="13280085"/>
    <n v="110160"/>
    <n v="153701.26229508198"/>
    <n v="-5040"/>
    <s v="Rate reduction in AT&amp;T Charges based on 2017 actual"/>
    <n v="0"/>
    <n v="0"/>
    <n v="0"/>
    <n v="0"/>
    <n v="0"/>
    <n v="0"/>
    <s v="AT&amp;T Video Conferencing License and Software Maintenance charges  appr $ 800/month/Unit- 12 Managed locations=  $115,20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228.438524590165"/>
    <n v="13228.438524590165"/>
    <n v="13228.438524590165"/>
    <n v="13228.438524590165"/>
    <n v="13228.438524590165"/>
    <n v="13228.438524590165"/>
    <n v="13228.438524590165"/>
    <n v="13228.438524590165"/>
    <n v="13228.438524590165"/>
    <n v="13228.438524590165"/>
    <n v="13228.438524590165"/>
    <n v="13228.438524590165"/>
    <n v="158741.26229508198"/>
    <n v="47622.378688524594"/>
  </r>
  <r>
    <n v="113231"/>
    <s v="PEA COMMUNITY RELATIONS"/>
    <n v="113231"/>
    <s v="LAND AREA EAST COMMUNITY RELATIONS (CD - ELECTRIFICATION)"/>
    <s v="IRETI OMOTOSO"/>
    <s v="PRODUCTION"/>
    <n v="415008"/>
    <n v="4150"/>
    <s v="CDPA"/>
    <s v="BASE JV"/>
    <s v="PRODUCTION"/>
    <s v="PRODUCTION"/>
    <x v="2"/>
    <s v="Asset Management Integration Lead"/>
    <s v="ADEDIRAN, ADEWALE"/>
    <s v="ALEX.ONUMBU@SHELL.COM"/>
    <x v="0"/>
    <s v="OPEX"/>
    <s v="NON SAL"/>
    <s v="N/A"/>
    <s v="N/A"/>
    <s v="C_OPSE_OIL_Z11"/>
    <s v="P236.08 Overhead (SCD)"/>
    <s v="S7200 Services"/>
    <s v="A2110 Production Operations"/>
    <n v="-0.01"/>
    <n v="0"/>
    <n v="35806350"/>
    <n v="1366200"/>
    <n v="1483597.8688524589"/>
    <n v="35806350"/>
    <n v="1366200"/>
    <n v="1483597.8688524589"/>
    <n v="0"/>
    <m/>
    <n v="38456350"/>
    <n v="1366200"/>
    <n v="1492286.3934426229"/>
    <n v="35806350"/>
    <n v="1366200"/>
    <n v="1483597.8688524589"/>
    <s v="AGO supply for Oporoma community @NGN250 per litr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3633.1557377049"/>
    <n v="123633.1557377049"/>
    <n v="123633.1557377049"/>
    <n v="123633.1557377049"/>
    <n v="123633.1557377049"/>
    <n v="123633.1557377049"/>
    <n v="123633.1557377049"/>
    <n v="123633.1557377049"/>
    <n v="123633.1557377049"/>
    <n v="123633.1557377049"/>
    <n v="123633.1557377049"/>
    <n v="123633.1557377049"/>
    <n v="1483597.8688524587"/>
    <n v="445079.36065573763"/>
  </r>
  <r>
    <s v="O.NG.PAE.SUU.CRL.71300"/>
    <s v="LAND AREA 2 COMM RELATIONS"/>
    <n v="113231"/>
    <s v="LAND AREA EAST COMMUNITY RELATIONS (CD - ELECTRIFICATION)"/>
    <s v="IRETI OMOTOSO"/>
    <s v="PRODUCTION"/>
    <n v="415008"/>
    <n v="4150"/>
    <s v="CDPA"/>
    <s v="BASE JV"/>
    <s v="PRODUCTION"/>
    <s v="PRODUCTION"/>
    <x v="2"/>
    <s v="Asset Management Integration Lead"/>
    <s v="ADEDIRAN, ADEWALE"/>
    <s v="ALEX.ONUMBU@SHELL.COM"/>
    <x v="0"/>
    <s v="OPEX"/>
    <s v="NON SAL"/>
    <s v="N/A"/>
    <s v="N/A"/>
    <s v="N/A"/>
    <s v="P231 Production Operations"/>
    <s v="S7200 Services"/>
    <s v="A2110 Production Operations"/>
    <n v="2222333.8400000003"/>
    <n v="1302396.6499999999"/>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32"/>
    <s v="PEB COMMUNITY RELATIONS"/>
    <n v="113232"/>
    <s v="COMMUNITY RELATIONS SWAMP 2 - MARINE LOGISTICS (CD - ELECTRIFICATION)"/>
    <s v="IRETI OMOTOSO"/>
    <s v="PRODUCTION"/>
    <n v="414001"/>
    <n v="4140"/>
    <s v="CDPA"/>
    <s v="BASE JV"/>
    <s v="PRODUCTION"/>
    <s v="PRODUCTION"/>
    <x v="5"/>
    <s v="Asset Management Integration Lead"/>
    <s v="AZUBUIKE, JOHN"/>
    <s v="AYO.ROWLAND@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KF.CRC.71300G"/>
    <s v="EKULAMA COMMUNITY RELATIONS ELECTRIFICAT"/>
    <n v="113232"/>
    <s v="COMMUNITY RELATIONS SWAMP 2 - MARINE LOGISTICS (CD - ELECTRIFICATION)"/>
    <s v="IRETI OMOTOSO"/>
    <s v="PRODUCTION"/>
    <n v="414001"/>
    <n v="4140"/>
    <s v="CDPA"/>
    <s v="BASE JV"/>
    <s v="PRODUCTION"/>
    <s v="PRODUCTION"/>
    <x v="5"/>
    <s v="Asset Management Integration Lead"/>
    <s v="AZUBUIKE, JOHN"/>
    <s v="AYO.ROWLAND@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EM.CRC.71300G"/>
    <s v="NEMBE COMMUNITY RELATIONS ELECTRIFICATIO"/>
    <n v="113232"/>
    <s v="COMMUNITY RELATIONS SWAMP 2 - MARINE LOGISTICS (CD - ELECTRIFICATION)"/>
    <s v="IRETI OMOTOSO"/>
    <s v="PRODUCTION"/>
    <n v="414001"/>
    <n v="4140"/>
    <s v="CDPA"/>
    <s v="BASE JV"/>
    <s v="PRODUCTION"/>
    <s v="PRODUCTION"/>
    <x v="5"/>
    <s v="Asset Management Integration Lead"/>
    <s v="AZUBUIKE, JOHN"/>
    <s v="AYO.ROWLAND@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ODF.CRC.71300G"/>
    <s v="ODEAMA COMMUNITY RELATIONS ELECTRIFICATI"/>
    <n v="113232"/>
    <s v="COMMUNITY RELATIONS SWAMP 2 - MARINE LOGISTICS (CD - ELECTRIFICATION)"/>
    <s v="IRETI OMOTOSO"/>
    <s v="PRODUCTION"/>
    <n v="414001"/>
    <n v="4140"/>
    <s v="CDPA"/>
    <s v="BASE JV"/>
    <s v="PRODUCTION"/>
    <s v="PRODUCTION"/>
    <x v="5"/>
    <s v="Asset Management Integration Lead"/>
    <s v="AZUBUIKE, JOHN"/>
    <s v="AYO.ROWLAND@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BM.CRC.71300G"/>
    <s v="SANTA BARBARA COMMUNITY RELATIONS ELECTR"/>
    <n v="113232"/>
    <s v="COMMUNITY RELATIONS SWAMP 2 - MARINE LOGISTICS (CD - ELECTRIFICATION)"/>
    <s v="IRETI OMOTOSO"/>
    <s v="PRODUCTION"/>
    <n v="414001"/>
    <n v="4140"/>
    <s v="CDPA"/>
    <s v="BASE JV"/>
    <s v="PRODUCTION"/>
    <s v="PRODUCTION"/>
    <x v="5"/>
    <s v="Asset Management Integration Lead"/>
    <s v="AZUBUIKE, JOHN"/>
    <s v="AYO.ROWLAND@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WSE.CRC.71300"/>
    <s v="COMMUNITY RELATIONS SWAMP 2 OPERATIONS"/>
    <n v="113232"/>
    <s v="COMMUNITY RELATIONS SWAMP 2 - MARINE LOGISTICS (CD - ELECTRIFICATION)"/>
    <s v="IRETI OMOTOSO"/>
    <s v="PRODUCTION"/>
    <n v="414001"/>
    <n v="4140"/>
    <s v="CDPA"/>
    <s v="BASE JV"/>
    <s v="PRODUCTION"/>
    <s v="PRODUCTION"/>
    <x v="5"/>
    <s v="Asset Management Integration Lead"/>
    <s v="AZUBUIKE, JOHN"/>
    <s v="AYO.ROWLAND@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33"/>
    <s v="PEC COMMUNITY RELATIONS"/>
    <n v="113233"/>
    <s v="COMMUNITY RELATIONS SWAMP 1 - CR STAFF (CD - ELECTRIFICATION)"/>
    <s v="IRETI OMOTOSO"/>
    <s v="PRODUCTION"/>
    <n v="415008"/>
    <n v="4150"/>
    <s v="CDPA"/>
    <s v="BASE JV"/>
    <s v="PRODUCTION"/>
    <s v="PRODUCTION"/>
    <x v="5"/>
    <s v="Asset Management Integration Lead"/>
    <s v="AZUBUIKE, JOHN"/>
    <s v="KESSIGNTON.OKORIE@SHELL.COM"/>
    <x v="0"/>
    <s v="OPEX"/>
    <s v="NON SAL"/>
    <s v="N/A"/>
    <s v="N/A"/>
    <s v="C_OPSE_OIL_Z11"/>
    <s v="P231 Production Operations"/>
    <s v="S7200 Services"/>
    <s v="A2110 Production Operations"/>
    <n v="864.46000000000049"/>
    <n v="1158.4099999999744"/>
    <n v="11999999.999999998"/>
    <n v="1206301.56"/>
    <n v="1245645.822295082"/>
    <n v="11999999.999999998"/>
    <n v="1206301.56"/>
    <n v="1245645.822295082"/>
    <n v="0"/>
    <m/>
    <n v="11999999.999999998"/>
    <n v="1206301.56"/>
    <n v="1245645.822295082"/>
    <n v="0"/>
    <n v="1206301.56"/>
    <n v="1206301.56"/>
    <s v="AGO Supplies for fueling 12 generator sets in  12 host Communities . Monthly avg consumption rate is 10,000Litres per community. The supplies cover Soku field clusters communities-Soku, Russia/Bus Bar, Ekineama, Elem-Sangama, Oru Sangama, Fikoro-am, Ijawkiri, Bene-ama &amp; Otu-ama (in Oluasiri) for 12Hours/da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3803.81852459017"/>
    <n v="103803.81852459017"/>
    <n v="103803.81852459017"/>
    <n v="103803.81852459017"/>
    <n v="103803.81852459017"/>
    <n v="103803.81852459017"/>
    <n v="103803.81852459017"/>
    <n v="103803.81852459017"/>
    <n v="103803.81852459017"/>
    <n v="103803.81852459017"/>
    <n v="103803.81852459017"/>
    <n v="103803.81852459017"/>
    <n v="1245645.8222950823"/>
    <n v="373693.74668852461"/>
  </r>
  <r>
    <s v="O.NG.PCE.BNF.CRC.71300G"/>
    <s v="BONNY COMMUNITY RELATIONS ELECTRIFICATION"/>
    <n v="113233"/>
    <s v="COMMUNITY RELATIONS SWAMP 1 - CR STAFF (CD - ELECTRIFICATION)"/>
    <s v="IRETI OMOTOSO"/>
    <s v="PRODUCTION"/>
    <n v="415008"/>
    <n v="4150"/>
    <s v="CDPA"/>
    <s v="BASE JV"/>
    <s v="PRODUCTION"/>
    <s v="PRODUCTION"/>
    <x v="5"/>
    <s v="Asset Management Integration Lead"/>
    <s v="AZUBUIKE, JOHN"/>
    <s v="KESSIGNTON.OKORIE@SHELL.COM"/>
    <x v="0"/>
    <s v="OPEX"/>
    <s v="NON SAL"/>
    <s v="N/A"/>
    <s v="N/A"/>
    <s v="N/A"/>
    <s v="P231 Production Operations"/>
    <s v="S7200 Services"/>
    <s v="A2110 Production Operations"/>
    <n v="242.43000000000012"/>
    <n v="742.04"/>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ESE.CRC.71300"/>
    <s v="COMMUNITY RELATIONS SWAMP 1"/>
    <n v="113233"/>
    <s v="COMMUNITY RELATIONS SWAMP 1 - CR STAFF (CD - ELECTRIFICATION)"/>
    <s v="IRETI OMOTOSO"/>
    <s v="PRODUCTION"/>
    <n v="415008"/>
    <n v="4150"/>
    <s v="CDPA"/>
    <s v="BASE JV"/>
    <s v="PRODUCTION"/>
    <s v="PRODUCTION"/>
    <x v="5"/>
    <s v="Asset Management Integration Lead"/>
    <s v="AZUBUIKE, JOHN"/>
    <s v="KESSIGNTON.OKORIE@SHELL.COM"/>
    <x v="0"/>
    <s v="OPEX"/>
    <s v="NON SAL"/>
    <s v="N/A"/>
    <s v="N/A"/>
    <s v="N/A"/>
    <s v="P231 Production Operations"/>
    <s v="S7200 Services"/>
    <s v="A2110 Production Operations"/>
    <n v="13019.93"/>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SKG.CRC.71300G"/>
    <s v="SOKU COMMUNITY RELATIONS ELECTRIFICATION"/>
    <n v="113233"/>
    <s v="COMMUNITY RELATIONS SWAMP 1 - CR STAFF (CD - ELECTRIFICATION)"/>
    <s v="IRETI OMOTOSO"/>
    <s v="PRODUCTION"/>
    <n v="415008"/>
    <n v="4150"/>
    <s v="CDPA"/>
    <s v="BASE JV"/>
    <s v="PRODUCTION"/>
    <s v="PRODUCTION"/>
    <x v="5"/>
    <s v="Asset Management Integration Lead"/>
    <s v="AZUBUIKE, JOHN"/>
    <s v="KESSIGNTON.OKORIE@SHELL.COM"/>
    <x v="0"/>
    <s v="OPEX"/>
    <s v="NON SAL"/>
    <s v="N/A"/>
    <s v="N/A"/>
    <s v="N/A"/>
    <s v="P231 Production Operations - Gas"/>
    <s v="S7200 Services"/>
    <s v="A2110 Production Operations"/>
    <n v="833906.41"/>
    <n v="813574.2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0509"/>
    <s v="GENERALO/HFORCADOSTERMINAL"/>
    <n v="113237"/>
    <s v="PTW - GENERAL DEPARTMENTAL O/H - SERVICES MGT (ADMIN SERVICES COST)"/>
    <s v="IRETI OMOTOSO"/>
    <s v="PRODUCTION"/>
    <n v="415002"/>
    <n v="4150"/>
    <s v="G&amp;A"/>
    <s v="BASE JV"/>
    <s v="PRODUCTION"/>
    <s v="PRODUCTION"/>
    <x v="11"/>
    <s v="Management Adjustment"/>
    <s v="MBANEFO, DUBEM"/>
    <s v="MAXWELL.OGHOLOH@SHELL.COM"/>
    <x v="0"/>
    <s v="OPEX"/>
    <s v="NON SAL"/>
    <s v="N/A"/>
    <s v="N/A"/>
    <s v="N/A"/>
    <s v="P231 Production Operations"/>
    <s v="S7200 Services"/>
    <s v="A2110 Production Operations"/>
    <n v="0.01"/>
    <n v="0"/>
    <n v="0"/>
    <n v="-64638456.483901583"/>
    <n v="-64638456.483901583"/>
    <n v="0"/>
    <n v="-5914893.92133018"/>
    <n v="-5914893.92133018"/>
    <n v="58723562.562571406"/>
    <m/>
    <n v="14000000"/>
    <n v="0"/>
    <n v="45901.639344262294"/>
    <n v="8304165.4304175768"/>
    <n v="0"/>
    <n v="27226.771903008448"/>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386538.0403251313"/>
    <n v="-5386538.0403251313"/>
    <n v="-5386538.0403251313"/>
    <n v="-5386538.0403251313"/>
    <n v="-5386538.0403251313"/>
    <n v="-5386538.0403251313"/>
    <n v="-5386538.0403251313"/>
    <n v="-5386538.0403251313"/>
    <n v="-5386538.0403251313"/>
    <n v="-5386538.0403251313"/>
    <n v="-5386538.0403251313"/>
    <n v="-5386538.0403251313"/>
    <n v="-64638456.48390159"/>
    <n v="-19391536.945170473"/>
  </r>
  <r>
    <n v="113237"/>
    <s v="PTW - GENERAL DEPARTMENTAL O/H"/>
    <n v="113237"/>
    <s v="PTW - GENERAL DEPARTMENTAL O/H - SERVICES MGT (ADMIN SERVICES COST)"/>
    <s v="IRETI OMOTOSO"/>
    <s v="PRODUCTION"/>
    <n v="415002"/>
    <n v="4150"/>
    <s v="G&amp;A"/>
    <s v="BASE JV"/>
    <s v="PRODUCTION"/>
    <s v="PRODUCTION"/>
    <x v="6"/>
    <s v="Forcados Terminal Installation Manager"/>
    <s v="MBANEFO, DUBEM"/>
    <s v="MAXWELL.OGHOLOH@SHELL.COM"/>
    <x v="0"/>
    <s v="OPEX"/>
    <s v="NON SAL"/>
    <s v="N/A"/>
    <s v="N/A"/>
    <s v="C_OPSE_OIL_Z11"/>
    <s v="P231 Production Operations"/>
    <s v="S7200 Services"/>
    <s v="A2110 Production Operations"/>
    <n v="0"/>
    <n v="10140.880000000001"/>
    <n v="14000000"/>
    <n v="0"/>
    <n v="45901.639344262294"/>
    <n v="10000000"/>
    <n v="0"/>
    <n v="32786.885245901642"/>
    <n v="-13114.754098360652"/>
    <n v="0"/>
    <n v="0"/>
    <n v="0"/>
    <n v="0"/>
    <n v="0"/>
    <n v="0"/>
    <n v="0"/>
    <s v="Stationaries Like Notebook, Pencils, Biro,Printing Papers, Etc And Pc Consumables Like Inks Cartridges, Etc, For Office Use And General Administration Based On Historical Cost Patter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825.1366120218577"/>
    <n v="3825.1366120218577"/>
    <n v="3825.1366120218577"/>
    <n v="3825.1366120218577"/>
    <n v="3825.1366120218577"/>
    <n v="3825.1366120218577"/>
    <n v="3825.1366120218577"/>
    <n v="3825.1366120218577"/>
    <n v="3825.1366120218577"/>
    <n v="3825.1366120218577"/>
    <n v="3825.1366120218577"/>
    <n v="3825.1366120218577"/>
    <n v="45901.639344262301"/>
    <n v="13770.491803278688"/>
  </r>
  <r>
    <n v="101181"/>
    <s v="GEN.WORKCENTRE EA"/>
    <n v="113249"/>
    <s v="LAND TRANSPRT SVS EA"/>
    <s v="IRETI OMOTOSO"/>
    <s v="PRODUCTION"/>
    <n v="415003"/>
    <n v="4150"/>
    <s v="PMM"/>
    <s v="BASE JV"/>
    <s v="PRODUCTION"/>
    <s v="PRODUCTION"/>
    <x v="4"/>
    <s v="Asset Management Integration Lead"/>
    <s v="OLUMIDE, VICTORIA"/>
    <s v="OGBONNA.NWACHI@SHELL.COM"/>
    <x v="0"/>
    <s v="OPEX"/>
    <s v="NON SAL"/>
    <s v="N/A"/>
    <s v="N/A"/>
    <s v="N/A"/>
    <s v="P231 Production Operations"/>
    <s v="S7200 Services"/>
    <s v="A2110 Production Operations"/>
    <n v="0"/>
    <n v="0"/>
    <n v="0"/>
    <n v="0"/>
    <n v="0"/>
    <n v="0"/>
    <n v="0"/>
    <n v="0"/>
    <n v="0"/>
    <n v="0"/>
    <n v="5999999.9999999991"/>
    <n v="0"/>
    <n v="19672.131147540982"/>
    <n v="5999999.9999999991"/>
    <n v="0"/>
    <n v="19672.131147540982"/>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49"/>
    <s v="GPO GENERAL OH - MANAGE COMPANY BUSINESS"/>
    <n v="113249"/>
    <s v="LAND TRANSPRT SVS EA"/>
    <s v="IRETI OMOTOSO"/>
    <s v="PRODUCTION"/>
    <n v="415003"/>
    <n v="4150"/>
    <s v="PMM"/>
    <s v="BASE JV"/>
    <s v="PRODUCTION"/>
    <s v="PRODUCTION"/>
    <x v="4"/>
    <s v="Asset Management Integration Lead"/>
    <s v="OLUMIDE, VICTORIA"/>
    <s v="OGBONNA.NWACHI@SHELL.COM"/>
    <x v="0"/>
    <s v="OPEX"/>
    <s v="NON SAL"/>
    <s v="N/A"/>
    <s v="N/A"/>
    <s v="N_EAZZ_OFS_N01"/>
    <s v="P231 Production Operations"/>
    <s v="S7200 Services"/>
    <s v="A2110 Production Operations"/>
    <n v="39062.769999999997"/>
    <n v="40886.319999999992"/>
    <n v="5999999.9999999991"/>
    <n v="0"/>
    <n v="19672.131147540982"/>
    <n v="5999999.9999999991"/>
    <n v="0"/>
    <n v="19672.131147540982"/>
    <n v="0"/>
    <n v="0"/>
    <n v="0"/>
    <n v="0"/>
    <n v="0"/>
    <n v="0"/>
    <n v="0"/>
    <n v="0"/>
    <s v="Land transport provision to support offshore business Includes trips to DPR and NAPIMS offices, management trips offshore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39.3442622950818"/>
    <n v="1639.3442622950818"/>
    <n v="1639.3442622950818"/>
    <n v="1639.3442622950818"/>
    <n v="1639.3442622950818"/>
    <n v="1639.3442622950818"/>
    <n v="1639.3442622950818"/>
    <n v="1639.3442622950818"/>
    <n v="1639.3442622950818"/>
    <n v="1639.3442622950818"/>
    <n v="1639.3442622950818"/>
    <n v="1639.3442622950818"/>
    <n v="19672.131147540986"/>
    <n v="5901.6393442622948"/>
  </r>
  <r>
    <n v="101173"/>
    <s v="ENVIRONMENTAL AFFAIRS EA"/>
    <n v="113263"/>
    <s v="ENVIRONMENTAL AFFAIRS EA - HSE (ACCIDENT PREVENTION &amp; INVESTIGATION)"/>
    <s v="IRETI OMOTOSO"/>
    <s v="PRODUCTION"/>
    <n v="415006"/>
    <n v="4150"/>
    <s v="HSE"/>
    <s v="BASE JV"/>
    <s v="PRODUCTION"/>
    <s v="PRODUCTION"/>
    <x v="4"/>
    <s v="Asset Management Integration Lead"/>
    <s v="OLUMIDE, VICTORIA"/>
    <s v="OGBONNA.NWACHI@SHELL.COM"/>
    <x v="0"/>
    <s v="OPEX"/>
    <s v="NON SAL"/>
    <s v="N/A"/>
    <s v="N/A"/>
    <s v="N/A"/>
    <s v="P231 Production Operations"/>
    <s v="S7200 Services"/>
    <s v="A2110 Production Operations"/>
    <n v="-0.01"/>
    <n v="0"/>
    <n v="0"/>
    <n v="0"/>
    <n v="0"/>
    <n v="0"/>
    <n v="0"/>
    <n v="0"/>
    <n v="0"/>
    <n v="0"/>
    <n v="13659959.897524634"/>
    <n v="208550"/>
    <n v="253336.75376237585"/>
    <n v="20503156.763977394"/>
    <n v="211814.35871007844"/>
    <n v="279037.82351000432"/>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63"/>
    <s v="ENVIRONMENTAL AFFAIRS EA"/>
    <n v="113263"/>
    <s v="ENVIRONMENTAL AFFAIRS EA - HSE (ACCIDENT PREVENTION &amp; INVESTIGATION)"/>
    <s v="IRETI OMOTOSO"/>
    <s v="PRODUCTION"/>
    <n v="415006"/>
    <n v="4150"/>
    <s v="HSE"/>
    <s v="BASE JV"/>
    <s v="PRODUCTION"/>
    <s v="PRODUCTION"/>
    <x v="4"/>
    <s v="Asset Management Integration Lead"/>
    <s v="OLUMIDE, VICTORIA"/>
    <s v="OGBONNA.NWACHI@SHELL.COM"/>
    <x v="0"/>
    <s v="OPEX"/>
    <s v="NON SAL"/>
    <s v="N/A"/>
    <s v="N/A"/>
    <s v="N_EAZZ_OFS_N01"/>
    <s v="P231 Production Operations"/>
    <s v="S7200 Services"/>
    <s v="A2110 Production Operations"/>
    <n v="169027.52000000002"/>
    <n v="123666.11000000002"/>
    <n v="13659959.897524633"/>
    <n v="208550"/>
    <n v="253336.75376237585"/>
    <n v="13659959.897524633"/>
    <n v="208550"/>
    <n v="253336.75376237585"/>
    <n v="0"/>
    <n v="0"/>
    <n v="0"/>
    <n v="0"/>
    <n v="0"/>
    <n v="0"/>
    <n v="0"/>
    <n v="0"/>
    <s v="Monthly Environmental Compliance monitoring of EA Field parameters (slop/oily waste water, storm water, Sewage effluent (Black), Sewage effluent (grey),  Ballast water, Recipient water body, Portable water and Rain water);  Quarterly monitoring of EA Field air quality parameters such as CO, CO2, Sox, N2O, NH3, VOC, Lead, Cadmium, and Chromiu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111.396146864652"/>
    <n v="21111.396146864652"/>
    <n v="21111.396146864652"/>
    <n v="21111.396146864652"/>
    <n v="21111.396146864652"/>
    <n v="21111.396146864652"/>
    <n v="21111.396146864652"/>
    <n v="21111.396146864652"/>
    <n v="21111.396146864652"/>
    <n v="21111.396146864652"/>
    <n v="21111.396146864652"/>
    <n v="21111.396146864652"/>
    <n v="253336.75376237588"/>
    <n v="76001.026128712751"/>
  </r>
  <r>
    <n v="113272"/>
    <s v="PEB CATERING/ACCOMMODATION/HOUSE KEEPING"/>
    <n v="113272"/>
    <s v="PEB CATERINGACCOMMODATIONHOUSE KEEPING (CATERING)"/>
    <s v="IRETI OMOTOSO"/>
    <s v="PRODUCTION"/>
    <n v="415003"/>
    <n v="4150"/>
    <s v="PMM"/>
    <s v="BASE JV"/>
    <s v="PRODUCTION"/>
    <s v="PRODUCTION"/>
    <x v="5"/>
    <s v="Asset Management Integration Lead"/>
    <s v="AZUBUIKE, JOHN"/>
    <s v="JULIUS.OHALLEM@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K1.FAC.71300C"/>
    <s v="EKULAMA 1 FLOW STATION + AGG CATERING/HO"/>
    <n v="113272"/>
    <s v="PEB CATERINGACCOMMODATIONHOUSE KEEPING (CATERING)"/>
    <s v="IRETI OMOTOSO"/>
    <s v="PRODUCTION"/>
    <n v="415003"/>
    <n v="4150"/>
    <s v="PMM"/>
    <s v="BASE JV"/>
    <s v="PRODUCTION"/>
    <s v="PRODUCTION"/>
    <x v="5"/>
    <s v="Asset Management Integration Lead"/>
    <s v="AZUBUIKE, JOHN"/>
    <s v="JULIUS.OHALLEM@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K2.FAC.71300C"/>
    <s v="EKULAMA 2 FLOW STATION + AGG CATERING/HO"/>
    <n v="113272"/>
    <s v="PEB CATERINGACCOMMODATIONHOUSE KEEPING (CATERING)"/>
    <s v="IRETI OMOTOSO"/>
    <s v="PRODUCTION"/>
    <n v="415003"/>
    <n v="4150"/>
    <s v="PMM"/>
    <s v="BASE JV"/>
    <s v="PRODUCTION"/>
    <s v="PRODUCTION"/>
    <x v="5"/>
    <s v="Asset Management Integration Lead"/>
    <s v="AZUBUIKE, JOHN"/>
    <s v="JULIUS.OHALLEM@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1F.FAC.71300C"/>
    <s v="NEMBE 1 FLOW STATION + AGG CATERING"/>
    <n v="113272"/>
    <s v="PEB CATERINGACCOMMODATIONHOUSE KEEPING (CATERING)"/>
    <s v="IRETI OMOTOSO"/>
    <s v="PRODUCTION"/>
    <n v="415003"/>
    <n v="4150"/>
    <s v="PMM"/>
    <s v="BASE JV"/>
    <s v="PRODUCTION"/>
    <s v="PRODUCTION"/>
    <x v="5"/>
    <s v="Asset Management Integration Lead"/>
    <s v="AZUBUIKE, JOHN"/>
    <s v="JULIUS.OHALLEM@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2F.FAC.71300C"/>
    <s v="NEMBE 2 FLOW STATION + AGG CATERING"/>
    <n v="113272"/>
    <s v="PEB CATERINGACCOMMODATIONHOUSE KEEPING (CATERING)"/>
    <s v="IRETI OMOTOSO"/>
    <s v="PRODUCTION"/>
    <n v="415003"/>
    <n v="4150"/>
    <s v="PMM"/>
    <s v="BASE JV"/>
    <s v="PRODUCTION"/>
    <s v="PRODUCTION"/>
    <x v="5"/>
    <s v="Asset Management Integration Lead"/>
    <s v="AZUBUIKE, JOHN"/>
    <s v="JULIUS.OHALLEM@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3F.FAC.71300C"/>
    <s v="NEMBE 2 FLOW STATION + AGG CATERING"/>
    <n v="113272"/>
    <s v="PEB CATERINGACCOMMODATIONHOUSE KEEPING (CATERING)"/>
    <s v="IRETI OMOTOSO"/>
    <s v="PRODUCTION"/>
    <n v="415003"/>
    <n v="4150"/>
    <s v="PMM"/>
    <s v="BASE JV"/>
    <s v="PRODUCTION"/>
    <s v="PRODUCTION"/>
    <x v="5"/>
    <s v="Asset Management Integration Lead"/>
    <s v="AZUBUIKE, JOHN"/>
    <s v="JULIUS.OHALLEM@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4F.FAC.71300C"/>
    <s v="NEMBE 4 FLOW STATION + AGG CATERING"/>
    <n v="113272"/>
    <s v="PEB CATERINGACCOMMODATIONHOUSE KEEPING (CATERING)"/>
    <s v="IRETI OMOTOSO"/>
    <s v="PRODUCTION"/>
    <n v="415003"/>
    <n v="4150"/>
    <s v="PMM"/>
    <s v="BASE JV"/>
    <s v="PRODUCTION"/>
    <s v="PRODUCTION"/>
    <x v="5"/>
    <s v="Asset Management Integration Lead"/>
    <s v="AZUBUIKE, JOHN"/>
    <s v="JULIUS.OHALLEM@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OCF.FAC.71300C"/>
    <s v="ODEAMA CR FLOW STATION + AGG CATERING"/>
    <n v="113272"/>
    <s v="PEB CATERINGACCOMMODATIONHOUSE KEEPING (CATERING)"/>
    <s v="IRETI OMOTOSO"/>
    <s v="PRODUCTION"/>
    <n v="415003"/>
    <n v="4150"/>
    <s v="PMM"/>
    <s v="BASE JV"/>
    <s v="PRODUCTION"/>
    <s v="PRODUCTION"/>
    <x v="5"/>
    <s v="Asset Management Integration Lead"/>
    <s v="AZUBUIKE, JOHN"/>
    <s v="JULIUS.OHALLEM@SHELL.COM"/>
    <x v="0"/>
    <s v="OPEX"/>
    <s v="NON SAL"/>
    <s v="N/A"/>
    <s v="N/A"/>
    <s v="N/A"/>
    <s v="P231 Production Operations - Ga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BM.FAC.71300C"/>
    <s v="SANTA BARBARA FS CATERING"/>
    <n v="113272"/>
    <s v="PEB CATERINGACCOMMODATIONHOUSE KEEPING (CATERING)"/>
    <s v="IRETI OMOTOSO"/>
    <s v="PRODUCTION"/>
    <n v="415003"/>
    <n v="4150"/>
    <s v="PMM"/>
    <s v="BASE JV"/>
    <s v="PRODUCTION"/>
    <s v="PRODUCTION"/>
    <x v="5"/>
    <s v="Asset Management Integration Lead"/>
    <s v="AZUBUIKE, JOHN"/>
    <s v="JULIUS.OHALLEM@SHELL.COM"/>
    <x v="0"/>
    <s v="OPEX"/>
    <s v="NON SAL"/>
    <s v="N/A"/>
    <s v="N/A"/>
    <s v="N/A"/>
    <s v="P231 Production Operations"/>
    <s v="S7200 Services"/>
    <s v="A2110 Production Operations"/>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73"/>
    <s v="PEC CATERING/ACCOMMODATION/HOUSE KEEPING"/>
    <n v="113273"/>
    <s v="PCE CATERING AND ACCOMODATION (CATERING)"/>
    <s v="IRETI OMOTOSO"/>
    <s v="PRODUCTION"/>
    <n v="414001"/>
    <n v="4140"/>
    <s v="PMM"/>
    <s v="BASE JV"/>
    <s v="PRODUCTION"/>
    <s v="PRODUCTION"/>
    <x v="5"/>
    <s v="Asset Management Integration Lead"/>
    <s v="AZUBUIKE, JOHN"/>
    <s v="CHIKEZIE.ODINAKA@SHELL.COM"/>
    <x v="0"/>
    <s v="OPEX"/>
    <s v="NON SAL"/>
    <s v="N/A"/>
    <s v="N/A"/>
    <s v="C_OPSE_OIL_Z11"/>
    <s v="P231 Production Operations"/>
    <s v="S7200 Services"/>
    <s v="A2110 Production Operations"/>
    <n v="30847.440000000002"/>
    <n v="64481.69"/>
    <n v="247515000"/>
    <n v="0"/>
    <n v="811524.59016393439"/>
    <n v="247515000"/>
    <n v="0"/>
    <n v="811524.59016393439"/>
    <n v="0"/>
    <m/>
    <n v="247515000"/>
    <n v="0"/>
    <n v="811524.59016393451"/>
    <n v="247515000"/>
    <n v="0"/>
    <n v="811524.59016393439"/>
    <s v="Numbers are based on the current approved organisational slots in Swamp-1 (45 Persons X 31days X 12 Month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7627.049180327856"/>
    <n v="67627.049180327856"/>
    <n v="67627.049180327856"/>
    <n v="67627.049180327856"/>
    <n v="67627.049180327856"/>
    <n v="67627.049180327856"/>
    <n v="67627.049180327856"/>
    <n v="67627.049180327856"/>
    <n v="67627.049180327856"/>
    <n v="67627.049180327856"/>
    <n v="67627.049180327856"/>
    <n v="67627.049180327856"/>
    <n v="811524.59016393451"/>
    <n v="243457.3770491803"/>
  </r>
  <r>
    <s v="O.NG.PBE.SKF.FAC.71300C"/>
    <s v="SOKU F/S CATERING                       "/>
    <n v="113273"/>
    <s v="PCE CATERING AND ACCOMODATION (CATERING)"/>
    <s v="IRETI OMOTOSO"/>
    <s v="PRODUCTION"/>
    <n v="414001"/>
    <n v="4140"/>
    <s v="PMM"/>
    <s v="BASE JV"/>
    <s v="PRODUCTION"/>
    <s v="PRODUCTION"/>
    <x v="5"/>
    <s v="Asset Management Integration Lead"/>
    <s v="AZUBUIKE, JOHN"/>
    <s v="CHIKEZIE.ODINAKA@SHELL.COM"/>
    <x v="0"/>
    <s v="OPEX"/>
    <s v="NON SAL"/>
    <s v="N/A"/>
    <s v="N/A"/>
    <s v="N/A"/>
    <s v="P231 Production Operations"/>
    <s v="S7200 Services"/>
    <s v="A2110 Production Operations"/>
    <n v="29272.97"/>
    <n v="183610.52"/>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G.FAC.71300C"/>
    <s v="SOKU GAS PLANT CATERING                 "/>
    <n v="113273"/>
    <s v="PCE CATERING AND ACCOMODATION (CATERING)"/>
    <s v="IRETI OMOTOSO"/>
    <s v="PRODUCTION"/>
    <n v="414001"/>
    <n v="4140"/>
    <s v="PMM"/>
    <s v="BASE JV"/>
    <s v="PRODUCTION"/>
    <s v="PRODUCTION"/>
    <x v="5"/>
    <s v="Asset Management Integration Lead"/>
    <s v="AZUBUIKE, JOHN"/>
    <s v="CHIKEZIE.ODINAKA@SHELL.COM"/>
    <x v="0"/>
    <s v="OPEX"/>
    <s v="NON SAL"/>
    <s v="N/A"/>
    <s v="N/A"/>
    <s v="N/A"/>
    <s v="P231 Production Operations - Gas"/>
    <s v="S7200 Services"/>
    <s v="A2110 Production Operations"/>
    <n v="699986.86"/>
    <n v="477444.48"/>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ALF.FAC.71300C"/>
    <s v="ALAKIRI F/S  CATERING                   "/>
    <n v="113273"/>
    <s v="PCE CATERING AND ACCOMODATION (CATERING)"/>
    <s v="IRETI OMOTOSO"/>
    <s v="PRODUCTION"/>
    <n v="414001"/>
    <n v="4140"/>
    <s v="PMM"/>
    <s v="BASE JV"/>
    <s v="PRODUCTION"/>
    <s v="PRODUCTION"/>
    <x v="5"/>
    <s v="Asset Management Integration Lead"/>
    <s v="AZUBUIKE, JOHN"/>
    <s v="CHIKEZIE.ODINAKA@SHELL.COM"/>
    <x v="0"/>
    <s v="OPEX"/>
    <s v="NON SAL"/>
    <s v="N/A"/>
    <s v="N/A"/>
    <s v="N/A"/>
    <s v="P231 Production Operations"/>
    <s v="S7200 Services"/>
    <s v="A2110 Production Operations"/>
    <n v="-38415.980000000003"/>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ALG.FAC.71300C"/>
    <s v="ALAKIRI GAS PLANT CATERING              "/>
    <n v="113273"/>
    <s v="PCE CATERING AND ACCOMODATION (CATERING)"/>
    <s v="IRETI OMOTOSO"/>
    <s v="PRODUCTION"/>
    <n v="414001"/>
    <n v="4140"/>
    <s v="PMM"/>
    <s v="BASE JV"/>
    <s v="PRODUCTION"/>
    <s v="PRODUCTION"/>
    <x v="5"/>
    <s v="Asset Management Integration Lead"/>
    <s v="AZUBUIKE, JOHN"/>
    <s v="CHIKEZIE.ODINAKA@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AOF.FAC.71300C"/>
    <s v="AWOBA F/S + AGG CATERING                "/>
    <n v="113273"/>
    <s v="PCE CATERING AND ACCOMODATION (CATERING)"/>
    <s v="IRETI OMOTOSO"/>
    <s v="PRODUCTION"/>
    <n v="414001"/>
    <n v="4140"/>
    <s v="PMM"/>
    <s v="BASE JV"/>
    <s v="PRODUCTION"/>
    <s v="PRODUCTION"/>
    <x v="5"/>
    <s v="Asset Management Integration Lead"/>
    <s v="AZUBUIKE, JOHN"/>
    <s v="CHIKEZIE.ODINAKA@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1F.FAC.71300C"/>
    <s v="CAWC 1 F/S CATERING                     "/>
    <n v="113273"/>
    <s v="PCE CATERING AND ACCOMODATION (CATERING)"/>
    <s v="IRETI OMOTOSO"/>
    <s v="PRODUCTION"/>
    <n v="414001"/>
    <n v="4140"/>
    <s v="PMM"/>
    <s v="BASE JV"/>
    <s v="PRODUCTION"/>
    <s v="PRODUCTION"/>
    <x v="5"/>
    <s v="Asset Management Integration Lead"/>
    <s v="AZUBUIKE, JOHN"/>
    <s v="CHIKEZIE.ODINAKA@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2F.FAC.71300C"/>
    <s v="CAWC 2 F/S + AGG CATERING               "/>
    <n v="113273"/>
    <s v="PCE CATERING AND ACCOMODATION (CATERING)"/>
    <s v="IRETI OMOTOSO"/>
    <s v="PRODUCTION"/>
    <n v="414001"/>
    <n v="4140"/>
    <s v="PMM"/>
    <s v="BASE JV"/>
    <s v="PRODUCTION"/>
    <s v="PRODUCTION"/>
    <x v="5"/>
    <s v="Asset Management Integration Lead"/>
    <s v="AZUBUIKE, JOHN"/>
    <s v="CHIKEZIE.ODINAKA@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2G.FAC.71300C"/>
    <s v="CAWC GAS PLANT CATERING"/>
    <n v="113273"/>
    <s v="PCE CATERING AND ACCOMODATION (CATERING)"/>
    <s v="IRETI OMOTOSO"/>
    <s v="PRODUCTION"/>
    <n v="414001"/>
    <n v="4140"/>
    <s v="PMM"/>
    <s v="BASE JV"/>
    <s v="PRODUCTION"/>
    <s v="PRODUCTION"/>
    <x v="5"/>
    <s v="Asset Management Integration Lead"/>
    <s v="AZUBUIKE, JOHN"/>
    <s v="CHIKEZIE.ODINAKA@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3F.FAC.71300C"/>
    <s v="CAWC 3 F/S + AGG CATERING               "/>
    <n v="113273"/>
    <s v="PCE CATERING AND ACCOMODATION (CATERING)"/>
    <s v="IRETI OMOTOSO"/>
    <s v="PRODUCTION"/>
    <n v="414001"/>
    <n v="4140"/>
    <s v="PMM"/>
    <s v="BASE JV"/>
    <s v="PRODUCTION"/>
    <s v="PRODUCTION"/>
    <x v="5"/>
    <s v="Asset Management Integration Lead"/>
    <s v="AZUBUIKE, JOHN"/>
    <s v="CHIKEZIE.ODINAKA@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79"/>
    <s v="PWB CATERING/ACCOMMODATION/HOUSE KEEPING"/>
    <n v="113279"/>
    <s v="PBW CATERINGACCOMODATIONHOUSE KEEPING (CATERING)"/>
    <s v="IRETI OMOTOSO"/>
    <s v="PRODUCTION"/>
    <n v="415003"/>
    <n v="4150"/>
    <s v="PMM"/>
    <s v="BASE JV"/>
    <s v="PRODUCTION"/>
    <s v="PRODUCTION"/>
    <x v="6"/>
    <s v="Asset Management Integration Lead"/>
    <s v="COOKEY, GABRIEL"/>
    <s v="RICHARD.ITENE@SHELL.COM"/>
    <x v="0"/>
    <s v="OPEX"/>
    <s v="NON SAL"/>
    <s v="N/A"/>
    <s v="N/A"/>
    <s v="C_OPSE_OIL_Z11"/>
    <s v="P231 Production Operations"/>
    <s v="S7200 Services"/>
    <s v="A2110 Production Operations"/>
    <n v="143369.87"/>
    <n v="21619.48"/>
    <n v="350498210"/>
    <n v="0"/>
    <n v="1149174.4590163934"/>
    <n v="275361220"/>
    <n v="0"/>
    <n v="902823.67213114758"/>
    <n v="-246350.78688524582"/>
    <m/>
    <n v="350498209.99999994"/>
    <n v="0"/>
    <n v="1149174.4590163932"/>
    <n v="350498209.99999994"/>
    <n v="0"/>
    <n v="1149174.4590163932"/>
    <s v="Break fast for 200 field staff across Swamp 1 facilities at N900/mea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5764.538251366117"/>
    <n v="95764.538251366117"/>
    <n v="95764.538251366117"/>
    <n v="95764.538251366117"/>
    <n v="95764.538251366117"/>
    <n v="95764.538251366117"/>
    <n v="95764.538251366117"/>
    <n v="95764.538251366117"/>
    <n v="95764.538251366117"/>
    <n v="95764.538251366117"/>
    <n v="95764.538251366117"/>
    <n v="95764.538251366117"/>
    <n v="1149174.4590163934"/>
    <n v="344752.337704918"/>
  </r>
  <r>
    <s v="O.NG.PBW.ECF.FAC.71300C"/>
    <s v="PBW ESCRAVOS BEACH F/S FACIL OPERATE"/>
    <n v="113279"/>
    <s v="PBW CATERINGACCOMODATIONHOUSE KEEPING (CATERING)"/>
    <s v="IRETI OMOTOSO"/>
    <s v="PRODUCTION"/>
    <n v="415003"/>
    <n v="4150"/>
    <s v="PMM"/>
    <s v="BASE JV"/>
    <s v="PRODUCTION"/>
    <s v="PRODUCTION"/>
    <x v="6"/>
    <s v="Asset Management Integration Lead"/>
    <s v="COOKEY, GABRIEL"/>
    <s v="RICHARD.ITENE@SHELL.COM"/>
    <x v="0"/>
    <s v="OPEX"/>
    <s v="NON SAL"/>
    <s v="N/A"/>
    <s v="N/A"/>
    <s v="N/A"/>
    <s v="P231 Production Operations"/>
    <s v="S7200 Services"/>
    <s v="A2110 Production Operations"/>
    <n v="7606.63"/>
    <n v="145288.35"/>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TF.FAC.71300C"/>
    <s v="PBW OTUMARA F/S FACIL  CATERING/ACCOM/HS"/>
    <n v="113279"/>
    <s v="PBW CATERINGACCOMODATIONHOUSE KEEPING (CATERING)"/>
    <s v="IRETI OMOTOSO"/>
    <s v="PRODUCTION"/>
    <n v="415003"/>
    <n v="4150"/>
    <s v="PMM"/>
    <s v="BASE JV"/>
    <s v="PRODUCTION"/>
    <s v="PRODUCTION"/>
    <x v="6"/>
    <s v="Asset Management Integration Lead"/>
    <s v="COOKEY, GABRIEL"/>
    <s v="RICHARD.ITENE@SHELL.COM"/>
    <x v="0"/>
    <s v="OPEX"/>
    <s v="NON SAL"/>
    <s v="N/A"/>
    <s v="N/A"/>
    <s v="N/A"/>
    <s v="P231 Production Operations"/>
    <s v="S7200 Services"/>
    <s v="A2110 Production Operations"/>
    <n v="55087.75"/>
    <n v="343361.39"/>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SHF.FAC.71300C"/>
    <s v="PBW SAGHARA F/S FACIL  CATERING/ACCOM/HS"/>
    <n v="113279"/>
    <s v="PBW CATERINGACCOMODATIONHOUSE KEEPING (CATERING)"/>
    <s v="IRETI OMOTOSO"/>
    <s v="PRODUCTION"/>
    <n v="415003"/>
    <n v="4150"/>
    <s v="PMM"/>
    <s v="BASE JV"/>
    <s v="PRODUCTION"/>
    <s v="PRODUCTION"/>
    <x v="6"/>
    <s v="Asset Management Integration Lead"/>
    <s v="COOKEY, GABRIEL"/>
    <s v="RICHARD.ITENE@SHELL.COM"/>
    <x v="0"/>
    <s v="OPEX"/>
    <s v="NON SAL"/>
    <s v="N/A"/>
    <s v="N/A"/>
    <s v="N/A"/>
    <s v="P231 Production Operations"/>
    <s v="S7200 Services"/>
    <s v="A2110 Production Operations"/>
    <n v="1298.51"/>
    <n v="12679.71"/>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ETF.FAC.71300C"/>
    <s v="PCW ESTUARY F/S FACIL AVIATION          "/>
    <n v="113279"/>
    <s v="PBW CATERINGACCOMODATIONHOUSE KEEPING (CATERING)"/>
    <s v="IRETI OMOTOSO"/>
    <s v="PRODUCTION"/>
    <n v="415003"/>
    <n v="4150"/>
    <s v="PMM"/>
    <s v="BASE JV"/>
    <s v="PRODUCTION"/>
    <s v="PRODUCTION"/>
    <x v="6"/>
    <s v="Asset Management Integration Lead"/>
    <s v="COOKEY, GABRIEL"/>
    <s v="RICHARD.ITENE@SHELL.COM"/>
    <x v="0"/>
    <s v="OPEX"/>
    <s v="NON SAL"/>
    <s v="N/A"/>
    <s v="N/A"/>
    <s v="N/A"/>
    <s v="P231 Production Operations"/>
    <s v="S7200 Services"/>
    <s v="A2110 Production Operations"/>
    <n v="165471.82999999999"/>
    <n v="170223.68"/>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NTF.FAC.71300C"/>
    <s v="PCW NORTH BANK F/S FACIL  CATER/ACCOM/HS"/>
    <n v="113279"/>
    <s v="PBW CATERINGACCOMODATIONHOUSE KEEPING (CATERING)"/>
    <s v="IRETI OMOTOSO"/>
    <s v="PRODUCTION"/>
    <n v="415003"/>
    <n v="4150"/>
    <s v="PMM"/>
    <s v="BASE JV"/>
    <s v="PRODUCTION"/>
    <s v="PRODUCTION"/>
    <x v="6"/>
    <s v="Asset Management Integration Lead"/>
    <s v="COOKEY, GABRIEL"/>
    <s v="RICHARD.ITENE@SHELL.COM"/>
    <x v="0"/>
    <s v="OPEX"/>
    <s v="NON SAL"/>
    <s v="N/A"/>
    <s v="N/A"/>
    <s v="N/A"/>
    <s v="P231 Production Operations"/>
    <s v="S7200 Services"/>
    <s v="A2110 Production Operations"/>
    <n v="171512.92"/>
    <n v="308707.2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SBF.FAC.71300C"/>
    <s v="PCW SOUTH BANK F/S FACIL CATER/ACCOM/HSE"/>
    <n v="113279"/>
    <s v="PBW CATERINGACCOMODATIONHOUSE KEEPING (CATERING)"/>
    <s v="IRETI OMOTOSO"/>
    <s v="PRODUCTION"/>
    <n v="415003"/>
    <n v="4150"/>
    <s v="PMM"/>
    <s v="BASE JV"/>
    <s v="PRODUCTION"/>
    <s v="PRODUCTION"/>
    <x v="6"/>
    <s v="Asset Management Integration Lead"/>
    <s v="COOKEY, GABRIEL"/>
    <s v="RICHARD.ITEN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YKF.FAC.71300C"/>
    <s v="PCW YOKRI F/S FACIL  CATER/ACCOM/HSE KEE"/>
    <n v="113279"/>
    <s v="PBW CATERINGACCOMODATIONHOUSE KEEPING (CATERING)"/>
    <s v="IRETI OMOTOSO"/>
    <s v="PRODUCTION"/>
    <n v="415003"/>
    <n v="4150"/>
    <s v="PMM"/>
    <s v="BASE JV"/>
    <s v="PRODUCTION"/>
    <s v="PRODUCTION"/>
    <x v="6"/>
    <s v="Asset Management Integration Lead"/>
    <s v="COOKEY, GABRIEL"/>
    <s v="RICHARD.ITENE@SHELL.COM"/>
    <x v="0"/>
    <s v="OPEX"/>
    <s v="NON SAL"/>
    <s v="N/A"/>
    <s v="N/A"/>
    <s v="N/A"/>
    <s v="P231 Production Operations"/>
    <s v="S7200 Services"/>
    <s v="A2110 Production Operations"/>
    <n v="37863.89"/>
    <n v="85175.32"/>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80"/>
    <s v="PWC CATERING/ACCOMMODATION/HOUSE KEEPING"/>
    <n v="113280"/>
    <s v="PCW CATERINGACCOMODATIONHOUSE KEEPING (CATERING)"/>
    <s v="IRETI OMOTOSO"/>
    <s v="PRODUCTION"/>
    <n v="415003"/>
    <n v="4150"/>
    <s v="PMM"/>
    <s v="BASE JV"/>
    <s v="PRODUCTION"/>
    <s v="PRODUCTION"/>
    <x v="6"/>
    <s v="Asset Management Integration Lead"/>
    <s v="COOKEY, GABRIEL"/>
    <s v="RICHARD.ITENE@SHELL.COM"/>
    <x v="0"/>
    <s v="OPEX"/>
    <s v="NON SAL"/>
    <s v="N/A"/>
    <s v="N/A"/>
    <s v="C_OPSE_OIL_Z11"/>
    <s v="P231 Production Operations"/>
    <s v="S7200 Services"/>
    <s v="A2110 Production Operations"/>
    <n v="-28018"/>
    <n v="27490.69"/>
    <n v="398062336.80000001"/>
    <n v="0"/>
    <n v="1305122.4157377051"/>
    <n v="347718614"/>
    <n v="0"/>
    <n v="1140061.0295081967"/>
    <n v="-165061.38622950832"/>
    <m/>
    <n v="398062336.80000001"/>
    <n v="0"/>
    <n v="1305122.4157377048"/>
    <n v="398062336.80000001"/>
    <n v="0"/>
    <n v="1305122.4157377051"/>
    <s v="Provision of bottle water for Benisede Tunu and Opukushi 150 Personnel, 3 bottles per person per day. Rate NGN 128 per bottle.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8760.20131147542"/>
    <n v="108760.20131147542"/>
    <n v="108760.20131147542"/>
    <n v="108760.20131147542"/>
    <n v="108760.20131147542"/>
    <n v="108760.20131147542"/>
    <n v="108760.20131147542"/>
    <n v="108760.20131147542"/>
    <n v="108760.20131147542"/>
    <n v="108760.20131147542"/>
    <n v="108760.20131147542"/>
    <n v="108760.20131147542"/>
    <n v="1305122.4157377046"/>
    <n v="391536.72472131153"/>
  </r>
  <r>
    <s v="O.NG.PCW.BSF.FAC.71300C"/>
    <s v="PCW BENISEDE F/S FACIL CATER/ACCOM/HSE K"/>
    <n v="113280"/>
    <s v="PCW CATERINGACCOMODATIONHOUSE KEEPING (CATERING)"/>
    <s v="IRETI OMOTOSO"/>
    <s v="PRODUCTION"/>
    <n v="415003"/>
    <n v="4150"/>
    <s v="PMM"/>
    <s v="BASE JV"/>
    <s v="PRODUCTION"/>
    <s v="PRODUCTION"/>
    <x v="6"/>
    <s v="Asset Management Integration Lead"/>
    <s v="COOKEY, GABRIEL"/>
    <s v="RICHARD.ITENE@SHELL.COM"/>
    <x v="0"/>
    <s v="OPEX"/>
    <s v="NON SAL"/>
    <s v="N/A"/>
    <s v="N/A"/>
    <s v="N/A"/>
    <s v="P231 Production Operations"/>
    <s v="S7200 Services"/>
    <s v="A2110 Production Operations"/>
    <n v="164787.70000000001"/>
    <n v="265679.0900000000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OKF.FAC.71300C"/>
    <s v="PCW OPUKUSHI F/S FACIL  CATER/ACCOM/HSE "/>
    <n v="113280"/>
    <s v="PCW CATERINGACCOMODATIONHOUSE KEEPING (CATERING)"/>
    <s v="IRETI OMOTOSO"/>
    <s v="PRODUCTION"/>
    <n v="415003"/>
    <n v="4150"/>
    <s v="PMM"/>
    <s v="BASE JV"/>
    <s v="PRODUCTION"/>
    <s v="PRODUCTION"/>
    <x v="6"/>
    <s v="Asset Management Integration Lead"/>
    <s v="COOKEY, GABRIEL"/>
    <s v="RICHARD.ITENE@SHELL.COM"/>
    <x v="0"/>
    <s v="OPEX"/>
    <s v="NON SAL"/>
    <s v="N/A"/>
    <s v="N/A"/>
    <s v="N/A"/>
    <s v="P231 Production Operations"/>
    <s v="S7200 Services"/>
    <s v="A2110 Production Operations"/>
    <n v="224510.43"/>
    <n v="232743.62"/>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OTF.FAC.71300C"/>
    <s v="PCW OGBOTOBO F/S FACIL  CATER/ACCOM/HSE "/>
    <n v="113280"/>
    <s v="PCW CATERINGACCOMODATIONHOUSE KEEPING (CATERING)"/>
    <s v="IRETI OMOTOSO"/>
    <s v="PRODUCTION"/>
    <n v="415003"/>
    <n v="4150"/>
    <s v="PMM"/>
    <s v="BASE JV"/>
    <s v="PRODUCTION"/>
    <s v="PRODUCTION"/>
    <x v="6"/>
    <s v="Asset Management Integration Lead"/>
    <s v="COOKEY, GABRIEL"/>
    <s v="RICHARD.ITENE@SHELL.COM"/>
    <x v="0"/>
    <s v="OPEX"/>
    <s v="NON SAL"/>
    <s v="N/A"/>
    <s v="N/A"/>
    <s v="N/A"/>
    <s v="P231 Production Operations"/>
    <s v="S7200 Services"/>
    <s v="A2110 Production Operations"/>
    <n v="44863.1"/>
    <n v="512.66999999999996"/>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TNF.FAC.71300C"/>
    <s v="PCW TUNU F/S FACIL CATER/ACCOM/HSE KEEP "/>
    <n v="113280"/>
    <s v="PCW CATERINGACCOMODATIONHOUSE KEEPING (CATERING)"/>
    <s v="IRETI OMOTOSO"/>
    <s v="PRODUCTION"/>
    <n v="415003"/>
    <n v="4150"/>
    <s v="PMM"/>
    <s v="BASE JV"/>
    <s v="PRODUCTION"/>
    <s v="PRODUCTION"/>
    <x v="6"/>
    <s v="Asset Management Integration Lead"/>
    <s v="COOKEY, GABRIEL"/>
    <s v="RICHARD.ITENE@SHELL.COM"/>
    <x v="0"/>
    <s v="OPEX"/>
    <s v="NON SAL"/>
    <s v="N/A"/>
    <s v="N/A"/>
    <s v="N/A"/>
    <s v="P231 Production Operations"/>
    <s v="S7200 Services"/>
    <s v="A2110 Production Operations"/>
    <n v="245945.2"/>
    <n v="324061.71999999997"/>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117"/>
    <s v="PNPP GENERAL - ENVIRONMENTAL AFFAIRS"/>
    <n v="113291"/>
    <s v="PNPP GENERAL OVERHEAD (ACCIDENT PREVENTION &amp; INVESTIGATION)"/>
    <s v="IRETI OMOTOSO"/>
    <s v="PRODUCTION"/>
    <n v="415006"/>
    <n v="4150"/>
    <s v="HSE"/>
    <s v="BASE JV"/>
    <s v="PRODUCTION"/>
    <s v="PRODUCTION"/>
    <x v="0"/>
    <s v="_x0009_Head, Right of Way Management "/>
    <s v="AGUEGBOH, OBIORA"/>
    <s v="JUSTICE.DEREFAKA@SHELL.COM"/>
    <x v="0"/>
    <s v="OPEX"/>
    <s v="NON SAL"/>
    <s v="N/A"/>
    <s v="N/A"/>
    <s v="N/A"/>
    <s v="P231 Production Operations"/>
    <s v="S7200 Services"/>
    <s v="A2110 Production Operations"/>
    <n v="-123898.88"/>
    <n v="0"/>
    <n v="0"/>
    <n v="0"/>
    <n v="0"/>
    <n v="0"/>
    <n v="0"/>
    <n v="0"/>
    <n v="0"/>
    <n v="0"/>
    <n v="72493121.838522553"/>
    <n v="49379.999999999993"/>
    <n v="287062.36668368051"/>
    <n v="61828667.167178445"/>
    <n v="60155.044760914592"/>
    <n v="262871.9862926472"/>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291"/>
    <s v="PNPP GENERAL OVERHEAD"/>
    <n v="113291"/>
    <s v="PNPP GENERAL OVERHEAD (ACCIDENT PREVENTION &amp; INVESTIGATION)"/>
    <s v="IRETI OMOTOSO"/>
    <s v="PRODUCTION"/>
    <n v="415006"/>
    <n v="4150"/>
    <s v="HSE"/>
    <s v="BASE JV"/>
    <s v="PRODUCTION"/>
    <s v="PRODUCTION"/>
    <x v="0"/>
    <s v="_x0009_Production Support Manager                                                          "/>
    <s v="AGUEGBOH, OBIORA"/>
    <s v="JUSTICE.DEREFAKA@SHELL.COM"/>
    <x v="0"/>
    <s v="OPEX"/>
    <s v="NON SAL"/>
    <s v="N/A"/>
    <s v="N/A"/>
    <s v="C_OPSE_OIL_Z11"/>
    <s v="P231 Production Operations"/>
    <s v="S7200 Services"/>
    <s v="A2110 Production Operations"/>
    <n v="46002.219999999994"/>
    <n v="129278.54000000002"/>
    <n v="72493121.838522553"/>
    <n v="49380"/>
    <n v="287062.36668368051"/>
    <n v="72493121.838522553"/>
    <n v="49380"/>
    <n v="287062.36668368051"/>
    <n v="0"/>
    <n v="0"/>
    <n v="0"/>
    <n v="0"/>
    <n v="0"/>
    <n v="0"/>
    <n v="0"/>
    <n v="0"/>
    <s v="INSPECTION SERVIC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921.863890306708"/>
    <n v="23921.863890306708"/>
    <n v="23921.863890306708"/>
    <n v="23921.863890306708"/>
    <n v="23921.863890306708"/>
    <n v="23921.863890306708"/>
    <n v="23921.863890306708"/>
    <n v="23921.863890306708"/>
    <n v="23921.863890306708"/>
    <n v="23921.863890306708"/>
    <n v="23921.863890306708"/>
    <n v="23921.863890306708"/>
    <n v="287062.36668368051"/>
    <n v="86118.710005104149"/>
  </r>
  <r>
    <n v="100507"/>
    <s v="PTW COMMUNITY AFFAIRS                   "/>
    <n v="113314"/>
    <s v="PTW COMMUNITY RELATIONS - HSE (CD - CULTURAL/SOCIAL/COMMERCE )"/>
    <s v="IRETI OMOTOSO"/>
    <s v="PRODUCTION"/>
    <n v="415008"/>
    <n v="4150"/>
    <s v="CDPA"/>
    <s v="BASE JV"/>
    <s v="PRODUCTION"/>
    <s v="PRODUCTION"/>
    <x v="6"/>
    <s v="Forcados Terminal Installation Manager"/>
    <s v="MBANEFO, DUBEM"/>
    <s v="OTODE.EMAGBETERE@SHELL.COM"/>
    <x v="0"/>
    <s v="OPEX"/>
    <s v="NON SAL"/>
    <s v="N/A"/>
    <s v="N/A"/>
    <s v="N/A"/>
    <s v="P236.08 Overhead (SCD)"/>
    <s v="S7200 Services"/>
    <s v="A2340 Overhead"/>
    <n v="0"/>
    <n v="0"/>
    <n v="0"/>
    <n v="0"/>
    <n v="0"/>
    <n v="0"/>
    <n v="0"/>
    <n v="0"/>
    <n v="0"/>
    <n v="0"/>
    <n v="126910000.00000001"/>
    <n v="0"/>
    <n v="416098.36065573781"/>
    <n v="99510000.000000015"/>
    <n v="0"/>
    <n v="326262.29508196726"/>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314"/>
    <s v="PTW COMMUNITY RELATIONS"/>
    <n v="113314"/>
    <s v="PTW COMMUNITY RELATIONS - HSE (CD - CULTURAL/SOCIAL/COMMERCE )"/>
    <s v="IRETI OMOTOSO"/>
    <s v="PRODUCTION"/>
    <n v="415008"/>
    <n v="4150"/>
    <s v="CDPA"/>
    <s v="BASE JV"/>
    <s v="PRODUCTION"/>
    <s v="PRODUCTION"/>
    <x v="6"/>
    <s v="Forcados Terminal Installation Manager"/>
    <s v="MBANEFO, DUBEM"/>
    <s v="OTODE.EMAGBETERE@SHELL.COM"/>
    <x v="0"/>
    <s v="OPEX"/>
    <s v="NON SAL"/>
    <s v="N/A"/>
    <s v="N/A"/>
    <s v="C_OPSE_OIL_Z11"/>
    <s v="P231 Production Operations"/>
    <s v="S7200 Services"/>
    <s v="A2110 Production Operations"/>
    <n v="28902.700000000004"/>
    <n v="44344.52"/>
    <n v="126910000.00000001"/>
    <n v="0"/>
    <n v="416098.36065573775"/>
    <n v="100910000"/>
    <n v="0"/>
    <n v="330852.45901639346"/>
    <n v="-85245.901639344287"/>
    <n v="0"/>
    <n v="0"/>
    <n v="0"/>
    <n v="0"/>
    <n v="0"/>
    <n v="0"/>
    <n v="0"/>
    <s v="Pay Courtesy visits/homages to Royal Highnesses at N150,000 x 2 HRHs  x 3 commun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4674.863387978141"/>
    <n v="34674.863387978141"/>
    <n v="34674.863387978141"/>
    <n v="34674.863387978141"/>
    <n v="34674.863387978141"/>
    <n v="34674.863387978141"/>
    <n v="34674.863387978141"/>
    <n v="34674.863387978141"/>
    <n v="34674.863387978141"/>
    <n v="34674.863387978141"/>
    <n v="34674.863387978141"/>
    <n v="34674.863387978141"/>
    <n v="416098.36065573781"/>
    <n v="124829.50819672132"/>
  </r>
  <r>
    <n v="113316"/>
    <s v="PWB COMMUNITY RELATIONS"/>
    <n v="113316"/>
    <s v="PWB COMMUNITY RELATIONS - LOGISTICS (CD - CULTURAL/SOCIAL/COMMERCE )"/>
    <s v="IRETI OMOTOSO"/>
    <s v="PRODUCTION"/>
    <n v="415008"/>
    <n v="4150"/>
    <s v="CDPA"/>
    <s v="BASE JV"/>
    <s v="PRODUCTION"/>
    <s v="PRODUCTION"/>
    <x v="6"/>
    <s v="Asset Management Integration Lead"/>
    <s v="COOKEY, GABRIEL"/>
    <s v="OWHOTEMU.AWARITEFE@SHELL.COM"/>
    <x v="0"/>
    <s v="OPEX"/>
    <s v="NON SAL"/>
    <s v="N/A"/>
    <s v="N/A"/>
    <s v="C_OPSE_OIL_Z11"/>
    <s v="P231 Production Operations"/>
    <s v="S7200 Services"/>
    <s v="A2110 Production Operations"/>
    <n v="71946.86"/>
    <n v="103916.26999999999"/>
    <n v="54169500"/>
    <n v="0"/>
    <n v="177604.9180327869"/>
    <n v="54169500"/>
    <n v="0"/>
    <n v="177604.9180327869"/>
    <n v="0"/>
    <m/>
    <n v="54169500"/>
    <n v="0"/>
    <n v="177604.9180327869"/>
    <n v="30000000"/>
    <n v="0"/>
    <n v="98360.655737704918"/>
    <s v="Organise 11 Nos People's Parliament for Obotobo 1, Obotobo 2, Youbebe, Sokebolou, Yokri, Ajudaibo, Mandagho, Ode-ugborodo, Ogidigben, Deghele and Ugboegungun communiti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800.409836065573"/>
    <n v="14800.409836065573"/>
    <n v="14800.409836065573"/>
    <n v="14800.409836065573"/>
    <n v="14800.409836065573"/>
    <n v="14800.409836065573"/>
    <n v="14800.409836065573"/>
    <n v="14800.409836065573"/>
    <n v="14800.409836065573"/>
    <n v="14800.409836065573"/>
    <n v="14800.409836065573"/>
    <n v="14800.409836065573"/>
    <n v="177604.9180327869"/>
    <n v="53281.475409836065"/>
  </r>
  <r>
    <s v="O.NG.PCW.NTF.CRC.71300"/>
    <s v="PCW NORTH BANK F/S FACIL  COMMUNITY RELATIONS"/>
    <n v="113316"/>
    <s v="PWB COMMUNITY RELATIONS - LOGISTICS (CD - CULTURAL/SOCIAL/COMMERCE )"/>
    <s v="IRETI OMOTOSO"/>
    <s v="PRODUCTION"/>
    <n v="415008"/>
    <n v="4150"/>
    <s v="CDPA"/>
    <s v="BASE JV"/>
    <s v="PRODUCTION"/>
    <s v="PRODUCTION"/>
    <x v="6"/>
    <s v="Asset Management Integration Lead"/>
    <s v="COOKEY, GABRIEL"/>
    <s v="OWHOTEMU.AWARITEF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YKF.CRC.71300"/>
    <s v="PCW YOKRI F/S FACIL  COMMUNITY RELATIONS"/>
    <n v="113316"/>
    <s v="PWB COMMUNITY RELATIONS - LOGISTICS (CD - CULTURAL/SOCIAL/COMMERCE )"/>
    <s v="IRETI OMOTOSO"/>
    <s v="PRODUCTION"/>
    <n v="415008"/>
    <n v="4150"/>
    <s v="CDPA"/>
    <s v="BASE JV"/>
    <s v="PRODUCTION"/>
    <s v="PRODUCTION"/>
    <x v="6"/>
    <s v="Asset Management Integration Lead"/>
    <s v="COOKEY, GABRIEL"/>
    <s v="OWHOTEMU.AWARITEF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1258"/>
    <s v="SALS&amp;WAGESEA"/>
    <n v="113323"/>
    <s v="TRAVELS &amp; HOTEL - EA"/>
    <s v="IRETI OMOTOSO"/>
    <s v="PRODUCTION"/>
    <n v="415002"/>
    <n v="4150"/>
    <s v="G&amp;A"/>
    <s v="BASE JV"/>
    <s v="PRODUCTION"/>
    <s v="PRODUCTION"/>
    <x v="4"/>
    <s v="Asset Management Integration Lead"/>
    <s v="OLUMIDE, VICTORIA"/>
    <s v="OGBONNA.NWACHI@SHELL.COM"/>
    <x v="0"/>
    <s v="OPEX"/>
    <s v="NON SAL"/>
    <s v="N/A"/>
    <s v="N/A"/>
    <s v="N/A"/>
    <s v="P231 Production Operations"/>
    <s v="S7200 Services"/>
    <s v="A2110 Production Operations"/>
    <n v="-9.9899999999999949"/>
    <n v="1933.73"/>
    <n v="0"/>
    <n v="0"/>
    <n v="0"/>
    <n v="0"/>
    <n v="0"/>
    <n v="0"/>
    <n v="0"/>
    <n v="0"/>
    <n v="46620000"/>
    <n v="60000"/>
    <n v="212852.45901639346"/>
    <n v="47559523.064090177"/>
    <n v="91938.054831271045"/>
    <n v="247870.9173364847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13323"/>
    <s v="GPO GENERAL OH - MANAGE COMPANY BUSINESS"/>
    <n v="113323"/>
    <s v="TRAVELS &amp; HOTEL - EA"/>
    <s v="IRETI OMOTOSO"/>
    <s v="PRODUCTION"/>
    <n v="415002"/>
    <n v="4150"/>
    <s v="G&amp;A"/>
    <s v="BASE JV"/>
    <s v="PRODUCTION"/>
    <s v="PRODUCTION"/>
    <x v="4"/>
    <s v="Asset Management Integration Lead"/>
    <s v="OLUMIDE, VICTORIA"/>
    <s v="OGBONNA.NWACHI@SHELL.COM"/>
    <x v="0"/>
    <s v="OPEX"/>
    <s v="NON SAL"/>
    <s v="N/A"/>
    <s v="N/A"/>
    <s v="N_EAZZ_OFS_N01"/>
    <s v="P231 Production Operations"/>
    <s v="S7200 Services"/>
    <s v="A2110 Production Operations"/>
    <n v="158424.19999999995"/>
    <n v="284208.37"/>
    <n v="46620000"/>
    <n v="60000"/>
    <n v="212852.45901639343"/>
    <n v="46620000"/>
    <n v="60000"/>
    <n v="212852.45901639343"/>
    <n v="0"/>
    <n v="0"/>
    <n v="0"/>
    <n v="0"/>
    <n v="0"/>
    <n v="0"/>
    <n v="0"/>
    <n v="0"/>
    <s v="Allowance in lieu of Hotel Accomodation - Avg of 5 nights /month @ N22,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737.704918032785"/>
    <n v="17737.704918032785"/>
    <n v="17737.704918032785"/>
    <n v="17737.704918032785"/>
    <n v="17737.704918032785"/>
    <n v="17737.704918032785"/>
    <n v="17737.704918032785"/>
    <n v="17737.704918032785"/>
    <n v="17737.704918032785"/>
    <n v="17737.704918032785"/>
    <n v="17737.704918032785"/>
    <n v="17737.704918032785"/>
    <n v="212852.45901639338"/>
    <n v="63855.737704918029"/>
  </r>
  <r>
    <s v="C.NG.LOG.OR.07.012"/>
    <s v="LIGHT VEHICLES / OPERATIONS"/>
    <s v="C.NG.LOG.OR.07.012"/>
    <s v="LIGHT VEHICLES / OPERATIONS"/>
    <s v="IRETI OMOTOSO"/>
    <s v="PRODUCTION"/>
    <n v="14003"/>
    <n v="140"/>
    <s v="PMM"/>
    <s v="BASE JV"/>
    <s v="PRODUCTION"/>
    <s v="PRODUCTION"/>
    <x v="3"/>
    <s v="Logistics Manager"/>
    <s v="OKEKE, JULIUS"/>
    <s v="DOMINIK.ATUEGBU@SHELL.COM"/>
    <x v="1"/>
    <s v="CAPEX"/>
    <m/>
    <m/>
    <m/>
    <s v="C_NOGI_ELG_A19"/>
    <m/>
    <m/>
    <m/>
    <n v="0"/>
    <n v="0"/>
    <n v="9150000"/>
    <n v="0"/>
    <n v="30000"/>
    <n v="9150000"/>
    <n v="0"/>
    <n v="30000"/>
    <n v="0"/>
    <n v="0"/>
    <n v="9150000"/>
    <n v="0"/>
    <n v="30000"/>
    <n v="9150000"/>
    <n v="0"/>
    <n v="30000"/>
    <s v="ENGINE REPLACEMENT OF OPERATIONAL  MICU AMBULANCE. PROCUREMENT OF NEW ENGINE FOR MICU AMBULANCE  AND INSTALLATION COSTS."/>
    <m/>
    <m/>
    <m/>
    <m/>
    <m/>
    <m/>
    <m/>
    <m/>
    <m/>
    <m/>
    <m/>
    <m/>
    <n v="0"/>
    <n v="0.5"/>
    <n v="0.5"/>
    <n v="0"/>
    <n v="0"/>
    <n v="0"/>
    <n v="0"/>
    <n v="0"/>
    <n v="0"/>
    <n v="0"/>
    <n v="0"/>
    <n v="0"/>
    <n v="1"/>
    <n v="0"/>
    <n v="15000"/>
    <n v="15000"/>
    <n v="0"/>
    <n v="0"/>
    <n v="0"/>
    <n v="0"/>
    <n v="0"/>
    <n v="0"/>
    <n v="0"/>
    <n v="0"/>
    <n v="0"/>
    <n v="30000"/>
    <n v="9000"/>
  </r>
  <r>
    <s v="C.NG.LOG.OR.09.004"/>
    <s v="FORCADOS AIRSTRIP REHABILITATION"/>
    <s v="C.NG.LOG.OR.09.004"/>
    <s v="FORCADOS AIRSTRIP REHABILITATION"/>
    <s v="IRETI OMOTOSO"/>
    <s v="PRODUCTION"/>
    <n v="14004"/>
    <n v="140"/>
    <s v="OF-CIVIL"/>
    <s v="BASE JV"/>
    <s v="PRODUCTION"/>
    <s v="PRODUCTION"/>
    <x v="3"/>
    <s v="Logistics Manager"/>
    <s v="OKEKE, JULIUS"/>
    <s v="BABAFEMI.FAKUNLE@SHELL.COM"/>
    <x v="1"/>
    <s v="CAPEX"/>
    <m/>
    <m/>
    <m/>
    <s v="C_NOGI_CAV_A03"/>
    <m/>
    <m/>
    <m/>
    <n v="-7.3232513803089816E-11"/>
    <n v="34132.020000000004"/>
    <n v="122000000"/>
    <n v="100000"/>
    <n v="500000"/>
    <n v="122000000"/>
    <n v="100000"/>
    <n v="500000"/>
    <n v="0"/>
    <n v="0"/>
    <n v="122000000"/>
    <n v="100000"/>
    <n v="500000"/>
    <n v="122000000"/>
    <n v="100000"/>
    <n v="500000"/>
    <s v="AIR TRAFFIC CONTROL BUILDING - PRELIMINARIES, MOBILIZATION TO SITE &amp;  COMMENCE FOUNDATION CONSTRUCTION"/>
    <m/>
    <m/>
    <m/>
    <m/>
    <m/>
    <m/>
    <m/>
    <m/>
    <m/>
    <m/>
    <m/>
    <m/>
    <n v="0"/>
    <n v="0"/>
    <n v="0"/>
    <n v="0"/>
    <n v="0"/>
    <n v="0"/>
    <n v="0"/>
    <n v="0"/>
    <n v="0"/>
    <n v="0.3"/>
    <n v="0.3"/>
    <n v="0.4"/>
    <n v="1"/>
    <n v="0"/>
    <n v="0"/>
    <n v="0"/>
    <n v="0"/>
    <n v="0"/>
    <n v="0"/>
    <n v="0"/>
    <n v="0"/>
    <n v="0"/>
    <n v="150000"/>
    <n v="150000"/>
    <n v="200000"/>
    <n v="500000"/>
    <n v="150000"/>
  </r>
  <r>
    <s v="C.NG.LOG.OR.10.029"/>
    <s v="IMPROVE FUEL DISPENSING AND MANAGEMENT"/>
    <s v="C.NG.LOG.OR.10.029"/>
    <s v="IMPROVE FUEL DISPENSING AND MANAGEMENT"/>
    <s v="IRETI OMOTOSO"/>
    <s v="PRODUCTION"/>
    <n v="14001"/>
    <n v="140"/>
    <s v="PMM"/>
    <s v="BASE JV"/>
    <s v="PRODUCTION"/>
    <s v="PRODUCTION"/>
    <x v="3"/>
    <s v="Logistics Manager"/>
    <s v="OKEKE, JULIUS"/>
    <s v=" Edoghogho.Enaibre@shelll.com"/>
    <x v="1"/>
    <s v="CAPEX"/>
    <m/>
    <m/>
    <m/>
    <s v="C_NOGI_ELG_A20"/>
    <m/>
    <m/>
    <m/>
    <n v="0"/>
    <n v="0"/>
    <n v="8540000"/>
    <n v="42000"/>
    <n v="70000"/>
    <n v="8540000"/>
    <n v="42000"/>
    <n v="70000"/>
    <n v="0"/>
    <n v="0"/>
    <n v="8540000"/>
    <n v="42000"/>
    <n v="70000"/>
    <n v="8540000"/>
    <n v="42000"/>
    <n v="70000"/>
    <s v="     PROCUREMENT OF FUEL RECEIVING METERS  FOR  OGUNU IA, KIDNEY ISLAND(KI), FOT &amp; BONNY .  PROCUREMENT OF VARIOUS SIZES OF HOSES FOR  OGUN, FOT, BONNY &amp; KIDNEY ISLAND.                                                                                                                                                                                                                                                                                                                         PROCUREMENT:_x000a_ELECTRIC MAGNET MOTOR WITH 10 HORSE POWER, 3” INCHES BOLTON PUMP &amp; LIQUID CONTROL (LC) FLOW METER AND ITS ASSOCIATES MOUNTED ON A MOBILE SKID QTY:3 (N11.5m). LIQUID CONTROL (LC) / FLOW METER QTY:1 (N2.9m). 1½”, 2”, 2½” &amp; 3” INCHES UNI-OIL GG, COMPOSITE HOSE (FOR FUEL OIL) STANDARD HOSE PER METER , 40 METERS STRAIGHT LENGTH, QTY:14 (N5.92m)_x000a_Required Locations: Ogunu, FOT, Bonny &amp; KI"/>
    <m/>
    <m/>
    <m/>
    <m/>
    <m/>
    <m/>
    <m/>
    <m/>
    <m/>
    <m/>
    <m/>
    <m/>
    <n v="0"/>
    <n v="0"/>
    <n v="0.6"/>
    <n v="0.4"/>
    <n v="0"/>
    <n v="0"/>
    <n v="0"/>
    <n v="0"/>
    <n v="0"/>
    <n v="0"/>
    <n v="0"/>
    <n v="0"/>
    <n v="1"/>
    <n v="0"/>
    <n v="0"/>
    <n v="42000"/>
    <n v="28000"/>
    <n v="0"/>
    <n v="0"/>
    <n v="0"/>
    <n v="0"/>
    <n v="0"/>
    <n v="0"/>
    <n v="0"/>
    <n v="0"/>
    <n v="70000"/>
    <n v="21000"/>
  </r>
  <r>
    <s v="C.NG.LOG.OR.15.001"/>
    <s v="IMPROVEMENT OF AVIATION FACILITIES EAST / WEST"/>
    <s v="C.NG.LOG.OR.15.001"/>
    <s v="IMPROVEMENT OF AVIATION FACILITIES EAST / WEST"/>
    <s v="IRETI OMOTOSO"/>
    <s v="PRODUCTION"/>
    <n v="14004"/>
    <n v="140"/>
    <s v="OF-CIVIL"/>
    <s v="BASE JV"/>
    <s v="PRODUCTION"/>
    <s v="PRODUCTION"/>
    <x v="3"/>
    <s v="Logistics Manager"/>
    <s v="OKEKE, JULIUS"/>
    <s v="BABAFEMI.FAKUNLE@SHELL.COM"/>
    <x v="1"/>
    <s v="CAPEX"/>
    <m/>
    <m/>
    <m/>
    <s v="C_NOGI_CAV_A02"/>
    <m/>
    <m/>
    <m/>
    <n v="0"/>
    <n v="125.42"/>
    <n v="18300000"/>
    <n v="90000"/>
    <n v="150000"/>
    <n v="18300000"/>
    <n v="90000"/>
    <n v="150000"/>
    <n v="0"/>
    <n v="0"/>
    <n v="18300000"/>
    <n v="90000"/>
    <n v="150000"/>
    <n v="18300000"/>
    <n v="90000"/>
    <n v="150000"/>
    <s v="AVIATION FACILITIES IMPROVEMENTS - AUTOMATED WEATHER OBSERVING SYSTEM II FOR OGUNU I.A. HELIPORT &amp; UPGRADE UPS SYSTEM FOR OGUNU I.A. HELIPORT AIRFIELD GROUND LIGHTING"/>
    <m/>
    <m/>
    <m/>
    <m/>
    <m/>
    <m/>
    <m/>
    <m/>
    <m/>
    <m/>
    <m/>
    <m/>
    <n v="0"/>
    <n v="0"/>
    <n v="0.25"/>
    <n v="0.25"/>
    <n v="0.25"/>
    <n v="0.25"/>
    <n v="0"/>
    <n v="0"/>
    <n v="0"/>
    <n v="0"/>
    <n v="0"/>
    <n v="0"/>
    <n v="1"/>
    <n v="0"/>
    <n v="0"/>
    <n v="37500"/>
    <n v="37500"/>
    <n v="37500"/>
    <n v="37500"/>
    <n v="0"/>
    <n v="0"/>
    <n v="0"/>
    <n v="0"/>
    <n v="0"/>
    <n v="0"/>
    <n v="150000"/>
    <n v="45000"/>
  </r>
  <r>
    <s v="C.NG.LOG.OR.15.003"/>
    <s v="IA PHC SEWAGE TREATMENT PLANT UPGRADE"/>
    <s v="C.NG.LOG.OR.15.003"/>
    <s v="IA PHC SEWAGE TREATMENT PLANT UPGRADE"/>
    <s v="IRETI OMOTOSO"/>
    <s v="PRODUCTION"/>
    <n v="13403"/>
    <n v="134"/>
    <s v="HSE"/>
    <s v="BASE JV"/>
    <s v="PRODUCTION"/>
    <s v="PRODUCTION"/>
    <x v="3"/>
    <s v="Logistics Manager"/>
    <s v="OKEKE, JULIUS"/>
    <s v="NYEBUCHI.IGWEH@SHELL&gt;COM"/>
    <x v="1"/>
    <s v="CAPEX"/>
    <m/>
    <m/>
    <m/>
    <s v="C_NOGI_CAV_A06"/>
    <m/>
    <m/>
    <m/>
    <n v="0"/>
    <n v="148813.71"/>
    <n v="30500000"/>
    <n v="200000"/>
    <n v="300000"/>
    <n v="30500000"/>
    <n v="200000"/>
    <n v="300000"/>
    <n v="0"/>
    <n v="0"/>
    <n v="30500000"/>
    <n v="200000"/>
    <n v="300000"/>
    <n v="30500000"/>
    <n v="200000"/>
    <n v="300000"/>
    <s v="PROCUREMENT, INSTALLATION AND COMMISSIONING OF CONTROL PANEL FOR MEDICAL WASTE INCINERATION, TRAINING AND OPERATION"/>
    <m/>
    <m/>
    <m/>
    <m/>
    <m/>
    <m/>
    <m/>
    <m/>
    <m/>
    <m/>
    <m/>
    <m/>
    <n v="0.05"/>
    <n v="0.05"/>
    <n v="0.1"/>
    <n v="0.1"/>
    <n v="0.1"/>
    <n v="0.1"/>
    <n v="0.1"/>
    <n v="0.1"/>
    <n v="0.1"/>
    <n v="0.1"/>
    <n v="0.1"/>
    <n v="0"/>
    <n v="0.99999999999999989"/>
    <n v="15000"/>
    <n v="15000"/>
    <n v="30000"/>
    <n v="30000"/>
    <n v="30000"/>
    <n v="30000"/>
    <n v="30000"/>
    <n v="30000"/>
    <n v="30000"/>
    <n v="30000"/>
    <n v="30000"/>
    <n v="0"/>
    <n v="300000"/>
    <n v="90000"/>
  </r>
  <r>
    <s v="C.NG.LOG.OR.17.002"/>
    <s v="I.A OGUNU FACILITY UPGRADE "/>
    <s v="C.NG.LOG.OR.17.001"/>
    <s v="I.A OGUNU FACILITY UPGRADE"/>
    <s v="IRETI OMOTOSO"/>
    <s v="PRODUCTION"/>
    <n v="14001"/>
    <n v="140"/>
    <s v="OF-MTCE"/>
    <s v="BASE JV"/>
    <s v="PRODUCTION"/>
    <s v="PRODUCTION"/>
    <x v="3"/>
    <s v="Logistics Manager"/>
    <s v="OKEKE, JULIUS"/>
    <s v="MICHAEL.SOLUADE@SHELL.COM"/>
    <x v="1"/>
    <s v="CAPEX"/>
    <m/>
    <m/>
    <m/>
    <s v="C_NOGI_CLG_Z10"/>
    <m/>
    <m/>
    <m/>
    <n v="0"/>
    <n v="721979.84000000008"/>
    <n v="212280000"/>
    <n v="64000"/>
    <n v="760000"/>
    <n v="212280000"/>
    <n v="64000"/>
    <n v="760000"/>
    <n v="0"/>
    <n v="0"/>
    <n v="212280000"/>
    <n v="64000"/>
    <n v="760000"/>
    <n v="212280000"/>
    <n v="64000"/>
    <n v="760000"/>
    <s v=" UNDERWATER INSPECTION OF JETTY, CIVIL, ELECTRICAL UPGRADE OF FIRE STATION, BRIEFING HALL, MARINE WORKSHOP, MARINE W/SHOP, PROD W/HOUSE, AIR OP etc,_x000a_CONVERSION TO CORPORATE ARCHIVE &amp; CIVIL, ELECTRICAL UPGRADE OF W/HOUSE 4 (B4), NEW PC LAB (B22), PROJECT STORES (B29) &amp; PROD HYDRAULIC W/SHOP (B32) AND OTHER  PROJ MGT SERVICES   "/>
    <m/>
    <m/>
    <m/>
    <m/>
    <m/>
    <m/>
    <m/>
    <m/>
    <m/>
    <m/>
    <m/>
    <m/>
    <n v="0.02"/>
    <n v="0.03"/>
    <n v="0.05"/>
    <n v="0.1"/>
    <n v="0.1"/>
    <n v="0.2"/>
    <n v="0.15"/>
    <n v="0.05"/>
    <n v="0.15"/>
    <n v="0.05"/>
    <n v="0.05"/>
    <n v="0.05"/>
    <n v="1.0000000000000002"/>
    <n v="15200"/>
    <n v="22800"/>
    <n v="38000"/>
    <n v="76000"/>
    <n v="76000"/>
    <n v="152000"/>
    <n v="114000"/>
    <n v="38000"/>
    <n v="114000"/>
    <n v="38000"/>
    <n v="38000"/>
    <n v="38000"/>
    <n v="760000"/>
    <n v="228000"/>
  </r>
  <r>
    <s v="C.NG.LOG.OR.18.002"/>
    <s v="KIDNEY ISLAND FACILITY UPGRADE."/>
    <s v="NEW_C.NG.LOG.OR.18.002"/>
    <s v="KIDNEY ISLAND FACILITY UPGRADE."/>
    <s v="IRETI OMOTOSO"/>
    <s v="PRODUCTION"/>
    <n v="14001"/>
    <n v="140"/>
    <s v="OF-MTCE"/>
    <s v="BASE JV"/>
    <s v="PRODUCTION"/>
    <s v="PRODUCTION"/>
    <x v="3"/>
    <s v="Logistics Manager"/>
    <s v="OKEKE, JULIUS"/>
    <s v="MICHAEL.SOLUADE@SHELL.COM"/>
    <x v="1"/>
    <s v="CAPEX"/>
    <m/>
    <m/>
    <m/>
    <s v="C_NOGI_ELG_A18"/>
    <m/>
    <m/>
    <m/>
    <n v="0"/>
    <n v="0"/>
    <n v="123830000"/>
    <n v="344000"/>
    <n v="750000"/>
    <n v="123830000"/>
    <n v="344000"/>
    <n v="750000"/>
    <n v="0"/>
    <n v="0"/>
    <n v="123830000"/>
    <n v="344000"/>
    <n v="750000"/>
    <n v="123830000"/>
    <n v="344000"/>
    <n v="750000"/>
    <s v="UNDERWATER INSPECTION OF JETTY, IMPROVEMENT OF JETTY FACILITIES &amp; UPGRADE OF SUNKEN BERTH 14 IN KIDNEY ISLAND _x000a_UPGRADE OF KIDNEY ISLAND PERIMETER FENCING AND OTHER  PROJ MGT SERVICES "/>
    <m/>
    <m/>
    <m/>
    <m/>
    <m/>
    <m/>
    <m/>
    <m/>
    <m/>
    <m/>
    <m/>
    <m/>
    <n v="0"/>
    <n v="0.05"/>
    <n v="0.1"/>
    <n v="0.15"/>
    <n v="0.2"/>
    <n v="0.25"/>
    <n v="0.1"/>
    <n v="0.05"/>
    <n v="0.05"/>
    <n v="0.05"/>
    <n v="0"/>
    <n v="0"/>
    <n v="1"/>
    <n v="0"/>
    <n v="37500"/>
    <n v="75000"/>
    <n v="112500"/>
    <n v="150000"/>
    <n v="187500"/>
    <n v="75000"/>
    <n v="37500"/>
    <n v="37500"/>
    <n v="37500"/>
    <n v="0"/>
    <n v="0"/>
    <n v="750000"/>
    <n v="225000"/>
  </r>
  <r>
    <s v="C.NG.PAE.DF.18.001"/>
    <s v="HYDRAULIC MOBILE COMPRESSOR SCISSOR"/>
    <s v="C.NG.PAE.DF.18.001"/>
    <s v=" Hydraulic mobile compact scissor "/>
    <s v="IRETI OMOTOSO"/>
    <s v="PRODUCTION"/>
    <n v="13203"/>
    <n v="132"/>
    <s v="OF-E&amp;M"/>
    <s v="BASE JV"/>
    <s v="PRODUCTION"/>
    <s v="PRODUCTION"/>
    <x v="2"/>
    <s v="Asset Management Integration Lead"/>
    <s v="ADEDIRAN, ADEWALE"/>
    <s v="eziokwu.abiagom@shell.com"/>
    <x v="1"/>
    <s v="CAPEX"/>
    <m/>
    <m/>
    <m/>
    <s v="C_OGIS_ES1_A05"/>
    <m/>
    <m/>
    <m/>
    <n v="0"/>
    <n v="0"/>
    <n v="0"/>
    <n v="20000"/>
    <n v="20000"/>
    <n v="0"/>
    <n v="20000"/>
    <n v="20000"/>
    <n v="0"/>
    <m/>
    <n v="0"/>
    <n v="20000"/>
    <n v="20000"/>
    <n v="0"/>
    <n v="20000"/>
    <n v="20000"/>
    <s v="Procurement of Hydraulic mobile compact scissor lifts at NUNR - for maintenenace of electrical light fittings at height"/>
    <m/>
    <m/>
    <m/>
    <m/>
    <m/>
    <m/>
    <m/>
    <m/>
    <m/>
    <m/>
    <m/>
    <m/>
    <n v="0"/>
    <n v="0"/>
    <n v="0.1"/>
    <n v="0.1"/>
    <n v="0.2"/>
    <n v="0.2"/>
    <n v="0.2"/>
    <n v="0.1"/>
    <n v="0.1"/>
    <n v="0"/>
    <n v="0"/>
    <n v="0"/>
    <n v="1"/>
    <n v="0"/>
    <n v="0"/>
    <n v="2000"/>
    <n v="2000"/>
    <n v="4000"/>
    <n v="4000"/>
    <n v="4000"/>
    <n v="2000"/>
    <n v="2000"/>
    <n v="0"/>
    <n v="0"/>
    <n v="0"/>
    <n v="20000"/>
    <n v="6000"/>
  </r>
  <r>
    <s v="C.NG.PAE.DF.18.002"/>
    <s v="LAND WELL HEADS FENCING"/>
    <s v="C.NG.PAE.DF.18.002"/>
    <s v="LAND WELL HEADS FENCING"/>
    <s v="IRETI OMOTOSO"/>
    <s v="PRODUCTION"/>
    <n v="13203"/>
    <n v="132"/>
    <s v="OF-E&amp;M"/>
    <s v="BASE JV"/>
    <s v="PRODUCTION"/>
    <s v="PRODUCTION"/>
    <x v="1"/>
    <s v="Asset Management Integration Lead"/>
    <s v="ADEDIRAN, ADEWALE"/>
    <s v="ruth.oluwole@shell.com"/>
    <x v="1"/>
    <s v="CAPEX"/>
    <m/>
    <m/>
    <m/>
    <s v="C_INCR_SE2_A03"/>
    <m/>
    <m/>
    <m/>
    <n v="0"/>
    <n v="0"/>
    <n v="68140050"/>
    <n v="65115"/>
    <n v="288525"/>
    <n v="68140050"/>
    <n v="65115"/>
    <n v="288525"/>
    <n v="0"/>
    <m/>
    <n v="68140050"/>
    <n v="65114.999999999993"/>
    <n v="288525"/>
    <n v="68140050"/>
    <n v="65114.999999999993"/>
    <n v="288525"/>
    <s v="Wellhead Location Fencing of 8 wellheads in Land East"/>
    <m/>
    <m/>
    <m/>
    <m/>
    <m/>
    <m/>
    <m/>
    <m/>
    <m/>
    <m/>
    <m/>
    <m/>
    <n v="0"/>
    <n v="0"/>
    <n v="0.1"/>
    <n v="0.1"/>
    <n v="0.2"/>
    <n v="0.2"/>
    <n v="0.2"/>
    <n v="0.1"/>
    <n v="0.1"/>
    <n v="0"/>
    <n v="0"/>
    <n v="0"/>
    <n v="1"/>
    <n v="0"/>
    <n v="0"/>
    <n v="28852.5"/>
    <n v="28852.5"/>
    <n v="57705"/>
    <n v="57705"/>
    <n v="57705"/>
    <n v="28852.5"/>
    <n v="28852.5"/>
    <n v="0"/>
    <n v="0"/>
    <n v="0"/>
    <n v="288525"/>
    <n v="86557.5"/>
  </r>
  <r>
    <s v="C.NG.PAE.DF.18.003"/>
    <s v="CONSTRUCTION OF FIRE BREAKS"/>
    <s v="C.NG.PAE.DF.18.003"/>
    <s v="CONSTRUCTION OF FIRE BREAKS"/>
    <s v="IRETI OMOTOSO"/>
    <s v="PRODUCTION"/>
    <n v="13203"/>
    <n v="132"/>
    <s v="OF-E&amp;M"/>
    <s v="BASE JV"/>
    <s v="PRODUCTION"/>
    <s v="PRODUCTION"/>
    <x v="1"/>
    <s v="Asset Management Integration Lead"/>
    <s v="ADEDIRAN, ADEWALE"/>
    <s v="ruth.oluwole@shell.com"/>
    <x v="1"/>
    <s v="CAPEX"/>
    <m/>
    <m/>
    <m/>
    <s v="C_OKOL_ELL_A10"/>
    <m/>
    <m/>
    <m/>
    <n v="0"/>
    <n v="0"/>
    <n v="38689250"/>
    <n v="35275"/>
    <n v="162125"/>
    <n v="38689250"/>
    <n v="35275"/>
    <n v="162125"/>
    <n v="0"/>
    <m/>
    <n v="38689250"/>
    <n v="35275"/>
    <n v="162125"/>
    <n v="38689250"/>
    <n v="35275"/>
    <n v="162125"/>
    <s v="Firebreak upgrade and construction at various Land East Facilites"/>
    <m/>
    <m/>
    <m/>
    <m/>
    <m/>
    <m/>
    <m/>
    <m/>
    <m/>
    <m/>
    <m/>
    <m/>
    <n v="0"/>
    <n v="0"/>
    <n v="0.1"/>
    <n v="0.1"/>
    <n v="0.2"/>
    <n v="0.2"/>
    <n v="0.2"/>
    <n v="0.1"/>
    <n v="0.1"/>
    <n v="0"/>
    <n v="0"/>
    <n v="0"/>
    <n v="1"/>
    <n v="0"/>
    <n v="0"/>
    <n v="16212.5"/>
    <n v="16212.5"/>
    <n v="32425"/>
    <n v="32425"/>
    <n v="32425"/>
    <n v="16212.5"/>
    <n v="16212.5"/>
    <n v="0"/>
    <n v="0"/>
    <n v="0"/>
    <n v="162125"/>
    <n v="48637.5"/>
  </r>
  <r>
    <s v="C.NG.PAE.DF.18.004"/>
    <s v="Upgrade of the control unit at Afam V"/>
    <s v="C.NG.PAE.DF.18.004"/>
    <s v="Upgrade of the control unit at Afam V"/>
    <s v="IRETI OMOTOSO"/>
    <s v="PRODUCTION"/>
    <n v="13304"/>
    <n v="133"/>
    <s v="GAS"/>
    <s v="BASE JV"/>
    <s v="PRODUCTION"/>
    <s v="PRODUCTION"/>
    <x v="1"/>
    <s v="Asset Management Integration Lead"/>
    <s v="ADEDIRAN, ADEWALE"/>
    <s v="soba.osuji-bells@shell.com"/>
    <x v="1"/>
    <s v="CAPEX"/>
    <m/>
    <m/>
    <m/>
    <s v="C_OKOL_ELL_A35"/>
    <m/>
    <m/>
    <m/>
    <n v="0"/>
    <n v="0"/>
    <n v="67100000"/>
    <n v="330000"/>
    <n v="550000"/>
    <n v="67100000"/>
    <n v="330000"/>
    <n v="550000"/>
    <n v="0"/>
    <m/>
    <n v="67100000"/>
    <n v="330000"/>
    <n v="550000"/>
    <n v="67100000"/>
    <n v="330000"/>
    <n v="550000"/>
    <s v="N/A"/>
    <m/>
    <m/>
    <m/>
    <m/>
    <m/>
    <m/>
    <m/>
    <m/>
    <m/>
    <m/>
    <m/>
    <m/>
    <n v="0"/>
    <n v="0"/>
    <n v="0.1"/>
    <n v="0.1"/>
    <n v="0.2"/>
    <n v="0.2"/>
    <n v="0.2"/>
    <n v="0.1"/>
    <n v="0.1"/>
    <n v="0"/>
    <n v="0"/>
    <n v="0"/>
    <n v="1"/>
    <n v="0"/>
    <n v="0"/>
    <n v="55000"/>
    <n v="55000"/>
    <n v="110000"/>
    <n v="110000"/>
    <n v="110000"/>
    <n v="55000"/>
    <n v="55000"/>
    <n v="0"/>
    <n v="0"/>
    <n v="0"/>
    <n v="550000"/>
    <n v="165000"/>
  </r>
  <r>
    <s v="C.NG.PAE.DF.18.006"/>
    <s v="OKOLOMA CCTV"/>
    <s v="C.NG.PAE.DF.18.006"/>
    <s v="OKOLOMA CCTV"/>
    <s v="IRETI OMOTOSO"/>
    <s v="PRODUCTION"/>
    <n v="13204"/>
    <n v="132"/>
    <s v="OF-MTCE"/>
    <s v="BASE JV"/>
    <s v="PRODUCTION"/>
    <s v="PRODUCTION"/>
    <x v="1"/>
    <s v="Asset Management Integration Lead"/>
    <s v="ADEDIRAN, ADEWALE"/>
    <s v="pius.adegoke@shell.com"/>
    <x v="1"/>
    <s v="CAPEX"/>
    <m/>
    <m/>
    <m/>
    <s v="C_OKOL_ELL_A37"/>
    <m/>
    <m/>
    <m/>
    <n v="0"/>
    <n v="0"/>
    <n v="32940000"/>
    <n v="162000"/>
    <n v="270000"/>
    <n v="32940000"/>
    <n v="162000"/>
    <n v="270000"/>
    <n v="0"/>
    <m/>
    <n v="32940000"/>
    <n v="162000"/>
    <n v="270000"/>
    <n v="32940000"/>
    <n v="162000"/>
    <n v="270000"/>
    <s v="Okoloma CCTV Completion_x000a_Procurement of Equipment &amp; Accessories -_x000a_Design Engineering, Installation and Commissioning"/>
    <m/>
    <m/>
    <m/>
    <m/>
    <m/>
    <m/>
    <m/>
    <m/>
    <m/>
    <m/>
    <m/>
    <m/>
    <n v="0"/>
    <n v="0"/>
    <n v="0.1"/>
    <n v="0.1"/>
    <n v="0.2"/>
    <n v="0.2"/>
    <n v="0.2"/>
    <n v="0.1"/>
    <n v="0.1"/>
    <n v="0"/>
    <n v="0"/>
    <n v="0"/>
    <n v="1"/>
    <n v="0"/>
    <n v="0"/>
    <n v="27000"/>
    <n v="27000"/>
    <n v="54000"/>
    <n v="54000"/>
    <n v="54000"/>
    <n v="27000"/>
    <n v="27000"/>
    <n v="0"/>
    <n v="0"/>
    <n v="0"/>
    <n v="270000"/>
    <n v="81000"/>
  </r>
  <r>
    <s v="C.NG.PAE.DF.18.007"/>
    <s v="LAND EAST  ELECTRIC MOTORS"/>
    <s v="C.NG.PAE.DF.18.007"/>
    <s v="LAND EAST  ELECTRIC MOTORS"/>
    <s v="IRETI OMOTOSO"/>
    <s v="PRODUCTION"/>
    <n v="13204"/>
    <n v="132"/>
    <s v="OF-MTCE"/>
    <s v="BASE JV"/>
    <s v="PRODUCTION"/>
    <s v="PRODUCTION"/>
    <x v="1"/>
    <s v="Asset Management Integration Lead"/>
    <s v="ADEDIRAN, ADEWALE"/>
    <s v="soba.osuji-bells@shell.com"/>
    <x v="1"/>
    <s v="CAPEX"/>
    <m/>
    <m/>
    <m/>
    <s v="C_OKOL_ELL_A38"/>
    <m/>
    <m/>
    <m/>
    <n v="0"/>
    <n v="0"/>
    <n v="6100000"/>
    <n v="130000"/>
    <n v="150000"/>
    <n v="6100000"/>
    <n v="130000"/>
    <n v="150000"/>
    <n v="0"/>
    <m/>
    <n v="6100000"/>
    <n v="130000"/>
    <n v="150000"/>
    <n v="6100000"/>
    <n v="130000"/>
    <n v="150000"/>
    <s v="Procurement of  3 pcs Electric motors"/>
    <m/>
    <m/>
    <m/>
    <m/>
    <m/>
    <m/>
    <m/>
    <m/>
    <m/>
    <m/>
    <m/>
    <m/>
    <n v="0"/>
    <n v="0"/>
    <n v="0.1"/>
    <n v="0.1"/>
    <n v="0.2"/>
    <n v="0.2"/>
    <n v="0.2"/>
    <n v="0.1"/>
    <n v="0.1"/>
    <n v="0"/>
    <n v="0"/>
    <n v="0"/>
    <n v="1"/>
    <n v="0"/>
    <n v="0"/>
    <n v="15000"/>
    <n v="15000"/>
    <n v="30000"/>
    <n v="30000"/>
    <n v="30000"/>
    <n v="15000"/>
    <n v="15000"/>
    <n v="0"/>
    <n v="0"/>
    <n v="0"/>
    <n v="150000"/>
    <n v="45000"/>
  </r>
  <r>
    <s v="C.NG.PAE.DF.18.008"/>
    <s v="OKOLOMA HELIPAD"/>
    <s v="C.NG.PAE.DF.18.008"/>
    <s v="OKOLOMA HELIPAD"/>
    <s v="IRETI OMOTOSO"/>
    <s v="PRODUCTION"/>
    <n v="13204"/>
    <n v="132"/>
    <s v="OF-MTCE"/>
    <s v="BASE JV"/>
    <s v="PRODUCTION"/>
    <s v="PRODUCTION"/>
    <x v="1"/>
    <s v="Asset Management Integration Lead"/>
    <s v="ADEDIRAN, ADEWALE"/>
    <s v="ebere.onoh@shell.com"/>
    <x v="1"/>
    <s v="CAPEX"/>
    <m/>
    <m/>
    <m/>
    <s v="C_OKOL_ELL_A39"/>
    <m/>
    <m/>
    <m/>
    <n v="0"/>
    <n v="0"/>
    <n v="25925000"/>
    <n v="35000"/>
    <n v="120000"/>
    <n v="25925000"/>
    <n v="35000"/>
    <n v="120000"/>
    <n v="0"/>
    <m/>
    <n v="25925000"/>
    <n v="35000"/>
    <n v="120000"/>
    <n v="25925000"/>
    <n v="35000"/>
    <n v="120000"/>
    <s v="Re-build of Okoloma_Afam Helipad, Concreting of Afam Helipad walkway and Resurfacing of the Helipad "/>
    <m/>
    <m/>
    <m/>
    <m/>
    <m/>
    <m/>
    <m/>
    <m/>
    <m/>
    <m/>
    <m/>
    <m/>
    <n v="0"/>
    <n v="0"/>
    <n v="0.1"/>
    <n v="0.1"/>
    <n v="0.2"/>
    <n v="0.2"/>
    <n v="0.2"/>
    <n v="0.1"/>
    <n v="0.1"/>
    <n v="0"/>
    <n v="0"/>
    <n v="0"/>
    <n v="1"/>
    <n v="0"/>
    <n v="0"/>
    <n v="12000"/>
    <n v="12000"/>
    <n v="24000"/>
    <n v="24000"/>
    <n v="24000"/>
    <n v="12000"/>
    <n v="12000"/>
    <n v="0"/>
    <n v="0"/>
    <n v="0"/>
    <n v="120000"/>
    <n v="36000"/>
  </r>
  <r>
    <s v="C.NG.PAE.DF.18.009"/>
    <s v="UNDERWATER INSPECTION NUNRIVER"/>
    <s v="C.NG.PAE.DF.18.009"/>
    <s v="UNDERWATER INSPECTION NUNRIVER"/>
    <s v="IRETI OMOTOSO"/>
    <s v="PRODUCTION"/>
    <n v="13203"/>
    <n v="132"/>
    <s v="OF-E&amp;M"/>
    <s v="BASE JV"/>
    <s v="PRODUCTION"/>
    <s v="PRODUCTION"/>
    <x v="2"/>
    <s v="Asset Management Integration Lead"/>
    <s v="OLALEYE, OLAYEMI"/>
    <s v="KAMAR.LAWAL@SHELL.COM"/>
    <x v="1"/>
    <s v="CAPEX"/>
    <m/>
    <m/>
    <m/>
    <s v="C_OGIS_ELL_A18"/>
    <m/>
    <m/>
    <m/>
    <n v="0"/>
    <n v="0"/>
    <n v="58560000"/>
    <n v="288000"/>
    <n v="480000"/>
    <n v="45676800"/>
    <n v="230400"/>
    <n v="380160"/>
    <n v="-99840"/>
    <s v="Cost optimzation"/>
    <n v="58560000"/>
    <n v="288000"/>
    <n v="480000.00000000006"/>
    <n v="58560000"/>
    <n v="288000"/>
    <n v="480000"/>
    <s v="Nun river FLB Jetty pilled and FS underdeck repair. @$483k. _x000a__x000a_Total = F$483k"/>
    <m/>
    <m/>
    <m/>
    <m/>
    <m/>
    <m/>
    <m/>
    <m/>
    <m/>
    <m/>
    <m/>
    <m/>
    <n v="0"/>
    <n v="0"/>
    <n v="0"/>
    <n v="0"/>
    <n v="1"/>
    <n v="0"/>
    <n v="0"/>
    <n v="0"/>
    <n v="0"/>
    <n v="0"/>
    <n v="0"/>
    <n v="0"/>
    <n v="1"/>
    <n v="0"/>
    <n v="0"/>
    <n v="0"/>
    <n v="0"/>
    <n v="480000"/>
    <n v="0"/>
    <n v="0"/>
    <n v="0"/>
    <n v="0"/>
    <n v="0"/>
    <n v="0"/>
    <n v="0"/>
    <n v="480000"/>
    <n v="144000"/>
  </r>
  <r>
    <s v="C.NG.PAE.DF.18.011"/>
    <s v="MAJOR OVERHAUL OF CRUDE OIL PUMPS - LAND EAST"/>
    <s v="C.NG.PBW.DF.18.011"/>
    <s v="MAJOR OVERHAUL OF CRUDE OIL PUMPS - LAND EAST"/>
    <s v="IRETI OMOTOSO"/>
    <s v="PRODUCTION"/>
    <n v="13203"/>
    <n v="132"/>
    <s v="OF-E&amp;M"/>
    <s v="BASE JV"/>
    <s v="PRODUCTION"/>
    <s v="PRODUCTION"/>
    <x v="1"/>
    <s v="Asset Management Integration Lead"/>
    <s v="OLALEYE, OLAYEMI"/>
    <s v="COLLINS.IYOLOMA@SHELL.COM"/>
    <x v="1"/>
    <s v="CAPEX"/>
    <m/>
    <m/>
    <m/>
    <s v="C_FORT_WST_A08"/>
    <m/>
    <m/>
    <m/>
    <n v="0"/>
    <n v="0"/>
    <n v="134200000"/>
    <n v="660000"/>
    <n v="1100000"/>
    <n v="107360000"/>
    <n v="660000"/>
    <n v="1012000"/>
    <n v="-88000"/>
    <s v="Cost optimzation"/>
    <n v="134200000"/>
    <n v="660000"/>
    <n v="1099999.9999999998"/>
    <n v="134200000"/>
    <n v="660000"/>
    <n v="1100000"/>
    <s v="_x000a_5 units  Crude oil Pumpset  MOH (G342&amp;D225) @ $220k each ie (N13,420,000 &amp; $176K) per unit.  Agbd1 EP3, Obgb FS EP3;  Agbd2 EP1;  Imo1 EP 7 &amp; Ahia EP1 ._x000a_Total - F$1,100K"/>
    <m/>
    <m/>
    <m/>
    <m/>
    <m/>
    <m/>
    <m/>
    <m/>
    <m/>
    <m/>
    <m/>
    <m/>
    <n v="0"/>
    <n v="0"/>
    <n v="0"/>
    <n v="0.1"/>
    <n v="0.2"/>
    <n v="0.2"/>
    <n v="0.2"/>
    <n v="0.2"/>
    <n v="0.1"/>
    <n v="0"/>
    <n v="0"/>
    <n v="0"/>
    <n v="0.99999999999999989"/>
    <n v="0"/>
    <n v="0"/>
    <n v="0"/>
    <n v="110000"/>
    <n v="220000"/>
    <n v="220000"/>
    <n v="220000"/>
    <n v="220000"/>
    <n v="110000"/>
    <n v="0"/>
    <n v="0"/>
    <n v="0"/>
    <n v="1100000"/>
    <n v="330000"/>
  </r>
  <r>
    <s v="C.NG.PAE.DF.18.012"/>
    <s v="MAJOR OVERHAUL OF CRUDE OIL PUMPS - LAND CENTRAL"/>
    <s v="C.NG.PBW.DF.18.012"/>
    <s v="MAJOR OVERHAUL OF CRUDE OIL PUMPS - LAND CENTRAL"/>
    <s v="IRETI OMOTOSO"/>
    <s v="PRODUCTION"/>
    <n v="13203"/>
    <n v="132"/>
    <s v="OF-E&amp;M"/>
    <s v="BASE JV"/>
    <s v="PRODUCTION"/>
    <s v="PRODUCTION"/>
    <x v="2"/>
    <s v="Asset Management Integration Lead"/>
    <s v="OLALEYE, OLAYEMI"/>
    <s v="COLLINS.IYOLOMA@SHELL.COM"/>
    <x v="1"/>
    <s v="CAPEX"/>
    <m/>
    <m/>
    <m/>
    <s v="C_FORT_WST_A08"/>
    <m/>
    <m/>
    <m/>
    <n v="0"/>
    <n v="0"/>
    <n v="72468000"/>
    <n v="356400"/>
    <n v="594000"/>
    <n v="57974400"/>
    <n v="356400"/>
    <n v="546480"/>
    <n v="-47520"/>
    <s v="Cost optimzation"/>
    <n v="72468000"/>
    <n v="356400.00000000023"/>
    <n v="594000.00000000023"/>
    <n v="72468000"/>
    <n v="356400.00000000023"/>
    <n v="594000.00000000023"/>
    <s v="NunR EP 1 &amp;2 (G3412 &amp;Sulzer 9stage SUME) @ $297k per unit  ie (18117000 &amp; $237.6K) Sub total =$594K_x000a__x000a_Grand Total - F$594K_x000a_"/>
    <m/>
    <m/>
    <m/>
    <m/>
    <m/>
    <m/>
    <m/>
    <m/>
    <m/>
    <m/>
    <m/>
    <m/>
    <n v="0"/>
    <n v="0"/>
    <n v="0.1"/>
    <n v="0.2"/>
    <n v="0.2"/>
    <n v="0.2"/>
    <n v="0.2"/>
    <n v="0.1"/>
    <n v="0"/>
    <n v="0"/>
    <n v="0"/>
    <n v="0"/>
    <n v="0.99999999999999989"/>
    <n v="0"/>
    <n v="0"/>
    <n v="59400"/>
    <n v="118800"/>
    <n v="118800"/>
    <n v="118800"/>
    <n v="118800"/>
    <n v="59400"/>
    <n v="0"/>
    <n v="0"/>
    <n v="0"/>
    <n v="0"/>
    <n v="594000"/>
    <n v="178200"/>
  </r>
  <r>
    <s v="C.NG.PAE.DF.18.013"/>
    <s v="LAND MULTISTAGE AIR COMPRESSOR  OVERHAUL"/>
    <s v="C.NG.PAE.DF.18.013"/>
    <s v="LAND MULTISTAGE AIR COMPRESSOR  OVERHAUL"/>
    <s v="IRETI OMOTOSO"/>
    <s v="PRODUCTION"/>
    <n v="13303"/>
    <n v="133"/>
    <s v="GAS"/>
    <s v="BASE JV"/>
    <s v="PRODUCTION"/>
    <s v="PRODUCTION"/>
    <x v="1"/>
    <s v="Asset Management Integration Lead"/>
    <s v="OLALEYE, OLAYEMI"/>
    <s v="COLLINS.IYOLOMA@SHELL.COM"/>
    <x v="1"/>
    <s v="CAPEX"/>
    <m/>
    <m/>
    <m/>
    <s v="C_INCR_ELL_A06"/>
    <m/>
    <m/>
    <m/>
    <n v="0"/>
    <n v="0"/>
    <n v="10980000"/>
    <n v="54000"/>
    <n v="90000"/>
    <n v="10980000"/>
    <n v="54000"/>
    <n v="90000"/>
    <n v="0"/>
    <n v="0"/>
    <n v="10980000"/>
    <n v="54000"/>
    <n v="90000"/>
    <n v="10980000"/>
    <n v="54000"/>
    <n v="90000"/>
    <s v="1 unit Overhaul  of Okoloma GP Boge Air Compressor  @ F$90 ( N5,490,000 &amp; $72K) per unit."/>
    <m/>
    <m/>
    <m/>
    <m/>
    <m/>
    <m/>
    <m/>
    <m/>
    <m/>
    <m/>
    <m/>
    <m/>
    <n v="0"/>
    <n v="0"/>
    <n v="0.3"/>
    <n v="0.3"/>
    <n v="0.1"/>
    <n v="0.3"/>
    <n v="0"/>
    <n v="0"/>
    <n v="0"/>
    <n v="0"/>
    <n v="0"/>
    <n v="0"/>
    <n v="1"/>
    <n v="0"/>
    <n v="0"/>
    <n v="27000"/>
    <n v="27000"/>
    <n v="9000"/>
    <n v="27000"/>
    <n v="0"/>
    <n v="0"/>
    <n v="0"/>
    <n v="0"/>
    <n v="0"/>
    <n v="0"/>
    <n v="90000"/>
    <n v="27000"/>
  </r>
  <r>
    <s v="C.NG.PAE.DF.18.015"/>
    <s v="LAND EAST GAS PLANT PROCESS PUMPS"/>
    <s v="C.NG.PAE.DF.18.015"/>
    <s v="LAND EAST GAS PLANT PROCESS PUMPS"/>
    <s v="IRETI OMOTOSO"/>
    <s v="PRODUCTION"/>
    <n v="13203"/>
    <n v="132"/>
    <s v="OF-E&amp;M"/>
    <s v="BASE JV"/>
    <s v="PRODUCTION"/>
    <s v="PRODUCTION"/>
    <x v="1"/>
    <s v="Asset Management Integration Lead"/>
    <s v="OLALEYE, OLAYEMI"/>
    <s v="COLLINS.IYOLOMA@SHELL.COM"/>
    <x v="1"/>
    <s v="CAPEX"/>
    <m/>
    <m/>
    <m/>
    <s v="C_INCR_ELL_A04"/>
    <m/>
    <m/>
    <m/>
    <n v="0"/>
    <n v="0"/>
    <n v="109800000"/>
    <n v="540000"/>
    <n v="900000"/>
    <n v="87840000"/>
    <n v="540000"/>
    <n v="828000"/>
    <n v="-72000"/>
    <s v="Cost optimzation"/>
    <n v="109800000"/>
    <n v="540000"/>
    <n v="900000"/>
    <n v="109800000"/>
    <n v="540000"/>
    <n v="900000"/>
    <s v="3 units Overhaul  Okoloma GP condensate export (Flow Serve) P5201 A&amp; D P52101 A&amp;D @$250k  and Okol GP transfer pump @150k each ie (N9,150,000 &amp; $120k) per unit . Sub total ($450)_x000a_I unit Ogb NAG condensate Pump A @$100K each.  Ie (N6,100,000 &amp; $80K) per unit._x000a_Grand Total $750K_x000a__x000a_Gbaran Ubie Plant Process Pump MOH on P5502 @ $150K each ie  (N9,150,000 &amp; $120k) per unit_x000a__x000a_Total - F$150K"/>
    <m/>
    <m/>
    <m/>
    <m/>
    <m/>
    <m/>
    <m/>
    <m/>
    <m/>
    <m/>
    <m/>
    <m/>
    <n v="0"/>
    <n v="0"/>
    <n v="0.2"/>
    <n v="0.2"/>
    <n v="0.2"/>
    <n v="0.2"/>
    <n v="0.2"/>
    <n v="0"/>
    <n v="0"/>
    <n v="0"/>
    <n v="0"/>
    <n v="0"/>
    <n v="1"/>
    <n v="0"/>
    <n v="0"/>
    <n v="180000"/>
    <n v="180000"/>
    <n v="180000"/>
    <n v="180000"/>
    <n v="180000"/>
    <n v="0"/>
    <n v="0"/>
    <n v="0"/>
    <n v="0"/>
    <n v="0"/>
    <n v="900000"/>
    <n v="270000"/>
  </r>
  <r>
    <s v="C.NG.PAE.DF.18.063"/>
    <s v="LAND OIL  MAJOR OVERHAUL OF GENERATORS "/>
    <s v="C.NG.PAE.DF.18.063"/>
    <s v="LAND OIL  MAJOR OVERHAUL OF GENERATORS "/>
    <s v="IRETI OMOTOSO"/>
    <s v="PRODUCTION"/>
    <n v="13203"/>
    <n v="132"/>
    <s v="OF-E&amp;M"/>
    <s v="BASE JV"/>
    <s v="PRODUCTION"/>
    <s v="PRODUCTION"/>
    <x v="1"/>
    <s v="Asset Management Integration Lead"/>
    <s v="OLALEYE, OLAYEMI"/>
    <s v="COLLINS.IYOLOMA@SHELL.COM"/>
    <x v="1"/>
    <s v="CAPEX"/>
    <m/>
    <m/>
    <m/>
    <s v="C_OKOL_ELL_A08"/>
    <m/>
    <m/>
    <m/>
    <n v="0"/>
    <n v="0"/>
    <n v="30500000"/>
    <n v="150000"/>
    <n v="250000"/>
    <n v="30500000"/>
    <n v="150000"/>
    <n v="250000"/>
    <n v="0"/>
    <n v="0"/>
    <n v="30500000"/>
    <n v="150000"/>
    <n v="250000"/>
    <n v="30500000"/>
    <n v="150000"/>
    <n v="250000"/>
    <s v="Imo River 2  G3512 MOH :$250k ie (N15,250,000 &amp; $200K)_x000a_Total - F$250K"/>
    <m/>
    <m/>
    <m/>
    <m/>
    <m/>
    <m/>
    <m/>
    <m/>
    <m/>
    <m/>
    <m/>
    <m/>
    <n v="0"/>
    <n v="0"/>
    <n v="0"/>
    <n v="0"/>
    <n v="0.8"/>
    <n v="0"/>
    <n v="0.2"/>
    <n v="0"/>
    <n v="0"/>
    <n v="0"/>
    <n v="0"/>
    <n v="0"/>
    <n v="1"/>
    <n v="0"/>
    <n v="0"/>
    <n v="0"/>
    <n v="0"/>
    <n v="200000"/>
    <n v="0"/>
    <n v="50000"/>
    <n v="0"/>
    <n v="0"/>
    <n v="0"/>
    <n v="0"/>
    <n v="0"/>
    <n v="250000"/>
    <n v="75000"/>
  </r>
  <r>
    <s v="C.NG.PAE.DF.18.064"/>
    <s v="Utility Vessel Upgrade"/>
    <s v="C.NG.PAE.DF.18.064"/>
    <s v="Utility Vessel Upgrade"/>
    <s v="IRETI OMOTOSO"/>
    <s v="PRODUCTION"/>
    <n v="13206"/>
    <n v="132"/>
    <s v="OF-E&amp;M"/>
    <s v="BASE JV"/>
    <s v="PRODUCTION"/>
    <s v="PRODUCTION"/>
    <x v="2"/>
    <s v="Asset Management Integration Lead"/>
    <s v="OLALEYE, OLAYEMI"/>
    <s v="COLLINS.IYOLOMA@SHELL.COM"/>
    <x v="1"/>
    <s v="CAPEX"/>
    <m/>
    <m/>
    <m/>
    <s v="C_OKOL_ELL_A09"/>
    <m/>
    <m/>
    <m/>
    <n v="0"/>
    <n v="0"/>
    <n v="12200000"/>
    <n v="60000"/>
    <n v="100000"/>
    <n v="12200000"/>
    <n v="60000"/>
    <n v="100000"/>
    <n v="0"/>
    <n v="0"/>
    <n v="12200000"/>
    <n v="60000"/>
    <n v="100000"/>
    <n v="12200000"/>
    <n v="60000"/>
    <n v="100000"/>
    <s v="EPF Utility Air Vessel procurement and installation @ $97K each ie (N5,917,000  &amp; $77.6)_x000a_Total -F$97K"/>
    <m/>
    <m/>
    <m/>
    <m/>
    <m/>
    <m/>
    <m/>
    <m/>
    <m/>
    <m/>
    <m/>
    <m/>
    <n v="0"/>
    <n v="0"/>
    <n v="0"/>
    <n v="0"/>
    <n v="0.6"/>
    <n v="0.2"/>
    <n v="0"/>
    <n v="0.2"/>
    <n v="0"/>
    <n v="0"/>
    <n v="0"/>
    <n v="0"/>
    <n v="1"/>
    <n v="0"/>
    <n v="0"/>
    <n v="0"/>
    <n v="0"/>
    <n v="60000"/>
    <n v="20000"/>
    <n v="0"/>
    <n v="20000"/>
    <n v="0"/>
    <n v="0"/>
    <n v="0"/>
    <n v="0"/>
    <n v="100000"/>
    <n v="30000"/>
  </r>
  <r>
    <s v="C.NG.PAE.DF.18.067"/>
    <s v="GBARAN-UBIE DCS UPGRADE"/>
    <s v="C.NG.PAE.DF.18.067"/>
    <s v="GBARAN-UBIE DCS UPGRADE"/>
    <s v="IRETI OMOTOSO"/>
    <s v="PRODUCTION"/>
    <n v="13203"/>
    <n v="132"/>
    <s v="OF-E&amp;M"/>
    <s v="BASE JV"/>
    <s v="PRODUCTION"/>
    <s v="PRODUCTION"/>
    <x v="2"/>
    <s v="Asset Management Integration Lead"/>
    <s v="OLALEYE, OLAYEMI"/>
    <s v="COLLINS.IYOLOMA@SHELL.COM"/>
    <x v="1"/>
    <s v="CAPEX"/>
    <m/>
    <m/>
    <m/>
    <s v="C_INCR_ELL_A01"/>
    <m/>
    <m/>
    <m/>
    <n v="0"/>
    <n v="0"/>
    <n v="131773240.66"/>
    <n v="648065.11800000002"/>
    <n v="1080108.53"/>
    <n v="131773240.66"/>
    <n v="648065.11800000002"/>
    <n v="1080108.53"/>
    <n v="0"/>
    <n v="0"/>
    <n v="131773240.66000001"/>
    <n v="648065.11800000002"/>
    <n v="1080108.53"/>
    <n v="131773240.66000001"/>
    <n v="648065.11800000002"/>
    <n v="1080108.53"/>
    <s v="GBARAN-UBIE DCS UPGRADE_x000a_• DeltaV System Upgrade (Hardware &amp; Software)_x000a_- DeltaV System Upgrade to version 13.3 and_x000a_AMS (13.0)._x000a_- Hardware (Servers &amp; Workstations) Upgrade_x000a_- Software (Operating System) Upgrade to Windows 10 LTSB and Windows Server 2016 _x000a_- DeltaV 5 Year Guardian Support of DeltaV and AMS Suite for 7500DSTs &amp; 3000DSTs respectively licenses_x000a_Cost = F$462,020.43_x000a__x000a_• 2Y Operational Running spares (15pcs) = F$87,488.10_x000a__x000a_• FEED / Engineering Services &amp; Site Support / FAT / Commissioning _x000a_- DeltaV Database Migration to v13.3.1_x000a_- FAT_x000a_- Total Upgrade Assessment Effort (50 Mandays)_x000a_- Total Upgrade Testing/Qualification Effort (150 Mandays)_x000a_- Total On-site Implementation Effort (130 Mandays)_x000a_- Thirdparty Software Upgrade ( OPC Servers )_x000a_Cost = F$530,600_x000a_GRAND TOTAL = F$1,080,108.53"/>
    <m/>
    <m/>
    <m/>
    <m/>
    <m/>
    <m/>
    <m/>
    <m/>
    <m/>
    <m/>
    <m/>
    <m/>
    <n v="0"/>
    <n v="0"/>
    <n v="0.2"/>
    <n v="0.3"/>
    <n v="0.3"/>
    <n v="0.2"/>
    <n v="0"/>
    <n v="0"/>
    <n v="0"/>
    <n v="0"/>
    <n v="0"/>
    <n v="0"/>
    <n v="1"/>
    <n v="0"/>
    <n v="0"/>
    <n v="216021.70600000001"/>
    <n v="324032.55900000001"/>
    <n v="324032.55900000001"/>
    <n v="216021.70600000001"/>
    <n v="0"/>
    <n v="0"/>
    <n v="0"/>
    <n v="0"/>
    <n v="0"/>
    <n v="0"/>
    <n v="1080108.53"/>
    <n v="324032.55900000001"/>
  </r>
  <r>
    <s v="C.NG.PAE.DF.18.068"/>
    <s v="PROCESS AUTOMATION SYSTEM UPGRADE."/>
    <s v="C.NG.PAE.DF.18.068"/>
    <s v="PROCESS AUTOMATION SYSTEM UPGRADE."/>
    <s v="IRETI OMOTOSO"/>
    <s v="PRODUCTION"/>
    <n v="13203"/>
    <n v="132"/>
    <s v="OF-E&amp;M"/>
    <s v="BASE JV"/>
    <s v="PRODUCTION"/>
    <s v="PRODUCTION"/>
    <x v="1"/>
    <s v="Asset Management Integration Lead"/>
    <s v="OLALEYE, OLAYEMI"/>
    <s v="COLLINS.IYOLOMA@SHELL.COM"/>
    <x v="1"/>
    <s v="CAPEX"/>
    <m/>
    <m/>
    <m/>
    <s v="C_INCR_ELL_A01"/>
    <m/>
    <m/>
    <m/>
    <n v="0"/>
    <n v="0"/>
    <n v="121492581.26000002"/>
    <n v="597504.49799999991"/>
    <n v="995840.83"/>
    <n v="121492581.26000002"/>
    <n v="597504.49799999991"/>
    <n v="995840.83"/>
    <n v="0"/>
    <n v="0"/>
    <n v="121492581.26000002"/>
    <n v="597504.49799999991"/>
    <n v="995840.82999999984"/>
    <n v="38555922"/>
    <n v="180000"/>
    <n v="306412.85901639343"/>
    <s v="Upgrade of DeltaV DCS workstations and software at Obigbo Node AGG Facilities (AGBD AGG, IMOR AGG, OBGN AGG &amp; Sales manifold). _x000a_Total of 4 units._x000a_Cost of hardware and software per unit _x000a_F$ 181,051.56 + 5%VAT =   F$ 190,104.14_x000a_Subtotal = F$ 190,104.14 x 4 = F$ 760,416.55_x000a_Service Cost per unit_x000a_F$ 56,053.4 + 5% VAT = F$ 58,856.07_x000a_SubTotal = F$ 58,856.07 x 4 =  F$235,424.28_x000a__x000a_GRAND TOTAL = F$ 995,840.83"/>
    <m/>
    <m/>
    <m/>
    <m/>
    <m/>
    <m/>
    <m/>
    <m/>
    <m/>
    <m/>
    <m/>
    <m/>
    <n v="0"/>
    <n v="0"/>
    <n v="0.2"/>
    <n v="0.3"/>
    <n v="0.3"/>
    <n v="0.2"/>
    <n v="0"/>
    <n v="0"/>
    <n v="0"/>
    <n v="0"/>
    <n v="0"/>
    <n v="0"/>
    <n v="1"/>
    <n v="0"/>
    <n v="0"/>
    <n v="199168.166"/>
    <n v="298752.24899999995"/>
    <n v="298752.24899999995"/>
    <n v="199168.166"/>
    <n v="0"/>
    <n v="0"/>
    <n v="0"/>
    <n v="0"/>
    <n v="0"/>
    <n v="0"/>
    <n v="995840.82999999984"/>
    <n v="298752.24899999995"/>
  </r>
  <r>
    <s v="C.NG.PAE.DF.18.069"/>
    <s v="FISCAL &amp; CUSTODY TRANSFER METERING SYSTEM UPGRADE /EQUIPMENT RECERTIFICATION FOR GBARAN-UBIE"/>
    <s v="C.NG.PAE.DF.18.069"/>
    <s v="FISCAL &amp; CUSTODY TRANSFER METERING SYSTEM UPGRADE /EQUIPMENT RECERTIFICATION FOR GBARAN-UBIE"/>
    <s v="IRETI OMOTOSO"/>
    <s v="PRODUCTION"/>
    <n v="13203"/>
    <n v="132"/>
    <s v="OF-E&amp;M"/>
    <s v="BASE JV"/>
    <s v="PRODUCTION"/>
    <s v="PRODUCTION"/>
    <x v="2"/>
    <s v="Asset Management Integration Lead"/>
    <s v="OLALEYE, OLAYEMI"/>
    <s v="COLLINS.IYOLOMA@SHELL.COM"/>
    <x v="1"/>
    <s v="CAPEX"/>
    <m/>
    <m/>
    <m/>
    <s v="C_INCR_ELL_A01"/>
    <m/>
    <m/>
    <m/>
    <n v="0"/>
    <n v="0"/>
    <n v="70827100"/>
    <n v="348330"/>
    <n v="580550"/>
    <n v="70827100"/>
    <n v="348330"/>
    <n v="580550"/>
    <n v="0"/>
    <n v="0"/>
    <n v="70827100"/>
    <n v="348330"/>
    <n v="580550"/>
    <n v="70827100"/>
    <n v="348330"/>
    <n v="580550"/>
    <s v="METERING EQUIPMENT RECERTIFICATION/UPGRADE FOR GBARAN-UBIE_x000a_1. Upgrade of EPF gas export meter. Installation of flow computer, ticket printer and CCR field panel cabinet._x000a_Spares = F$ 108,000     Service = F$ 12,000_x000a_SubTotal = F$ 120,000_x000a_2. Replacement of EPF liquid export meter._x000a_Spares = F$ 49,500     Service = F$ 5,500_x000a_SubTotal = F$ 55,000_x000a_TOTAL = F$ 175,000._x000a__x000a_FISCAL &amp; CUSTODY METERING SYSTEM UPGRADE FOR GBARAN CPF_x000a_*Hardware &amp; Software Upgrade (including licenses) costs, Engineering Services (Engrg &amp; configuration, modifications, documentations, etc.) &amp; Project Services = $324,000.00 _x000a_*Commissioning spare parts = $12,200.00_x000a_*2 Year runnign spares = $23,850.00_x000a_*Change-over and Commissioning = $45,500.00_x000a_Total = $405550_x000a__x000a_GRAND TOTAL = F$580,550.00"/>
    <m/>
    <m/>
    <m/>
    <m/>
    <m/>
    <m/>
    <m/>
    <m/>
    <m/>
    <m/>
    <m/>
    <m/>
    <n v="0"/>
    <n v="0"/>
    <n v="0"/>
    <n v="0"/>
    <n v="0"/>
    <n v="0.3"/>
    <n v="0.2"/>
    <n v="0.1"/>
    <n v="0.3"/>
    <n v="0.1"/>
    <n v="0"/>
    <n v="0"/>
    <n v="0.99999999999999989"/>
    <n v="0"/>
    <n v="0"/>
    <n v="0"/>
    <n v="0"/>
    <n v="0"/>
    <n v="174165"/>
    <n v="116110"/>
    <n v="58055"/>
    <n v="174165"/>
    <n v="58055"/>
    <n v="0"/>
    <n v="0"/>
    <n v="580550"/>
    <n v="174165"/>
  </r>
  <r>
    <s v="C.NG.PAE.DF.18.070"/>
    <s v="FACILITY / PERIMETER LIGHT REVAMP"/>
    <s v="C.NG.PAE.DF.18.070"/>
    <s v="FACILITY / PERIMETER LIGHT REVAMP"/>
    <s v="IRETI OMOTOSO"/>
    <s v="PRODUCTION"/>
    <n v="13203"/>
    <n v="132"/>
    <s v="OF-E&amp;M"/>
    <s v="BASE JV"/>
    <s v="PRODUCTION"/>
    <s v="PRODUCTION"/>
    <x v="1"/>
    <s v="Asset Management Integration Lead"/>
    <s v="OLALEYE, OLAYEMI"/>
    <s v="COLLINS.IYOLOMA@SHELL.COM"/>
    <x v="1"/>
    <s v="CAPEX"/>
    <m/>
    <m/>
    <m/>
    <s v="C_INCR_ELL_A01"/>
    <m/>
    <m/>
    <m/>
    <n v="0"/>
    <n v="0"/>
    <n v="68686732"/>
    <n v="337803.6"/>
    <n v="563006"/>
    <n v="68686732"/>
    <n v="337803.6"/>
    <n v="563006"/>
    <n v="0"/>
    <n v="0"/>
    <n v="68686732"/>
    <n v="337803.6"/>
    <n v="563006"/>
    <n v="68686732"/>
    <n v="337803.6"/>
    <n v="563006"/>
    <s v="REHABILITATION OF PERIMETER / FACILITY LIGHTS 4 UNITS  @ RUMUAHIA FLB , OKOLOMA GP, AGBADA 1, &amp;  IMOR FLB  CEAG FITTINGS / ABACUS LIGHTS.   _x000a__x000a_40 FITTINGS PER FACILITY  @ F$ 1500 EACH  = F$ 60,000, _x000a__x000a_SERVICES &amp; FTO N3,125.000 EACH = N12,500,000._x000a_TOTAL F$ 280,0985 + 5% VAT = F$ 281,5032  _x000a__x000a_REHABILITATION OF PERIMETER / FACILITY LIGHTS 4 UNITS  @ Gbaran oil &amp; Nag, Kolocreek FS / FLB, _x000a_40FITTINGS PER FACILITY  @ F$ 1500 EACH  = F$ 60,000, _x000a__x000a_SERVICES &amp; FTO N3,125.000 EACH = N12,500,000._x000a_TOTAL F$ 280,0985 + 5% VAT = F$ 281,5032  "/>
    <m/>
    <m/>
    <m/>
    <m/>
    <m/>
    <m/>
    <m/>
    <m/>
    <m/>
    <m/>
    <m/>
    <m/>
    <n v="0.1"/>
    <n v="0.1"/>
    <n v="0.1"/>
    <n v="0.2"/>
    <n v="0.2"/>
    <n v="0.2"/>
    <n v="0.1"/>
    <n v="0"/>
    <n v="0"/>
    <n v="0"/>
    <n v="0"/>
    <n v="0"/>
    <n v="0.99999999999999989"/>
    <n v="56300.600000000006"/>
    <n v="56300.600000000006"/>
    <n v="56300.600000000006"/>
    <n v="112601.20000000001"/>
    <n v="112601.20000000001"/>
    <n v="112601.20000000001"/>
    <n v="56300.600000000006"/>
    <n v="0"/>
    <n v="0"/>
    <n v="0"/>
    <n v="0"/>
    <n v="0"/>
    <n v="563006"/>
    <n v="168901.8"/>
  </r>
  <r>
    <s v="C.NG.PAE.DF.18.071"/>
    <s v="UPS BATTERY  / CONTROL MODULE CHANGE OUT - LAND CENTRAL"/>
    <s v="C.NG.PAE.DF.18.071"/>
    <s v="UPS BATTERY  / CONTROL MODULE CHANGE OUT - LAND CENTRAL"/>
    <s v="IRETI OMOTOSO"/>
    <s v="PRODUCTION"/>
    <n v="13203"/>
    <n v="132"/>
    <s v="OF-E&amp;M"/>
    <s v="BASE JV"/>
    <s v="PRODUCTION"/>
    <s v="PRODUCTION"/>
    <x v="2"/>
    <s v="Asset Management Integration Lead"/>
    <s v="OLALEYE, OLAYEMI"/>
    <s v="COLLINS.IYOLOMA@SHELL.COM"/>
    <x v="1"/>
    <s v="CAPEX"/>
    <m/>
    <m/>
    <m/>
    <s v="C_INCR_ELL_A01"/>
    <m/>
    <m/>
    <m/>
    <n v="0"/>
    <n v="0"/>
    <n v="32985750"/>
    <n v="162225"/>
    <n v="270375"/>
    <n v="32985750"/>
    <n v="162225"/>
    <n v="270375"/>
    <n v="0"/>
    <n v="0"/>
    <n v="32985750"/>
    <n v="162225"/>
    <n v="270375"/>
    <n v="28060000"/>
    <n v="138000"/>
    <n v="230000"/>
    <s v="UPS BATTERY  CHANGEOUT  AT Gbaran Oil, &amp;  Koroama,_x000a_*Change out of 150 pcs of Batteries for UPV120V1 in Gbaran Oil @ F$1500/pcs = F$225,000.00 _x000a_*Changeout of 15pcs of Batteries for UPV150V1 in Koroama @ F$1500/pcs= F$22,500_x000a_*Installation / Commissioning Costs = F$10,000.00_x000a__x000a_Total = F$257,500 + 5% VAT = F$ 270,375"/>
    <m/>
    <m/>
    <m/>
    <m/>
    <m/>
    <m/>
    <m/>
    <m/>
    <m/>
    <m/>
    <m/>
    <m/>
    <n v="0.1"/>
    <n v="0.1"/>
    <n v="0.1"/>
    <n v="0.2"/>
    <n v="0.2"/>
    <n v="0.2"/>
    <n v="0.1"/>
    <n v="0"/>
    <n v="0"/>
    <n v="0"/>
    <n v="0"/>
    <n v="0"/>
    <n v="0.99999999999999989"/>
    <n v="27037.5"/>
    <n v="27037.5"/>
    <n v="27037.5"/>
    <n v="54075"/>
    <n v="54075"/>
    <n v="54075"/>
    <n v="27037.5"/>
    <n v="0"/>
    <n v="0"/>
    <n v="0"/>
    <n v="0"/>
    <n v="0"/>
    <n v="270375"/>
    <n v="81112.5"/>
  </r>
  <r>
    <s v="C.NG.PAE.DF.18.072"/>
    <s v="UPS BATTERY  / CONTROL MODULE CHANGE OUT - LAND EAST"/>
    <s v="C.NG.PAE.DF.18.072"/>
    <s v="UPS BATTERY  / CONTROL MODULE CHANGE OUT - LAND EAST"/>
    <s v="IRETI OMOTOSO"/>
    <s v="PRODUCTION"/>
    <n v="13203"/>
    <n v="132"/>
    <s v="OF-E&amp;M"/>
    <s v="BASE JV"/>
    <s v="PRODUCTION"/>
    <s v="PRODUCTION"/>
    <x v="1"/>
    <s v="Asset Management Integration Lead"/>
    <s v="OLALEYE, OLAYEMI"/>
    <s v="COLLINS.IYOLOMA@SHELL.COM"/>
    <x v="1"/>
    <s v="CAPEX"/>
    <m/>
    <m/>
    <m/>
    <s v="C_INCR_ELL_A01"/>
    <m/>
    <m/>
    <m/>
    <n v="0"/>
    <n v="0"/>
    <n v="6383894.0000000009"/>
    <n v="31396.199999999997"/>
    <n v="52327"/>
    <n v="6383894.0000000009"/>
    <n v="31396.199999999997"/>
    <n v="52327"/>
    <n v="0"/>
    <n v="0"/>
    <n v="6383894.0000000019"/>
    <n v="31396.199999999997"/>
    <n v="52327"/>
    <n v="6383894.0000000019"/>
    <n v="31396.199999999997"/>
    <n v="52327"/>
    <s v="UPS BATTERY CHANGEOUT  AT THE OBIGBO NAG STATION, &amp;  AGBADA AGG,_x000a__x000a_REPLACEMENT OF A BATTERY  @ F$400 EACH  X 50 PCS=  $20000 _x000a_REPLACEMENT AT OBG &amp; AGBA =  $20000 X 2 =  F$ 40000_x000a__x000a_ INSTALLATION / COMMISIONING  OF UNIT = N1,500,000 EACH = N3000000_x000a_Total = F$49,836 + 5% VAT = F$ 52327.8"/>
    <m/>
    <m/>
    <m/>
    <m/>
    <m/>
    <m/>
    <m/>
    <m/>
    <m/>
    <m/>
    <m/>
    <m/>
    <n v="0"/>
    <n v="0"/>
    <n v="0"/>
    <n v="0"/>
    <n v="0.3"/>
    <n v="0.3"/>
    <n v="0.4"/>
    <n v="0"/>
    <n v="0"/>
    <n v="0"/>
    <n v="0"/>
    <n v="0"/>
    <n v="1"/>
    <n v="0"/>
    <n v="0"/>
    <n v="0"/>
    <n v="0"/>
    <n v="15698.099999999999"/>
    <n v="15698.099999999999"/>
    <n v="20930.800000000003"/>
    <n v="0"/>
    <n v="0"/>
    <n v="0"/>
    <n v="0"/>
    <n v="0"/>
    <n v="52327"/>
    <n v="15698.099999999999"/>
  </r>
  <r>
    <s v="C.NG.PAE.DF.18.073"/>
    <s v="FIRE AND GAS SYSTEM UPGRADE."/>
    <s v="C.NG.PAE.DF.18.073"/>
    <s v="FIRE AND GAS SYSTEM UPGRADE."/>
    <s v="IRETI OMOTOSO"/>
    <s v="PRODUCTION"/>
    <n v="13203"/>
    <n v="132"/>
    <s v="OF-E&amp;M"/>
    <s v="BASE JV"/>
    <s v="PRODUCTION"/>
    <s v="PRODUCTION"/>
    <x v="1"/>
    <s v="Asset Management Integration Lead"/>
    <s v="OLALEYE, OLAYEMI"/>
    <s v="COLLINS.IYOLOMA@SHELL.COM"/>
    <x v="1"/>
    <s v="CAPEX"/>
    <m/>
    <m/>
    <m/>
    <s v="C_INCR_ELL_A01"/>
    <m/>
    <m/>
    <m/>
    <n v="0"/>
    <n v="0"/>
    <n v="30373145.620000001"/>
    <n v="149376.12599999999"/>
    <n v="248960.21"/>
    <n v="30373145.620000001"/>
    <n v="149376.12599999999"/>
    <n v="248960.21"/>
    <n v="0"/>
    <n v="0"/>
    <n v="30373145.620000001"/>
    <n v="149376.12599999999"/>
    <n v="248960.21000000002"/>
    <n v="30373145.620000001"/>
    <n v="149376.12599999999"/>
    <n v="248960.21"/>
    <s v="Upgrade of Obsolete workstations and software for F&amp;G systems at Obigbo Node AGG Facilities (AGBD AGG, IMOR AGG, OBGN AGG &amp; Sales manifold). _x000a_Total of 4 units._x000a_Cost of hardware and software per unit _x000a_F$ 45,262.89 (Ref. INTECH Proposal PS131209N2.02) + 5%VAT =   F$ 47,526.03_x000a_Subtotal = F$ 47,526.03 x 4 = F$ 190,104.14_x000a_Service Cost per unit_x000a_F$ 14,013.35 + 5% VAT = F$ 14,714.02_x000a_SubTotal = F$ 14,714.02 x 4 =  F$ 58,856.07_x000a__x000a_GRAND TOTAL = F$ 248,960.21"/>
    <m/>
    <m/>
    <m/>
    <m/>
    <m/>
    <m/>
    <m/>
    <m/>
    <m/>
    <m/>
    <m/>
    <m/>
    <n v="0.1"/>
    <n v="0.2"/>
    <n v="0.2"/>
    <n v="0.2"/>
    <n v="0.3"/>
    <n v="0"/>
    <n v="0"/>
    <n v="0"/>
    <n v="0"/>
    <n v="0"/>
    <n v="0"/>
    <n v="0"/>
    <n v="1"/>
    <n v="24896.021000000001"/>
    <n v="49792.042000000001"/>
    <n v="49792.042000000001"/>
    <n v="49792.042000000001"/>
    <n v="74688.062999999995"/>
    <n v="0"/>
    <n v="0"/>
    <n v="0"/>
    <n v="0"/>
    <n v="0"/>
    <n v="0"/>
    <n v="0"/>
    <n v="248960.21"/>
    <n v="74688.062999999995"/>
  </r>
  <r>
    <s v="C.NG.PAE.DF.18.074"/>
    <s v="LOW VOLTAGE DISTRIBUTION PANEL UPGRADE"/>
    <s v="C.NG.PAE.DF.18.074"/>
    <s v="LOW VOLTAGE DISTRIBUTION PANEL UPGRADE"/>
    <s v="IRETI OMOTOSO"/>
    <s v="PRODUCTION"/>
    <n v="13203"/>
    <n v="132"/>
    <s v="OF-E&amp;M"/>
    <s v="BASE JV"/>
    <s v="PRODUCTION"/>
    <s v="PRODUCTION"/>
    <x v="1"/>
    <s v="Asset Management Integration Lead"/>
    <s v="OLALEYE, OLAYEMI"/>
    <s v="COLLINS.IYOLOMA@SHELL.COM"/>
    <x v="1"/>
    <s v="CAPEX"/>
    <m/>
    <m/>
    <m/>
    <s v="C_INCR_ELL_A01"/>
    <m/>
    <m/>
    <m/>
    <n v="0"/>
    <n v="0"/>
    <n v="23309930"/>
    <n v="114639"/>
    <n v="191065"/>
    <n v="23309930"/>
    <n v="114639"/>
    <n v="191065"/>
    <n v="0"/>
    <n v="0"/>
    <n v="23309930"/>
    <n v="114639"/>
    <n v="191065"/>
    <n v="23309930"/>
    <n v="114639"/>
    <n v="191065"/>
    <s v="LOW VOLTAGE DISTRIBUTION PANEL UPGRADE  @ UMUECHEM FS,  OBELLE FS &amp;  RUMUEKPE FS,_x000a__x000a_ UPGRADE  OF  ONE UNIT @ F$50,000, each,= F$ 50,000_x000a_ SERVICES &amp; FTO @ N3,250,000 each, = N 9,750,000 _x000a_TOTAL F$ 181967.2 + 5 % VAT = F$ 191065.56"/>
    <m/>
    <m/>
    <m/>
    <m/>
    <m/>
    <m/>
    <m/>
    <m/>
    <m/>
    <m/>
    <m/>
    <m/>
    <n v="0"/>
    <n v="0.1"/>
    <n v="0.1"/>
    <n v="0.2"/>
    <n v="0.2"/>
    <n v="0.2"/>
    <n v="0.2"/>
    <n v="0"/>
    <n v="0"/>
    <n v="0"/>
    <n v="0"/>
    <n v="0"/>
    <n v="1"/>
    <n v="0"/>
    <n v="19106.5"/>
    <n v="19106.5"/>
    <n v="38213"/>
    <n v="38213"/>
    <n v="38213"/>
    <n v="38213"/>
    <n v="0"/>
    <n v="0"/>
    <n v="0"/>
    <n v="0"/>
    <n v="0"/>
    <n v="191065"/>
    <n v="57319.5"/>
  </r>
  <r>
    <s v="C.NG.PAE.DF.18.075"/>
    <s v="Air Operation UPS system machine replacement"/>
    <s v="C.NG.PAE.DF.18.075"/>
    <s v="Air Operation UPS system machine replacement"/>
    <s v="IRETI OMOTOSO"/>
    <s v="PRODUCTION"/>
    <n v="13203"/>
    <n v="132"/>
    <s v="OF-E&amp;M"/>
    <s v="BASE JV"/>
    <s v="PRODUCTION"/>
    <s v="PRODUCTION"/>
    <x v="2"/>
    <s v="Asset Management Integration Lead"/>
    <s v="OLALEYE, OLAYEMI"/>
    <s v="COLLINS.IYOLOMA@SHELL.COM"/>
    <x v="1"/>
    <s v="CAPEX"/>
    <m/>
    <m/>
    <m/>
    <s v="C_INCR_ELL_A01"/>
    <m/>
    <m/>
    <m/>
    <n v="0"/>
    <n v="0"/>
    <n v="18422000"/>
    <n v="90600"/>
    <n v="151000"/>
    <n v="18422000"/>
    <n v="90600"/>
    <n v="151000"/>
    <n v="0"/>
    <n v="0"/>
    <n v="18422000"/>
    <n v="90600"/>
    <n v="151000"/>
    <n v="18422000"/>
    <n v="90600"/>
    <n v="151000"/>
    <s v="Air Operation UPS system machine replacement. 75 pcs of Baatery at $1480 and UPS at $35,000 plus installation costs (F$5,000)._x000a_Total = F$151,000.00"/>
    <m/>
    <m/>
    <m/>
    <m/>
    <m/>
    <m/>
    <m/>
    <m/>
    <m/>
    <m/>
    <m/>
    <m/>
    <n v="0"/>
    <n v="0"/>
    <n v="0"/>
    <n v="0"/>
    <n v="0"/>
    <n v="0"/>
    <n v="0.3"/>
    <n v="0.4"/>
    <n v="0.3"/>
    <n v="0"/>
    <n v="0"/>
    <n v="0"/>
    <n v="1"/>
    <n v="0"/>
    <n v="0"/>
    <n v="0"/>
    <n v="0"/>
    <n v="0"/>
    <n v="0"/>
    <n v="45300"/>
    <n v="60400"/>
    <n v="45300"/>
    <n v="0"/>
    <n v="0"/>
    <n v="0"/>
    <n v="151000"/>
    <n v="45300"/>
  </r>
  <r>
    <s v="C.NG.PAE.DF.18.076"/>
    <s v="HP flare Tip Replacement"/>
    <s v="C.NG.PAE.DF.18.076"/>
    <s v="HP flare Tip Replacement"/>
    <s v="IRETI OMOTOSO"/>
    <s v="PRODUCTION"/>
    <n v="13310"/>
    <n v="133"/>
    <s v="GAS"/>
    <s v="BASE JV"/>
    <s v="PRODUCTION"/>
    <s v="PRODUCTION"/>
    <x v="1"/>
    <s v="Asset Management Integration Lead"/>
    <s v="OLALEYE, OLAYEMI"/>
    <s v="COLLINS.IYOLOMA@SHELL.COM"/>
    <x v="1"/>
    <s v="CAPEX"/>
    <m/>
    <m/>
    <m/>
    <s v="C_OKOL_ELL_A08"/>
    <m/>
    <m/>
    <m/>
    <n v="0"/>
    <n v="0"/>
    <n v="33550000"/>
    <n v="165000"/>
    <n v="275000"/>
    <n v="33550000"/>
    <n v="165000"/>
    <n v="275000"/>
    <n v="0"/>
    <n v="0"/>
    <n v="33550000"/>
    <n v="165000"/>
    <n v="275000"/>
    <n v="33550000"/>
    <n v="165000"/>
    <n v="275000"/>
    <s v="Gbaran Ubie HP flare tip procurement and installation @ $275K each ie (N16775000 $ $220K)_x000a_Total - F$275K"/>
    <m/>
    <m/>
    <m/>
    <m/>
    <m/>
    <m/>
    <m/>
    <m/>
    <m/>
    <m/>
    <m/>
    <m/>
    <n v="0"/>
    <n v="0"/>
    <n v="0"/>
    <n v="0"/>
    <n v="0"/>
    <n v="0.75"/>
    <n v="0"/>
    <n v="0"/>
    <n v="0.25"/>
    <n v="0"/>
    <n v="0"/>
    <n v="0"/>
    <n v="1"/>
    <n v="0"/>
    <n v="0"/>
    <n v="0"/>
    <n v="0"/>
    <n v="0"/>
    <n v="206250"/>
    <n v="0"/>
    <n v="0"/>
    <n v="68750"/>
    <n v="0"/>
    <n v="0"/>
    <n v="0"/>
    <n v="275000"/>
    <n v="82500"/>
  </r>
  <r>
    <s v="C.NG.PAE.DG.18.016"/>
    <s v="LAND AGG  MAJOR OVERHAUL OF GENERATORS "/>
    <s v="C.NG.PAE.DG.18.016"/>
    <s v="LAND AGG  MAJOR OVERHAUL OF GENERATORS "/>
    <s v="IRETI OMOTOSO"/>
    <s v="PRODUCTION"/>
    <n v="13303"/>
    <n v="133"/>
    <s v="GAS"/>
    <s v="BASE JV"/>
    <s v="PRODUCTION"/>
    <s v="PRODUCTION"/>
    <x v="1"/>
    <s v="Asset Management Integration Lead"/>
    <s v="OLALEYE, OLAYEMI"/>
    <s v="COLLINS.IYOLOMA@SHELL.COM"/>
    <x v="1"/>
    <s v="CAPEX"/>
    <m/>
    <m/>
    <m/>
    <s v="C_OKOL_ELL_A08"/>
    <m/>
    <m/>
    <m/>
    <n v="0"/>
    <n v="0"/>
    <n v="213500000"/>
    <n v="1050000"/>
    <n v="1750000"/>
    <n v="213500000"/>
    <n v="1050000"/>
    <n v="1750000"/>
    <n v="0"/>
    <n v="0"/>
    <n v="213500000"/>
    <n v="1050000"/>
    <n v="1750000.0000000002"/>
    <n v="213500000"/>
    <n v="1050000"/>
    <n v="1750000"/>
    <s v="4 units AGG &amp; NAG Generator MOH. Obigbo NAG G3512  MOH; EPC D3508 Generator;  Oguta D3412 &amp; Rumuahia D3412 @ $250k each. (N15,250,000 &amp; $200K) per unit._x000a_Total -F$1,000K_x000a__x000a_PROCUREMENT OF 1 no. G3516 (550KVA) Land East Domgas Facilities @ $750K each ie. (N45,750,000 &amp; $600K) - phased OP17 &amp; OP18_x000a_Total F$750K_x000a_"/>
    <m/>
    <m/>
    <m/>
    <m/>
    <m/>
    <m/>
    <m/>
    <m/>
    <m/>
    <m/>
    <m/>
    <m/>
    <n v="0"/>
    <n v="0.1"/>
    <n v="0.2"/>
    <n v="0.2"/>
    <n v="0.2"/>
    <n v="0.2"/>
    <n v="0.1"/>
    <n v="0"/>
    <n v="0"/>
    <n v="0"/>
    <n v="0"/>
    <n v="0"/>
    <n v="0.99999999999999989"/>
    <n v="0"/>
    <n v="175000"/>
    <n v="350000"/>
    <n v="350000"/>
    <n v="350000"/>
    <n v="350000"/>
    <n v="175000"/>
    <n v="0"/>
    <n v="0"/>
    <n v="0"/>
    <n v="0"/>
    <n v="0"/>
    <n v="1750000"/>
    <n v="525000"/>
  </r>
  <r>
    <s v="C.NG.PAE.DG.18.017"/>
    <s v="LAND AGG GAS GEN SCRUBBER REVAMP"/>
    <s v="C.NG.PAE.DG.18.017"/>
    <s v="LAND AGG GAS GEN SCRUBBER REVAMP"/>
    <s v="IRETI OMOTOSO"/>
    <s v="PRODUCTION"/>
    <n v="13303"/>
    <n v="133"/>
    <s v="GAS"/>
    <s v="BASE JV"/>
    <s v="PRODUCTION"/>
    <s v="PRODUCTION"/>
    <x v="1"/>
    <s v="Asset Management Integration Lead"/>
    <s v="OLALEYE, OLAYEMI"/>
    <s v="COLLINS.IYOLOMA@SHELL.COM"/>
    <x v="1"/>
    <s v="CAPEX"/>
    <m/>
    <m/>
    <m/>
    <s v="C_OKOL_ELL_A08"/>
    <m/>
    <m/>
    <m/>
    <n v="0"/>
    <n v="0"/>
    <n v="12200000"/>
    <n v="60000"/>
    <n v="100000"/>
    <n v="12200000"/>
    <n v="60000"/>
    <n v="100000"/>
    <n v="0"/>
    <n v="0"/>
    <n v="12200000"/>
    <n v="60000"/>
    <n v="100000"/>
    <n v="12200000"/>
    <n v="60000"/>
    <n v="100000"/>
    <s v="4 units Gas generator scrubber for Agbada AGG, Imo AGG; Obigbo AGG and Obigbo NAG. @ $25K each ie ( N1,525,000 &amp; $20K) per unit._x000a_Total - F$100K"/>
    <m/>
    <m/>
    <m/>
    <m/>
    <m/>
    <m/>
    <m/>
    <m/>
    <m/>
    <m/>
    <m/>
    <m/>
    <n v="0"/>
    <n v="0"/>
    <n v="0"/>
    <n v="0"/>
    <n v="0.4"/>
    <n v="0.4"/>
    <n v="0"/>
    <n v="0.2"/>
    <n v="0"/>
    <n v="0"/>
    <n v="0"/>
    <n v="0"/>
    <n v="1"/>
    <n v="0"/>
    <n v="0"/>
    <n v="0"/>
    <n v="0"/>
    <n v="40000"/>
    <n v="40000"/>
    <n v="0"/>
    <n v="20000"/>
    <n v="0"/>
    <n v="0"/>
    <n v="0"/>
    <n v="0"/>
    <n v="100000"/>
    <n v="30000"/>
  </r>
  <r>
    <s v="C.NG.PAE.DG.18.018"/>
    <s v="LAND OIL FUEL GAS SCRUBBER UPGRADE"/>
    <s v="C.NG.PAE.DG.18.018"/>
    <s v="LAND OIL FUEL GAS SCRUBBER UPGRADE"/>
    <s v="IRETI OMOTOSO"/>
    <s v="PRODUCTION"/>
    <n v="13303"/>
    <n v="133"/>
    <s v="GAS"/>
    <s v="BASE JV"/>
    <s v="PRODUCTION"/>
    <s v="PRODUCTION"/>
    <x v="1"/>
    <s v="Asset Management Integration Lead"/>
    <s v="OLALEYE, OLAYEMI"/>
    <s v="COLLINS.IYOLOMA@SHELL.COM"/>
    <x v="1"/>
    <s v="CAPEX"/>
    <m/>
    <m/>
    <m/>
    <s v="C_OKOL_ELL_A08"/>
    <m/>
    <m/>
    <m/>
    <n v="0"/>
    <n v="0"/>
    <n v="12810000"/>
    <n v="63000"/>
    <n v="105000"/>
    <n v="12810000"/>
    <n v="153000"/>
    <n v="195000"/>
    <n v="90000"/>
    <s v="Design review and installation of Flexim Ultrasonic Flow Metering system $90k"/>
    <n v="12810000"/>
    <n v="63000"/>
    <n v="105000"/>
    <n v="12810000"/>
    <n v="63000"/>
    <n v="105000"/>
    <s v="6 units fuel gas scrubber for Obele fs; Agbada 1; Agbada 2; Obigbo north; Rumuekpe FS; Rumuahia FS; @_x000a_@ $16K each ie (N976,000 &amp; $12.8K) per unit_x000a_Total - F$96K"/>
    <m/>
    <m/>
    <m/>
    <m/>
    <m/>
    <m/>
    <m/>
    <m/>
    <m/>
    <m/>
    <m/>
    <m/>
    <n v="0"/>
    <n v="0"/>
    <n v="0"/>
    <n v="0"/>
    <n v="0.4"/>
    <n v="0.4"/>
    <n v="0"/>
    <n v="0.2"/>
    <n v="0"/>
    <n v="0"/>
    <n v="0"/>
    <n v="0"/>
    <n v="1"/>
    <n v="0"/>
    <n v="0"/>
    <n v="0"/>
    <n v="0"/>
    <n v="42000"/>
    <n v="42000"/>
    <n v="0"/>
    <n v="21000"/>
    <n v="0"/>
    <n v="0"/>
    <n v="0"/>
    <n v="0"/>
    <n v="105000"/>
    <n v="31500"/>
  </r>
  <r>
    <s v="C.NG.PAE.DG.18.060"/>
    <s v="LAND-1/2AG COMPRESSOR  INSPECTIONS/OVERHAUL"/>
    <s v="C.NG.PAE.DG.18.060"/>
    <s v="LAND-1/2AG COMPRESSOR  INSPECTIONS/OVERHAUL"/>
    <s v="IRETI OMOTOSO"/>
    <s v="PRODUCTION"/>
    <n v="13303"/>
    <n v="133"/>
    <s v="GAS"/>
    <s v="BASE JV"/>
    <s v="PRODUCTION"/>
    <s v="PRODUCTION"/>
    <x v="1"/>
    <s v="Asset Management Integration Lead"/>
    <s v="OLALEYE, OLAYEMI"/>
    <s v="OJIYOVWI.ONEPHROJIRE@SHELL.COM"/>
    <x v="1"/>
    <s v="CAPEX"/>
    <m/>
    <m/>
    <m/>
    <s v="C_OGIS_MAI_A11"/>
    <m/>
    <m/>
    <m/>
    <n v="0"/>
    <n v="0"/>
    <n v="427000000"/>
    <n v="2100000"/>
    <n v="3500000"/>
    <n v="664900000"/>
    <n v="3270000"/>
    <n v="5450000"/>
    <n v="1950000"/>
    <s v="The following activities were not covered in OP17 but have been identified as being production critical and are being considered for execution in Q1 2018:_x000a__x000a_New DGS for Obigbo,1.2M _x000a_Agbada AG compressor rotor refurbishment @ 450K"/>
    <n v="427000000"/>
    <n v="2100000"/>
    <n v="3500000"/>
    <n v="427050381.97469378"/>
    <n v="2110646.01827709"/>
    <n v="3510811.2050793646"/>
    <s v="Turbine and Compressor overhauls_x000a_1. Overhaul of Gearbox, Replacement of Lube oil Pumps [Obigbo and Agbada]. F$300k_x000a_2. Overhaul IMOR AGG Datum compressor F$2.35 M [Compressor at F$2.2m and gear box at F$150K]_x000a_Sub Total: F$2.65m_x000a__x000a_Upgrade and Modification_x000a_1. Upgrade the Fire &amp; Gas system from Eagle Quantum to Premier Eagle Quantum same [OEM Detronics] x 1 at Agbada AGG F$300k_x000a_2. Change out Obigbo pneumatic starter to VFD F$550k_x000a_Sub Total: F$0.85"/>
    <m/>
    <m/>
    <m/>
    <m/>
    <m/>
    <m/>
    <m/>
    <m/>
    <m/>
    <m/>
    <m/>
    <m/>
    <n v="0"/>
    <n v="0"/>
    <n v="0.2"/>
    <n v="0"/>
    <n v="0"/>
    <n v="0"/>
    <n v="0"/>
    <n v="0.6"/>
    <n v="0"/>
    <n v="0.1"/>
    <n v="0.1"/>
    <n v="0"/>
    <n v="1"/>
    <n v="0"/>
    <n v="0"/>
    <n v="700000"/>
    <n v="0"/>
    <n v="0"/>
    <n v="0"/>
    <n v="0"/>
    <n v="2100000"/>
    <n v="0"/>
    <n v="350000"/>
    <n v="350000"/>
    <n v="0"/>
    <n v="3500000"/>
    <n v="1050000"/>
  </r>
  <r>
    <s v="C.NG.PAE.DL.18.007"/>
    <s v="INTEGRITY IMPROVEMENT LINE PIPES"/>
    <s v="C.NG.PAE.DL.13.007"/>
    <s v="INTEGRITY IMPROVEMENT LINE PIPES"/>
    <s v="IRETI OMOTOSO"/>
    <s v="PRODUCTION"/>
    <n v="13210"/>
    <n v="132"/>
    <s v="PMM"/>
    <s v="BASE JV"/>
    <s v="PRODUCTION"/>
    <s v="PRODUCTION"/>
    <x v="0"/>
    <s v="_x0009_Head, Pipeline Operations &amp; Maintenance Mgt.                             "/>
    <s v="AGUEGBOH, OBIORA"/>
    <s v="JOHN.OKOJIE@SHELL.COM"/>
    <x v="1"/>
    <s v="CAPEX"/>
    <m/>
    <m/>
    <m/>
    <s v="C_OGIS_ENG_Z28"/>
    <m/>
    <m/>
    <m/>
    <n v="0"/>
    <n v="0"/>
    <n v="39345000"/>
    <n v="301000"/>
    <n v="430000"/>
    <n v="39345000"/>
    <n v="301000"/>
    <n v="430000"/>
    <n v="0"/>
    <n v="0"/>
    <n v="39345000"/>
    <n v="301000"/>
    <n v="430000"/>
    <n v="39345000"/>
    <n v="301000"/>
    <n v="430000"/>
    <s v="PROCUREMENT OF PIPE FITTINGS, GASKETS AND  LINE PIPES AS FOLLOWS:_x000a_1. LINE PIPES - 225K_x000a_2. FLANGES, BENDS, STUD BOLTS ETC - 175K_x000a_3. FLEXITALLIC GASKETS - 30K"/>
    <m/>
    <m/>
    <m/>
    <m/>
    <m/>
    <m/>
    <m/>
    <m/>
    <m/>
    <m/>
    <m/>
    <m/>
    <n v="0"/>
    <n v="0"/>
    <n v="0"/>
    <n v="0.52325581395348841"/>
    <n v="0"/>
    <n v="0.40697674418604651"/>
    <n v="0"/>
    <n v="6.9767441860465115E-2"/>
    <n v="0"/>
    <n v="0"/>
    <n v="0"/>
    <n v="0"/>
    <n v="1"/>
    <n v="0"/>
    <n v="0"/>
    <n v="0"/>
    <n v="225000.00000000003"/>
    <n v="0"/>
    <n v="175000"/>
    <n v="0"/>
    <n v="30000"/>
    <n v="0"/>
    <n v="0"/>
    <n v="0"/>
    <n v="0"/>
    <n v="430000"/>
    <n v="129000"/>
  </r>
  <r>
    <s v="C.NG.PAO.HF.12.001"/>
    <s v="EA FIRE DETECTION SYSTEM"/>
    <s v="C.NG.PAO.HF.12.001"/>
    <s v="EA FIRE DETECTION SYSTEM"/>
    <s v="IRETI OMOTOSO"/>
    <s v="PRODUCTION"/>
    <n v="13203"/>
    <n v="132"/>
    <s v="OF-E&amp;M"/>
    <s v="BASE JV"/>
    <s v="PRODUCTION"/>
    <s v="PRODUCTION"/>
    <x v="4"/>
    <s v="Asset Management Integration Lead"/>
    <s v="OLUMIDE, VICTORIA"/>
    <s v="ADEOLA.OMOLE@SHELL.COM"/>
    <x v="1"/>
    <s v="CAPEX"/>
    <m/>
    <m/>
    <m/>
    <s v="C_OGIS_OZZ_A01"/>
    <m/>
    <m/>
    <m/>
    <n v="110298.44"/>
    <n v="0"/>
    <n v="45140000"/>
    <n v="222000"/>
    <n v="370000"/>
    <n v="45140000"/>
    <n v="222000"/>
    <n v="370000"/>
    <n v="0"/>
    <n v="0"/>
    <n v="45140000"/>
    <n v="222000"/>
    <n v="370000"/>
    <n v="45140000"/>
    <n v="222000"/>
    <n v="370000"/>
    <s v="Mobilization/Demob of OEM and couuntry rep crew ($ 0.07M), Installation, Loop cut-over and OEM Commissioning ($0.3M)"/>
    <m/>
    <m/>
    <m/>
    <m/>
    <m/>
    <m/>
    <m/>
    <m/>
    <m/>
    <m/>
    <m/>
    <m/>
    <n v="0"/>
    <n v="0"/>
    <n v="0"/>
    <n v="0.05"/>
    <n v="0.05"/>
    <n v="0.05"/>
    <n v="0.1"/>
    <n v="0.1"/>
    <n v="0.15"/>
    <n v="0.15"/>
    <n v="0.15"/>
    <n v="0.2"/>
    <n v="1"/>
    <n v="0"/>
    <n v="0"/>
    <n v="0"/>
    <n v="18500"/>
    <n v="18500"/>
    <n v="18500"/>
    <n v="37000"/>
    <n v="37000"/>
    <n v="55500"/>
    <n v="55500"/>
    <n v="55500"/>
    <n v="74000"/>
    <n v="370000"/>
    <n v="111000"/>
  </r>
  <r>
    <s v="C.NG.PAO.NO.14.001.1239"/>
    <s v="EA ASSET ENGINERING MANPOWER"/>
    <s v="C.NG.PAO.NO.14.001"/>
    <s v="MINOR MODIFICATION "/>
    <s v="IRETI OMOTOSO"/>
    <s v="PRODUCTION"/>
    <n v="13203"/>
    <n v="132"/>
    <s v="OF-E&amp;M"/>
    <s v="BASE JV"/>
    <s v="PRODUCTION"/>
    <s v="PRODUCTION"/>
    <x v="4"/>
    <s v="Asset Management Integration Lead"/>
    <s v="OLUMIDE, VICTORIA"/>
    <s v="ADEOLA.OMOLE@SHELL.COM"/>
    <x v="1"/>
    <s v="CAPEX"/>
    <m/>
    <m/>
    <m/>
    <s v="C_OGIS_OZZ_U09"/>
    <m/>
    <m/>
    <m/>
    <n v="0"/>
    <n v="0"/>
    <n v="109800000"/>
    <n v="540000"/>
    <n v="900000"/>
    <n v="109800000"/>
    <n v="540000"/>
    <n v="900000"/>
    <n v="0"/>
    <n v="0"/>
    <n v="109800000"/>
    <n v="540000"/>
    <n v="900000"/>
    <n v="109800000"/>
    <n v="540000"/>
    <n v="900000"/>
    <s v="MPS Personnel supporting Asset Engineering ( 2 Expat - back to back; Mech/Inst/Elec); 6 nos PES (Onshore/Offshore/Lagos/PHC); 4Nos (SN)"/>
    <m/>
    <m/>
    <m/>
    <m/>
    <m/>
    <m/>
    <m/>
    <m/>
    <m/>
    <m/>
    <m/>
    <m/>
    <n v="0.08"/>
    <n v="0.08"/>
    <n v="0.08"/>
    <n v="0.08"/>
    <n v="0.08"/>
    <n v="0.08"/>
    <n v="0.08"/>
    <n v="0.08"/>
    <n v="0.08"/>
    <n v="0.08"/>
    <n v="0.08"/>
    <n v="0.12"/>
    <n v="0.99999999999999989"/>
    <n v="72000"/>
    <n v="72000"/>
    <n v="72000"/>
    <n v="72000"/>
    <n v="72000"/>
    <n v="72000"/>
    <n v="72000"/>
    <n v="72000"/>
    <n v="72000"/>
    <n v="72000"/>
    <n v="72000"/>
    <n v="108000"/>
    <n v="900000"/>
    <n v="270000"/>
  </r>
  <r>
    <s v="C.NG.PAO.NO.17.002"/>
    <s v="11KVA SWITCHGEAR UPGRADE - ENGINEERING, PROCUREMENT, OFFSHORE INSTALLATION, COMMISSIONING AND DE-COMMISSIONING "/>
    <s v="C.NG.PAO.NO.17.002"/>
    <s v="11KVA SWITCHGEAR UPGRADE - ENGINEERING, PROCUREMENT, OFFSHORE INSTALLATION, COMMISSIONING AND DE-COMMISSIONING "/>
    <s v="IRETI OMOTOSO"/>
    <s v="PRODUCTION"/>
    <n v="13203"/>
    <n v="132"/>
    <s v="OF-E&amp;M"/>
    <s v="BASE JV"/>
    <s v="PRODUCTION"/>
    <s v="PRODUCTION"/>
    <x v="4"/>
    <s v="Asset Management Integration Lead"/>
    <s v="OLUMIDE, VICTORIA"/>
    <s v="ADEOLA.OMOLE@SHELL.COM"/>
    <x v="1"/>
    <s v="CAPEX"/>
    <m/>
    <m/>
    <m/>
    <s v="C_OGIS_OZZ_U08"/>
    <m/>
    <m/>
    <m/>
    <n v="0"/>
    <n v="719756.7"/>
    <n v="37820000"/>
    <n v="186000"/>
    <n v="310000"/>
    <n v="37820000"/>
    <n v="186000"/>
    <n v="310000"/>
    <n v="0"/>
    <n v="0"/>
    <n v="37820000"/>
    <n v="186000"/>
    <n v="310000"/>
    <n v="37820000"/>
    <n v="186000"/>
    <n v="310000"/>
    <s v="Offshore Mobilization, Installation and Commissining of 4 nos switchgears ($0.24M); Decommissioning of existing switchgear ($0.07M) "/>
    <m/>
    <m/>
    <m/>
    <m/>
    <m/>
    <m/>
    <m/>
    <m/>
    <m/>
    <m/>
    <m/>
    <m/>
    <n v="0"/>
    <n v="0"/>
    <n v="0"/>
    <n v="0.05"/>
    <n v="0.05"/>
    <n v="0.05"/>
    <n v="0.1"/>
    <n v="0.1"/>
    <n v="0.15"/>
    <n v="0.15"/>
    <n v="0.15"/>
    <n v="0.2"/>
    <n v="1"/>
    <n v="0"/>
    <n v="0"/>
    <n v="0"/>
    <n v="15500"/>
    <n v="15500"/>
    <n v="15500"/>
    <n v="31000"/>
    <n v="31000"/>
    <n v="46500"/>
    <n v="46500"/>
    <n v="46500"/>
    <n v="62000"/>
    <n v="310000"/>
    <n v="93000"/>
  </r>
  <r>
    <s v="C.NG.PBE.DF.18.092"/>
    <s v="SWAMP-1 OIL :  ELECTRICAL UPGRADE IN ES2"/>
    <s v="C.NG.PBE.DF.18.092"/>
    <s v="SWAMP-1 OIL :  ELECTRICAL UPGRADE IN ES2"/>
    <s v="IRETI OMOTOSO"/>
    <s v="PRODUCTION"/>
    <n v="13203"/>
    <n v="132"/>
    <s v="OF-E&amp;M"/>
    <s v="BASE JV"/>
    <s v="PRODUCTION"/>
    <s v="PRODUCTION"/>
    <x v="5"/>
    <s v="Asset Management Integration Lead"/>
    <s v="OLALEYE, OLAYEMI"/>
    <s v="GBENGA.ALABUJA@SHELL.COM"/>
    <x v="1"/>
    <s v="CAPEX"/>
    <m/>
    <m/>
    <m/>
    <s v="C_INCR_SE2_A03"/>
    <m/>
    <m/>
    <m/>
    <n v="0"/>
    <n v="0"/>
    <n v="35380000"/>
    <n v="174000"/>
    <n v="290000"/>
    <n v="35380000"/>
    <n v="174000"/>
    <n v="290000"/>
    <n v="0"/>
    <n v="0"/>
    <n v="35380000"/>
    <n v="174000"/>
    <n v="290000"/>
    <n v="35380000"/>
    <n v="174000"/>
    <n v="290000"/>
    <s v="a) PROVISION AND INSTALLATION OF 2 UNIT COOLING TOWER FOR THE WAKEUSHA GENERATOR SET - F$292.7K_x000a_   Provision of Cooling tower at F$138,850 per unit x 2 = F$277,700_x000a_   Installation and commissioning @ F$7500 per unit x 2 = F$15,000"/>
    <m/>
    <m/>
    <m/>
    <m/>
    <m/>
    <m/>
    <m/>
    <m/>
    <m/>
    <m/>
    <m/>
    <m/>
    <n v="0"/>
    <n v="0"/>
    <n v="0"/>
    <n v="0"/>
    <n v="0"/>
    <n v="0"/>
    <n v="0"/>
    <n v="0.95"/>
    <n v="0.05"/>
    <n v="0"/>
    <n v="0"/>
    <n v="0"/>
    <n v="1"/>
    <n v="0"/>
    <n v="0"/>
    <n v="0"/>
    <n v="0"/>
    <n v="0"/>
    <n v="0"/>
    <n v="0"/>
    <n v="275500"/>
    <n v="14500"/>
    <n v="0"/>
    <n v="0"/>
    <n v="0"/>
    <n v="290000"/>
    <n v="87000"/>
  </r>
  <r>
    <s v="C.NG.PBE.IE.18.054"/>
    <s v="SWAMP-1 OIL:  ELECTRICAL UPGRADE IN ES1"/>
    <s v="C.NG.PBE.IE.18.054"/>
    <s v="SWAMP-1 OIL:  ELECTRICAL UPGRADE IN ES1"/>
    <s v="IRETI OMOTOSO"/>
    <s v="PRODUCTION"/>
    <n v="13203"/>
    <n v="132"/>
    <s v="OF-E&amp;M"/>
    <s v="BASE JV"/>
    <s v="PRODUCTION"/>
    <s v="PRODUCTION"/>
    <x v="5"/>
    <s v="Asset Management Integration Lead"/>
    <s v="OLALEYE, OLAYEMI"/>
    <s v="GBENGA.ALABUJA@SHELL.COM"/>
    <x v="1"/>
    <s v="CAPEX"/>
    <m/>
    <m/>
    <m/>
    <s v="C_INCR_SE1_A02"/>
    <m/>
    <m/>
    <m/>
    <n v="0"/>
    <n v="0"/>
    <n v="42700000"/>
    <n v="210000"/>
    <n v="350000"/>
    <n v="42700000"/>
    <n v="210000"/>
    <n v="350000"/>
    <n v="0"/>
    <n v="0"/>
    <n v="42700000"/>
    <n v="210000"/>
    <n v="350000"/>
    <n v="42700000"/>
    <n v="210000"/>
    <n v="350000"/>
    <s v="a) PROVISION AND INSTALLATION OF 3 UNITS HVAC FOR CCR, GTS, EGGS at F$100k each x3 = F$300k_x000a_B) REVAMP OF HALYSTER DISTRIBUTION BOARD SOKU FS - F$50K                                                                                                                   Total = $350K"/>
    <m/>
    <m/>
    <m/>
    <m/>
    <m/>
    <m/>
    <m/>
    <m/>
    <m/>
    <m/>
    <m/>
    <m/>
    <n v="0"/>
    <n v="0"/>
    <n v="0"/>
    <n v="0.14000000000000001"/>
    <n v="0"/>
    <n v="0.65"/>
    <n v="7.0000000000000007E-2"/>
    <n v="0.14000000000000001"/>
    <n v="0"/>
    <n v="0"/>
    <n v="0"/>
    <n v="0"/>
    <n v="1"/>
    <n v="0"/>
    <n v="0"/>
    <n v="0"/>
    <n v="49000.000000000007"/>
    <n v="0"/>
    <n v="227500"/>
    <n v="24500.000000000004"/>
    <n v="49000.000000000007"/>
    <n v="0"/>
    <n v="0"/>
    <n v="0"/>
    <n v="0"/>
    <n v="350000"/>
    <n v="105000"/>
  </r>
  <r>
    <s v="C.NG.PBE.NV.18.002"/>
    <s v="SWAMP EAST TURBINE  INSPECTIONS AND OVERHAUL"/>
    <s v="C.NG.PBE.NV.18.002"/>
    <s v="SWAMP EAST TURBINE  INSPECTIONS AND OVERHAUL"/>
    <s v="IRETI OMOTOSO"/>
    <s v="PRODUCTION"/>
    <n v="13203"/>
    <n v="132"/>
    <s v="OF-E&amp;M"/>
    <s v="BASE JV"/>
    <s v="PRODUCTION"/>
    <s v="PRODUCTION"/>
    <x v="5"/>
    <s v="Asset Management Integration Lead"/>
    <s v="OLALEYE, OLAYEMI"/>
    <s v="AFORD.AFODE@SHELL.COM"/>
    <x v="1"/>
    <s v="CAPEX"/>
    <m/>
    <m/>
    <m/>
    <s v="C_OGIS_SE1_A22"/>
    <m/>
    <m/>
    <m/>
    <n v="0"/>
    <n v="0"/>
    <n v="512400000"/>
    <n v="2520000"/>
    <n v="4200000"/>
    <n v="824720000"/>
    <n v="4056000"/>
    <n v="6760000"/>
    <n v="2560000"/>
    <s v="The following activities were not covered in OP17 but have been identified as being production critical and are being considered for execution in Q1 2018:_x000a__x000a_Soku G8121 restoration (gearbox &amp; accessories). @ 460K_x000a_Soku G8121 VFD/Control Systems upgrade.  @450k_x000a_Soku new DGS 1.5M_x000a_Hitachi H-25 HGPI for GTG-060@ 450k"/>
    <n v="512400000"/>
    <n v="2520000"/>
    <n v="4200000"/>
    <n v="512470534.76457137"/>
    <n v="2526919.911880109"/>
    <n v="4207151.1734032938"/>
    <s v="Upgrade and Modification_x000a_1. Control system upgrade for 2Nos. Solar Taurus 60-Soku gas plant-  F$3.4M_x000a_2. Belema Upgrade of corroded Solar turbine enclosure from carbon steel to stainless steel at f$0.8M_x000a_Sub Total: F$4.2M"/>
    <m/>
    <m/>
    <m/>
    <m/>
    <m/>
    <m/>
    <m/>
    <m/>
    <m/>
    <m/>
    <m/>
    <m/>
    <n v="0"/>
    <n v="0"/>
    <n v="0"/>
    <n v="0"/>
    <n v="0"/>
    <n v="0"/>
    <n v="0.7"/>
    <n v="0"/>
    <n v="0.3"/>
    <n v="0"/>
    <n v="0"/>
    <n v="0"/>
    <n v="1"/>
    <n v="0"/>
    <n v="0"/>
    <n v="0"/>
    <n v="0"/>
    <n v="0"/>
    <n v="0"/>
    <n v="2940000"/>
    <n v="0"/>
    <n v="1260000"/>
    <n v="0"/>
    <n v="0"/>
    <n v="0"/>
    <n v="4200000"/>
    <n v="1260000"/>
  </r>
  <r>
    <s v="C.NG.PBW.DF.18.052"/>
    <s v="WS1 CRUDE OIL EVACUATION PUMPS  MAJOR OVERHAUL. "/>
    <s v="C.NG.PBW.DF.18.052"/>
    <s v="WS1 CRUDE OIL EVACUATION PUMPS  MAJOR OVERHAUL. "/>
    <s v="IRETI OMOTOSO"/>
    <s v="PRODUCTION"/>
    <n v="13203"/>
    <n v="132"/>
    <s v="OF-E&amp;M"/>
    <s v="BASE JV"/>
    <s v="PRODUCTION"/>
    <s v="PRODUCTION"/>
    <x v="6"/>
    <s v="Asset Management Integration Lead"/>
    <s v="OLALEYE, OLAYEMI"/>
    <s v="AFORD.AFODE@SHELL.COM"/>
    <x v="1"/>
    <s v="CAPEX"/>
    <m/>
    <m/>
    <m/>
    <s v="C_OGIS_FWS_A13"/>
    <m/>
    <m/>
    <m/>
    <n v="0"/>
    <n v="0"/>
    <n v="111020000"/>
    <n v="546000"/>
    <n v="910000"/>
    <n v="88816000"/>
    <n v="436800"/>
    <n v="728000"/>
    <n v="-182000"/>
    <s v="Cost optimization"/>
    <n v="111020000"/>
    <n v="546000"/>
    <n v="910000"/>
    <n v="111020000"/>
    <n v="546000"/>
    <n v="910000"/>
    <s v="a) MOH of South Bank G3408 Emsco pump-7 &amp; Sulzer pump 1 @ $220K each = F$440K. PR 10596596 (Mechanical overhaul spare kit)_x000a_b) MOH of North Bank G3408 Emsco pump -2 @ $220K._x000a_c) MOH of Yokri G3408 Emsco pump -2 @ $220K._x000a_d) Logistic /AGO cost:_x000a_  - Ramp barge @ N32,572.94 + $303 per day for 7days =N228,010.58 + $2,121 =F$2,868.6_x000a_  - Tugboat @ N135,587.07 + $1,260.72 per day for 7days = N949,109.49 + $8,825.04 = F$11,936.9_x000a_ - 6,000 liters of AGO @ $0.6 per liter = $3,600_x000a_e) Security running cost (Cost of fueling MPVs for marine escort, catering for GSA personnel) @ N1,000,000 = F$3,278.7_x000a_f) Catering per person/day @ N3,236.94 + $78.4, for 5 persons and 21days  duration =N339,878.7 + $8,232_x000a_= F$93,46.4_x000a__x000a_Total =F$911,030.6"/>
    <m/>
    <m/>
    <m/>
    <m/>
    <m/>
    <m/>
    <m/>
    <m/>
    <m/>
    <m/>
    <m/>
    <m/>
    <n v="0"/>
    <n v="0"/>
    <n v="0"/>
    <n v="0.3"/>
    <n v="0"/>
    <n v="0"/>
    <n v="0.3"/>
    <n v="0"/>
    <n v="0.2"/>
    <n v="0"/>
    <n v="0.2"/>
    <n v="0"/>
    <n v="1"/>
    <n v="0"/>
    <n v="0"/>
    <n v="0"/>
    <n v="273000"/>
    <n v="0"/>
    <n v="0"/>
    <n v="273000"/>
    <n v="0"/>
    <n v="182000"/>
    <n v="0"/>
    <n v="182000"/>
    <n v="0"/>
    <n v="910000"/>
    <n v="273000"/>
  </r>
  <r>
    <s v="C.NG.PBW.DF.18.062"/>
    <s v="PWF FACILITY MAINTENANCE TOOLS AND EQUIPMENT"/>
    <s v="C.NG.PBW.DF.18.062"/>
    <s v="PWF FACILITY MAINTENANCE TOOLS AND EQUIPMENT"/>
    <s v="IRETI OMOTOSO"/>
    <s v="PRODUCTION"/>
    <n v="413001"/>
    <n v="4130"/>
    <s v="OF-MTCE"/>
    <s v="BASE JV"/>
    <s v="PRODUCTION"/>
    <s v="PRODUCTION"/>
    <x v="6"/>
    <s v="Asset Management Integration Lead"/>
    <s v="OLALEYE, OLAYEMI"/>
    <s v="AFORD.AFODE@SHELL.COM"/>
    <x v="1"/>
    <s v="CAPEX"/>
    <m/>
    <m/>
    <m/>
    <s v="C_OGIS_FWS_A09"/>
    <m/>
    <m/>
    <m/>
    <n v="0"/>
    <n v="0"/>
    <n v="9760000"/>
    <n v="48000"/>
    <n v="80000"/>
    <n v="7808000"/>
    <n v="38400"/>
    <n v="64000"/>
    <n v="-16000"/>
    <s v="Cost optimization"/>
    <n v="9760000"/>
    <n v="48000"/>
    <n v="80000"/>
    <n v="9760000"/>
    <n v="48000"/>
    <n v="80000"/>
    <s v="Procure tools required  for the operations and maintenance of PWF facility equipment. Some tools are required to replace worn and defective tools, while others are new purchases to support safe and efficient maintenance activities.  _x000a_SNAP ON TOOL AGREEMENT NUMBER 4610014182_x000a_REPLACEMENT TOOL REQUEST_x000a_1.  HEAT GUN (150 USD) x 3 = $450_x000a_2.  GREASE GUN (101 USD) x 2 = $202_x000a_3.  HYDRAULIC HAND PUMP ASSY ENERPAC (450 USD) X 2= $900_x000a_4.  HEAVY DUTY SUCKET AND DRIVE 9/16 – 1 ½ (2,200 USD) = $2,200_x000a_TOTAL: $3752_x000a__x000a_NEW TOOL REQUEST_x000a_1.  COMPLETE INST TOOL BOX  (7434.22 USD) x 2 = $14,868.22_x000a_2.  FOXBORO TOOL KIT (433.99 USD) x 4 = $1,736 _x000a_3.  PNEUMATIC POWER TOOLS &amp; ACCESSORIES (850 USD ) X2 = $1,700_x000a_4.  CAMERON SPANNER RANGES 1” - 2” (450 USD) X 10PCS= $4,500_x000a_5.   COMPLETE MECHANICAL TOOLBOX(50,044.51 USD) = $50,042_x000a_6. DIESEL COMPRESION IGNITION TESTER (217.75 USD) x 3 =$653.25_x000a_7. TORQUE WRENCH (300 USD) x 2= $600_x000a_TOTAL: $74, 099.47"/>
    <m/>
    <m/>
    <m/>
    <m/>
    <m/>
    <m/>
    <m/>
    <m/>
    <m/>
    <m/>
    <m/>
    <m/>
    <n v="0"/>
    <n v="0"/>
    <n v="0"/>
    <n v="0"/>
    <n v="0"/>
    <n v="0"/>
    <n v="1"/>
    <n v="0"/>
    <n v="0"/>
    <n v="0"/>
    <n v="0"/>
    <n v="0"/>
    <n v="1"/>
    <n v="0"/>
    <n v="0"/>
    <n v="0"/>
    <n v="0"/>
    <n v="0"/>
    <n v="0"/>
    <n v="80000"/>
    <n v="0"/>
    <n v="0"/>
    <n v="0"/>
    <n v="0"/>
    <n v="0"/>
    <n v="80000"/>
    <n v="24000"/>
  </r>
  <r>
    <s v="C.NG.PCE.DF.18.006"/>
    <s v="EAST SWAMP 1- PROCESS PUMPS UPGRADE"/>
    <s v="C.NG.PCE.DF.18.006"/>
    <s v="EAST SWAMP 1- PROCESS PUMPS UPGRADE"/>
    <s v="IRETI OMOTOSO"/>
    <s v="PRODUCTION"/>
    <n v="13203"/>
    <n v="132"/>
    <s v="OF-E&amp;M"/>
    <s v="BASE JV"/>
    <s v="PRODUCTION"/>
    <s v="PRODUCTION"/>
    <x v="5"/>
    <s v="Asset Management Integration Lead"/>
    <s v="OLALEYE, OLAYEMI"/>
    <s v="GBENGA.ALABUJA@SHELL.COM"/>
    <x v="1"/>
    <s v="CAPEX"/>
    <m/>
    <m/>
    <m/>
    <s v="C_OGIS_SE1_A14"/>
    <m/>
    <m/>
    <m/>
    <n v="0"/>
    <n v="0"/>
    <n v="92720000"/>
    <n v="456000"/>
    <n v="760000"/>
    <n v="92720000"/>
    <n v="456000"/>
    <n v="760000"/>
    <n v="0"/>
    <n v="0"/>
    <n v="92720000"/>
    <n v="456000"/>
    <n v="760000"/>
    <n v="92720000"/>
    <n v="451609.96"/>
    <n v="755609.96"/>
    <s v="a) Soku FS EP2 G342 MOH @F$220k_x000a_b) Belema FS export G3408 EP1&amp;2 MOH &amp; National Fluid End Inspection @F$180k_x000a_c) Provision and Installation of Effluent Pumps 2 Unit as Soku F$180k * 2 = F$360k_x000a_Total =F$760K_x000a_"/>
    <m/>
    <m/>
    <m/>
    <m/>
    <m/>
    <m/>
    <m/>
    <m/>
    <m/>
    <m/>
    <m/>
    <m/>
    <n v="0"/>
    <n v="0"/>
    <n v="0"/>
    <n v="0"/>
    <n v="0"/>
    <n v="0.28999999999999998"/>
    <n v="0.12"/>
    <n v="0.12"/>
    <n v="0"/>
    <n v="0.47"/>
    <n v="0"/>
    <n v="0"/>
    <n v="1"/>
    <n v="0"/>
    <n v="0"/>
    <n v="0"/>
    <n v="0"/>
    <n v="0"/>
    <n v="220399.99999999997"/>
    <n v="91200"/>
    <n v="91200"/>
    <n v="0"/>
    <n v="357200"/>
    <n v="0"/>
    <n v="0"/>
    <n v="760000"/>
    <n v="228000"/>
  </r>
  <r>
    <s v="C.NG.PCW.DF.18.004"/>
    <s v="WS2 - ESD VALVES REPLACEMENT"/>
    <s v="C.NG.PCW.DF.18.004"/>
    <s v="WS2 - ESD VALVES REPLACEMENT"/>
    <s v="IRETI OMOTOSO"/>
    <s v="PRODUCTION"/>
    <n v="13203"/>
    <n v="132"/>
    <s v="OF-E&amp;M"/>
    <s v="BASE JV"/>
    <s v="PRODUCTION"/>
    <s v="PRODUCTION"/>
    <x v="6"/>
    <s v="Asset Management Integration Lead"/>
    <s v="OLALEYE, OLAYEMI"/>
    <s v="AFORD.AFODE@SHELL.COM"/>
    <x v="1"/>
    <s v="CAPEX"/>
    <m/>
    <m/>
    <m/>
    <s v="C_INCR_FWS_A16"/>
    <m/>
    <m/>
    <m/>
    <n v="0"/>
    <n v="0"/>
    <n v="25620000"/>
    <n v="126000"/>
    <n v="210000"/>
    <n v="20496000"/>
    <n v="100800"/>
    <n v="168000"/>
    <n v="-42000"/>
    <s v="Cost optimization"/>
    <n v="25620000"/>
    <n v="126000"/>
    <n v="210000"/>
    <n v="25620000"/>
    <n v="126000"/>
    <n v="210000"/>
    <s v="Node 1_x000a_a) Replacement of 2 pieces of 8&quot; MSDV @ F$55k each in Tunu FS = F$@ F$110k _x000a_b)Replacement of 1 pieces of 8&quot; MSDV in Yokri FS @ F$55k = F$55k_x000a_c)Replacement of 2 Actuators for Escavos and South Bank FS @ F$42K. PO -4510378891 _x000a_Total =F$207k                                                       "/>
    <m/>
    <m/>
    <m/>
    <m/>
    <m/>
    <m/>
    <m/>
    <m/>
    <m/>
    <m/>
    <m/>
    <m/>
    <n v="0"/>
    <n v="0"/>
    <n v="0"/>
    <n v="0"/>
    <n v="0.3"/>
    <n v="0"/>
    <n v="0"/>
    <n v="0.35"/>
    <n v="0"/>
    <n v="0.35"/>
    <n v="0"/>
    <n v="0"/>
    <n v="0.99999999999999989"/>
    <n v="0"/>
    <n v="0"/>
    <n v="0"/>
    <n v="0"/>
    <n v="63000"/>
    <n v="0"/>
    <n v="0"/>
    <n v="73500"/>
    <n v="0"/>
    <n v="73500"/>
    <n v="0"/>
    <n v="0"/>
    <n v="210000"/>
    <n v="63000"/>
  </r>
  <r>
    <s v="C.NG.PCW.DF.18.051"/>
    <s v="WS2 Major Overhaul of CAT Engines &amp; Generating sets SETS"/>
    <s v="C.NG.PCW.DF.18.051"/>
    <s v="WS2 Major Overhaul of CAT Engines &amp; Generating sets SETS"/>
    <s v="IRETI OMOTOSO"/>
    <s v="PRODUCTION"/>
    <n v="13206"/>
    <n v="132"/>
    <s v="OF-E&amp;M"/>
    <s v="BASE JV"/>
    <s v="PRODUCTION"/>
    <s v="PRODUCTION"/>
    <x v="6"/>
    <s v="Asset Management Integration Lead"/>
    <s v="OLALEYE, OLAYEMI"/>
    <s v="AFORD.AFODE@SHELL.COM"/>
    <x v="1"/>
    <s v="CAPEX"/>
    <m/>
    <m/>
    <m/>
    <s v="C_OGIS_WS1_Z04"/>
    <m/>
    <m/>
    <m/>
    <n v="0"/>
    <n v="0"/>
    <n v="59780000"/>
    <n v="294000"/>
    <n v="490000"/>
    <n v="44286000"/>
    <n v="338800"/>
    <n v="484000"/>
    <n v="-6000"/>
    <s v="Cost optimization"/>
    <n v="59780000.000000007"/>
    <n v="294000"/>
    <n v="490000"/>
    <n v="59780000.000000007"/>
    <n v="294000"/>
    <n v="490000"/>
    <s v="a) MOH of Opukushi ICG/1 (CAT G3516 ) at  $180K_x000a_b)MOH of Benisede G3412 Pump 10 Driver at $220K_x000a_c) Procurement of 2nos Radiator Assembly, Bearward,5653800101 @ $45,799.70 each for Opukushi FS_x000a_ = F$91,599.40. (Two new radiators to replace faulty pump driver radiators due since 2014 in Swamp West.  PO 4510384305_x000a__x000a_Total =F$491,599.4"/>
    <m/>
    <m/>
    <m/>
    <m/>
    <m/>
    <m/>
    <m/>
    <m/>
    <m/>
    <m/>
    <m/>
    <m/>
    <n v="0"/>
    <n v="0"/>
    <n v="0"/>
    <n v="0"/>
    <n v="0"/>
    <n v="0"/>
    <n v="0.7"/>
    <n v="0"/>
    <n v="0.3"/>
    <n v="0"/>
    <n v="0"/>
    <n v="0"/>
    <n v="1"/>
    <n v="0"/>
    <n v="0"/>
    <n v="0"/>
    <n v="0"/>
    <n v="0"/>
    <n v="0"/>
    <n v="343000"/>
    <n v="0"/>
    <n v="147000"/>
    <n v="0"/>
    <n v="0"/>
    <n v="0"/>
    <n v="490000"/>
    <n v="147000"/>
  </r>
  <r>
    <s v="C.NG.PCW.DF.18.052"/>
    <s v="WS2 CRUDE OIL EVACUATION PUMPS  MAJOR OVERHAUL. "/>
    <s v="C.NG.PCW.DF.18.052"/>
    <s v="WS2 CRUDE OIL EVACUATION PUMPS  MAJOR OVERHAUL. "/>
    <s v="IRETI OMOTOSO"/>
    <s v="PRODUCTION"/>
    <n v="13203"/>
    <n v="132"/>
    <s v="OF-E&amp;M"/>
    <s v="BASE JV"/>
    <s v="PRODUCTION"/>
    <s v="PRODUCTION"/>
    <x v="6"/>
    <s v="Asset Management Integration Lead"/>
    <s v="OLALEYE, OLAYEMI"/>
    <s v="AFORD.AFODE@SHELL.COM"/>
    <x v="1"/>
    <s v="CAPEX"/>
    <m/>
    <m/>
    <m/>
    <s v="C_OGIS_FWS_A14"/>
    <m/>
    <m/>
    <m/>
    <n v="0"/>
    <n v="0"/>
    <n v="84180000"/>
    <n v="414000"/>
    <n v="690000"/>
    <n v="67344000"/>
    <n v="331200"/>
    <n v="552000"/>
    <n v="-138000"/>
    <s v="Cost optimization"/>
    <n v="84180000"/>
    <n v="414000"/>
    <n v="690000"/>
    <n v="84180000"/>
    <n v="414000"/>
    <n v="690000"/>
    <s v="_x000a_a) MOH of Opukushi  CAT G342 Sulzer pump 5 at  $220K_x000a_b)MOH of Benisede CAT G342 Emsco pump 4  at $220K_x000a_c) MOH of Tunu CAT G342 Emsco pump 5  at $220K_x000a_d) Logistic /AGO cost:_x000a_  - Ramp barge @ N32,572.94 + $303 per day for 7days =N228,010.58 + $2,121 =F$2,868.6_x000a_  - Tugboat @ N135,587.07 + $1,260.72 per day for 7days = N949,109.49 + $8,825.04 = F$11,936.9_x000a_ - 6,000 liters of AGO @ $0.6 per liter = $3,600_x000a_e) Security running cost (Cost of fueling MPVs for marine escort, catering for GSA personnel) @ N1,000,000 = F$3,278.7_x000a_f) Catering per person/day @ N3,236.94 + $78.4, for 4 persons and 14days duration =N181,268.64 + $4,390.4_x000a_= F$4,984.7_x000a__x000a__x000a_Total =F$686,668.9"/>
    <m/>
    <m/>
    <m/>
    <m/>
    <m/>
    <m/>
    <m/>
    <m/>
    <m/>
    <m/>
    <m/>
    <m/>
    <n v="0"/>
    <n v="0"/>
    <n v="0.5"/>
    <n v="0"/>
    <n v="0"/>
    <n v="0"/>
    <n v="0"/>
    <n v="0.5"/>
    <n v="0"/>
    <n v="0"/>
    <n v="0"/>
    <n v="0"/>
    <n v="1"/>
    <n v="0"/>
    <n v="0"/>
    <n v="345000"/>
    <n v="0"/>
    <n v="0"/>
    <n v="0"/>
    <n v="0"/>
    <n v="345000"/>
    <n v="0"/>
    <n v="0"/>
    <n v="0"/>
    <n v="0"/>
    <n v="690000"/>
    <n v="207000"/>
  </r>
  <r>
    <s v="C.NG.PCW.DF.18.069"/>
    <s v="WS 2   - UNDERWATER TOPSIDE WH INSPECTION WEST"/>
    <s v="C.NG.PCW.DF.18.069"/>
    <s v="WS 2   - UNDERWATER TOPSIDE WH INSPECTION WEST"/>
    <s v="IRETI OMOTOSO"/>
    <s v="PRODUCTION"/>
    <n v="13203"/>
    <n v="132"/>
    <s v="OF-E&amp;M"/>
    <s v="BASE JV"/>
    <s v="PRODUCTION"/>
    <s v="PRODUCTION"/>
    <x v="6"/>
    <s v="Asset Management Integration Lead"/>
    <s v="OLALEYE, OLAYEMI"/>
    <s v="AFORD.AFODE@SHELL.COM"/>
    <x v="1"/>
    <s v="CAPEX"/>
    <m/>
    <m/>
    <m/>
    <s v="C_FORT_WST_A15"/>
    <m/>
    <m/>
    <m/>
    <n v="0"/>
    <n v="0"/>
    <n v="118340000"/>
    <n v="582000"/>
    <n v="970000"/>
    <n v="118340000"/>
    <n v="582000"/>
    <n v="970000"/>
    <n v="0"/>
    <n v="0"/>
    <n v="118340000"/>
    <n v="582000"/>
    <n v="970000"/>
    <n v="118340000"/>
    <n v="582000"/>
    <n v="970000"/>
    <s v="Underdeck Refurbishment for Opukushi FS &amp; Jetty @ 557K and Benisede FS &amp; Jetty @410K _x000a_TOTAL = F$ 967K"/>
    <m/>
    <m/>
    <m/>
    <m/>
    <m/>
    <m/>
    <m/>
    <m/>
    <m/>
    <m/>
    <m/>
    <m/>
    <n v="0"/>
    <n v="0"/>
    <n v="0"/>
    <n v="0"/>
    <n v="0"/>
    <n v="0"/>
    <n v="0"/>
    <n v="0"/>
    <n v="0"/>
    <n v="0.5"/>
    <n v="0.5"/>
    <n v="0"/>
    <n v="1"/>
    <n v="0"/>
    <n v="0"/>
    <n v="0"/>
    <n v="0"/>
    <n v="0"/>
    <n v="0"/>
    <n v="0"/>
    <n v="0"/>
    <n v="0"/>
    <n v="485000"/>
    <n v="485000"/>
    <n v="0"/>
    <n v="970000"/>
    <n v="291000"/>
  </r>
  <r>
    <s v="C.NG.PCW.DG.18.060"/>
    <s v="SWAMP2  WEST AG COMPRESSORS INSPECTIONS/OVERHAULS."/>
    <s v="C.NG.PCW.DG.18.060"/>
    <s v="SWAMP2  WEST AG COMPRESSORS INSPECTIONS/OVERHAULS."/>
    <s v="IRETI OMOTOSO"/>
    <s v="PRODUCTION"/>
    <n v="13303"/>
    <n v="133"/>
    <s v="GAS"/>
    <s v="BASE JV"/>
    <s v="PRODUCTION"/>
    <s v="PRODUCTION"/>
    <x v="6"/>
    <s v="Asset Management Integration Lead"/>
    <s v="OLALEYE, OLAYEMI"/>
    <s v="AFORD.AFODE@SHELL.COM"/>
    <x v="1"/>
    <s v="CAPEX"/>
    <m/>
    <m/>
    <m/>
    <s v="C_OGIS_MAI_A21"/>
    <m/>
    <m/>
    <m/>
    <n v="0"/>
    <n v="0"/>
    <n v="4880000"/>
    <n v="24000"/>
    <n v="40000"/>
    <n v="4880000"/>
    <n v="24000"/>
    <n v="40000"/>
    <n v="0"/>
    <n v="0"/>
    <n v="4880000"/>
    <n v="24000"/>
    <n v="40000"/>
    <n v="4880000"/>
    <n v="24000"/>
    <n v="40000"/>
    <s v="a) MOH of 15T Air Compressor @ $20k each for South Bank FS &amp; Opukushi FS _x000a__x000a_Total =F$40k_x000a__x000a_"/>
    <m/>
    <m/>
    <m/>
    <m/>
    <m/>
    <m/>
    <m/>
    <m/>
    <m/>
    <m/>
    <m/>
    <m/>
    <n v="0"/>
    <n v="0"/>
    <n v="0"/>
    <n v="0"/>
    <n v="0"/>
    <n v="0.7"/>
    <n v="0"/>
    <n v="0.3"/>
    <n v="0"/>
    <n v="0"/>
    <n v="0"/>
    <n v="0"/>
    <n v="1"/>
    <n v="0"/>
    <n v="0"/>
    <n v="0"/>
    <n v="0"/>
    <n v="0"/>
    <n v="28000"/>
    <n v="0"/>
    <n v="12000"/>
    <n v="0"/>
    <n v="0"/>
    <n v="0"/>
    <n v="0"/>
    <n v="40000"/>
    <n v="12000"/>
  </r>
  <r>
    <s v="C.NG.POE.OR.14.008"/>
    <s v="LAB, FIELD TESTING AND MEASURING EQUIPMENT"/>
    <s v="C.NG.POE.OR.14.008"/>
    <s v="CHEMISTRY LABORATORY UPGRADE"/>
    <s v="IRETI OMOTOSO"/>
    <s v="PRODUCTION"/>
    <n v="13204"/>
    <n v="132"/>
    <s v="OF-E&amp;M"/>
    <s v="BASE JV"/>
    <s v="PRODUCTION"/>
    <s v="PRODUCTION"/>
    <x v="3"/>
    <s v="Hd Prodn Chemistry &amp; Discipline Lead"/>
    <s v="ADEPOJU, OPEYEMI"/>
    <s v="MICHAEL.OSUAGWU@SHELL.COM"/>
    <x v="1"/>
    <s v="CAPEX"/>
    <m/>
    <m/>
    <m/>
    <s v="C_FLDX_CWW_U06"/>
    <m/>
    <m/>
    <m/>
    <n v="89433.440000000017"/>
    <n v="115890.86000000002"/>
    <n v="8326195"/>
    <n v="62701"/>
    <n v="90000"/>
    <n v="8326195"/>
    <n v="62701"/>
    <n v="90000"/>
    <n v="0"/>
    <n v="0"/>
    <n v="8326195"/>
    <n v="62701"/>
    <n v="90000"/>
    <n v="8326195"/>
    <n v="62701"/>
    <n v="90000"/>
    <s v="1no General Purpose Oven with Fan (N559,680 &amp; $2,753), 1no Conductivity &amp; Turbidity Meter with accessories (N828,488 &amp; $20,548), 2no Monobed Deionser with housing (N124,440 &amp; $612), 1no Chemical Oxygen Demand Analyzer (N238,550 &amp; $1,173), 1no Biochemical Oxygen Demand Analyzer (N65,978 &amp; $324), 1no unit of Total Hydrocarbon Analyzer with accessories &amp; standards (N1,084,275 &amp; $5,333) and 1no unit of ERAVAP vapour pressure Tester (N6,497,964 &amp; $31,957) Total - F$93.5K"/>
    <m/>
    <m/>
    <m/>
    <m/>
    <m/>
    <m/>
    <m/>
    <m/>
    <m/>
    <m/>
    <m/>
    <m/>
    <n v="0"/>
    <n v="0"/>
    <n v="0"/>
    <n v="0.1"/>
    <n v="0.1"/>
    <n v="0.3"/>
    <n v="0.1"/>
    <n v="0.2"/>
    <n v="0.05"/>
    <n v="0.05"/>
    <n v="0.05"/>
    <n v="0.05"/>
    <n v="1.0000000000000002"/>
    <n v="0"/>
    <n v="0"/>
    <n v="0"/>
    <n v="9000"/>
    <n v="9000"/>
    <n v="27000"/>
    <n v="9000"/>
    <n v="18000"/>
    <n v="4500"/>
    <n v="4500"/>
    <n v="4500"/>
    <n v="4500"/>
    <n v="90000"/>
    <n v="27000"/>
  </r>
  <r>
    <s v="C.NG.PPE.DP.17.002"/>
    <s v="PIPELINE MANIFOLD UPGRADE -EAST"/>
    <s v="C.NG.PPE.DP.13.002"/>
    <s v="PIPELINE MANIFOLD UPGRADE -EAST (PIPELINES, FLOWLINES &amp; RISERS - OIL (LAND, SWAMP, AND SHALLOW WATERS))"/>
    <s v="IRETI OMOTOSO"/>
    <s v="PRODUCTION"/>
    <n v="13210"/>
    <n v="132"/>
    <s v="OF-E&amp;M"/>
    <s v="BASE JV"/>
    <s v="PRODUCTION"/>
    <s v="PRODUCTION"/>
    <x v="0"/>
    <s v="_x0009_Head, Pipeline Operations &amp; Maintenance Mgt.                             "/>
    <s v="AGUEGBOH, OBIORA"/>
    <s v="EWORITSE.SANIYO@SHELL.COM"/>
    <x v="1"/>
    <s v="CAPEX"/>
    <m/>
    <m/>
    <m/>
    <s v="C_OGIS_EPP_F02"/>
    <m/>
    <m/>
    <m/>
    <n v="0"/>
    <n v="101694.57"/>
    <n v="48800000"/>
    <n v="640000"/>
    <n v="800000"/>
    <n v="48800000"/>
    <n v="640000"/>
    <n v="800000"/>
    <n v="0"/>
    <n v="0"/>
    <n v="48800000"/>
    <n v="640000"/>
    <n v="800000"/>
    <n v="48800000"/>
    <n v="640000"/>
    <n v="800000"/>
    <s v="1. Bomu Manifold Upgrade works (Installation of Launcher and reciever barrels and manifold concrete works)_x000a_2. Kolo Creek Manifold Civil works"/>
    <m/>
    <m/>
    <m/>
    <m/>
    <m/>
    <m/>
    <m/>
    <m/>
    <m/>
    <m/>
    <m/>
    <m/>
    <n v="0"/>
    <n v="0"/>
    <n v="0"/>
    <n v="0"/>
    <n v="0.375"/>
    <n v="0"/>
    <n v="0"/>
    <n v="0"/>
    <n v="0"/>
    <n v="0.625"/>
    <n v="0"/>
    <n v="0"/>
    <n v="1"/>
    <n v="0"/>
    <n v="0"/>
    <n v="0"/>
    <n v="0"/>
    <n v="300000"/>
    <n v="0"/>
    <n v="0"/>
    <n v="0"/>
    <n v="0"/>
    <n v="500000"/>
    <n v="0"/>
    <n v="0"/>
    <n v="800000"/>
    <n v="240000"/>
  </r>
  <r>
    <s v="C.NG.PPE.DP.17.003"/>
    <s v="PIPELINES CATHODIC PROTECTION SYSTEM-EAST"/>
    <s v="C.NG.PPE.DP.13.003"/>
    <s v="PIPELINES CATHODIC PROTECTION SYSTEM-EAST"/>
    <s v="IRETI OMOTOSO"/>
    <s v="PRODUCTION"/>
    <n v="412002"/>
    <n v="4120"/>
    <s v="OF-MTCE"/>
    <s v="BASE JV"/>
    <s v="PRODUCTION"/>
    <s v="PRODUCTION"/>
    <x v="0"/>
    <s v="_x0009_Head, Pipeline Operations &amp; Maintenance Mgt.                             "/>
    <s v="AGUEGBOH, OBIORA"/>
    <s v="ADEBOYE.SOBAYO@SHELL.COM"/>
    <x v="1"/>
    <s v="CAPEX"/>
    <m/>
    <m/>
    <m/>
    <s v="C_OGIS_EPP_F01"/>
    <m/>
    <m/>
    <m/>
    <n v="0"/>
    <n v="704018.30999999994"/>
    <n v="46360000"/>
    <n v="228000"/>
    <n v="380000"/>
    <n v="103700000"/>
    <n v="1360000"/>
    <n v="1700000"/>
    <n v="1320000"/>
    <s v="1. 2 NOS. GROUNDBED INSTALLATION/UPGRADE - $270_x000a_2. 70 NOS. TEST POST REPLACEMENT/INSTALLATION - $6K - $420_x000a_3. 41 NOS. SACRIFICIAL ANODE REPLACEMENT/INSTALLATION - $245K_x000a_4. MATERIALS FOR GROUNDBED INSTALLATION (D-METER, CABLES) - $380K"/>
    <n v="46360000"/>
    <n v="228000"/>
    <n v="380000"/>
    <n v="46360000"/>
    <n v="228000"/>
    <n v="380000"/>
    <s v="1. 1 NOS. GROUNDBED INSTALLATION/UPGRADE - $180K_x000a_2. 12 NOS. TEST POST REPLACEMENT/INSTALLATION - $60K_x000a_3. 11 NOS. SACRIFICIAL ANODE REPLACEMENT/INSTALLATION - $50K_x000a_4. 1 NOS. SOLAR SYSTEM UPGRADE/REHABILITATION - $90K"/>
    <m/>
    <m/>
    <m/>
    <m/>
    <m/>
    <m/>
    <m/>
    <m/>
    <m/>
    <m/>
    <m/>
    <m/>
    <n v="0"/>
    <n v="0"/>
    <n v="0.15789473684210525"/>
    <n v="0.47368421052631576"/>
    <n v="0.13157894736842105"/>
    <n v="0.23684210526315788"/>
    <n v="0"/>
    <n v="0"/>
    <n v="0"/>
    <n v="0"/>
    <n v="0"/>
    <n v="0"/>
    <n v="0.99999999999999989"/>
    <n v="0"/>
    <n v="0"/>
    <n v="60000"/>
    <n v="180000"/>
    <n v="50000"/>
    <n v="90000"/>
    <n v="0"/>
    <n v="0"/>
    <n v="0"/>
    <n v="0"/>
    <n v="0"/>
    <n v="0"/>
    <n v="380000"/>
    <n v="114000"/>
  </r>
  <r>
    <s v="C.NG.PPE.DP.17.005"/>
    <s v="PROCUREMENT &amp; REPLACEMENT OF DEFECTIVE VALVES ON OIL NETWORKS-EAST"/>
    <s v="C.NG.PPE.DP.13.005"/>
    <s v="PROCUREMENT &amp; REPLACEMENT OF DEFECTIVE VALVES ON OIL AND GAS NETWORKS-EAST"/>
    <s v="IRETI OMOTOSO"/>
    <s v="PRODUCTION"/>
    <n v="13204"/>
    <n v="132"/>
    <s v="OF-E&amp;M"/>
    <s v="BASE JV"/>
    <s v="PRODUCTION"/>
    <s v="PRODUCTION"/>
    <x v="0"/>
    <s v="_x0009_Head, Pipeline Operations &amp; Maintenance Mgt.                             "/>
    <s v="AGUEGBOH, OBIORA"/>
    <s v="EWORITSE.SANIYO@SHELL.COM"/>
    <x v="1"/>
    <s v="CAPEX"/>
    <m/>
    <m/>
    <m/>
    <s v="C_OGIS_EPP_F06"/>
    <m/>
    <m/>
    <m/>
    <n v="0"/>
    <n v="640326.02999999991"/>
    <n v="75945000"/>
    <n v="581000"/>
    <n v="830000"/>
    <n v="75945000"/>
    <n v="581000"/>
    <n v="830000"/>
    <n v="0"/>
    <n v="0"/>
    <n v="75945000"/>
    <n v="581000"/>
    <n v="830000"/>
    <n v="75945000"/>
    <n v="581000"/>
    <n v="830000"/>
    <s v="1. PROCUREMENT OF VALVES ON TNP OIL  NETWORK - $500K_x000a_2. REPLACEMENT OF DEFECTIVE PASSING VALVES ON TNP OIL  NETWORK - $325K"/>
    <m/>
    <m/>
    <m/>
    <m/>
    <m/>
    <m/>
    <m/>
    <m/>
    <m/>
    <m/>
    <m/>
    <m/>
    <n v="0"/>
    <n v="0"/>
    <n v="3.614457831325301E-2"/>
    <n v="0.30120481927710846"/>
    <n v="6.0240963855421686E-2"/>
    <n v="0.12048192771084337"/>
    <n v="6.0240963855421686E-2"/>
    <n v="6.0240963855421686E-2"/>
    <n v="6.0240963855421686E-2"/>
    <n v="0.30120481927710846"/>
    <n v="0"/>
    <n v="0"/>
    <n v="1"/>
    <n v="0"/>
    <n v="0"/>
    <n v="30000"/>
    <n v="250000.00000000003"/>
    <n v="50000"/>
    <n v="100000"/>
    <n v="50000"/>
    <n v="50000"/>
    <n v="50000"/>
    <n v="250000.00000000003"/>
    <n v="0"/>
    <n v="0"/>
    <n v="830000"/>
    <n v="249000"/>
  </r>
  <r>
    <s v="C.NG.PPE.DP.17.008"/>
    <s v="GAS PIPELINES AND MANIFOLD UPGRADE- EAST "/>
    <s v="C.NG.PPE.DP.13.008"/>
    <s v="GAS PIPELINES UPGRADE- EAST "/>
    <s v="IRETI OMOTOSO"/>
    <s v="PRODUCTION"/>
    <n v="13310"/>
    <n v="133"/>
    <s v="GAS"/>
    <s v="BASE JV"/>
    <s v="PRODUCTION"/>
    <s v="PRODUCTION"/>
    <x v="0"/>
    <s v="_x0009_Head, Pipeline Operations &amp; Maintenance Mgt.                             "/>
    <s v="AGUEGBOH, OBIORA"/>
    <s v="EWORITSE.SANIYO@SHELL.COM"/>
    <x v="1"/>
    <s v="CAPEX"/>
    <m/>
    <m/>
    <m/>
    <s v="C_OGIS_EPP_F03"/>
    <m/>
    <m/>
    <m/>
    <n v="0"/>
    <n v="0"/>
    <n v="402600000"/>
    <n v="3080000"/>
    <n v="4400000"/>
    <n v="109800000"/>
    <n v="840000"/>
    <n v="1200000"/>
    <n v="-3200000"/>
    <s v="ORIGINAL SCOPE DEFERRED TO 2019:_x000a_1. PROCUREMENT OF 8NOS. 40&quot; VALVES FOR GAS NETWORK -$4mln_x000a_2. REPLACEMENT OF DEFECTIVE/PASSING VALVES ON GAS MANIFOLDS $400K_x000a__x000a_NEW SCOPE:_x000a_1. PROCUREMENT OF 2NOS. 40&quot; VALVES FOR GAS NETWORK -$1.2MLN_x000a_"/>
    <n v="402600000"/>
    <n v="3080000"/>
    <n v="4400000"/>
    <n v="402600000"/>
    <n v="3080000"/>
    <n v="4400000"/>
    <s v="1. PROCUREMENT OF 8NOS. 40&quot; VALVES FOR GAS NETWORK -$4mln"/>
    <m/>
    <m/>
    <m/>
    <m/>
    <m/>
    <m/>
    <m/>
    <m/>
    <m/>
    <m/>
    <m/>
    <m/>
    <n v="0"/>
    <n v="0"/>
    <n v="0"/>
    <n v="0"/>
    <n v="0"/>
    <n v="0"/>
    <n v="0"/>
    <n v="0"/>
    <n v="0"/>
    <n v="0.90909090909090906"/>
    <n v="9.0909090909090912E-2"/>
    <n v="0"/>
    <n v="1"/>
    <n v="0"/>
    <n v="0"/>
    <n v="0"/>
    <n v="0"/>
    <n v="0"/>
    <n v="0"/>
    <n v="0"/>
    <n v="0"/>
    <n v="0"/>
    <n v="4000000"/>
    <n v="400000"/>
    <n v="0"/>
    <n v="4400000"/>
    <n v="1320000"/>
  </r>
  <r>
    <s v="C.NG.PPE.NP.17.001"/>
    <s v="PIPELINES SECURITY IMPROVEMENT-EAST"/>
    <s v="C.NG.PPE.NP.13.001"/>
    <s v="PIPELINES SECURITY IMPROVEMENT-EAST"/>
    <s v="IRETI OMOTOSO"/>
    <s v="PRODUCTION"/>
    <n v="13210"/>
    <n v="132"/>
    <s v="OF-CIVIL"/>
    <s v="BASE JV"/>
    <s v="PRODUCTION"/>
    <s v="PRODUCTION"/>
    <x v="0"/>
    <s v="_x0009_Head, Pipeline Operations &amp; Maintenance Mgt.                             "/>
    <s v="AGUEGBOH, OBIORA"/>
    <s v="CYPRIANA.WILKEY@SHELL.COM"/>
    <x v="1"/>
    <s v="CAPEX"/>
    <m/>
    <m/>
    <m/>
    <s v="C_OGIS_EPP_F05"/>
    <m/>
    <m/>
    <m/>
    <n v="0"/>
    <n v="315565.13999999996"/>
    <n v="36935500"/>
    <n v="8900"/>
    <n v="130000"/>
    <n v="36935500"/>
    <n v="8900"/>
    <n v="130000"/>
    <n v="0"/>
    <n v="0"/>
    <n v="36935500"/>
    <n v="8900"/>
    <n v="130000"/>
    <n v="36935500"/>
    <n v="8900"/>
    <n v="130000"/>
    <s v="1. CONSTRUCTION OF GUARD HUTS/SHELTERS LAND &amp; SWAMP - $44k_x000a_2. PROCURE 4&quot; &amp; 2&quot; LINE PIPES FOR FABRICATION AND INSTALLATION OF ROW MOVEMENT BREAKERS &amp; SIGNPOSTS (INCL. REHABS)  - $8.9k_x000a_Planned Locations : 16” Agbada – Imo River (Imo river); 18&quot; Assa - Rumuekpe (Ihuaba);  16&quot; Nunr - Kolocreek ( Agbura); 40&quot; EGGS II (Onunagha, Onopa, Yeneza-Epie, Opolo-Epie, Okutukutu/Etegwe, Outasega, Edepie, Imiringi, Obedum, Anyu, Akani, Elem-Sangana); 16” Egbm – Assa (Assa)."/>
    <m/>
    <m/>
    <m/>
    <m/>
    <m/>
    <m/>
    <m/>
    <m/>
    <m/>
    <m/>
    <m/>
    <m/>
    <n v="7.0000000000000007E-2"/>
    <n v="0"/>
    <n v="0"/>
    <n v="0.31"/>
    <n v="0"/>
    <n v="0"/>
    <n v="0"/>
    <n v="0.31"/>
    <n v="0"/>
    <n v="0.31"/>
    <n v="0"/>
    <n v="0"/>
    <n v="1"/>
    <n v="9100"/>
    <n v="0"/>
    <n v="0"/>
    <n v="40300"/>
    <n v="0"/>
    <n v="0"/>
    <n v="0"/>
    <n v="40300"/>
    <n v="0"/>
    <n v="40300"/>
    <n v="0"/>
    <n v="0"/>
    <n v="130000"/>
    <n v="39000"/>
  </r>
  <r>
    <s v="C.NG.PPE.OR.17.011"/>
    <s v="PROCUREMENT OF OIL SPILL RESPONSE EQUIPMENT-EAST"/>
    <s v="C.NG.PPE.OR.13.011"/>
    <s v="PROCUREMENT OF OIL SPILL RESPONSE EQUIPMENT-EAST"/>
    <s v="IRETI OMOTOSO"/>
    <s v="PRODUCTION"/>
    <n v="13401"/>
    <n v="134"/>
    <s v="HSE"/>
    <s v="BASE JV"/>
    <s v="PRODUCTION"/>
    <s v="PRODUCTION"/>
    <x v="0"/>
    <s v="_x0009_Head, Pipeline Operations &amp; Maintenance Mgt.                             "/>
    <s v="AGUEGBOH, OBIORA"/>
    <s v="DAMIAN-PAUL.AGUIYI@SHELL.COM"/>
    <x v="1"/>
    <s v="CAPEX"/>
    <m/>
    <m/>
    <m/>
    <s v="C_OGIS_EPP_F04"/>
    <m/>
    <m/>
    <m/>
    <n v="0"/>
    <n v="625606.87"/>
    <n v="121928156.94500001"/>
    <n v="235.55099999999999"/>
    <n v="400000"/>
    <n v="121928156.94500001"/>
    <n v="235.55099999999999"/>
    <n v="400000"/>
    <n v="0"/>
    <n v="0"/>
    <n v="121928156.94500001"/>
    <n v="235.55099999999999"/>
    <n v="400000"/>
    <n v="4270000"/>
    <n v="56000"/>
    <n v="70000"/>
    <s v="1. 300M OFFSHORE BOOMS (DESMI, LAMOR, ECO-SERVICE) - $330K_x000a_2. 1 ZODIAC BOAT FOR OFFSHORE RESPONSE - $70K"/>
    <m/>
    <m/>
    <m/>
    <m/>
    <m/>
    <m/>
    <m/>
    <m/>
    <m/>
    <m/>
    <m/>
    <m/>
    <n v="0"/>
    <n v="0"/>
    <n v="0"/>
    <n v="0"/>
    <n v="0"/>
    <n v="0"/>
    <n v="0"/>
    <n v="0"/>
    <n v="0"/>
    <n v="1"/>
    <n v="0"/>
    <n v="0"/>
    <n v="1"/>
    <n v="0"/>
    <n v="0"/>
    <n v="0"/>
    <n v="0"/>
    <n v="0"/>
    <n v="0"/>
    <n v="0"/>
    <n v="0"/>
    <n v="0"/>
    <n v="400000"/>
    <n v="0"/>
    <n v="0"/>
    <n v="400000"/>
    <n v="120000"/>
  </r>
  <r>
    <s v="C.NG.PPW.DP.17.002"/>
    <s v="PIPELINE MANIFOLD UPGRADE-WEST"/>
    <s v="C.NG.PPW.DP.13.002"/>
    <s v="PIPELINE MANIFOLD UPGRADE-WEST"/>
    <s v="IRETI OMOTOSO"/>
    <s v="PRODUCTION"/>
    <n v="13210"/>
    <n v="132"/>
    <s v="OF-E&amp;M"/>
    <s v="BASE JV"/>
    <s v="PRODUCTION"/>
    <s v="PRODUCTION"/>
    <x v="0"/>
    <s v="_x0009_Head, Pipeline Operations &amp; Maintenance Mgt.                             "/>
    <s v="AGUEGBOH, OBIORA"/>
    <s v="SANNI.MOHAMMED@SHELL.COM"/>
    <x v="1"/>
    <s v="CAPEX"/>
    <m/>
    <m/>
    <m/>
    <s v="C_OGIS_WPP_A02"/>
    <m/>
    <m/>
    <m/>
    <n v="0"/>
    <n v="252278.02000000002"/>
    <n v="29280000"/>
    <n v="384000"/>
    <n v="480000"/>
    <n v="29280000"/>
    <n v="384000"/>
    <n v="480000"/>
    <n v="0"/>
    <n v="0"/>
    <n v="29280000"/>
    <n v="384000"/>
    <n v="480000"/>
    <n v="29280000"/>
    <n v="384000"/>
    <n v="480000"/>
    <s v="1. REPLACEMENT AT FORCADOS RIVER MANIFOLD - $261K_x000a_2. 2 NOS. VALVE CHANGE OUT AT FORCADOS TERMINAL - $81K_x000a_3. VALVE CHANGE OUT AT BRASS CREEK MANIFOLD - $140K"/>
    <m/>
    <m/>
    <m/>
    <m/>
    <m/>
    <m/>
    <m/>
    <m/>
    <m/>
    <m/>
    <m/>
    <m/>
    <n v="0"/>
    <n v="0"/>
    <n v="0"/>
    <n v="0"/>
    <n v="0"/>
    <n v="0.16666666666666666"/>
    <n v="0.41666666666666669"/>
    <n v="0"/>
    <n v="0.41666666666666669"/>
    <n v="0"/>
    <n v="0"/>
    <n v="0"/>
    <n v="1"/>
    <n v="0"/>
    <n v="0"/>
    <n v="0"/>
    <n v="0"/>
    <n v="0"/>
    <n v="80000"/>
    <n v="200000"/>
    <n v="0"/>
    <n v="200000"/>
    <n v="0"/>
    <n v="0"/>
    <n v="0"/>
    <n v="480000"/>
    <n v="144000"/>
  </r>
  <r>
    <s v="C.NG.PPW.DP.17.003"/>
    <s v="CATHODIC PROTECTION SYSTEM MAINTENANCE/ UPGRADES - WEST:"/>
    <s v="C.NG.PPW.DP.13.003"/>
    <s v="CATHODIC PROTECTION SYSTEM MAINTENANCE/ UPGRADES - WEST:"/>
    <s v="IRETI OMOTOSO"/>
    <s v="PRODUCTION"/>
    <n v="413001"/>
    <n v="4130"/>
    <s v="OF-MTCE"/>
    <s v="BASE JV"/>
    <s v="PRODUCTION"/>
    <s v="PRODUCTION"/>
    <x v="0"/>
    <s v="_x0009_Head, Pipeline Operations &amp; Maintenance Mgt.                             "/>
    <s v="AGUEGBOH, OBIORA"/>
    <s v="ADEBOYE.SOBAYO@SHELL.COM"/>
    <x v="1"/>
    <s v="CAPEX"/>
    <m/>
    <m/>
    <m/>
    <s v="C_OGIS_WPP_A01"/>
    <m/>
    <m/>
    <m/>
    <n v="0"/>
    <n v="242287.86"/>
    <n v="25620000"/>
    <n v="126000"/>
    <n v="210000"/>
    <n v="40504000"/>
    <n v="531200"/>
    <n v="664000"/>
    <n v="454000"/>
    <s v="1. 2 NOS. GROUNDBED INSTALLATION/UPGRADE @ $150K EACH - $300_x000a_1. 10 NOS. TEST POST REPLACEMENT/INSTALLATION - $60K_x000a_3. 15 NOS. SACRIFICIAL ANODE REPLACEMENT/INSTALLATION - $90K"/>
    <n v="25620000"/>
    <n v="126000"/>
    <n v="210000"/>
    <n v="25620000"/>
    <n v="126000"/>
    <n v="210000"/>
    <s v="1. 24 NOS. TEST POST REPLACEMENT/INSTALLATION - $120K_x000a_2. CP SYSTEMS MATERIALS/EQUIPMENTS $90k"/>
    <m/>
    <m/>
    <m/>
    <m/>
    <m/>
    <m/>
    <m/>
    <m/>
    <m/>
    <m/>
    <m/>
    <m/>
    <n v="0"/>
    <n v="0"/>
    <n v="0.5714285714285714"/>
    <n v="0"/>
    <n v="0"/>
    <n v="0"/>
    <n v="0"/>
    <n v="0"/>
    <n v="0"/>
    <n v="0.42857142857142855"/>
    <n v="0"/>
    <n v="0"/>
    <n v="1"/>
    <n v="0"/>
    <n v="0"/>
    <n v="120000"/>
    <n v="0"/>
    <n v="0"/>
    <n v="0"/>
    <n v="0"/>
    <n v="0"/>
    <n v="0"/>
    <n v="90000"/>
    <n v="0"/>
    <n v="0"/>
    <n v="210000"/>
    <n v="63000"/>
  </r>
  <r>
    <s v="C.NG.PPW.DP.17.008"/>
    <s v="GAS PIPELINE AND MANIFOLD UPGRADE"/>
    <s v="C.NG.PPW.DP.13.008"/>
    <s v="GAS PIPELINE AND MANIFOLD UPGRADE"/>
    <s v="IRETI OMOTOSO"/>
    <s v="PRODUCTION"/>
    <n v="13310"/>
    <n v="133"/>
    <s v="GAS"/>
    <s v="BASE JV"/>
    <s v="PRODUCTION"/>
    <s v="PRODUCTION"/>
    <x v="0"/>
    <s v="_x0009_Head, Pipeline Operations &amp; Maintenance Mgt.                             "/>
    <s v="AGUEGBOH, OBIORA"/>
    <s v="SANNI.MOHAMMED@SHELL.COM"/>
    <x v="1"/>
    <s v="CAPEX"/>
    <m/>
    <m/>
    <m/>
    <s v="C_OGIS_PPW_A07"/>
    <m/>
    <m/>
    <m/>
    <n v="0"/>
    <n v="0"/>
    <n v="4880000"/>
    <n v="64000"/>
    <n v="80000"/>
    <n v="0"/>
    <n v="0"/>
    <n v="0"/>
    <n v="-80000"/>
    <s v="ACTIVITY DEFERRED TO 2019"/>
    <n v="4880000"/>
    <n v="64000"/>
    <n v="80000"/>
    <n v="4880000"/>
    <n v="64000"/>
    <n v="80000"/>
    <s v="1. DEFECTIVE VALVE CHANGE OUT NORTH BANK MANIFOLD - $81K"/>
    <m/>
    <m/>
    <m/>
    <m/>
    <m/>
    <m/>
    <m/>
    <m/>
    <m/>
    <m/>
    <m/>
    <m/>
    <n v="0"/>
    <n v="0"/>
    <n v="0"/>
    <n v="0"/>
    <n v="0"/>
    <n v="0"/>
    <n v="0"/>
    <n v="0"/>
    <n v="1"/>
    <n v="0"/>
    <n v="0"/>
    <n v="0"/>
    <n v="1"/>
    <n v="0"/>
    <n v="0"/>
    <n v="0"/>
    <n v="0"/>
    <n v="0"/>
    <n v="0"/>
    <n v="0"/>
    <n v="0"/>
    <n v="80000"/>
    <n v="0"/>
    <n v="0"/>
    <n v="0"/>
    <n v="80000"/>
    <n v="24000"/>
  </r>
  <r>
    <s v="C.NG.PPW.NP.17.001"/>
    <s v="PIPELINES SECURITY IMPROVEMENT-WEST"/>
    <s v="C.NG.PPW.NP.13.001"/>
    <s v="PIPELINES SECURITY IMPROVEMENT-WEST "/>
    <s v="IRETI OMOTOSO"/>
    <s v="PRODUCTION"/>
    <n v="13210"/>
    <n v="132"/>
    <s v="OF-E&amp;M"/>
    <s v="BASE JV"/>
    <s v="PRODUCTION"/>
    <s v="PRODUCTION"/>
    <x v="0"/>
    <s v="_x0009_Head, Pipeline Operations &amp; Maintenance Mgt.                             "/>
    <s v="AGUEGBOH, OBIORA"/>
    <s v="CYPRIANA.WILKEY@SHELL.COM"/>
    <x v="1"/>
    <s v="CAPEX"/>
    <m/>
    <m/>
    <m/>
    <s v="C_OGIS_WPP_A03"/>
    <m/>
    <m/>
    <m/>
    <n v="0"/>
    <n v="102427.38"/>
    <n v="46085500"/>
    <n v="8900"/>
    <n v="160000"/>
    <n v="46085500"/>
    <n v="8900"/>
    <n v="160000"/>
    <n v="0"/>
    <n v="0"/>
    <n v="46085500"/>
    <n v="8900"/>
    <n v="160000"/>
    <n v="46085500"/>
    <n v="8900"/>
    <n v="160000"/>
    <s v="1. CONSTRUCTION OF GUARD HUTS/SHELTERS LAND &amp; SWAMP - $69k_x000a_2. PROCURE 4&quot; &amp; 200 2&quot; LINE PIPES FOR FABRICATION AND INSTALLATION OF ROW MOVEMENT BREAKERS &amp; SIGNPOSTS (INCL. REHABS)  - $8.9k_x000a_Planned Locations : 20” TEP Otumara - Escravos (Otumara); 24” TRP   Brass Creek Mf – Forcados Terminal (Odimodi, Ogulagha, Aghoro I &amp; II, Egbemo- Angalabiri, Tamogbene,); 16” Tunu Delivery Line (Tunu, Agbidiama); 12” Benisede Delivery Line(Benisede), 20” Opukushi – Brass creek (Opukushi, Peretorugbene)"/>
    <m/>
    <m/>
    <m/>
    <m/>
    <m/>
    <m/>
    <m/>
    <m/>
    <m/>
    <m/>
    <m/>
    <m/>
    <n v="6.1249999999999999E-2"/>
    <n v="0"/>
    <n v="0"/>
    <n v="0.31"/>
    <n v="0"/>
    <n v="0"/>
    <n v="0"/>
    <n v="0.31"/>
    <n v="0"/>
    <n v="0.31874999999999998"/>
    <n v="0"/>
    <n v="0"/>
    <n v="0.99999999999999989"/>
    <n v="9800"/>
    <n v="0"/>
    <n v="0"/>
    <n v="49600"/>
    <n v="0"/>
    <n v="0"/>
    <n v="0"/>
    <n v="49600"/>
    <n v="0"/>
    <n v="51000"/>
    <n v="0"/>
    <n v="0"/>
    <n v="160000"/>
    <n v="48000"/>
  </r>
  <r>
    <s v="C.NG.PPW.OR.17.006"/>
    <s v="PROCURMENT OF OIL SPILL RESPONSE EQUIPMENT - WEST"/>
    <s v="C.NG.PPW.OR.13.006"/>
    <s v="PROCURMENT OF OIL SPILL RESPONSE EQUIPMENT - WEST"/>
    <s v="IRETI OMOTOSO"/>
    <s v="PRODUCTION"/>
    <n v="13401"/>
    <n v="134"/>
    <s v="HSE"/>
    <s v="BASE JV"/>
    <s v="PRODUCTION"/>
    <s v="PRODUCTION"/>
    <x v="0"/>
    <s v="_x0009_Head, Pipeline Operations &amp; Maintenance Mgt.                             "/>
    <s v="AGUEGBOH, OBIORA"/>
    <s v="DAMIAN-PAUL.AGUIYI@SHELL.COM"/>
    <x v="1"/>
    <s v="CAPEX"/>
    <m/>
    <m/>
    <m/>
    <s v="C_OGIS_WPP_A05"/>
    <m/>
    <m/>
    <m/>
    <n v="0"/>
    <n v="513076.65"/>
    <n v="40125633.164999999"/>
    <n v="188440.54699999999"/>
    <n v="320000"/>
    <n v="40125633.164999999"/>
    <n v="188440.54699999999"/>
    <n v="320000"/>
    <n v="0"/>
    <n v="0"/>
    <n v="40125633.164999999"/>
    <n v="188440.54699999999"/>
    <n v="320000"/>
    <n v="4270000"/>
    <n v="56000"/>
    <n v="70000"/>
    <s v="1 NUMBER DESMI RO-SWEEP SYSTEMS - $253K                                                                                            _x000a_1 NUMBER ZODIAC BOAT - $70K"/>
    <m/>
    <m/>
    <m/>
    <m/>
    <m/>
    <m/>
    <m/>
    <m/>
    <m/>
    <m/>
    <m/>
    <m/>
    <n v="0"/>
    <n v="0"/>
    <n v="0"/>
    <n v="0"/>
    <n v="0"/>
    <n v="0"/>
    <n v="0"/>
    <n v="0"/>
    <n v="0"/>
    <n v="1"/>
    <n v="0"/>
    <n v="0"/>
    <n v="1"/>
    <n v="0"/>
    <n v="0"/>
    <n v="0"/>
    <n v="0"/>
    <n v="0"/>
    <n v="0"/>
    <n v="0"/>
    <n v="0"/>
    <n v="0"/>
    <n v="320000"/>
    <n v="0"/>
    <n v="0"/>
    <n v="320000"/>
    <n v="96000"/>
  </r>
  <r>
    <s v="C.NG.PSE.OR.18.051"/>
    <s v="STRUCTURAL UPGRADE OF WORKSHOP EAST"/>
    <s v="C.NG.PSE.OR.18.051"/>
    <s v="STRUCTURAL UPGRADE OF WORKSHOP EAST"/>
    <s v="IRETI OMOTOSO"/>
    <s v="PRODUCTION"/>
    <n v="14001"/>
    <n v="140"/>
    <s v="OF-CIVIL"/>
    <s v="BASE JV"/>
    <s v="PRODUCTION"/>
    <s v="PRODUCTION"/>
    <x v="3"/>
    <s v="Mgr, Turnaround &amp; Maintenance Execution"/>
    <s v="OLALEYE, OLAYEMI"/>
    <s v="ABIODUN.BAKARE@SHELL.COM"/>
    <x v="1"/>
    <s v="CAPEX"/>
    <m/>
    <m/>
    <m/>
    <s v="C_OGIS_COR_A11"/>
    <m/>
    <m/>
    <m/>
    <n v="0"/>
    <n v="0"/>
    <n v="146400000"/>
    <n v="320000"/>
    <n v="800000"/>
    <n v="146400000"/>
    <n v="320000"/>
    <n v="800000"/>
    <n v="0"/>
    <n v="0"/>
    <n v="146400000"/>
    <n v="320000"/>
    <n v="800000"/>
    <n v="146400000"/>
    <n v="320000"/>
    <n v="800000"/>
    <s v="Expansion upgrade of central workshop east to accommodate repairs of heavy duty generators plus 40&quot; and above valves ( -Design and study is on-going) - $800K"/>
    <m/>
    <m/>
    <m/>
    <m/>
    <m/>
    <m/>
    <m/>
    <m/>
    <m/>
    <m/>
    <m/>
    <m/>
    <n v="5.0000000000000001E-4"/>
    <n v="5.0000000000000001E-4"/>
    <n v="5.0000000000000001E-4"/>
    <n v="4.7500000000000001E-2"/>
    <n v="5.0000000000000001E-4"/>
    <n v="0.05"/>
    <n v="0.15"/>
    <n v="5.0000000000000001E-4"/>
    <n v="0.35"/>
    <n v="0.1"/>
    <n v="0.3"/>
    <n v="0"/>
    <n v="1"/>
    <n v="400"/>
    <n v="400"/>
    <n v="400"/>
    <n v="38000"/>
    <n v="400"/>
    <n v="40000"/>
    <n v="120000"/>
    <n v="400"/>
    <n v="280000"/>
    <n v="80000"/>
    <n v="240000"/>
    <n v="0"/>
    <n v="800000"/>
    <n v="240000"/>
  </r>
  <r>
    <s v="C.NG.PSW.OR.18.002"/>
    <s v="WORKSHOP (WEST) CIVIL UPGRADE "/>
    <s v="C.NG.PSW.OR.18.002"/>
    <s v="WORKSHOP (WEST) CIVIL UPGRADE "/>
    <s v="IRETI OMOTOSO"/>
    <s v="PRODUCTION"/>
    <n v="13203"/>
    <n v="132"/>
    <s v="OF-E&amp;M"/>
    <s v="BASE JV"/>
    <s v="PRODUCTION"/>
    <s v="PRODUCTION"/>
    <x v="3"/>
    <s v="Mgr, Turnaround &amp; Maintenance Execution"/>
    <s v="OLALEYE, OLAYEMI"/>
    <s v="ABIODUN.BAKARE@SHELL.COM"/>
    <x v="1"/>
    <s v="CAPEX"/>
    <m/>
    <m/>
    <m/>
    <s v="C_OGIS_COR_A14"/>
    <m/>
    <m/>
    <m/>
    <n v="0"/>
    <n v="0"/>
    <n v="51240000"/>
    <n v="42000"/>
    <n v="210000"/>
    <n v="51240000"/>
    <n v="42000"/>
    <n v="210000"/>
    <n v="0"/>
    <n v="0"/>
    <n v="51240000"/>
    <n v="42000"/>
    <n v="210000"/>
    <n v="51240000"/>
    <n v="42000"/>
    <n v="210000"/>
    <s v="Concrete re-surfacing of Warri workshop floor - F$210K_x000a__x000a_Total = F$210K"/>
    <m/>
    <m/>
    <m/>
    <m/>
    <m/>
    <m/>
    <m/>
    <m/>
    <m/>
    <m/>
    <m/>
    <m/>
    <n v="0"/>
    <n v="0"/>
    <n v="0.05"/>
    <n v="0"/>
    <n v="0"/>
    <n v="0.1"/>
    <n v="0.1"/>
    <n v="0.25"/>
    <n v="0.25"/>
    <n v="0.25"/>
    <n v="0"/>
    <n v="0"/>
    <n v="1"/>
    <n v="0"/>
    <n v="0"/>
    <n v="10500"/>
    <n v="0"/>
    <n v="0"/>
    <n v="21000"/>
    <n v="21000"/>
    <n v="52500"/>
    <n v="52500"/>
    <n v="52500"/>
    <n v="0"/>
    <n v="0"/>
    <n v="210000"/>
    <n v="63000"/>
  </r>
  <r>
    <s v="O.NG.PAE.AGA.FLB.71300"/>
    <s v="CATERING/ACCOMM/HSEKEEPING AGBADA 1 AGG"/>
    <s v="101276_DGS"/>
    <s v="CATERING/ ACCOMMODATION &amp; HOUSEKEEPING IN LAND 1 AREA  EAST GAS"/>
    <s v="IRETI OMOTOSO"/>
    <s v="PRODUCTION"/>
    <n v="413003"/>
    <n v="4130"/>
    <s v="GAS"/>
    <s v="DOMGAS/IPP"/>
    <s v="PRODUCTION"/>
    <s v="PRODUCTION"/>
    <x v="1"/>
    <s v="Asset Management Integration Lead"/>
    <s v="ADEDIRAN, ADEWALE"/>
    <s v="DENNIS.ONYEBUCHIE@SHELL.COM"/>
    <x v="0"/>
    <s v="OPEX"/>
    <s v="NON SAL"/>
    <s v="N/A"/>
    <s v="N/A"/>
    <s v="N_AGBD_EL1_N01"/>
    <s v="P231 Production Operations - Gas"/>
    <s v="S7200 Services"/>
    <s v="A2110 Production Operations"/>
    <n v="35446.410000000003"/>
    <n v="0"/>
    <n v="16280565"/>
    <n v="0"/>
    <n v="53378.901639344265"/>
    <n v="16280565"/>
    <n v="0"/>
    <n v="53378.901639344265"/>
    <n v="0"/>
    <m/>
    <n v="54242810.000000007"/>
    <n v="0"/>
    <n v="177845.27868852462"/>
    <n v="54242810.000000007"/>
    <n v="0"/>
    <n v="177845.27868852462"/>
    <s v=" Lunch packs supplied for 15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448.2418032786882"/>
    <n v="4448.2418032786882"/>
    <n v="4448.2418032786882"/>
    <n v="4448.2418032786882"/>
    <n v="4448.2418032786882"/>
    <n v="4448.2418032786882"/>
    <n v="4448.2418032786882"/>
    <n v="4448.2418032786882"/>
    <n v="4448.2418032786882"/>
    <n v="4448.2418032786882"/>
    <n v="4448.2418032786882"/>
    <n v="4448.2418032786882"/>
    <n v="53378.901639344258"/>
    <n v="16013.670491803279"/>
  </r>
  <r>
    <s v="C.NG.PTE.DF.18.004"/>
    <s v="MECHANICAL UPGRADE IN BONNY TERMINAL"/>
    <s v="C.NG.PTE.DF.18.004"/>
    <s v="MECHANICAL UPGRADE IN BONNY TERMINAL"/>
    <s v="IRETI OMOTOSO"/>
    <s v="PRODUCTION"/>
    <n v="13203"/>
    <n v="132"/>
    <s v="OF-E&amp;M"/>
    <s v="BASE JV"/>
    <s v="PRODUCTION"/>
    <s v="PRODUCTION"/>
    <x v="5"/>
    <s v="Bonny Terminal Installation Manager"/>
    <s v="OLALEYE, OLAYEMI"/>
    <s v="VICTOR.NKETAH@SHELL.COM"/>
    <x v="1"/>
    <s v="CAPEX"/>
    <m/>
    <m/>
    <m/>
    <s v="C_BORT_EST_A01"/>
    <m/>
    <m/>
    <m/>
    <n v="0"/>
    <n v="0"/>
    <n v="178181000"/>
    <n v="876300"/>
    <n v="1460500"/>
    <n v="178181000"/>
    <n v="876300"/>
    <n v="1460500"/>
    <n v="0"/>
    <n v="0"/>
    <n v="178181000"/>
    <n v="876300"/>
    <n v="1460500"/>
    <n v="178181000"/>
    <n v="876300"/>
    <n v="1460500"/>
    <s v="Phase 2: Replacement of (2) AOC and (2) COC Sump Pumps with fit for purpose pumps. F$586k_x000a_(2 of 16 pumps. 1 captured in OP16 at 293k - Item phased in MRP)_x000a_Overhaul of Main  Air Compressor ( Air pack) F$550k_x000a_(1 of 2 units captured in OP16 at F$550k - Item phased in MRP. Strategy is to procure and replace the Gas End. This is a cheaper and more reliabiable option as against buying parts for overhaul)_x000a_Overhaul  of one  Liquid Ring Vacuum Compressor (LRVC) F$320k_x000a_Activity not supported in OP16._x000a_Total =F$1,456k"/>
    <m/>
    <m/>
    <m/>
    <m/>
    <m/>
    <m/>
    <m/>
    <m/>
    <m/>
    <m/>
    <m/>
    <m/>
    <n v="0.6"/>
    <n v="0.25"/>
    <n v="0.15"/>
    <n v="0"/>
    <n v="0"/>
    <n v="0"/>
    <n v="0"/>
    <n v="0"/>
    <n v="0"/>
    <n v="0"/>
    <n v="0"/>
    <n v="0"/>
    <n v="1"/>
    <n v="876300"/>
    <n v="365125"/>
    <n v="219075"/>
    <n v="0"/>
    <n v="0"/>
    <n v="0"/>
    <n v="0"/>
    <n v="0"/>
    <n v="0"/>
    <n v="0"/>
    <n v="0"/>
    <n v="0"/>
    <n v="1460500"/>
    <n v="438150"/>
  </r>
  <r>
    <s v="C.NG.PTE.DF.18.005"/>
    <s v="INSTRUMENT/METERING UPGRADE IN BONNY TERMINAL"/>
    <s v="C.NG.PTE.DF.17.005"/>
    <s v="INSTRUMENT/METERING UPGRADE IN BONNY TERMINAL"/>
    <s v="IRETI OMOTOSO"/>
    <s v="PRODUCTION"/>
    <n v="13204"/>
    <n v="132"/>
    <s v="OF-E&amp;M"/>
    <s v="BASE JV"/>
    <s v="PRODUCTION"/>
    <s v="PRODUCTION"/>
    <x v="5"/>
    <s v="Bonny Terminal Installation Manager"/>
    <s v="OLALEYE, OLAYEMI"/>
    <s v="VICTOR.NKETAH@SHELL.COM"/>
    <x v="1"/>
    <s v="CAPEX"/>
    <m/>
    <m/>
    <m/>
    <s v="C_BORT_EST_A03"/>
    <m/>
    <m/>
    <m/>
    <n v="0"/>
    <n v="0"/>
    <n v="506300000.00000012"/>
    <n v="2490000"/>
    <n v="4150000.0000000005"/>
    <n v="405040000"/>
    <n v="2637250"/>
    <n v="3965250"/>
    <n v="-184750.00000000047"/>
    <s v="Deferrment of the following:_x000a_procurement of CONTROL VALVES, SDVs &amp; BDVs &amp; FLAREMETER UPGRADE"/>
    <n v="506300000.00000012"/>
    <n v="2490000"/>
    <n v="4150000"/>
    <n v="506300000.00000012"/>
    <n v="2490000"/>
    <n v="4150000.0000000005"/>
    <s v="Procurement of Flow Control Valve, Blowdown Valve, Shutdown Valve and Level Control Valve, Actuators and Positional) F$477K_x000a_Phase 2. This is for replacing passing/faulty valves within the New Process area. In OP16, orders have been placed for 44 valves_x000a_Installation of Fire &amp; Gas System (Abuja Residential Quarters and C&amp;I Office Building) and tie in to BOGT Central F&amp;G System F$ 423k_x000a_The entire Project was estimated was estimated to be ca F$1m which is to cover the Design, Procurement, Installation, Tie-in to DCS and Commissioning. The project is still at the Design Stage. Required to close out Fountain_812053 and Fountain_916954 for fire incidents that occurred in the accommodation FLB._x000a_Upgrade of Distributed Control System (DCS) &amp; Safety Instrumented System (SIS) F$ 2,542K_x000a_Existing DCS already obsolete and no longer supported by OEM. NAPIMS and GM Production already engaged. Activity already in the Obsolescence Management Strategy. Technical Authority fully onboard_x000a_Provision of Flow Computers, SVC and Validation workstation for the Bonny Metering System project. F$ 230k_x000a_Tank Gauging System Upgrade F$ 480k_x000a_• 6 Tank Computers; 2 in each of the 3 tank groups in a redundancy configuration for communication with field devices and volume calculation _x000a_• 3 OPC server; 1 in each of the 3 tank groups for communication between the Tank Computer and PAS_x000a_• 1 Fuels manager located in control room for inventory management_x000a__x000a_Total = F$4,152K"/>
    <m/>
    <m/>
    <m/>
    <m/>
    <m/>
    <m/>
    <m/>
    <m/>
    <m/>
    <m/>
    <m/>
    <m/>
    <n v="0.6"/>
    <n v="0"/>
    <n v="0.2"/>
    <n v="0.2"/>
    <n v="0"/>
    <n v="0"/>
    <n v="0"/>
    <n v="0"/>
    <n v="0"/>
    <n v="0"/>
    <n v="0"/>
    <n v="0"/>
    <n v="1"/>
    <n v="2490000"/>
    <n v="0"/>
    <n v="830000.00000000012"/>
    <n v="830000.00000000012"/>
    <n v="0"/>
    <n v="0"/>
    <n v="0"/>
    <n v="0"/>
    <n v="0"/>
    <n v="0"/>
    <n v="0"/>
    <n v="0"/>
    <n v="4150000"/>
    <n v="1245000"/>
  </r>
  <r>
    <s v="O.NG.PAE.OGC.FLB.71300"/>
    <s v="CATERING/ACCOMM/HSEKEEPING OBIGBO NAG"/>
    <s v="101276_DGS"/>
    <s v="CATERING/ ACCOMMODATION &amp; HOUSEKEEPING IN LAND 1 AREA  EAST GAS"/>
    <s v="IRETI OMOTOSO"/>
    <s v="PRODUCTION"/>
    <n v="413003"/>
    <n v="4130"/>
    <s v="GAS"/>
    <s v="DOMGAS/IPP"/>
    <s v="PRODUCTION"/>
    <s v="PRODUCTION"/>
    <x v="1"/>
    <s v="Asset Management Integration Lead"/>
    <s v="ADEDIRAN, ADEWALE"/>
    <s v="DENNIS.ONYEBUCHIE@SHELL.COM"/>
    <x v="0"/>
    <s v="OPEX"/>
    <s v="NON SAL"/>
    <s v="N/A"/>
    <s v="N/A"/>
    <s v="N_OBGN_EL1_G01"/>
    <s v="P231 Production Operations - Gas"/>
    <s v="S7200 Services"/>
    <s v="A2110 Production Operations"/>
    <n v="5182.01"/>
    <n v="640.57000000000005"/>
    <n v="16392105"/>
    <n v="0"/>
    <n v="53744.606557377047"/>
    <n v="16392105"/>
    <n v="0"/>
    <n v="53744.606557377047"/>
    <n v="0"/>
    <m/>
    <n v="0"/>
    <n v="0"/>
    <n v="0"/>
    <n v="0"/>
    <n v="0"/>
    <n v="0"/>
    <s v="Lunch packs supplied for 15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478.7172131147536"/>
    <n v="4478.7172131147536"/>
    <n v="4478.7172131147536"/>
    <n v="4478.7172131147536"/>
    <n v="4478.7172131147536"/>
    <n v="4478.7172131147536"/>
    <n v="4478.7172131147536"/>
    <n v="4478.7172131147536"/>
    <n v="4478.7172131147536"/>
    <n v="4478.7172131147536"/>
    <n v="4478.7172131147536"/>
    <n v="4478.7172131147536"/>
    <n v="53744.606557377039"/>
    <n v="16123.381967213114"/>
  </r>
  <r>
    <s v="C.NG.PTE.IE.18.003"/>
    <s v="ELECTRICAL UPGRADE IN BONNY TERMINAL"/>
    <s v="C.NG.PTE.IE.17.003"/>
    <s v="ELECTRICAL UPGRADE IN BONNY TERMINAL"/>
    <s v="IRETI OMOTOSO"/>
    <s v="PRODUCTION"/>
    <n v="13203"/>
    <n v="132"/>
    <s v="OF-E&amp;M"/>
    <s v="BASE JV"/>
    <s v="PRODUCTION"/>
    <s v="PRODUCTION"/>
    <x v="5"/>
    <s v="Bonny Terminal Installation Manager"/>
    <s v="OLALEYE, OLAYEMI"/>
    <s v="VICTOR.NKETAH@SHELL.COM"/>
    <x v="1"/>
    <s v="CAPEX"/>
    <m/>
    <m/>
    <m/>
    <s v="C_BORT_EST_A05"/>
    <m/>
    <m/>
    <m/>
    <n v="0"/>
    <n v="0"/>
    <n v="122000000"/>
    <n v="600000"/>
    <n v="1000000"/>
    <n v="122000000"/>
    <n v="600000"/>
    <n v="1000000"/>
    <n v="0"/>
    <n v="0"/>
    <n v="122000000"/>
    <n v="600000"/>
    <n v="1000000"/>
    <n v="122000000"/>
    <n v="600000"/>
    <n v="1000000"/>
    <s v="UPS up-grade F$300K_x000a_UPS Improvement up-grade in SS-100, SS-200, SS-300, PSS-2, Oloma manifold UPS. And expansion of BNAG UPS to Analyser House (to power GC and validation equipment)_x000a_Switchgear motor starter cubicle replacement/refurbishment F$300k_x000a_Activity not funded in OP16_x000a_Installation &amp; commissioning of HVAC units (20 Packs) in BOGT F$60K_x000a_Activity not funded in OP16_x000a_Earthing Improvement on storage tank F$340K_x000a__x000a_Total F$= 1M"/>
    <m/>
    <m/>
    <m/>
    <m/>
    <m/>
    <m/>
    <m/>
    <m/>
    <m/>
    <m/>
    <m/>
    <m/>
    <n v="0.6"/>
    <n v="0.25"/>
    <n v="0"/>
    <n v="0.15"/>
    <n v="0"/>
    <n v="0"/>
    <n v="0"/>
    <n v="0"/>
    <n v="0"/>
    <n v="0"/>
    <n v="0"/>
    <n v="0"/>
    <n v="1"/>
    <n v="600000"/>
    <n v="250000"/>
    <n v="0"/>
    <n v="150000"/>
    <n v="0"/>
    <n v="0"/>
    <n v="0"/>
    <n v="0"/>
    <n v="0"/>
    <n v="0"/>
    <n v="0"/>
    <n v="0"/>
    <n v="1000000"/>
    <n v="300000"/>
  </r>
  <r>
    <s v="C.NG.PTE.NT.18.004"/>
    <s v="INSPECTION  &amp; CRUDE OIL STORAGE TANKS &amp; VESSELS UPGRADE IN BONNY TERMINAL"/>
    <s v="C.NG.PTE.NT.18.004"/>
    <s v="INSPECTION  &amp; CRUDE OIL STORAGE TANKS &amp; VESSELS UPGRADE IN BONNY TERMINAL"/>
    <s v="IRETI OMOTOSO"/>
    <s v="PRODUCTION"/>
    <n v="13204"/>
    <n v="132"/>
    <s v="OF-E&amp;M"/>
    <s v="BASE JV"/>
    <s v="PRODUCTION"/>
    <s v="PRODUCTION"/>
    <x v="5"/>
    <s v="Bonny Terminal Installation Manager"/>
    <s v="OLALEYE, OLAYEMI"/>
    <s v="VICTOR.NKETAH@SHELL.COM"/>
    <x v="1"/>
    <s v="CAPEX"/>
    <m/>
    <m/>
    <m/>
    <s v="C_BORT_EST_A02"/>
    <m/>
    <m/>
    <m/>
    <n v="0"/>
    <n v="0"/>
    <n v="46360000"/>
    <n v="228000"/>
    <n v="380000"/>
    <n v="46360000"/>
    <n v="228000"/>
    <n v="380000"/>
    <n v="0"/>
    <n v="0"/>
    <n v="46360000"/>
    <n v="228000"/>
    <n v="380000"/>
    <n v="46360000"/>
    <n v="228000"/>
    <n v="380000"/>
    <s v="Crude Oil Storage Tank Inspection F$376K_x000a_(in 2017, Life extension inspection carried out on Tank 2 and 12 instead of total revamp which will typically takeout the tanks away from service for a minimum of 2 years). Plan is to do 4 tanks in 2018_x000a_Total = F$ 376k"/>
    <m/>
    <m/>
    <m/>
    <m/>
    <m/>
    <m/>
    <m/>
    <m/>
    <m/>
    <m/>
    <m/>
    <m/>
    <n v="0.6"/>
    <n v="0"/>
    <n v="0"/>
    <n v="0.4"/>
    <n v="0"/>
    <n v="0"/>
    <n v="0"/>
    <n v="0"/>
    <n v="0"/>
    <n v="0"/>
    <n v="0"/>
    <n v="0"/>
    <n v="1"/>
    <n v="228000"/>
    <n v="0"/>
    <n v="0"/>
    <n v="152000"/>
    <n v="0"/>
    <n v="0"/>
    <n v="0"/>
    <n v="0"/>
    <n v="0"/>
    <n v="0"/>
    <n v="0"/>
    <n v="0"/>
    <n v="380000"/>
    <n v="114000"/>
  </r>
  <r>
    <s v="C.NG.PTE.NV.18.002"/>
    <s v="STATUTORY REPLACEMENT OF MARINE FLOATING HOSES &amp; SUB SEA EXPORT LINES(BONNY )"/>
    <s v="C.NG.PTE.NV.18.002"/>
    <s v="STATUTORY REPLACEMENT OF MARINE FLOATING HOSES &amp; SUB SEA EXPORT LINES(BONNY )"/>
    <s v="IRETI OMOTOSO"/>
    <s v="PRODUCTION"/>
    <n v="13902"/>
    <n v="139"/>
    <s v="OF-E&amp;M"/>
    <s v="BASE JV"/>
    <s v="PRODUCTION"/>
    <s v="PRODUCTION"/>
    <x v="5"/>
    <s v="Bonny Terminal Installation Manager"/>
    <s v="OLALEYE, OLAYEMI"/>
    <s v="DANIEL.OKOYE@SHELL.COM"/>
    <x v="1"/>
    <s v="CAPEX"/>
    <m/>
    <m/>
    <m/>
    <s v="C_OGIS_MAI_A16"/>
    <m/>
    <m/>
    <m/>
    <n v="0"/>
    <n v="0"/>
    <n v="112240000"/>
    <n v="552000"/>
    <n v="920000"/>
    <n v="112240000"/>
    <n v="552000"/>
    <n v="920000"/>
    <n v="0"/>
    <n v="0"/>
    <n v="112240000"/>
    <n v="552000"/>
    <n v="920000"/>
    <n v="112240000"/>
    <n v="552000"/>
    <n v="920000"/>
    <s v="1. 3 pcs Mooring Grommets @$217,053.45 each, Total $651,160.35 ;.;                               _x000a_2. 4 pcs FOB 20 X 30 SEAFLEX SC STD 2070F @  $36,196.27 Total F$144,785.08;                                                                                                            _x000a_3. 4 pcs TANKER RAIL 16 X 30 SEAFLEX SC STD 6070F @ $31,677.36 Total F$126,709.44;                                                                                                            _x000a__x000a_"/>
    <m/>
    <m/>
    <m/>
    <m/>
    <m/>
    <m/>
    <m/>
    <m/>
    <m/>
    <m/>
    <m/>
    <m/>
    <n v="0"/>
    <n v="0"/>
    <n v="0"/>
    <n v="0"/>
    <n v="0"/>
    <n v="0"/>
    <n v="0"/>
    <n v="0"/>
    <n v="0"/>
    <n v="0.5"/>
    <n v="0"/>
    <n v="0.5"/>
    <n v="1"/>
    <n v="0"/>
    <n v="0"/>
    <n v="0"/>
    <n v="0"/>
    <n v="0"/>
    <n v="0"/>
    <n v="0"/>
    <n v="0"/>
    <n v="0"/>
    <n v="460000"/>
    <n v="0"/>
    <n v="460000"/>
    <n v="920000"/>
    <n v="276000"/>
  </r>
  <r>
    <s v="C.NG.PTE.NV.18.052"/>
    <s v="UNDERWATER INSPECTION"/>
    <s v="C.NG.PTE.NV.18.052"/>
    <s v="UNDERWATER INSPECTION"/>
    <s v="IRETI OMOTOSO"/>
    <s v="PRODUCTION"/>
    <n v="13203"/>
    <n v="132"/>
    <s v="OF-E&amp;M"/>
    <s v="BASE JV"/>
    <s v="PRODUCTION"/>
    <s v="PRODUCTION"/>
    <x v="5"/>
    <s v="Asset Management Integration Lead"/>
    <s v="OLALEYE, OLAYEMI"/>
    <s v="KAMAR.LAWAL@SHELL.COM"/>
    <x v="1"/>
    <s v="CAPEX"/>
    <m/>
    <m/>
    <m/>
    <s v="C_OGIS_SE1_A20"/>
    <m/>
    <m/>
    <m/>
    <n v="0"/>
    <n v="0"/>
    <n v="57340000"/>
    <n v="282000"/>
    <n v="470000"/>
    <n v="57340000"/>
    <n v="282000"/>
    <n v="470000"/>
    <n v="0"/>
    <n v="0"/>
    <n v="57340000"/>
    <n v="282000"/>
    <n v="470000"/>
    <n v="57340000"/>
    <n v="282000"/>
    <n v="470000"/>
    <s v="Oloma/Bonny wellheads, jetty piles underdeck maintenance.@$472K_x000a__x000a_Total = F$472k"/>
    <m/>
    <m/>
    <m/>
    <m/>
    <m/>
    <m/>
    <m/>
    <m/>
    <m/>
    <m/>
    <m/>
    <m/>
    <n v="0"/>
    <n v="0"/>
    <n v="0"/>
    <n v="0"/>
    <n v="0"/>
    <n v="0"/>
    <n v="0"/>
    <n v="0"/>
    <n v="0"/>
    <n v="1"/>
    <n v="0"/>
    <n v="0"/>
    <n v="1"/>
    <n v="0"/>
    <n v="0"/>
    <n v="0"/>
    <n v="0"/>
    <n v="0"/>
    <n v="0"/>
    <n v="0"/>
    <n v="0"/>
    <n v="0"/>
    <n v="470000"/>
    <n v="0"/>
    <n v="0"/>
    <n v="470000"/>
    <n v="141000"/>
  </r>
  <r>
    <s v="C.NG.PTW.DF.15.061"/>
    <s v="PROCUREMENT/REPLACEMENT OF 5 NOS EXPORT PUMP LUBE OIL COOLERS_x000a_"/>
    <s v="C.NG.PTW.DF.15.061"/>
    <s v="PROCUREMENT/REPLACEMENT OF 5 NOS EXPORT PUMP LUBE OIL COOLERS_x000a_"/>
    <s v="IRETI OMOTOSO"/>
    <s v="PRODUCTION"/>
    <n v="13203"/>
    <n v="132"/>
    <s v="OF-E&amp;M"/>
    <s v="BASE JV"/>
    <s v="PRODUCTION"/>
    <s v="PRODUCTION"/>
    <x v="6"/>
    <s v="Asset Management Integration Lead"/>
    <s v="OLALEYE, OLAYEMI"/>
    <s v="i.nwosu@shell.com / Patrick.Ogun@shell.com "/>
    <x v="1"/>
    <s v="CAPEX"/>
    <m/>
    <m/>
    <m/>
    <s v="C_FORT_WST_A14"/>
    <m/>
    <m/>
    <m/>
    <n v="0"/>
    <n v="0"/>
    <n v="7320000"/>
    <n v="36000"/>
    <n v="60000"/>
    <n v="7320000"/>
    <n v="36000"/>
    <n v="60000"/>
    <n v="0"/>
    <n v="0"/>
    <n v="7320000"/>
    <n v="36000"/>
    <n v="60000"/>
    <n v="7320000"/>
    <n v="36000"/>
    <n v="60000"/>
    <s v="PROCUREMENT/REPLACEMENT OF 5Nos. EXPORT PUMP LUBE OIL COOLERS AT F$59.4K"/>
    <m/>
    <m/>
    <m/>
    <m/>
    <m/>
    <m/>
    <m/>
    <m/>
    <m/>
    <m/>
    <m/>
    <m/>
    <n v="0"/>
    <n v="0"/>
    <n v="0"/>
    <n v="0"/>
    <n v="0"/>
    <n v="0"/>
    <n v="0"/>
    <n v="0"/>
    <n v="1"/>
    <n v="0"/>
    <n v="0"/>
    <n v="0"/>
    <n v="1"/>
    <n v="0"/>
    <n v="0"/>
    <n v="0"/>
    <n v="0"/>
    <n v="0"/>
    <n v="0"/>
    <n v="0"/>
    <n v="0"/>
    <n v="60000"/>
    <n v="0"/>
    <n v="0"/>
    <n v="0"/>
    <n v="60000"/>
    <n v="18000"/>
  </r>
  <r>
    <s v="C.NG.PTW.DF.18.006"/>
    <s v="REVAMP OF CPI  AND IGF UNITS"/>
    <s v="C.NG.PTW.DF.18.006"/>
    <s v="REVAMP OF CPI  AND IGF UNITS"/>
    <s v="IRETI OMOTOSO"/>
    <s v="PRODUCTION"/>
    <n v="13903"/>
    <n v="139"/>
    <s v="OF-E&amp;M"/>
    <s v="BASE JV"/>
    <s v="PRODUCTION"/>
    <s v="PRODUCTION"/>
    <x v="6"/>
    <s v="Asset Management Integration Lead"/>
    <s v="OLALEYE, OLAYEMI"/>
    <s v="COLLINS.IYOLOMA@SHELL.COM"/>
    <x v="1"/>
    <s v="CAPEX"/>
    <m/>
    <m/>
    <m/>
    <s v="C_FORT_WST_A16"/>
    <m/>
    <m/>
    <m/>
    <n v="0"/>
    <n v="0"/>
    <n v="61000000"/>
    <n v="300000"/>
    <n v="500000"/>
    <n v="61000000"/>
    <n v="300000"/>
    <n v="500000"/>
    <n v="0"/>
    <n v="0"/>
    <n v="61000000"/>
    <n v="300000"/>
    <n v="500000"/>
    <n v="61000000"/>
    <n v="300000"/>
    <n v="500000"/>
    <s v="PURCHASE OF SPARES AND REHABILITATION OF 2NOS INDUCED GAS FLOATATION (IGF) &amp; CPI UNITS (F$500)_x000a__x000a_Total = F$500K"/>
    <m/>
    <m/>
    <m/>
    <m/>
    <m/>
    <m/>
    <m/>
    <m/>
    <m/>
    <m/>
    <m/>
    <m/>
    <n v="0"/>
    <n v="0.1"/>
    <n v="0.2"/>
    <n v="0.2"/>
    <n v="0.2"/>
    <n v="0.2"/>
    <n v="0.1"/>
    <n v="0"/>
    <n v="0"/>
    <n v="0"/>
    <n v="0"/>
    <n v="0"/>
    <n v="0.99999999999999989"/>
    <n v="0"/>
    <n v="50000"/>
    <n v="100000"/>
    <n v="100000"/>
    <n v="100000"/>
    <n v="100000"/>
    <n v="50000"/>
    <n v="0"/>
    <n v="0"/>
    <n v="0"/>
    <n v="0"/>
    <n v="0"/>
    <n v="500000"/>
    <n v="150000"/>
  </r>
  <r>
    <s v="C.NG.PTW.DF.18.010"/>
    <s v="FOT CRUDE OIL PUMPS OVERHAUL"/>
    <s v="C.NG.PBW.DF.18.010"/>
    <s v="WEST SWAMP-1 CRUDE OIL PUMPS OVERHAUL"/>
    <s v="IRETI OMOTOSO"/>
    <s v="PRODUCTION"/>
    <n v="13203"/>
    <n v="132"/>
    <s v="OF-E&amp;M"/>
    <s v="BASE JV"/>
    <s v="PRODUCTION"/>
    <s v="PRODUCTION"/>
    <x v="6"/>
    <s v="Forcados Terminal Installation Manager"/>
    <s v="OLALEYE, OLAYEMI"/>
    <s v="i.nwosu@shell.com / Patrick.Ogun@shell.com "/>
    <x v="1"/>
    <s v="CAPEX"/>
    <m/>
    <m/>
    <m/>
    <s v="C_FORT_WST_A08"/>
    <m/>
    <m/>
    <m/>
    <n v="0"/>
    <n v="0"/>
    <n v="41114000"/>
    <n v="202200"/>
    <n v="337000"/>
    <n v="41114000"/>
    <n v="202200"/>
    <n v="337000"/>
    <n v="0"/>
    <n v="0"/>
    <n v="41114000"/>
    <n v="202200"/>
    <n v="337000"/>
    <n v="41114000"/>
    <n v="202200"/>
    <n v="337000"/>
    <s v="Major overhauls of crude oil pumps _x000a_1No WD Pump $158k_x000a_1 No Centrifuge $65k_x000a_1 No Jet Mixer $41k_x000a_1 No. Emulsion Pump $35k_x000a_CSI Laser Vibration Monitorin &amp; Alignment Kit $38k_x000a_                                                                                                                                                                                                                                                      _x000a_Total = $337K                                                                                                                                                            "/>
    <m/>
    <m/>
    <m/>
    <m/>
    <m/>
    <m/>
    <m/>
    <m/>
    <m/>
    <m/>
    <m/>
    <m/>
    <n v="0"/>
    <n v="0.05"/>
    <n v="0.1"/>
    <n v="0"/>
    <n v="0"/>
    <n v="0.1"/>
    <n v="0.1"/>
    <n v="0.1"/>
    <n v="0.1"/>
    <n v="0.1"/>
    <n v="0.1"/>
    <n v="0.25"/>
    <n v="0.99999999999999989"/>
    <n v="0"/>
    <n v="16850"/>
    <n v="33700"/>
    <n v="0"/>
    <n v="0"/>
    <n v="33700"/>
    <n v="33700"/>
    <n v="33700"/>
    <n v="33700"/>
    <n v="33700"/>
    <n v="33700"/>
    <n v="84250"/>
    <n v="337000"/>
    <n v="101100"/>
  </r>
  <r>
    <s v="C.NG.PTW.DF.18.013"/>
    <s v="UPGRADE OF SEWAGE TREATMENT FACILITIES AT FOT"/>
    <s v="C.NG.PBW.DF.18.013"/>
    <s v="UPGRADE OF SEWAGE TREATMENT FACILITIES AT FOT"/>
    <s v="IRETI OMOTOSO"/>
    <s v="PRODUCTION"/>
    <n v="13203"/>
    <n v="132"/>
    <s v="OF-E&amp;M"/>
    <s v="BASE JV"/>
    <s v="PRODUCTION"/>
    <s v="PRODUCTION"/>
    <x v="6"/>
    <s v="Forcados Terminal Installation Manager"/>
    <s v="OLALEYE, OLAYEMI"/>
    <s v="i.nwosu@shell.com / Patrick.Ogun@shell.com "/>
    <x v="1"/>
    <s v="CAPEX"/>
    <m/>
    <m/>
    <m/>
    <s v="C_FORT_WST_A08"/>
    <m/>
    <m/>
    <m/>
    <n v="0"/>
    <n v="0"/>
    <n v="61427000"/>
    <n v="302100"/>
    <n v="503500"/>
    <n v="61427000"/>
    <n v="302100"/>
    <n v="503500"/>
    <n v="0"/>
    <n v="0"/>
    <n v="61427000"/>
    <n v="302100"/>
    <n v="503500"/>
    <n v="61427000"/>
    <n v="302100"/>
    <n v="503500"/>
    <s v="Phase I of Upgrade of currently installed aqua-cell system and Sewage Treatement Plant_x000a_- Preliminary site studies - $71k_x000a_- Design and Engineering Drawings - $132k_x000a_- Isolation, Propagation and Seeding of microbial propagules - $220k_x000a_- procurement/installation of 6pcs sewage lift pumps - $60k_x000a__x000a_Construction of FOT Waste Holding Facility - F$20k_x000a__x000a_Total (F$503.5k)"/>
    <m/>
    <m/>
    <m/>
    <m/>
    <m/>
    <m/>
    <m/>
    <m/>
    <m/>
    <m/>
    <m/>
    <m/>
    <n v="0"/>
    <n v="0"/>
    <n v="0.2"/>
    <n v="0"/>
    <n v="0.2"/>
    <n v="0"/>
    <n v="0"/>
    <n v="0"/>
    <n v="0.2"/>
    <n v="0"/>
    <n v="0.2"/>
    <n v="0.2"/>
    <n v="1"/>
    <n v="0"/>
    <n v="0"/>
    <n v="100700"/>
    <n v="0"/>
    <n v="100700"/>
    <n v="0"/>
    <n v="0"/>
    <n v="0"/>
    <n v="100700"/>
    <n v="0"/>
    <n v="100700"/>
    <n v="100700"/>
    <n v="503500"/>
    <n v="151050"/>
  </r>
  <r>
    <s v="C.NG.PTW.DF.18.014"/>
    <s v="UPGRADE OF FOT LABORATORY"/>
    <s v="C.NG.PBW.DF.18.014"/>
    <s v="UPGRADE OF FOT LABORATORY"/>
    <s v="IRETI OMOTOSO"/>
    <s v="PRODUCTION"/>
    <n v="13203"/>
    <n v="132"/>
    <s v="OF-E&amp;M"/>
    <s v="BASE JV"/>
    <s v="PRODUCTION"/>
    <s v="PRODUCTION"/>
    <x v="6"/>
    <s v="Forcados Terminal Installation Manager"/>
    <s v="OLALEYE, OLAYEMI"/>
    <s v="i.nwosu@shell.com / Patrick.Ogun@shell.com "/>
    <x v="1"/>
    <s v="CAPEX"/>
    <m/>
    <m/>
    <m/>
    <s v="C_FORT_WST_A08"/>
    <m/>
    <m/>
    <m/>
    <n v="0"/>
    <n v="0"/>
    <n v="11590000"/>
    <n v="57000"/>
    <n v="95000"/>
    <n v="11590000"/>
    <n v="57000"/>
    <n v="95000"/>
    <n v="0"/>
    <n v="0"/>
    <n v="11590000"/>
    <n v="57000"/>
    <n v="95000"/>
    <n v="11590000"/>
    <n v="57000"/>
    <n v="95000"/>
    <s v="1. Installation of Fumehood for the Organic Chloride equipment - $10k. _x000a_2. Purchase and installation of furnace for Ash content analysis (AGO Monitoring) - $30k_x000a_3. Purchase and installation of 2 unit distillation equipment’s for sand cut analysis - $15k. _x000a_4. Procurement and installation of 4nos Ex-rated Extractor Fans - $40k_x000a_@ F$95K "/>
    <m/>
    <m/>
    <m/>
    <m/>
    <m/>
    <m/>
    <m/>
    <m/>
    <m/>
    <m/>
    <m/>
    <m/>
    <n v="0"/>
    <n v="0"/>
    <n v="0.25"/>
    <n v="0"/>
    <n v="0"/>
    <n v="0.25"/>
    <n v="0"/>
    <n v="0"/>
    <n v="0"/>
    <n v="0.5"/>
    <n v="0"/>
    <n v="0"/>
    <n v="1"/>
    <n v="0"/>
    <n v="0"/>
    <n v="23750"/>
    <n v="0"/>
    <n v="0"/>
    <n v="23750"/>
    <n v="0"/>
    <n v="0"/>
    <n v="0"/>
    <n v="47500"/>
    <n v="0"/>
    <n v="0"/>
    <n v="95000"/>
    <n v="28500"/>
  </r>
  <r>
    <s v="C.NG.PTW.DF.18.062"/>
    <s v="SOLAR TURBINE  UPGRADE"/>
    <s v="C.NG.PTW.DF.18.062"/>
    <s v="SOLAR TURBINE  UPGRADE"/>
    <s v="IRETI OMOTOSO"/>
    <s v="PRODUCTION"/>
    <n v="13203"/>
    <n v="132"/>
    <s v="OF-E&amp;M"/>
    <s v="BASE JV"/>
    <s v="PRODUCTION"/>
    <s v="PRODUCTION"/>
    <x v="6"/>
    <s v="Asset Management Integration Lead"/>
    <s v="OLALEYE, OLAYEMI"/>
    <s v="i.nwosu@shell.com / Patrick.Ogun@shell.com "/>
    <x v="1"/>
    <s v="CAPEX"/>
    <m/>
    <m/>
    <m/>
    <s v="C_FORT_WST_A43"/>
    <m/>
    <m/>
    <m/>
    <n v="0"/>
    <n v="0"/>
    <n v="464820000"/>
    <n v="2286000"/>
    <n v="3810000"/>
    <n v="464820000"/>
    <n v="2286000"/>
    <n v="3810000"/>
    <n v="0"/>
    <n v="0"/>
    <n v="464820000"/>
    <n v="2286000"/>
    <n v="3810000"/>
    <n v="464820000"/>
    <n v="2286000"/>
    <n v="3810000"/>
    <s v="Upgrade of Control System, Start System, and Fire / Gas Detection system for 2 units_x000a_Upgrade of 1st unit = $1.5m_x000a_Upgrade of 2nd unit = $900k_x000a_Field Installation Retrofit Module (FIRM) = $320k x 2 = $640k_x000a_Associated Logistics Cost = $288.1k x 2 = $576.2k_x000a_Statutory Charges = $97.7k_x000a_Subtotal = $ 3.71m_x000a__x000a_Civil works for cabling - $100k_x000a__x000a_Total = $3.81m"/>
    <m/>
    <m/>
    <m/>
    <m/>
    <m/>
    <m/>
    <m/>
    <m/>
    <m/>
    <m/>
    <m/>
    <m/>
    <n v="0"/>
    <n v="0"/>
    <n v="0"/>
    <n v="0.4"/>
    <n v="0"/>
    <n v="0.3"/>
    <n v="0"/>
    <n v="0"/>
    <n v="0"/>
    <n v="0.3"/>
    <n v="0"/>
    <n v="0"/>
    <n v="1"/>
    <n v="0"/>
    <n v="0"/>
    <n v="0"/>
    <n v="1524000"/>
    <n v="0"/>
    <n v="1143000"/>
    <n v="0"/>
    <n v="0"/>
    <n v="0"/>
    <n v="1143000"/>
    <n v="0"/>
    <n v="0"/>
    <n v="3810000"/>
    <n v="1143000"/>
  </r>
  <r>
    <s v="C.NG.PTW.DF.18.063"/>
    <s v="SOLAR TURBINE  INSPECTION"/>
    <s v="C.NG.PTW.DF.18.063"/>
    <s v="SOLAR TURBINE  INSPECTION"/>
    <s v="IRETI OMOTOSO"/>
    <s v="PRODUCTION"/>
    <n v="13203"/>
    <n v="132"/>
    <s v="OF-E&amp;M"/>
    <s v="BASE JV"/>
    <s v="PRODUCTION"/>
    <s v="PRODUCTION"/>
    <x v="6"/>
    <s v="Asset Management Integration Lead"/>
    <s v="OLALEYE, OLAYEMI"/>
    <s v="i.nwosu@shell.com / Patrick.Ogun@shell.com "/>
    <x v="1"/>
    <s v="CAPEX"/>
    <m/>
    <m/>
    <m/>
    <s v="C_FORT_WST_A42"/>
    <m/>
    <m/>
    <m/>
    <n v="0"/>
    <n v="0"/>
    <n v="305000000"/>
    <n v="1500000"/>
    <n v="2500000"/>
    <n v="305000000"/>
    <n v="1500000"/>
    <n v="2500000"/>
    <n v="0"/>
    <n v="0"/>
    <n v="305000000"/>
    <n v="1500000"/>
    <n v="2500000"/>
    <n v="305000000"/>
    <n v="1500000"/>
    <n v="2500000"/>
    <s v="Solar Turbine 30K inspection for GT820 (run hours =28,900 (26/05/17)) @$2.5m "/>
    <m/>
    <m/>
    <m/>
    <m/>
    <m/>
    <m/>
    <m/>
    <m/>
    <m/>
    <m/>
    <m/>
    <m/>
    <n v="0"/>
    <n v="0"/>
    <n v="0"/>
    <n v="0.4"/>
    <n v="0"/>
    <n v="0.3"/>
    <n v="0"/>
    <n v="0"/>
    <n v="0"/>
    <n v="0.3"/>
    <n v="0"/>
    <n v="0"/>
    <n v="1"/>
    <n v="0"/>
    <n v="0"/>
    <n v="0"/>
    <n v="1000000"/>
    <n v="0"/>
    <n v="750000"/>
    <n v="0"/>
    <n v="0"/>
    <n v="0"/>
    <n v="750000"/>
    <n v="0"/>
    <n v="0"/>
    <n v="2500000"/>
    <n v="750000"/>
  </r>
  <r>
    <s v="O.NG.PAE.ONA.FLB.71300"/>
    <s v="CATERING/ACCOMM/HSEKEEPING OBIGBO AGG"/>
    <s v="101276_DGS"/>
    <s v="CATERING/ ACCOMMODATION &amp; HOUSEKEEPING IN LAND 1 AREA  EAST GAS"/>
    <s v="IRETI OMOTOSO"/>
    <s v="PRODUCTION"/>
    <n v="413003"/>
    <n v="4130"/>
    <s v="GAS"/>
    <s v="DOMGAS/IPP"/>
    <s v="PRODUCTION"/>
    <s v="PRODUCTION"/>
    <x v="1"/>
    <s v="Asset Management Integration Lead"/>
    <s v="ADEDIRAN, ADEWALE"/>
    <s v="DENNIS.ONYEBUCHIE@SHELL.COM"/>
    <x v="0"/>
    <s v="OPEX"/>
    <s v="NON SAL"/>
    <s v="N/A"/>
    <s v="N/A"/>
    <s v="N_OBGN_EL1_G01"/>
    <s v="P231 Production Operations - Gas"/>
    <s v="S7200 Services"/>
    <s v="A2110 Production Operations"/>
    <n v="1012.68"/>
    <n v="0"/>
    <n v="21570140"/>
    <n v="0"/>
    <n v="70721.770491803283"/>
    <n v="21570140"/>
    <n v="0"/>
    <n v="70721.770491803283"/>
    <n v="0"/>
    <m/>
    <n v="0"/>
    <n v="0"/>
    <n v="0"/>
    <n v="0"/>
    <n v="0"/>
    <n v="0"/>
    <s v="Lunch packs supplied for 20 field personne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893.4808743169397"/>
    <n v="5893.4808743169397"/>
    <n v="5893.4808743169397"/>
    <n v="5893.4808743169397"/>
    <n v="5893.4808743169397"/>
    <n v="5893.4808743169397"/>
    <n v="5893.4808743169397"/>
    <n v="5893.4808743169397"/>
    <n v="5893.4808743169397"/>
    <n v="5893.4808743169397"/>
    <n v="5893.4808743169397"/>
    <n v="5893.4808743169397"/>
    <n v="70721.770491803283"/>
    <n v="21216.531147540984"/>
  </r>
  <r>
    <s v="C.NG.PTW.IE.18.001"/>
    <s v="MAJOR MID-LIFE AND END OF LIFE ELECTRICAL EQUIPMENT MAINTENANCE "/>
    <s v="C.NG.PTW.IE.17.001"/>
    <s v="MAJOR MID-LIFE AND END OF LIFE ELECTRICAL EQUIPMENT MAINTENANCE "/>
    <s v="IRETI OMOTOSO"/>
    <s v="PRODUCTION"/>
    <n v="13203"/>
    <n v="132"/>
    <s v="OF-E&amp;M"/>
    <s v="BASE JV"/>
    <s v="PRODUCTION"/>
    <s v="PRODUCTION"/>
    <x v="6"/>
    <s v="Forcados Terminal Installation Manager"/>
    <s v="OLALEYE, OLAYEMI"/>
    <s v="i.nwosu@shell.com / Patrick.Ogun@shell.com "/>
    <x v="1"/>
    <s v="CAPEX"/>
    <m/>
    <m/>
    <m/>
    <s v="C_FORT_WST_A06"/>
    <m/>
    <m/>
    <m/>
    <n v="0"/>
    <n v="0"/>
    <n v="31720000"/>
    <n v="156000"/>
    <n v="260000"/>
    <n v="31720000"/>
    <n v="156000"/>
    <n v="260000"/>
    <n v="0"/>
    <n v="0"/>
    <n v="31720000"/>
    <n v="156000"/>
    <n v="260000"/>
    <n v="31720000"/>
    <n v="156000"/>
    <n v="260000"/>
    <s v="A. PROCUREMENT AND INSTALLATION OF ELECTRIC MOTORS_x000a_1. Lube Oil Pump - 2 * $62,026.78 = $124,053.56, _x000a_2. Electro-hydraulic Actuator - 1 * 14,739.86 = $14,739.86 _x000a__x000a_Total = $138.8K_x000a__x000a_Migration of Current CCTV System from Analogue to IP with increased value derivation without pulling down current system_x000a__x000a_A. Replacement of currrently faulty Analogue Cameras - $25,795.86_x000a_B. Requirement for MOB - $8,400.00_x000a_C. Requirement for Maintenance Workshop - $7,993.00_x000a_D. New IP Recording System - $26,401.00_x000a_E. Cost of Logistics: Insurance, Freight, Duty - $20,576.87_x000a_Total net = $89,166.73_x000a__x000a_Service Charges_x000a_F. Design and Engineering - $10,288.48_x000a_G. Installation  - $13,717.97_x000a_H. Configuration/Integration and As Built Documentation - $3,429.50_x000a_Training - $6,858.99_x000a__x000a_Total = $123,461.67"/>
    <m/>
    <m/>
    <m/>
    <m/>
    <m/>
    <m/>
    <m/>
    <m/>
    <m/>
    <m/>
    <m/>
    <m/>
    <n v="0"/>
    <n v="0"/>
    <n v="0"/>
    <n v="0.4"/>
    <n v="0"/>
    <n v="0.3"/>
    <n v="0"/>
    <n v="0"/>
    <n v="0"/>
    <n v="0.3"/>
    <n v="0"/>
    <n v="0"/>
    <n v="1"/>
    <n v="0"/>
    <n v="0"/>
    <n v="0"/>
    <n v="104000"/>
    <n v="0"/>
    <n v="78000"/>
    <n v="0"/>
    <n v="0"/>
    <n v="0"/>
    <n v="78000"/>
    <n v="0"/>
    <n v="0"/>
    <n v="260000"/>
    <n v="78000"/>
  </r>
  <r>
    <s v="C.NG.PTW.IE.18.051"/>
    <s v="REPLACEMENT OF FORCADOS TERMINAL UPS BATTERIES"/>
    <s v="C.NG.PTW.IE.17.051"/>
    <s v="REPLACEMENT OF FORCADOS TERMINAL UPS BATTERIES"/>
    <s v="IRETI OMOTOSO"/>
    <s v="PRODUCTION"/>
    <n v="13203"/>
    <n v="132"/>
    <s v="OF-E&amp;M"/>
    <s v="BASE JV"/>
    <s v="PRODUCTION"/>
    <s v="PRODUCTION"/>
    <x v="6"/>
    <s v="Forcados Terminal Installation Manager"/>
    <s v="OLALEYE, OLAYEMI"/>
    <s v="i.nwosu@shell.com / Patrick.Ogun@shell.com "/>
    <x v="1"/>
    <s v="CAPEX"/>
    <m/>
    <m/>
    <m/>
    <s v="C_FORT_WST_A03"/>
    <m/>
    <m/>
    <m/>
    <n v="0"/>
    <n v="0"/>
    <n v="21960000"/>
    <n v="108000"/>
    <n v="180000"/>
    <n v="21960000"/>
    <n v="108000"/>
    <n v="180000"/>
    <n v="0"/>
    <n v="0"/>
    <n v="21960000"/>
    <n v="108000"/>
    <n v="180000"/>
    <n v="21960000"/>
    <n v="108000"/>
    <n v="180000"/>
    <s v="Replacement of AC and DC UPS in FOT_x000a__x000a_UPS, Battery cabinet &amp; bypass cabinet for UPS 20kVA_UPS921 - $61K_x000a__x000a_UPS 612 A/B dual charger  - $52K_x000a__x000a_UPS 201, 202 &amp; UPS 301 302 battery charger and rectifiers - $64K_x000a__x000a_Total = $177K"/>
    <m/>
    <m/>
    <m/>
    <m/>
    <m/>
    <m/>
    <m/>
    <m/>
    <m/>
    <m/>
    <m/>
    <m/>
    <n v="0"/>
    <n v="0"/>
    <n v="0"/>
    <n v="0.4"/>
    <n v="0"/>
    <n v="0.3"/>
    <n v="0"/>
    <n v="0"/>
    <n v="0"/>
    <n v="0.3"/>
    <n v="0"/>
    <n v="0"/>
    <n v="1"/>
    <n v="0"/>
    <n v="0"/>
    <n v="0"/>
    <n v="72000"/>
    <n v="0"/>
    <n v="54000"/>
    <n v="0"/>
    <n v="0"/>
    <n v="0"/>
    <n v="54000"/>
    <n v="0"/>
    <n v="0"/>
    <n v="180000"/>
    <n v="54000"/>
  </r>
  <r>
    <s v="C.NG.PTW.II.18.002"/>
    <s v="FORC. TERMINAL INSTRUMENTATION UPGRADE"/>
    <s v="C.NG.PTW.II.18.002"/>
    <s v="FORC. TERMINAL INSTRUMENTATION UPGRADE"/>
    <s v="IRETI OMOTOSO"/>
    <s v="PRODUCTION"/>
    <n v="13903"/>
    <n v="139"/>
    <s v="OF-E&amp;M"/>
    <s v="BASE JV"/>
    <s v="PRODUCTION"/>
    <s v="PRODUCTION"/>
    <x v="6"/>
    <s v="Forcados Terminal Installation Manager"/>
    <s v="OLALEYE, OLAYEMI"/>
    <s v="i.nwosu@shell.com / Patrick.Ogun@shell.com "/>
    <x v="1"/>
    <s v="CAPEX"/>
    <m/>
    <m/>
    <m/>
    <s v="C_FORT_WST_A09"/>
    <m/>
    <m/>
    <m/>
    <n v="0"/>
    <n v="0"/>
    <n v="54900000"/>
    <n v="270000"/>
    <n v="450000"/>
    <n v="54900000"/>
    <n v="270000"/>
    <n v="450000"/>
    <n v="0"/>
    <n v="0"/>
    <n v="54900000"/>
    <n v="270000"/>
    <n v="450000"/>
    <n v="54900000"/>
    <n v="270000"/>
    <n v="450000"/>
    <s v="1. Field Instrumentation upgrade of Obsolete Rosemount 1151model Transmitters to 3051 Model (Pressure, Level, and temperature transmitters and switches, Varec and Enraf tank guaging system, etc) - F$150k_x000a_2. Upgrade of Auto Sampling Unit - F$300k_x000a_Total = $450K_x000a_"/>
    <m/>
    <m/>
    <m/>
    <m/>
    <m/>
    <m/>
    <m/>
    <m/>
    <m/>
    <m/>
    <m/>
    <m/>
    <n v="0"/>
    <n v="0"/>
    <n v="0.2"/>
    <n v="0"/>
    <n v="0.3"/>
    <n v="0"/>
    <n v="0"/>
    <n v="0.3"/>
    <n v="0"/>
    <n v="0"/>
    <n v="0.2"/>
    <n v="0"/>
    <n v="1"/>
    <n v="0"/>
    <n v="0"/>
    <n v="90000"/>
    <n v="0"/>
    <n v="135000"/>
    <n v="0"/>
    <n v="0"/>
    <n v="135000"/>
    <n v="0"/>
    <n v="0"/>
    <n v="90000"/>
    <n v="0"/>
    <n v="450000"/>
    <n v="135000"/>
  </r>
  <r>
    <s v="C.NG.PTW.II.18.003"/>
    <s v="FORCADOS TERMINAL ELECTRONIC CONTROL / MONITORING SYSTEMS UPGRADE"/>
    <s v="C.NG.PTW.II.18.003"/>
    <s v="FORCADOS TERMINAL ELECTRONIC CONTROL / MONITORING SYSTEMS UPGRADE"/>
    <s v="IRETI OMOTOSO"/>
    <s v="PRODUCTION"/>
    <n v="13903"/>
    <n v="139"/>
    <s v="OF-E&amp;M"/>
    <s v="BASE JV"/>
    <s v="PRODUCTION"/>
    <s v="PRODUCTION"/>
    <x v="6"/>
    <s v="Forcados Terminal Installation Manager"/>
    <s v="OLALEYE, OLAYEMI"/>
    <s v="i.nwosu@shell.com / Patrick.Ogun@shell.com "/>
    <x v="1"/>
    <s v="CAPEX"/>
    <m/>
    <m/>
    <m/>
    <s v="C_FORT_WST_A41"/>
    <m/>
    <m/>
    <m/>
    <n v="0"/>
    <n v="0"/>
    <n v="91500000"/>
    <n v="450000"/>
    <n v="750000"/>
    <n v="91500000"/>
    <n v="450000"/>
    <n v="750000"/>
    <n v="0"/>
    <n v="0"/>
    <n v="91500000"/>
    <n v="450000"/>
    <n v="750000"/>
    <n v="91500000"/>
    <n v="450000"/>
    <n v="750000"/>
    <s v="1. Upgrade of Obsolete De-Tronics Infra Red Flame Detectors  for Fire Detection in Pumphouses- F$300k_x000a_2. Upgrade of Yokogawa FASTVIEW/ PMC Safeguarding System to Prosafe SLS - $450k_x000a__x000a_Total = F$750k"/>
    <m/>
    <m/>
    <m/>
    <m/>
    <m/>
    <m/>
    <m/>
    <m/>
    <m/>
    <m/>
    <m/>
    <m/>
    <n v="0"/>
    <n v="0"/>
    <n v="0"/>
    <n v="0.2"/>
    <n v="0"/>
    <n v="0.4"/>
    <n v="0"/>
    <n v="0"/>
    <n v="0.2"/>
    <n v="0"/>
    <n v="0"/>
    <n v="0.2"/>
    <n v="1"/>
    <n v="0"/>
    <n v="0"/>
    <n v="0"/>
    <n v="150000"/>
    <n v="0"/>
    <n v="300000"/>
    <n v="0"/>
    <n v="0"/>
    <n v="150000"/>
    <n v="0"/>
    <n v="0"/>
    <n v="150000"/>
    <n v="750000"/>
    <n v="225000"/>
  </r>
  <r>
    <s v="C.NG.PTW.NV.18.002"/>
    <s v="STATUTORY REPLACEMENT OF MARINE FLOATING HOSES &amp; SUB SEA EXPORT LINES(FORCADOS)"/>
    <s v="C.NG.PTW.NV.18.002"/>
    <s v="STATUTORY REPLACEMENT OF MARINE FLOATING HOSES &amp; SUB SEA EXPORT LINES(FORCADOS)"/>
    <s v="IRETI OMOTOSO"/>
    <s v="PRODUCTION"/>
    <n v="13902"/>
    <n v="139"/>
    <s v="OF-E&amp;M"/>
    <s v="BASE JV"/>
    <s v="PRODUCTION"/>
    <s v="PRODUCTION"/>
    <x v="6"/>
    <s v="Forcados Terminal Installation Manager"/>
    <s v="OLALEYE, OLAYEMI"/>
    <s v="DANIEL.OKOYE@SHELL.COM"/>
    <x v="1"/>
    <s v="CAPEX"/>
    <m/>
    <m/>
    <m/>
    <s v="C_OGIS_MAI_A17"/>
    <m/>
    <m/>
    <m/>
    <n v="0"/>
    <n v="0"/>
    <n v="123220000"/>
    <n v="606000"/>
    <n v="1010000"/>
    <n v="122683373.24000002"/>
    <n v="603360.85199999996"/>
    <n v="1005601.42"/>
    <n v="-4398.5799999999581"/>
    <s v="1. 2 pcs Mooring Grommets @$217,053.45 each Total $434,106.90 ;                     2.  4 pcs FOB 20 X 30 SEAFLEX SC STD 2070F @  $36,196.27 Total F$144,785.08;                                                                                                             3. 4 pcs TANKER RAIL 16 X 30 SEAFLEX SC STD 6070F @ $31,677.36 Total F$126,709.44; 4. Procurement of Pneumatic Power tools for hose stringing activities $300,000.00 "/>
    <n v="123220000"/>
    <n v="606000"/>
    <n v="1010000"/>
    <n v="123220000"/>
    <n v="606000"/>
    <n v="1010000"/>
    <s v="1. 2 pcs Mooring Grommets @$217,053.45 each Total $434,106.90 ;                     _x000a_2.  4 pcs FOB 20 X 30 SEAFLEX SC STD 2070F @  $36,196.27 Total F$144,785.08;                                                                                                             _x000a_3. 4 pcs TANKER RAIL 16 X 30 SEAFLEX SC STD 6070F @ $31,677.36 Total F$126,709.44; _x000a_4. Procurement of Pneumatic Power tools for hose stringing activities $300,000.00  _x000a_"/>
    <m/>
    <m/>
    <m/>
    <m/>
    <m/>
    <m/>
    <m/>
    <m/>
    <m/>
    <m/>
    <m/>
    <m/>
    <n v="0"/>
    <n v="0"/>
    <n v="0"/>
    <n v="0"/>
    <n v="0"/>
    <n v="0"/>
    <n v="0"/>
    <n v="0"/>
    <n v="0"/>
    <n v="0.5"/>
    <n v="0"/>
    <n v="0.5"/>
    <n v="1"/>
    <n v="0"/>
    <n v="0"/>
    <n v="0"/>
    <n v="0"/>
    <n v="0"/>
    <n v="0"/>
    <n v="0"/>
    <n v="0"/>
    <n v="0"/>
    <n v="505000"/>
    <n v="0"/>
    <n v="505000"/>
    <n v="1010000"/>
    <n v="303000"/>
  </r>
  <r>
    <s v="C.NG.PTW.OR.18.001"/>
    <s v="INSPECTION OF SOLAR TURBINE MARS 100 ALTERNATORS"/>
    <s v="C.NG.PTW.OR.18.001"/>
    <s v="FORCADOS TERMINAL ROTORK MOV/GEARBOX AND PAKSCAN REPLACEMENT"/>
    <s v="IRETI OMOTOSO"/>
    <s v="PRODUCTION"/>
    <n v="13203"/>
    <n v="132"/>
    <s v="OF-E&amp;M"/>
    <s v="BASE JV"/>
    <s v="PRODUCTION"/>
    <s v="PRODUCTION"/>
    <x v="6"/>
    <s v="Forcados Terminal Installation Manager"/>
    <s v="OLALEYE, OLAYEMI"/>
    <s v="i.nwosu@shell.com / Patrick.Ogun@shell.com "/>
    <x v="1"/>
    <s v="CAPEX"/>
    <m/>
    <m/>
    <m/>
    <s v="C_FORT_WST_A01"/>
    <m/>
    <m/>
    <m/>
    <n v="0"/>
    <n v="0"/>
    <n v="97600000"/>
    <n v="480000"/>
    <n v="800000"/>
    <n v="97600000"/>
    <n v="480000"/>
    <n v="800000"/>
    <n v="0"/>
    <n v="0"/>
    <n v="97600000"/>
    <n v="480000"/>
    <n v="800000"/>
    <n v="97600000"/>
    <n v="480000"/>
    <n v="800000"/>
    <s v="OEM 100,000 Hours C-Inspection of 2 Nos 10MVA Alternators_x000a__x000a_Two (2) units planned for 2018 at $400k per unit - F$800k. _x000a__x000a_All 5 currently running alternators are showing seepage of lube oil.  Units assessed by the OEM and the C-Inspection is recommended for all units.  Three (3) units planned for OP16 while the remaining two (2) units are to be addressed in OP17 to prevent HSSE incidents and total damage to the alternator winding._x000a__x000a_Total = $800k_x000a_"/>
    <m/>
    <m/>
    <m/>
    <m/>
    <m/>
    <m/>
    <m/>
    <m/>
    <m/>
    <m/>
    <m/>
    <m/>
    <n v="0"/>
    <n v="0"/>
    <n v="0"/>
    <n v="0.5"/>
    <n v="0"/>
    <n v="0"/>
    <n v="0.5"/>
    <n v="0"/>
    <n v="0"/>
    <n v="0"/>
    <n v="0"/>
    <n v="0"/>
    <n v="1"/>
    <n v="0"/>
    <n v="0"/>
    <n v="0"/>
    <n v="400000"/>
    <n v="0"/>
    <n v="0"/>
    <n v="400000"/>
    <n v="0"/>
    <n v="0"/>
    <n v="0"/>
    <n v="0"/>
    <n v="0"/>
    <n v="800000"/>
    <n v="240000"/>
  </r>
  <r>
    <s v="C.NG.PTW.OR.18.055"/>
    <s v="REPLACEMENT OF VALVES AND ACTUATORS FOR FORCADOS TERM"/>
    <s v="C.NG.PTW.OR.17.055"/>
    <s v="REPLACEMENT OF VALVES AND ACTUATORS FOR FORCADOS TERM"/>
    <s v="IRETI OMOTOSO"/>
    <s v="PRODUCTION"/>
    <n v="13203"/>
    <n v="132"/>
    <s v="OF-E&amp;M"/>
    <s v="BASE JV"/>
    <s v="PRODUCTION"/>
    <s v="PRODUCTION"/>
    <x v="6"/>
    <s v="Forcados Terminal Installation Manager"/>
    <s v="OLALEYE, OLAYEMI"/>
    <s v="i.nwosu@shell.com / Patrick.Ogun@shell.com "/>
    <x v="1"/>
    <s v="CAPEX"/>
    <m/>
    <m/>
    <m/>
    <s v="C_FORT_WST_A11"/>
    <m/>
    <m/>
    <m/>
    <n v="0"/>
    <n v="0"/>
    <n v="89060000"/>
    <n v="438000"/>
    <n v="730000"/>
    <n v="89060000"/>
    <n v="438000"/>
    <n v="730000"/>
    <n v="0"/>
    <n v="0"/>
    <n v="89060000"/>
    <n v="438000"/>
    <n v="730000"/>
    <n v="89060000"/>
    <n v="438000"/>
    <n v="730000"/>
    <s v="REPLACEMENT OF VALVES AND ACTUATORS FOR FORCADOS TERM"/>
    <m/>
    <m/>
    <m/>
    <m/>
    <m/>
    <m/>
    <m/>
    <m/>
    <m/>
    <m/>
    <m/>
    <m/>
    <n v="0"/>
    <n v="0"/>
    <n v="0"/>
    <n v="0"/>
    <n v="0"/>
    <n v="0.5"/>
    <n v="0"/>
    <n v="0"/>
    <n v="0.25"/>
    <n v="0"/>
    <n v="0"/>
    <n v="0.25"/>
    <n v="1"/>
    <n v="0"/>
    <n v="0"/>
    <n v="0"/>
    <n v="0"/>
    <n v="0"/>
    <n v="365000"/>
    <n v="0"/>
    <n v="0"/>
    <n v="182500"/>
    <n v="0"/>
    <n v="0"/>
    <n v="182500"/>
    <n v="730000"/>
    <n v="219000"/>
  </r>
  <r>
    <s v="C.NG.PTW.OR.18.056"/>
    <s v="REPLACEMENT OF ROTORK MOV GEARBOXES"/>
    <s v="C.NG.PTW.OR.18.056"/>
    <s v="FORCADOS TERMINAL ROTORK MOV/GEARBOX AND PAKSCAN REPLACEMENT"/>
    <s v="IRETI OMOTOSO"/>
    <s v="PRODUCTION"/>
    <n v="13203"/>
    <n v="132"/>
    <s v="OF-E&amp;M"/>
    <s v="BASE JV"/>
    <s v="PRODUCTION"/>
    <s v="PRODUCTION"/>
    <x v="6"/>
    <s v="Forcados Terminal Installation Manager"/>
    <s v="OLALEYE, OLAYEMI"/>
    <s v="i.nwosu@shell.com / Patrick.Ogun@shell.com "/>
    <x v="1"/>
    <s v="CAPEX"/>
    <m/>
    <m/>
    <m/>
    <s v="C_FORT_WST_A01"/>
    <m/>
    <m/>
    <m/>
    <n v="0"/>
    <n v="0"/>
    <n v="36600000"/>
    <n v="180000"/>
    <n v="300000"/>
    <n v="36600000"/>
    <n v="180000"/>
    <n v="300000"/>
    <n v="0"/>
    <n v="0"/>
    <n v="36600000"/>
    <n v="180000"/>
    <n v="300000"/>
    <n v="36600000"/>
    <n v="180000"/>
    <n v="300000"/>
    <s v="a) Procurement and installation 15nos IQT Actuators and 15nos Pakboxes - F$300k_x000a__x000a_Total =F$300k"/>
    <m/>
    <m/>
    <m/>
    <m/>
    <m/>
    <m/>
    <m/>
    <m/>
    <m/>
    <m/>
    <m/>
    <m/>
    <n v="0"/>
    <n v="0"/>
    <n v="0"/>
    <n v="0.3"/>
    <n v="0"/>
    <n v="0.3"/>
    <n v="0"/>
    <n v="0"/>
    <n v="0.3"/>
    <n v="0"/>
    <n v="0.1"/>
    <n v="0"/>
    <n v="0.99999999999999989"/>
    <n v="0"/>
    <n v="0"/>
    <n v="0"/>
    <n v="90000"/>
    <n v="0"/>
    <n v="90000"/>
    <n v="0"/>
    <n v="0"/>
    <n v="90000"/>
    <n v="0"/>
    <n v="30000"/>
    <n v="0"/>
    <n v="300000"/>
    <n v="90000"/>
  </r>
  <r>
    <s v="O.NG.BPE.AFR.FAC.724FP"/>
    <s v="AFAM POWER PLANT PREV. MTCENANCE"/>
    <s v="O.NG.BPE.FAC.724FP"/>
    <s v="AFAM POWER PLANT PREV. MTCENANCE (PRODUCTION MAINTENANCE – GAS (ONSHORE))"/>
    <s v="IRETI OMOTOSO"/>
    <s v="PRODUCTION"/>
    <n v="413003"/>
    <n v="4130"/>
    <s v="GAS"/>
    <s v="DOMGAS/IPP"/>
    <s v="PRODUCTION"/>
    <s v="PRODUCTION"/>
    <x v="9"/>
    <s v="Operations Manager Afam Power Plant"/>
    <s v="AZUBUIKE, JOHN"/>
    <s v="ALPHONS.ALAGALA@SHELL.COM"/>
    <x v="0"/>
    <s v="OPEX"/>
    <s v="NON SAL"/>
    <s v="N/A"/>
    <s v="N/A"/>
    <s v="N_AFAM_EL1_G01"/>
    <s v="P234 Power Operations"/>
    <s v="S7200 Services"/>
    <s v="A2170 Direct Mngt and Overheads"/>
    <n v="18117742.889999997"/>
    <n v="10339927.450000001"/>
    <n v="1024926115"/>
    <n v="33497329.600000001"/>
    <n v="36857743.091803282"/>
    <n v="1024926115"/>
    <n v="32997329.600000001"/>
    <n v="36357743.091803282"/>
    <n v="-500000"/>
    <s v="Discount on GT 11 C4 Inspection."/>
    <n v="1024926115.0000001"/>
    <n v="33497329.599999998"/>
    <n v="36857743.091803275"/>
    <n v="1024926115.0000001"/>
    <n v="33497329.599999998"/>
    <n v="36857743.091803275"/>
    <s v="50% Payment for GTs11,  C4 Inspection Spar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71478.5909836069"/>
    <n v="3071478.5909836069"/>
    <n v="3071478.5909836069"/>
    <n v="3071478.5909836069"/>
    <n v="3071478.5909836069"/>
    <n v="3071478.5909836069"/>
    <n v="3071478.5909836069"/>
    <n v="3071478.5909836069"/>
    <n v="3071478.5909836069"/>
    <n v="3071478.5909836069"/>
    <n v="3071478.5909836069"/>
    <n v="3071478.5909836069"/>
    <n v="36857743.091803282"/>
    <n v="11057322.927540984"/>
  </r>
  <r>
    <s v="O.NG.PAE.A2G.FAC.71300"/>
    <s v="PAE AFAM GRF FACILITIES OPERATION"/>
    <s v="O.NG.PEL.OKL.FAC.71300"/>
    <s v="LAND AREA EAST (PEL) GAS FACILITIES OPERATIONS (PRODUCTION MAINTENANCE – GAS (ONSHORE))"/>
    <s v="IRETI OMOTOSO"/>
    <s v="PRODUCTION"/>
    <n v="413003"/>
    <n v="4130"/>
    <s v="GAS"/>
    <s v="DOMGAS/IPP"/>
    <s v="PRODUCTION"/>
    <s v="PRODUCTION"/>
    <x v="1"/>
    <s v="Asset Management Integration Lead"/>
    <s v="ADEDIRAN, ADEWALE"/>
    <s v="DENNIS.ONYEBUCHIE@SHELL.COM"/>
    <x v="0"/>
    <s v="OPEX"/>
    <s v="NON SAL"/>
    <s v="N/A"/>
    <s v="N/A"/>
    <s v="N_AFAM_EL1_G01"/>
    <s v="P231 Production Operations"/>
    <s v="S7200 Services"/>
    <s v="A2170 Direct Mngt and Overheads"/>
    <n v="1496422.1599999995"/>
    <n v="1269458.0299999993"/>
    <n v="231762006.25"/>
    <n v="247923.53999999998"/>
    <n v="1007798.9703278688"/>
    <n v="79262006.25"/>
    <n v="387923.54"/>
    <n v="647798.97032786882"/>
    <n v="-360000"/>
    <m/>
    <n v="231762006.24999997"/>
    <n v="247923.54"/>
    <n v="1007798.9703278689"/>
    <n v="231762006.24999997"/>
    <n v="247923.54"/>
    <n v="1007798.9703278688"/>
    <s v="MORLINA 220- Lubricant and chemical required to run GP and for Compressor mtce. An average of 2 drums use on monthly basi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3983.247527322397"/>
    <n v="83983.247527322397"/>
    <n v="83983.247527322397"/>
    <n v="83983.247527322397"/>
    <n v="83983.247527322397"/>
    <n v="83983.247527322397"/>
    <n v="83983.247527322397"/>
    <n v="83983.247527322397"/>
    <n v="83983.247527322397"/>
    <n v="83983.247527322397"/>
    <n v="83983.247527322397"/>
    <n v="83983.247527322397"/>
    <n v="1007798.9703278687"/>
    <n v="302339.69109836064"/>
  </r>
  <r>
    <s v="O.NG.PAE.A2G.FAC.724FC"/>
    <s v="PAE AFAM GRF FACILITIES CORRECTIVE"/>
    <s v="O.NG.PEL.OKL.FAC.724FC"/>
    <s v="AFAM GAS RECEIVING FACILITIES CORRECTIVE MAINTENANCE (PRODUCTION MAINTENANCE – GAS (ONSHORE))"/>
    <s v="IRETI OMOTOSO"/>
    <s v="PRODUCTION"/>
    <n v="413003"/>
    <n v="4130"/>
    <s v="GAS"/>
    <s v="DOMGAS/IPP"/>
    <s v="PRODUCTION"/>
    <s v="PRODUCTION"/>
    <x v="1"/>
    <s v="Asset Management Integration Lead"/>
    <s v="ADEDIRAN, ADEWALE"/>
    <s v="DENNIS.ONYEBUCHIE@SHELL.COM"/>
    <x v="0"/>
    <s v="OPEX"/>
    <s v="NON SAL"/>
    <s v="N/A"/>
    <s v="N/A"/>
    <s v="N_AFAM_EL1_G01"/>
    <s v="P234 Power Operations"/>
    <s v="S7200 Services"/>
    <s v="A2170 Direct Mngt and Overheads"/>
    <n v="1358875.21"/>
    <n v="526462.53"/>
    <n v="47956180.649999999"/>
    <n v="587000"/>
    <n v="744233.37918032787"/>
    <n v="47956180.649999999"/>
    <n v="272000"/>
    <n v="429233.37918032787"/>
    <n v="-315000"/>
    <m/>
    <n v="47956180.649999999"/>
    <n v="587000"/>
    <n v="744233.37918032787"/>
    <n v="47956180.649999999"/>
    <n v="587000"/>
    <n v="744233.37918032787"/>
    <s v="Provision Of Remote Manifold 13km High Voltage  Overhead  Line Management And Maintenance Support At Okolom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2019.44826502732"/>
    <n v="62019.44826502732"/>
    <n v="62019.44826502732"/>
    <n v="62019.44826502732"/>
    <n v="62019.44826502732"/>
    <n v="62019.44826502732"/>
    <n v="62019.44826502732"/>
    <n v="62019.44826502732"/>
    <n v="62019.44826502732"/>
    <n v="62019.44826502732"/>
    <n v="62019.44826502732"/>
    <n v="62019.44826502732"/>
    <n v="744233.37918032799"/>
    <n v="223270.01375409836"/>
  </r>
  <r>
    <s v="O.NG.PAE.A2G.FAC.724FP"/>
    <s v="PAE AFAM GRF FACILITIES PREVENTIVE"/>
    <s v="O.NG.PEL.OKL.FAC.724FP"/>
    <s v="AFAM GAS RECEIVING FACILITIES PREVENTIVE MAINTENANCE (PRODUCTION MAINTENANCE – GAS (ONSHORE))"/>
    <s v="IRETI OMOTOSO"/>
    <s v="PRODUCTION"/>
    <n v="413003"/>
    <n v="4130"/>
    <s v="GAS"/>
    <s v="DOMGAS/IPP"/>
    <s v="PRODUCTION"/>
    <s v="PRODUCTION"/>
    <x v="1"/>
    <s v="Asset Management Integration Lead"/>
    <s v="ADEDIRAN, ADEWALE"/>
    <s v="DENNIS.ONYEBUCHIE@SHELL.COM"/>
    <x v="0"/>
    <s v="OPEX"/>
    <s v="NON SAL"/>
    <s v="N/A"/>
    <s v="N/A"/>
    <s v="N_AFAM_EL1_G01"/>
    <s v="P234 Power Operations"/>
    <s v="S7200 Services"/>
    <s v="A2170 Direct Mngt and Overheads"/>
    <n v="289086.27"/>
    <n v="699848.63"/>
    <n v="12275052.620000001"/>
    <n v="620994.978"/>
    <n v="661241.05216393445"/>
    <n v="12275052.620000001"/>
    <n v="620994.978"/>
    <n v="661241.05216393445"/>
    <n v="0"/>
    <m/>
    <n v="12275052.620000001"/>
    <n v="620994.978"/>
    <n v="661241.05216393434"/>
    <n v="12275052.620000001"/>
    <n v="620994.978"/>
    <n v="661241.05216393445"/>
    <s v="Valve testing ; ESD test on shutdown valve ,blow down valve test( 3 monthly), All plant ESD 6M,  general maintenance and servicing of ESD valv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5103.421013661202"/>
    <n v="55103.421013661202"/>
    <n v="55103.421013661202"/>
    <n v="55103.421013661202"/>
    <n v="55103.421013661202"/>
    <n v="55103.421013661202"/>
    <n v="55103.421013661202"/>
    <n v="55103.421013661202"/>
    <n v="55103.421013661202"/>
    <n v="55103.421013661202"/>
    <n v="55103.421013661202"/>
    <n v="55103.421013661202"/>
    <n v="661241.05216393445"/>
    <n v="198372.31564918032"/>
  </r>
  <r>
    <n v="107206"/>
    <s v="BELEMA BELEMA NORTH BANK GENERIC        "/>
    <s v="BELEMA UNITIZATION - OPEX"/>
    <s v="BELEMA UNITIZATION - OPEX"/>
    <s v="IRETI OMOTOSO"/>
    <s v="PRODUCTION"/>
    <n v="411001"/>
    <n v="4110"/>
    <s v="BBN"/>
    <s v="BASE JV"/>
    <s v="PRODUCTION"/>
    <s v="PRODUCTION"/>
    <x v="5"/>
    <s v="Asset Management Integration Lead"/>
    <s v="AZUBUIKE, JOHN"/>
    <s v="SADIK.ZEKERI@SHELL.COM"/>
    <x v="0"/>
    <s v="OPEX"/>
    <s v="NON SAL"/>
    <s v="N/A"/>
    <s v="N/A"/>
    <s v="N/A"/>
    <s v="P231 Production Operations"/>
    <s v="S7200 Services"/>
    <s v="A2110 Production Operations"/>
    <n v="66.746851000000007"/>
    <n v="40.442855000000002"/>
    <n v="0"/>
    <n v="0"/>
    <n v="0"/>
    <n v="0"/>
    <n v="0"/>
    <n v="0"/>
    <n v="0"/>
    <m/>
    <n v="1180816610.8985929"/>
    <n v="1935714.0000000002"/>
    <n v="5807243.8717986662"/>
    <n v="1197707619.2934575"/>
    <n v="1970069.2693569055"/>
    <n v="5896979.4965485688"/>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HF.FAC.71301"/>
    <s v="PAE AHIA F/S FACILITIES OPERATIONS"/>
    <s v="O.NG.PAE.AHF.FAC.71301"/>
    <s v="PAE AHIA F/S FACILITIES OPERATIONS"/>
    <s v="IRETI OMOTOSO"/>
    <s v="PRODUCTION"/>
    <n v="412001"/>
    <n v="4120"/>
    <s v="OF-MTCE"/>
    <s v="BASE JV"/>
    <s v="PRODUCTION"/>
    <s v="PRODUCTION"/>
    <x v="1"/>
    <s v="Asset Management Integration Lead"/>
    <s v="ADEDIRAN, ADEWALE"/>
    <s v="EFE.IGWE@SHELL.COM"/>
    <x v="0"/>
    <s v="OPEX"/>
    <s v="NON SAL"/>
    <s v="N/A"/>
    <s v="N/A"/>
    <s v="N_AHIA_EL2_N03"/>
    <s v="P231 Production Operations"/>
    <s v="S7200 Services"/>
    <s v="A2110 Production Operations"/>
    <n v="0"/>
    <n v="0"/>
    <n v="2400000"/>
    <n v="0"/>
    <n v="7868.8524590163934"/>
    <n v="2400000"/>
    <n v="0"/>
    <n v="7868.8524590163934"/>
    <n v="0"/>
    <m/>
    <n v="2400000"/>
    <n v="0"/>
    <n v="7868.8524590163934"/>
    <n v="2488034.5875376454"/>
    <n v="0"/>
    <n v="8157.4904509430999"/>
    <s v="Waste Management -Hazadous waste treatment (oily rag). Assumption based on historical trend, disposing oily rags charged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5.7377049180327"/>
    <n v="655.7377049180327"/>
    <n v="655.7377049180327"/>
    <n v="655.7377049180327"/>
    <n v="655.7377049180327"/>
    <n v="655.7377049180327"/>
    <n v="655.7377049180327"/>
    <n v="655.7377049180327"/>
    <n v="655.7377049180327"/>
    <n v="655.7377049180327"/>
    <n v="655.7377049180327"/>
    <n v="655.7377049180327"/>
    <n v="7868.8524590163906"/>
    <n v="2360.655737704918"/>
  </r>
  <r>
    <n v="107255"/>
    <s v="BELEMA/BELEMA N SECURITY                "/>
    <s v="BELEMA UNITIZATION - OPEX"/>
    <s v="BELEMA UNITIZATION - OPEX"/>
    <s v="IRETI OMOTOSO"/>
    <s v="PRODUCTION"/>
    <n v="412001"/>
    <n v="4120"/>
    <s v="BBN"/>
    <s v="BASE JV"/>
    <s v="PRODUCTION"/>
    <s v="PRODUCTION"/>
    <x v="5"/>
    <s v="Asset Management Integration Lead"/>
    <s v="AZUBUIKE, JOHN"/>
    <s v="SADIK.ZEKERI@SHELL.COM"/>
    <x v="0"/>
    <s v="OPEX"/>
    <s v="NON SAL"/>
    <s v="N/A"/>
    <s v="N/A"/>
    <s v="C_OPSE_OIL_Z11"/>
    <s v="P231 Production Operations"/>
    <s v="S7200 Services"/>
    <s v="A2110 Production Operations"/>
    <n v="688706.533452"/>
    <n v="1118798.0071680001"/>
    <n v="396180100"/>
    <n v="0"/>
    <n v="1298951.1475409835"/>
    <n v="396180100"/>
    <n v="0"/>
    <n v="1298951.1475409835"/>
    <n v="0"/>
    <m/>
    <n v="0"/>
    <n v="0"/>
    <n v="0"/>
    <n v="0"/>
    <n v="0"/>
    <n v="0"/>
    <s v="DEPLOYMENT OF GSS TO PROTECT ASSET &amp; INSTALLATION AT BELEMA FLOW STATION, Including provision of PortaKabin and Marine Patrol vessel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8245.92896174862"/>
    <n v="108245.92896174862"/>
    <n v="108245.92896174862"/>
    <n v="108245.92896174862"/>
    <n v="108245.92896174862"/>
    <n v="108245.92896174862"/>
    <n v="108245.92896174862"/>
    <n v="108245.92896174862"/>
    <n v="108245.92896174862"/>
    <n v="108245.92896174862"/>
    <n v="108245.92896174862"/>
    <n v="108245.92896174862"/>
    <n v="1298951.1475409837"/>
    <n v="389685.34426229505"/>
  </r>
  <r>
    <n v="107256"/>
    <s v="BELEMA POLLUTION CLEAN UP"/>
    <s v="BELEMA UNITIZATION - OPEX"/>
    <s v="BELEMA UNITIZATION - OPEX"/>
    <s v="IRETI OMOTOSO"/>
    <s v="PRODUCTION"/>
    <n v="412001"/>
    <n v="4120"/>
    <s v="BBN"/>
    <s v="BASE JV"/>
    <s v="PRODUCTION"/>
    <s v="PRODUCTION"/>
    <x v="5"/>
    <s v="Asset Management Integration Lead"/>
    <s v="AZUBUIKE, JOHN"/>
    <s v="SADIK.ZEKERI@SHELL.COM"/>
    <x v="0"/>
    <s v="OPEX"/>
    <s v="NON SAL"/>
    <s v="N/A"/>
    <s v="N/A"/>
    <s v="C_OPSE_OIL_Z11"/>
    <s v="P236.02 HSE"/>
    <s v="S7200 Services"/>
    <s v="A2110 Production Operations"/>
    <n v="15797.864571000002"/>
    <n v="48456.977943999998"/>
    <n v="8169999.9999999981"/>
    <n v="28000"/>
    <n v="54786.885245901634"/>
    <n v="8169999.9999999981"/>
    <n v="28000"/>
    <n v="54786.885245901634"/>
    <n v="0"/>
    <m/>
    <n v="0"/>
    <n v="0"/>
    <n v="0"/>
    <n v="0"/>
    <n v="0"/>
    <n v="0"/>
    <s v="PROCUREMENT OF OIL SPILL RESPONSE EQUIPMENT/MATERIALS INCLUDING SKIMMER AND FLAT BOTTOM BOAT, SUPPORT SERVICES FOR CLEAN UP ACTIVITIES, MEDIA &amp; GEOMATICS, CONDUCTION OF JIV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565.5737704918029"/>
    <n v="4565.5737704918029"/>
    <n v="4565.5737704918029"/>
    <n v="4565.5737704918029"/>
    <n v="4565.5737704918029"/>
    <n v="4565.5737704918029"/>
    <n v="4565.5737704918029"/>
    <n v="4565.5737704918029"/>
    <n v="4565.5737704918029"/>
    <n v="4565.5737704918029"/>
    <n v="4565.5737704918029"/>
    <n v="4565.5737704918029"/>
    <n v="54786.88524590162"/>
    <n v="16436.065573770491"/>
  </r>
  <r>
    <n v="107257"/>
    <s v="BELEMA/BELEMA N HSE COMPLIANCE          "/>
    <s v="BELEMA UNITIZATION - OPEX"/>
    <s v="BELEMA UNITIZATION - OPEX"/>
    <s v="IRETI OMOTOSO"/>
    <s v="PRODUCTION"/>
    <n v="412001"/>
    <n v="4120"/>
    <s v="BBN"/>
    <s v="BASE JV"/>
    <s v="PRODUCTION"/>
    <s v="PRODUCTION"/>
    <x v="5"/>
    <s v="Asset Management Integration Lead"/>
    <s v="AZUBUIKE, JOHN"/>
    <s v="SADIK.ZEKERI@SHELL.COM"/>
    <x v="0"/>
    <s v="OPEX"/>
    <s v="NON SAL"/>
    <s v="N/A"/>
    <s v="N/A"/>
    <s v="C_OPSE_OIL_Z11"/>
    <s v="P231 Production Operations"/>
    <s v="S7200 Services"/>
    <s v="A2110 Production Operations"/>
    <n v="2624.0541760000001"/>
    <n v="3749.0664930000003"/>
    <n v="17480000.000000004"/>
    <n v="30000"/>
    <n v="87311.475409836072"/>
    <n v="17480000.000000004"/>
    <n v="30000"/>
    <n v="87311.475409836072"/>
    <n v="0"/>
    <m/>
    <n v="0"/>
    <n v="0"/>
    <n v="0"/>
    <n v="0"/>
    <n v="0"/>
    <n v="0"/>
    <s v="EFFLUENT/EMISSION MONITORING, HSE SUPPORT SERVICES, CERTIFICATION ACTIVITIES/AUDITS E.G. ISO 14001, ENVIRONMENTAL EVALUATION STUDIES REVIEW (E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275.956284153006"/>
    <n v="7275.956284153006"/>
    <n v="7275.956284153006"/>
    <n v="7275.956284153006"/>
    <n v="7275.956284153006"/>
    <n v="7275.956284153006"/>
    <n v="7275.956284153006"/>
    <n v="7275.956284153006"/>
    <n v="7275.956284153006"/>
    <n v="7275.956284153006"/>
    <n v="7275.956284153006"/>
    <n v="7275.956284153006"/>
    <n v="87311.475409836072"/>
    <n v="26193.442622950821"/>
  </r>
  <r>
    <s v="O.NG.PAE.AHF.FLO.724FP"/>
    <s v="PAE AHIA F/S FLOWLINES PREV. MTC"/>
    <s v="O.NG.PAE.AHF.FLO.724FC"/>
    <s v="PAE AHIA F/S FLOWLINES CORR. MTC"/>
    <s v="IRETI OMOTOSO"/>
    <s v="PRODUCTION"/>
    <n v="413001"/>
    <n v="4130"/>
    <s v="OF-MTCE"/>
    <s v="BASE JV"/>
    <s v="PRODUCTION"/>
    <s v="PRODUCTION"/>
    <x v="1"/>
    <s v="Asset Management Integration Lead"/>
    <s v="ADEDIRAN, ADEWALE"/>
    <s v="FLORENCE.OYEDELE@SHELL.COM"/>
    <x v="0"/>
    <s v="OPEX"/>
    <s v="NON SAL"/>
    <s v="N/A"/>
    <s v="N/A"/>
    <s v="N/A"/>
    <s v="P233 Facilities Maintenance"/>
    <s v="S7200 Services"/>
    <s v="A2140 Facilities Maintenance"/>
    <n v="1104.3499999999999"/>
    <n v="0"/>
    <n v="31110000"/>
    <n v="408000"/>
    <n v="510000"/>
    <n v="31110000"/>
    <n v="408000"/>
    <n v="510000"/>
    <n v="0"/>
    <m/>
    <n v="31110000"/>
    <n v="408000"/>
    <n v="510000"/>
    <n v="32251148.340956733"/>
    <n v="377131.3022053332"/>
    <n v="482872.77217568317"/>
    <s v="Crude Oil Export Pump Fluid end Inspection. Agbada 2 EP2; EP4; Ahia EP2;  Imo1 FS Ep1; EP2, EP3, EP4; Imo3 FS EP2, EP3; Isimiri FS EP3; Rumuekpe FS EP2, EP3; Oguta FS EP1 &amp; EP2  @ $40K each ie (N2,440,000 &amp; $32K) per unit . _x000a_Total F$560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2500"/>
    <n v="42500"/>
    <n v="42500"/>
    <n v="42500"/>
    <n v="42500"/>
    <n v="42500"/>
    <n v="42500"/>
    <n v="42500"/>
    <n v="42500"/>
    <n v="42500"/>
    <n v="42500"/>
    <n v="42500"/>
    <n v="510000"/>
    <n v="153000"/>
  </r>
  <r>
    <n v="107258"/>
    <s v="BELEMA/BELEMA N STOG                    "/>
    <s v="BELEMA UNITIZATION - OPEX"/>
    <s v="BELEMA UNITIZATION - OPEX"/>
    <s v="IRETI OMOTOSO"/>
    <s v="PRODUCTION"/>
    <n v="411001"/>
    <n v="4110"/>
    <s v="BBN"/>
    <s v="BASE JV"/>
    <s v="PRODUCTION"/>
    <s v="PRODUCTION"/>
    <x v="5"/>
    <s v="Asset Management Integration Lead"/>
    <s v="AZUBUIKE, JOHN"/>
    <s v="SADIK.ZEKERI@SHELL.COM"/>
    <x v="0"/>
    <s v="OPEX"/>
    <s v="NON SAL"/>
    <s v="N/A"/>
    <s v="N/A"/>
    <s v="N/A"/>
    <s v="P231 Production Operations"/>
    <s v="S7200 Services"/>
    <s v="A2110 Production Operations"/>
    <n v="-1.8446000000000001E-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7260"/>
    <s v="BELEMA/BELEMA N ASSET INTEGRITY DREDGING"/>
    <s v="BELEMA UNITIZATION - OPEX"/>
    <s v="BELEMA UNITIZATION - OPEX"/>
    <s v="IRETI OMOTOSO"/>
    <s v="PRODUCTION"/>
    <n v="411001"/>
    <n v="4110"/>
    <s v="BBN"/>
    <s v="BASE JV"/>
    <s v="PRODUCTION"/>
    <s v="PRODUCTION"/>
    <x v="5"/>
    <s v="Asset Management Integration Lead"/>
    <s v="AZUBUIKE, JOHN"/>
    <s v="SADIK.ZEKERI@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7261"/>
    <s v="BELEMA/BELEMA N COMMUNITY RELATIONS     "/>
    <s v="BELEMA UNITIZATION - OPEX"/>
    <s v="BELEMA UNITIZATION - OPEX"/>
    <s v="IRETI OMOTOSO"/>
    <s v="PRODUCTION"/>
    <n v="412001"/>
    <n v="4120"/>
    <s v="BBN"/>
    <s v="BASE JV"/>
    <s v="PRODUCTION"/>
    <s v="PRODUCTION"/>
    <x v="5"/>
    <s v="Asset Management Integration Lead"/>
    <s v="AZUBUIKE, JOHN"/>
    <s v="SADIK.ZEKERI@SHELL.COM"/>
    <x v="0"/>
    <s v="OPEX"/>
    <s v="NON SAL"/>
    <s v="N/A"/>
    <s v="N/A"/>
    <s v="C_OPSE_OIL_Z11"/>
    <s v="P231 Production Operations"/>
    <s v="S7200 Services"/>
    <s v="A2110 Production Operations"/>
    <n v="34420.817048999997"/>
    <n v="3461.2535550000007"/>
    <n v="29126633.165829144"/>
    <n v="0"/>
    <n v="95497.157920751299"/>
    <n v="29126633.165829144"/>
    <n v="0"/>
    <n v="95497.157920751299"/>
    <n v="0"/>
    <m/>
    <n v="0"/>
    <n v="0"/>
    <n v="0"/>
    <n v="0"/>
    <n v="0"/>
    <n v="0"/>
    <s v="STRUCTURED ENGAGEMENT OF BELEMA AND KULA COMMUNITIES, PROVISION OF ELECTRICITY INCLUDIGN AGO FOR GENSETS FOR BELEMA AND KULA COMMUNITIES, PROVISION OF END-OF-YEAR GIFTS ITEMS, SUPPORT FOR SPECIAL RELATIONSHIP-BUILDING INTERACTIONS/ ACTIVITIES {BURIAL  ASSISTANCE, CORONATION, ETC}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958.0964933959413"/>
    <n v="7958.0964933959413"/>
    <n v="7958.0964933959413"/>
    <n v="7958.0964933959413"/>
    <n v="7958.0964933959413"/>
    <n v="7958.0964933959413"/>
    <n v="7958.0964933959413"/>
    <n v="7958.0964933959413"/>
    <n v="7958.0964933959413"/>
    <n v="7958.0964933959413"/>
    <n v="7958.0964933959413"/>
    <n v="7958.0964933959413"/>
    <n v="95497.157920751313"/>
    <n v="28649.147376225388"/>
  </r>
  <r>
    <n v="107262"/>
    <s v="BELEMA/BELEMA N CATERING/ACCOMM/HOUSE KE"/>
    <s v="BELEMA UNITIZATION - OPEX"/>
    <s v="BELEMA UNITIZATION - OPEX"/>
    <s v="IRETI OMOTOSO"/>
    <s v="PRODUCTION"/>
    <n v="412001"/>
    <n v="4120"/>
    <s v="BBN"/>
    <s v="BASE JV"/>
    <s v="PRODUCTION"/>
    <s v="PRODUCTION"/>
    <x v="5"/>
    <s v="Asset Management Integration Lead"/>
    <s v="AZUBUIKE, JOHN"/>
    <s v="SADIK.ZEKERI@SHELL.COM"/>
    <x v="0"/>
    <s v="OPEX"/>
    <s v="NON SAL"/>
    <s v="N/A"/>
    <s v="N/A"/>
    <s v="C_OPSE_OIL_Z11"/>
    <s v="P231 Production Operations"/>
    <s v="S7200 Services"/>
    <s v="A2110 Production Operations"/>
    <n v="209040.08817800001"/>
    <n v="7232.1139970000004"/>
    <n v="80924710.55276382"/>
    <n v="0"/>
    <n v="265326.91984512727"/>
    <n v="40462355.27638191"/>
    <n v="0"/>
    <n v="132663.45992256363"/>
    <n v="-132663.45992256363"/>
    <s v="Continuing Belema Facility outage."/>
    <n v="0"/>
    <n v="0"/>
    <n v="0"/>
    <n v="0"/>
    <n v="0"/>
    <n v="0"/>
    <s v="PROVISION OF ACCOMMODATION, CATERING AND HOUSEKEEPING SERVICES FOR PERSONNEL ON BELEMA HOUSEBOA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2110.576653760603"/>
    <n v="22110.576653760603"/>
    <n v="22110.576653760603"/>
    <n v="22110.576653760603"/>
    <n v="22110.576653760603"/>
    <n v="22110.576653760603"/>
    <n v="22110.576653760603"/>
    <n v="22110.576653760603"/>
    <n v="22110.576653760603"/>
    <n v="22110.576653760603"/>
    <n v="22110.576653760603"/>
    <n v="22110.576653760603"/>
    <n v="265326.91984512721"/>
    <n v="79598.07595353818"/>
  </r>
  <r>
    <n v="107263"/>
    <s v="BELEMA/BELEMA N GENERAL OVERHEAD        "/>
    <s v="BELEMA UNITIZATION - OPEX"/>
    <s v="BELEMA UNITIZATION - OPEX"/>
    <s v="IRETI OMOTOSO"/>
    <s v="PRODUCTION"/>
    <n v="412001"/>
    <n v="4120"/>
    <s v="BBN"/>
    <s v="BASE JV"/>
    <s v="PRODUCTION"/>
    <s v="PRODUCTION"/>
    <x v="5"/>
    <s v="Asset Management Integration Lead"/>
    <s v="AZUBUIKE, JOHN"/>
    <s v="SADIK.ZEKERI@SHELL.COM"/>
    <x v="0"/>
    <s v="OPEX"/>
    <s v="NON SAL"/>
    <s v="N/A"/>
    <s v="N/A"/>
    <s v="C_OPSE_OIL_Z11"/>
    <s v="P231 Production Operations"/>
    <s v="S7200 Services"/>
    <s v="A2110 Production Operations"/>
    <n v="120160.361374"/>
    <n v="22971.062044000002"/>
    <n v="4180000"/>
    <n v="12000"/>
    <n v="25704.918032786885"/>
    <n v="2090000"/>
    <n v="6000"/>
    <n v="12852.459016393443"/>
    <n v="-12852.459016393443"/>
    <s v="Continuing Belema Facility outage."/>
    <n v="0"/>
    <n v="0"/>
    <n v="0"/>
    <n v="0"/>
    <n v="0"/>
    <n v="0"/>
    <s v="PROVISION OF ADMINISTRATIVE SUPPORT SERVICES, HOTELS &amp; TRAVELS, LOGISTIC SERV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42.0765027322404"/>
    <n v="2142.0765027322404"/>
    <n v="2142.0765027322404"/>
    <n v="2142.0765027322404"/>
    <n v="2142.0765027322404"/>
    <n v="2142.0765027322404"/>
    <n v="2142.0765027322404"/>
    <n v="2142.0765027322404"/>
    <n v="2142.0765027322404"/>
    <n v="2142.0765027322404"/>
    <n v="2142.0765027322404"/>
    <n v="2142.0765027322404"/>
    <n v="25704.918032786893"/>
    <n v="7711.4754098360654"/>
  </r>
  <r>
    <n v="107264"/>
    <s v="BELEMA/BELEMA N OVERHEAD [ICT]          "/>
    <s v="BELEMA UNITIZATION - OPEX"/>
    <s v="BELEMA UNITIZATION - OPEX"/>
    <s v="IRETI OMOTOSO"/>
    <s v="PRODUCTION"/>
    <n v="412001"/>
    <n v="4120"/>
    <s v="BBN"/>
    <s v="BASE JV"/>
    <s v="PRODUCTION"/>
    <s v="PRODUCTION"/>
    <x v="5"/>
    <s v="Asset Management Integration Lead"/>
    <s v="AZUBUIKE, JOHN"/>
    <s v="SADIK.ZEKERI@SHELL.COM"/>
    <x v="0"/>
    <s v="OPEX"/>
    <s v="NON SAL"/>
    <s v="N/A"/>
    <s v="N/A"/>
    <s v="C_OPSE_OIL_Z11"/>
    <s v="P231 Production Operations"/>
    <s v="S7200 Services"/>
    <s v="A2110 Production Operations"/>
    <n v="6377.9258520000003"/>
    <n v="79.363914999999992"/>
    <n v="1329999.9999999998"/>
    <n v="6000"/>
    <n v="10360.655737704918"/>
    <n v="1329999.9999999998"/>
    <n v="3000"/>
    <n v="7360.6557377049176"/>
    <n v="-3000"/>
    <s v="Continuing Belema Facility outage."/>
    <n v="0"/>
    <n v="0"/>
    <n v="0"/>
    <n v="0"/>
    <n v="0"/>
    <n v="0"/>
    <s v="PROCUREMENT OF 1PC IRIDIUM RADIO HANDSET &amp; AIRTIME INCLUDING PROVISION OF IT FACILITIES, AND CONSUMBLES FOR BELEMA  SUCH AS TELEPHONE CHARGES, I.T. SUPPORT SERVICES,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63.38797814207646"/>
    <n v="863.38797814207646"/>
    <n v="863.38797814207646"/>
    <n v="863.38797814207646"/>
    <n v="863.38797814207646"/>
    <n v="863.38797814207646"/>
    <n v="863.38797814207646"/>
    <n v="863.38797814207646"/>
    <n v="863.38797814207646"/>
    <n v="863.38797814207646"/>
    <n v="863.38797814207646"/>
    <n v="863.38797814207646"/>
    <n v="10360.655737704918"/>
    <n v="3108.1967213114754"/>
  </r>
  <r>
    <n v="107265"/>
    <s v="BELEM/BELEMA N SALARIES.                "/>
    <s v="BELEMA UNITIZATION - OPEX"/>
    <s v="BELEMA UNITIZATION - OPEX"/>
    <s v="IRETI OMOTOSO"/>
    <s v="PRODUCTION"/>
    <n v="412001"/>
    <n v="4120"/>
    <s v="BBN"/>
    <s v="BASE JV"/>
    <s v="PRODUCTION"/>
    <s v="PRODUCTION"/>
    <x v="5"/>
    <s v="Asset Management Integration Lead"/>
    <s v="AZUBUIKE, JOHN"/>
    <s v="SADIK.ZEKERI@SHELL.COM"/>
    <x v="0"/>
    <s v="OPEX"/>
    <s v="NON SAL"/>
    <s v="N/A"/>
    <s v="N/A"/>
    <s v="C_OPSE_OIL_Z11"/>
    <s v="P231 Production Operations"/>
    <s v="S7200 Services"/>
    <s v="A2110 Production Operations"/>
    <n v="1.724701"/>
    <n v="0"/>
    <n v="334000000"/>
    <n v="0"/>
    <n v="1095081.9672131147"/>
    <n v="334000000"/>
    <n v="0"/>
    <n v="1095081.9672131147"/>
    <n v="0"/>
    <m/>
    <n v="0"/>
    <n v="0"/>
    <n v="0"/>
    <n v="0"/>
    <n v="0"/>
    <n v="0"/>
    <s v="SALARIES OF STAFF ON PART TIME AND THOSE ON FULL TIME ON BELEMA BELEMA NORTH ACTIV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1256.830601092894"/>
    <n v="91256.830601092894"/>
    <n v="91256.830601092894"/>
    <n v="91256.830601092894"/>
    <n v="91256.830601092894"/>
    <n v="91256.830601092894"/>
    <n v="91256.830601092894"/>
    <n v="91256.830601092894"/>
    <n v="91256.830601092894"/>
    <n v="91256.830601092894"/>
    <n v="91256.830601092894"/>
    <n v="91256.830601092894"/>
    <n v="1095081.9672131147"/>
    <n v="328524.59016393439"/>
  </r>
  <r>
    <n v="108808"/>
    <s v="BELEMA BELEMA NORTH NDDC LEVY           "/>
    <s v="BELEMA UNITIZATION - OPEX"/>
    <s v="BELEMA UNITIZATION - OPEX"/>
    <s v="IRETI OMOTOSO"/>
    <s v="PRODUCTION"/>
    <n v="411001"/>
    <n v="4110"/>
    <s v="BBN"/>
    <s v="BASE JV"/>
    <s v="PRODUCTION"/>
    <s v="PRODUCTION"/>
    <x v="5"/>
    <s v="Asset Management Integration Lead"/>
    <s v="AZUBUIKE, JOHN"/>
    <s v="SADIK.ZEKERI@SHELL.COM"/>
    <x v="0"/>
    <s v="OPEX"/>
    <s v="NDDC"/>
    <s v="N/A"/>
    <s v="N/A"/>
    <s v="N/A"/>
    <s v="P244 NDDC"/>
    <s v="S7900 Other Expenses"/>
    <s v="A2320 Other Operating Cost"/>
    <n v="136747.106027"/>
    <n v="146602.13054800002"/>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n v="108954"/>
    <s v="PARTNERS CAPACITY BUILDING"/>
    <s v="BELEMA UNITIZATION - OPEX"/>
    <s v="BELEMA UNITIZATION - OPEX"/>
    <s v="IRETI OMOTOSO"/>
    <s v="PRODUCTION"/>
    <n v="412001"/>
    <n v="4120"/>
    <s v="BBN"/>
    <s v="BASE JV"/>
    <s v="PRODUCTION"/>
    <s v="PRODUCTION"/>
    <x v="5"/>
    <s v="Asset Management Integration Lead"/>
    <s v="AZUBUIKE, JOHN"/>
    <s v="SADIK.ZEKERI@SHELL.COM"/>
    <x v="0"/>
    <s v="OPEX"/>
    <s v="NON SAL"/>
    <s v="N/A"/>
    <s v="N/A"/>
    <s v="C_OPSE_OIL_Z11"/>
    <s v="P236.04 HR"/>
    <s v="S7200 Services"/>
    <s v="A2340 Overhead"/>
    <n v="0"/>
    <n v="0"/>
    <n v="12349999.999999998"/>
    <n v="90000"/>
    <n v="130491.80327868852"/>
    <n v="12349999.999999998"/>
    <n v="90000"/>
    <n v="130491.80327868852"/>
    <n v="0"/>
    <m/>
    <n v="0"/>
    <n v="0"/>
    <n v="0"/>
    <n v="0"/>
    <n v="0"/>
    <n v="0"/>
    <s v="PARTNERS CAPACITY BUILDING ON UNITISATION MANAGEME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874.316939890708"/>
    <n v="10874.316939890708"/>
    <n v="10874.316939890708"/>
    <n v="10874.316939890708"/>
    <n v="10874.316939890708"/>
    <n v="10874.316939890708"/>
    <n v="10874.316939890708"/>
    <n v="10874.316939890708"/>
    <n v="10874.316939890708"/>
    <n v="10874.316939890708"/>
    <n v="10874.316939890708"/>
    <n v="10874.316939890708"/>
    <n v="130491.80327868847"/>
    <n v="39147.540983606552"/>
  </r>
  <r>
    <n v="108993"/>
    <s v="HEAD OFFICE SERVICE FEES BELEMA         "/>
    <s v="BELEMA UNITIZATION - OPEX"/>
    <s v="BELEMA UNITIZATION - OPEX"/>
    <s v="IRETI OMOTOSO"/>
    <s v="PRODUCTION"/>
    <n v="411001"/>
    <n v="4110"/>
    <s v="BBN"/>
    <s v="BASE JV"/>
    <s v="PRODUCTION"/>
    <s v="PRODUCTION"/>
    <x v="5"/>
    <s v="Asset Management Integration Lead"/>
    <s v="AZUBUIKE, JOHN"/>
    <s v="SADIK.ZEKERI@SHELL.COM"/>
    <x v="0"/>
    <s v="OPEX"/>
    <s v="SERVICE FEES"/>
    <s v="N/A"/>
    <s v="N/A"/>
    <s v="N/A"/>
    <s v="P237 Global Service Charge"/>
    <s v="S7300 Intercompany Service"/>
    <s v="A2340 Overhead"/>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107265_sal"/>
    <s v="BELEM/BELEMA N SALARIES."/>
    <s v="BELEMA UNITIZATION - OPEX"/>
    <s v="BELEMA UNITIZATION - OPEX"/>
    <s v="IRETI OMOTOSO"/>
    <s v="PRODUCTION"/>
    <n v="411001"/>
    <n v="4110"/>
    <s v="BBN"/>
    <s v="BASE JV"/>
    <s v="PRODUCTION"/>
    <s v="PRODUCTION"/>
    <x v="5"/>
    <s v="Asset Management Integration Lead"/>
    <s v="AZUBUIKE, JOHN"/>
    <s v="SADIK.ZEKERI@SHELL.COM"/>
    <x v="0"/>
    <s v="OPEX"/>
    <s v="NON SAL"/>
    <s v="N/A"/>
    <s v="N/A"/>
    <s v="N/A"/>
    <s v="P231 Production Operations"/>
    <s v="S7000 Salaries and Wages"/>
    <s v="A2110 Production Operations"/>
    <n v="1477554.02137"/>
    <n v="1181854.975666"/>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EL.CRC.71300G"/>
    <s v="BELEMA COMMUNITY RELATIONS ELECTRIFICATI"/>
    <s v="BELEMA UNITIZATION - OPEX"/>
    <s v="BELEMA UNITIZATION - OPEX"/>
    <s v="IRETI OMOTOSO"/>
    <s v="PRODUCTION"/>
    <n v="411001"/>
    <n v="4110"/>
    <s v="BBN"/>
    <s v="BASE JV"/>
    <s v="PRODUCTION"/>
    <s v="PRODUCTION"/>
    <x v="5"/>
    <s v="Asset Management Integration Lead"/>
    <s v="AZUBUIKE, JOHN"/>
    <s v="SADIK.ZEKERI@SHELL.COM"/>
    <x v="0"/>
    <s v="OPEX"/>
    <s v="NON SAL"/>
    <s v="N/A"/>
    <s v="N/A"/>
    <s v="N/A"/>
    <s v="P231 Production Operations"/>
    <s v="S7200 Services"/>
    <s v="A2110 Production Operations"/>
    <n v="18311.480000000003"/>
    <n v="58529.81"/>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EL.FAC.71300C"/>
    <s v="BELEMA FS + GAS PLANT  CATERING/HSE KEEP"/>
    <s v="BELEMA UNITIZATION - OPEX"/>
    <s v="BELEMA UNITIZATION - OPEX"/>
    <s v="IRETI OMOTOSO"/>
    <s v="PRODUCTION"/>
    <n v="411001"/>
    <n v="4110"/>
    <s v="BBN"/>
    <s v="BASE JV"/>
    <s v="PRODUCTION"/>
    <s v="PRODUCTION"/>
    <x v="5"/>
    <s v="Asset Management Integration Lead"/>
    <s v="AZUBUIKE, JOHN"/>
    <s v="SADIK.ZEKERI@SHELL.COM"/>
    <x v="0"/>
    <s v="OPEX"/>
    <s v="NON SAL"/>
    <s v="N/A"/>
    <s v="N/A"/>
    <s v="N/A"/>
    <s v="P231 Production Operations - Gas"/>
    <s v="S7200 Services"/>
    <s v="A2110 Production Operations"/>
    <n v="80755.176881000007"/>
    <n v="225407.43610699999"/>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LE.FAC.71300"/>
    <s v="PBE BELEMA F/S FACIL OPERATIONS         "/>
    <s v="BELEMA UNITIZATION - OPEX"/>
    <s v="BELEMA UNITIZATION - OPEX"/>
    <s v="IRETI OMOTOSO"/>
    <s v="PRODUCTION"/>
    <n v="412001"/>
    <n v="4120"/>
    <s v="BBN"/>
    <s v="BASE JV"/>
    <s v="PRODUCTION"/>
    <s v="PRODUCTION"/>
    <x v="5"/>
    <s v="Asset Management Integration Lead"/>
    <s v="AZUBUIKE, JOHN"/>
    <s v="SADIK.ZEKERI@SHELL.COM"/>
    <x v="0"/>
    <s v="OPEX"/>
    <s v="NON SAL"/>
    <s v="N/A"/>
    <s v="N/A"/>
    <s v="N_BELE_ES2_N01"/>
    <s v="P231 Production Operations"/>
    <s v="S7200 Services"/>
    <s v="A2110 Production Operations"/>
    <n v="1724405.0892680003"/>
    <n v="1084175.695238"/>
    <n v="154259774.5"/>
    <n v="1203326.0000000002"/>
    <n v="1709095.7524590166"/>
    <n v="77129887.25"/>
    <n v="601663.00000000012"/>
    <n v="854547.87622950831"/>
    <n v="-854547.87622950831"/>
    <s v="Continuing Belema Facility outage."/>
    <n v="0"/>
    <n v="0"/>
    <n v="0"/>
    <n v="0"/>
    <n v="0"/>
    <n v="0"/>
    <s v="Mysella Oil required for the servicing Engines 2.5 drums/Mont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2424.64603825138"/>
    <n v="142424.64603825138"/>
    <n v="142424.64603825138"/>
    <n v="142424.64603825138"/>
    <n v="142424.64603825138"/>
    <n v="142424.64603825138"/>
    <n v="142424.64603825138"/>
    <n v="142424.64603825138"/>
    <n v="142424.64603825138"/>
    <n v="142424.64603825138"/>
    <n v="142424.64603825138"/>
    <n v="142424.64603825138"/>
    <n v="1709095.7524590169"/>
    <n v="512728.72573770495"/>
  </r>
  <r>
    <s v="O.NG.PBE.BLE.FAC.724FC"/>
    <s v="PBE BELEMA F/S FACIL CORR. MTC          "/>
    <s v="BELEMA UNITIZATION - OPEX"/>
    <s v="BELEMA UNITIZATION - OPEX"/>
    <s v="IRETI OMOTOSO"/>
    <s v="PRODUCTION"/>
    <n v="412001"/>
    <n v="4120"/>
    <s v="BBN"/>
    <s v="BASE JV"/>
    <s v="PRODUCTION"/>
    <s v="PRODUCTION"/>
    <x v="5"/>
    <s v="Asset Management Integration Lead"/>
    <s v="AZUBUIKE, JOHN"/>
    <s v="SADIK.ZEKERI@SHELL.COM"/>
    <x v="0"/>
    <s v="OPEX"/>
    <s v="NON SAL"/>
    <s v="N/A"/>
    <s v="N/A"/>
    <s v="N_BELE_ES2_N01"/>
    <s v="P233 Facilities Maintenance"/>
    <s v="S7200 Services"/>
    <s v="A2140 Facilities Maintenance"/>
    <n v="380418.88592600002"/>
    <n v="398764.11542799999"/>
    <n v="17615000"/>
    <n v="116900"/>
    <n v="174654.09836065574"/>
    <n v="17615000"/>
    <n v="116900"/>
    <n v="174654.09836065574"/>
    <n v="0"/>
    <m/>
    <n v="0"/>
    <n v="0"/>
    <n v="0"/>
    <n v="0"/>
    <n v="0"/>
    <n v="0"/>
    <s v="Critical spares for repairs of oil facilities Crude pumps packages ( Emsco &amp; Sulzer Pumps MSD 3-6-9-C/7)"/>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554.508196721312"/>
    <n v="14554.508196721312"/>
    <n v="14554.508196721312"/>
    <n v="14554.508196721312"/>
    <n v="14554.508196721312"/>
    <n v="14554.508196721312"/>
    <n v="14554.508196721312"/>
    <n v="14554.508196721312"/>
    <n v="14554.508196721312"/>
    <n v="14554.508196721312"/>
    <n v="14554.508196721312"/>
    <n v="14554.508196721312"/>
    <n v="174654.0983606558"/>
    <n v="52396.229508196724"/>
  </r>
  <r>
    <s v="O.NG.PBE.BLE.FAC.724FP"/>
    <s v="PBE BELEMAF/S FACIL PREV MTC            "/>
    <s v="BELEMA UNITIZATION - OPEX"/>
    <s v="BELEMA UNITIZATION - OPEX"/>
    <s v="IRETI OMOTOSO"/>
    <s v="PRODUCTION"/>
    <n v="412001"/>
    <n v="4120"/>
    <s v="BBN"/>
    <s v="BASE JV"/>
    <s v="PRODUCTION"/>
    <s v="PRODUCTION"/>
    <x v="5"/>
    <s v="Asset Management Integration Lead"/>
    <s v="AZUBUIKE, JOHN"/>
    <s v="SADIK.ZEKERI@SHELL.COM"/>
    <x v="0"/>
    <s v="OPEX"/>
    <s v="NON SAL"/>
    <s v="N/A"/>
    <s v="N/A"/>
    <s v="N_BELE_ES2_N01"/>
    <s v="P233 Facilities Maintenance"/>
    <s v="S7200 Services"/>
    <s v="A2140 Facilities Maintenance"/>
    <n v="227506.581684"/>
    <n v="131176.77372399994"/>
    <n v="125200392.68000002"/>
    <n v="449488"/>
    <n v="859981.09075409849"/>
    <n v="62600196.340000011"/>
    <n v="224744"/>
    <n v="429990.54537704925"/>
    <n v="-429990.54537704925"/>
    <s v="Continuing Belema Facility outage."/>
    <n v="0"/>
    <n v="0"/>
    <n v="0"/>
    <n v="0"/>
    <n v="0"/>
    <n v="0"/>
    <s v="Belema Solar 8k Turbine Inspection_x000a_2FSR  for 10 days @ F$2,442 each per day =F$48,840_x000a_Solar 8k Turbine Spares including one set of enclosure &amp; Air inlet filters @ F$72,629.79 &amp; Other Logistics F$ 10,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1665.090896174865"/>
    <n v="71665.090896174865"/>
    <n v="71665.090896174865"/>
    <n v="71665.090896174865"/>
    <n v="71665.090896174865"/>
    <n v="71665.090896174865"/>
    <n v="71665.090896174865"/>
    <n v="71665.090896174865"/>
    <n v="71665.090896174865"/>
    <n v="71665.090896174865"/>
    <n v="71665.090896174865"/>
    <n v="71665.090896174865"/>
    <n v="859981.09075409861"/>
    <n v="257994.32722622954"/>
  </r>
  <r>
    <s v="O.NG.PBE.BLF.FAC.71300"/>
    <s v="PBE BELEMA F/S FACIL OPERATIONS"/>
    <s v="BELEMA UNITIZATION - OPEX"/>
    <s v="BELEMA UNITIZATION - OPEX"/>
    <s v="IRETI OMOTOSO"/>
    <s v="PRODUCTION"/>
    <n v="411001"/>
    <n v="4110"/>
    <s v="BBN"/>
    <s v="BASE JV"/>
    <s v="PRODUCTION"/>
    <s v="PRODUCTION"/>
    <x v="5"/>
    <s v="Asset Management Integration Lead"/>
    <s v="AZUBUIKE, JOHN"/>
    <s v="SADIK.ZEKERI@SHELL.COM"/>
    <x v="0"/>
    <s v="OPEX"/>
    <s v="NON SAL"/>
    <s v="N/A"/>
    <s v="N/A"/>
    <s v="N/A"/>
    <s v="P231 Production Operations"/>
    <s v="S7200 Services"/>
    <s v="A2110 Production Operations"/>
    <n v="2.7668999999999999E-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LF.FAC.724FC"/>
    <s v="PBE BELEMA F/S FACIL CORR. MTC"/>
    <s v="BELEMA UNITIZATION - OPEX"/>
    <s v="BELEMA UNITIZATION - OPEX"/>
    <s v="IRETI OMOTOSO"/>
    <s v="PRODUCTION"/>
    <n v="411001"/>
    <n v="4110"/>
    <s v="BBN"/>
    <s v="BASE JV"/>
    <s v="PRODUCTION"/>
    <s v="PRODUCTION"/>
    <x v="5"/>
    <s v="Asset Management Integration Lead"/>
    <s v="AZUBUIKE, JOHN"/>
    <s v="SADIK.ZEKERI@SHELL.COM"/>
    <x v="0"/>
    <s v="OPEX"/>
    <s v="NON SAL"/>
    <s v="N/A"/>
    <s v="N/A"/>
    <s v="N/A"/>
    <s v="P233 Facilities Maintenance"/>
    <s v="S7200 Services"/>
    <s v="A2140 Facilities Maintenance"/>
    <n v="1.8446000000000001E-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LF.FAC.724FP"/>
    <s v="PBEBELEMAF/SFACILPREV.MTC"/>
    <s v="BELEMA UNITIZATION - OPEX"/>
    <s v="BELEMA UNITIZATION - OPEX"/>
    <s v="IRETI OMOTOSO"/>
    <s v="PRODUCTION"/>
    <n v="411001"/>
    <n v="4110"/>
    <s v="BBN"/>
    <s v="BASE JV"/>
    <s v="PRODUCTION"/>
    <s v="PRODUCTION"/>
    <x v="5"/>
    <s v="Asset Management Integration Lead"/>
    <s v="AZUBUIKE, JOHN"/>
    <s v="SADIK.ZEKERI@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LF.FLO.724FC"/>
    <s v="PBE BELEMA F/S FLOWL CORR. MTC"/>
    <s v="BELEMA UNITIZATION - OPEX"/>
    <s v="BELEMA UNITIZATION - OPEX"/>
    <s v="IRETI OMOTOSO"/>
    <s v="PRODUCTION"/>
    <n v="411001"/>
    <n v="4110"/>
    <s v="BBN"/>
    <s v="BASE JV"/>
    <s v="PRODUCTION"/>
    <s v="PRODUCTION"/>
    <x v="5"/>
    <s v="Asset Management Integration Lead"/>
    <s v="AZUBUIKE, JOHN"/>
    <s v="SADIK.ZEKERI@SHELL.COM"/>
    <x v="0"/>
    <s v="OPEX"/>
    <s v="NON SAL"/>
    <s v="N/A"/>
    <s v="N/A"/>
    <s v="N/A"/>
    <s v="P233 Facilities Maintenance"/>
    <s v="S7200 Services"/>
    <s v="A2140 Facilities Maintenance"/>
    <n v="49.60999999999999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LF.FLO.724FP"/>
    <s v="PBE BELEMA F/S FLOWL PREV. MTC"/>
    <s v="BELEMA UNITIZATION - OPEX"/>
    <s v="BELEMA UNITIZATION - OPEX"/>
    <s v="IRETI OMOTOSO"/>
    <s v="PRODUCTION"/>
    <n v="411001"/>
    <n v="4110"/>
    <s v="BBN"/>
    <s v="BASE JV"/>
    <s v="PRODUCTION"/>
    <s v="PRODUCTION"/>
    <x v="5"/>
    <s v="Asset Management Integration Lead"/>
    <s v="AZUBUIKE, JOHN"/>
    <s v="SADIK.ZEKERI@SHELL.COM"/>
    <x v="0"/>
    <s v="OPEX"/>
    <s v="NON SAL"/>
    <s v="N/A"/>
    <s v="N/A"/>
    <s v="N/A"/>
    <s v="P233 Facilities Maintenance"/>
    <s v="S7200 Services"/>
    <s v="A2140 Facilities Maintenance"/>
    <n v="61.34"/>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PBE.IE.13.002"/>
    <s v="BELEMA ELECTRICAL INTERDEPENDENCY PROJECT"/>
    <s v="BELEMA UNITIZATION - OPEX"/>
    <s v="BELEMA UNITIZATION - OPEX"/>
    <s v="IRETI OMOTOSO"/>
    <s v="PRODUCTION"/>
    <n v="411001"/>
    <n v="4110"/>
    <s v="BBN"/>
    <s v="BASE JV"/>
    <s v="PRODUCTION"/>
    <s v="PRODUCTION"/>
    <x v="5"/>
    <s v="Asset Management Integration Lead"/>
    <s v="AZUBUIKE, JOHN"/>
    <s v="SADIK.ZEKERI@SHELL.COM"/>
    <x v="0"/>
    <s v="OPEX"/>
    <s v="NON SAL"/>
    <s v="N/A"/>
    <s v="N/A"/>
    <s v="N/A"/>
    <s v="P236.08 Overhead (SCD)"/>
    <s v="S7200 Services"/>
    <s v="A2110 Production Operations"/>
    <n v="160.14817199999999"/>
    <n v="2102.825554"/>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C.NG.PTE.DF.18.002"/>
    <s v="BOGT INSTRUMENTATION UPGRADE"/>
    <s v="C.NG.PTE.DF.18.001"/>
    <s v="BOGT INSTRUMENTATION UPGRADE"/>
    <s v="IRETI OMOTOSO"/>
    <s v="PRODUCTION"/>
    <n v="13902"/>
    <n v="139"/>
    <s v="OF-E&amp;M"/>
    <s v="BASE JV"/>
    <s v="PRODUCTION"/>
    <s v="PRODUCTION"/>
    <x v="5"/>
    <s v="Bonny Terminal Installation Manager "/>
    <s v="MBANEFO, DUBEM"/>
    <s v="AKPALA.UDE@SHELL.COM"/>
    <x v="1"/>
    <s v="CAPEX"/>
    <m/>
    <m/>
    <m/>
    <s v="C_OGIS_MAI_A22"/>
    <m/>
    <m/>
    <m/>
    <n v="0"/>
    <n v="0"/>
    <n v="27450000"/>
    <n v="104000"/>
    <n v="194000"/>
    <n v="22227637.499999996"/>
    <n v="84213.999999999985"/>
    <n v="157091.49999999997"/>
    <n v="-36908.500000000029"/>
    <n v="0"/>
    <n v="0"/>
    <n v="0"/>
    <n v="0"/>
    <n v="0"/>
    <n v="0"/>
    <n v="0"/>
    <s v="Upgrade of the BOGT HMIs and other obsolete/unserviceable hardware, BOGT Instrumentation upgrade."/>
    <m/>
    <m/>
    <m/>
    <m/>
    <m/>
    <m/>
    <m/>
    <m/>
    <m/>
    <m/>
    <m/>
    <m/>
    <n v="0"/>
    <n v="0"/>
    <n v="0"/>
    <n v="0"/>
    <n v="0"/>
    <n v="0"/>
    <n v="0"/>
    <n v="0"/>
    <n v="0"/>
    <n v="0"/>
    <n v="0"/>
    <n v="1"/>
    <n v="1"/>
    <n v="0"/>
    <n v="0"/>
    <n v="0"/>
    <n v="0"/>
    <n v="0"/>
    <n v="0"/>
    <n v="0"/>
    <n v="0"/>
    <n v="0"/>
    <n v="0"/>
    <n v="0"/>
    <n v="194000"/>
    <n v="194000"/>
    <n v="58200"/>
  </r>
  <r>
    <s v="C.NG.PAE.DF.18.005"/>
    <s v="OKOLOMA LAND FENCING "/>
    <s v="C.NG.PAE.DF.18.005"/>
    <s v="OKOLOMA LAND FENCING "/>
    <s v="IRETI OMOTOSO"/>
    <s v="PRODUCTION"/>
    <n v="13204"/>
    <n v="132"/>
    <s v="OF-MTCE"/>
    <s v="BASE JV"/>
    <s v="PRODUCTION"/>
    <s v="PRODUCTION"/>
    <x v="1"/>
    <s v="Asset Management Integration Lead"/>
    <s v="ADEDIRAN, ADEWALE"/>
    <s v="ebere.onoh@shell.com"/>
    <x v="1"/>
    <s v="CAPEX"/>
    <m/>
    <m/>
    <m/>
    <s v="C_OKOL_ELL_A36"/>
    <m/>
    <m/>
    <m/>
    <n v="0"/>
    <n v="0"/>
    <n v="61000000"/>
    <n v="100000"/>
    <n v="300000"/>
    <n v="61000000"/>
    <n v="100000"/>
    <n v="300000"/>
    <n v="0"/>
    <m/>
    <n v="108580000"/>
    <n v="334000"/>
    <n v="689999.99999999988"/>
    <n v="108580000"/>
    <n v="334000"/>
    <n v="690000"/>
    <s v="OKOLOMA LAND FENCING "/>
    <m/>
    <m/>
    <m/>
    <m/>
    <m/>
    <m/>
    <m/>
    <m/>
    <m/>
    <m/>
    <m/>
    <m/>
    <n v="0"/>
    <n v="0"/>
    <n v="0.1"/>
    <n v="0.1"/>
    <n v="0.2"/>
    <n v="0.2"/>
    <n v="0.2"/>
    <n v="0.1"/>
    <n v="0.1"/>
    <n v="0"/>
    <n v="0"/>
    <n v="0"/>
    <n v="1"/>
    <n v="0"/>
    <n v="0"/>
    <n v="30000"/>
    <n v="30000"/>
    <n v="60000"/>
    <n v="60000"/>
    <n v="60000"/>
    <n v="30000"/>
    <n v="30000"/>
    <n v="0"/>
    <n v="0"/>
    <n v="0"/>
    <n v="300000"/>
    <n v="90000"/>
  </r>
  <r>
    <s v="C.NG.PAE.DF.18.005_1"/>
    <s v="CENTRAL TURBINE  INSPECTIONS AND OVERHAUL"/>
    <s v="C.NG.PAE.DF.18.005"/>
    <s v="CENTRAL TURBINE  INSPECTIONS AND OVERHAUL"/>
    <s v="IRETI OMOTOSO"/>
    <s v="PRODUCTION"/>
    <n v="13306"/>
    <n v="133"/>
    <s v="GAS"/>
    <s v="BASE JV"/>
    <s v="PRODUCTION"/>
    <s v="PRODUCTION"/>
    <x v="2"/>
    <s v="Asset Management Integration Lead"/>
    <s v="OLALEYE, OLAYEMI"/>
    <s v="OJIYOVWI.ONEPHROJIRE@SHELL.COM"/>
    <x v="1"/>
    <s v="CAPEX"/>
    <m/>
    <m/>
    <m/>
    <s v="C_OGIS_SE1_A17"/>
    <m/>
    <m/>
    <m/>
    <n v="0"/>
    <n v="0"/>
    <n v="47580000"/>
    <n v="234000"/>
    <n v="390000"/>
    <n v="151280000"/>
    <n v="744000"/>
    <n v="1240000"/>
    <n v="850000"/>
    <s v="The following activities were not covered in OP17 but have been identified as being production critical and are being considered for execution in Q1 2018:_x000a__x000a_High speed balancing &amp; refurbishment of exAGC2 bundle. @850K"/>
    <n v="0"/>
    <n v="0"/>
    <n v="0"/>
    <n v="0"/>
    <n v="0"/>
    <n v="0"/>
    <s v="Upgrade and Modification_x000a_1. Upgrade of Gbaran SGT400 R3 F&amp;G protection system to R4 at F$385k_x000a_Sub Total: F$385K"/>
    <m/>
    <m/>
    <m/>
    <m/>
    <m/>
    <m/>
    <m/>
    <m/>
    <m/>
    <m/>
    <m/>
    <m/>
    <n v="0"/>
    <n v="0"/>
    <n v="0"/>
    <n v="0"/>
    <n v="0.5"/>
    <n v="0"/>
    <n v="0"/>
    <n v="0.5"/>
    <n v="0"/>
    <n v="0"/>
    <n v="0"/>
    <n v="0"/>
    <n v="1"/>
    <n v="0"/>
    <n v="0"/>
    <n v="0"/>
    <n v="0"/>
    <n v="195000"/>
    <n v="0"/>
    <n v="0"/>
    <n v="195000"/>
    <n v="0"/>
    <n v="0"/>
    <n v="0"/>
    <n v="0"/>
    <n v="390000"/>
    <n v="117000"/>
  </r>
  <r>
    <s v="C.NG.PAO.NO.18.001"/>
    <s v="Flash Gas Overhauls"/>
    <s v="C.NG.PAO.NO.18.001"/>
    <s v="Flash Gas Overhauls"/>
    <s v="IRETI OMOTOSO"/>
    <s v="PRODUCTION"/>
    <n v="13203"/>
    <n v="132"/>
    <s v="OF-EM"/>
    <s v="BASE JV"/>
    <s v="PRODUCTION"/>
    <s v="PRODUCTION"/>
    <x v="4"/>
    <s v="Asset Management Integration Lead"/>
    <s v="OLUMIDE, VICTORIA"/>
    <s v="ADEOLA.OMOLE@SHELL.COM"/>
    <x v="1"/>
    <s v="CAPEX"/>
    <n v="0"/>
    <n v="0"/>
    <n v="0"/>
    <s v="C_OGIS_OZZ_U08"/>
    <n v="0"/>
    <n v="0"/>
    <n v="0"/>
    <n v="0"/>
    <n v="0"/>
    <n v="417240000"/>
    <n v="2052000"/>
    <n v="3420000"/>
    <n v="417240000"/>
    <n v="2052000"/>
    <n v="3420000"/>
    <n v="0"/>
    <n v="0"/>
    <n v="417240000"/>
    <n v="2052000"/>
    <n v="3420000"/>
    <n v="417240000"/>
    <n v="2052000"/>
    <n v="3420000"/>
    <s v="Flash Gas Overhauls"/>
    <m/>
    <m/>
    <m/>
    <m/>
    <m/>
    <m/>
    <m/>
    <m/>
    <m/>
    <m/>
    <m/>
    <m/>
    <n v="0"/>
    <n v="0"/>
    <n v="0"/>
    <n v="0"/>
    <n v="0"/>
    <n v="0"/>
    <n v="0"/>
    <n v="0"/>
    <n v="0"/>
    <n v="0"/>
    <n v="0.5"/>
    <n v="0.5"/>
    <n v="1"/>
    <n v="0"/>
    <n v="0"/>
    <n v="0"/>
    <n v="0"/>
    <n v="0"/>
    <n v="0"/>
    <n v="0"/>
    <n v="0"/>
    <n v="0"/>
    <n v="0"/>
    <n v="1710000"/>
    <n v="1710000"/>
    <n v="3420000"/>
    <n v="1026000"/>
  </r>
  <r>
    <s v="C.NG.PAO.NO.18.002"/>
    <s v="Sewage System Upgrade Phase 2"/>
    <s v="C.NG.PAO.NO.18.002"/>
    <s v="Sewage System Upgrade Phase 2"/>
    <s v="IRETI OMOTOSO"/>
    <s v="PRODUCTION"/>
    <n v="13203"/>
    <n v="132"/>
    <s v="OF-EM"/>
    <s v="BASE JV"/>
    <s v="PRODUCTION"/>
    <s v="PRODUCTION"/>
    <x v="4"/>
    <s v="Asset Management Integration Lead"/>
    <s v="OLUMIDE, VICTORIA"/>
    <s v="ADEOLA.OMOLE@SHELL.COM"/>
    <x v="1"/>
    <s v="CAPEX"/>
    <n v="0"/>
    <n v="0"/>
    <n v="0"/>
    <s v="C_OGIS_OZZ_U10"/>
    <n v="0"/>
    <n v="0"/>
    <n v="0"/>
    <n v="0"/>
    <n v="0"/>
    <n v="32330000"/>
    <n v="424000"/>
    <n v="530000"/>
    <n v="32330000"/>
    <n v="424000"/>
    <n v="530000"/>
    <n v="0"/>
    <n v="0"/>
    <n v="32330000"/>
    <n v="424000"/>
    <n v="530000"/>
    <n v="32330000"/>
    <n v="424000"/>
    <n v="530000"/>
    <s v="Engineering Survey, Laser Scanning and Design of sewage holding tank, associated piping ($0.20M), Material Procurement ($0.18M), Onshore fabricationand re-routing of existing piping ($0.12M),Offshore Installation and OEM commissioning ($0.03M) "/>
    <m/>
    <m/>
    <m/>
    <m/>
    <m/>
    <m/>
    <m/>
    <m/>
    <m/>
    <m/>
    <m/>
    <m/>
    <n v="0"/>
    <n v="0"/>
    <n v="0"/>
    <n v="0"/>
    <n v="0"/>
    <n v="0"/>
    <n v="0"/>
    <n v="0"/>
    <n v="0"/>
    <n v="0"/>
    <n v="0.5"/>
    <n v="0.5"/>
    <n v="1"/>
    <n v="0"/>
    <n v="0"/>
    <n v="0"/>
    <n v="0"/>
    <n v="0"/>
    <n v="0"/>
    <n v="0"/>
    <n v="0"/>
    <n v="0"/>
    <n v="0"/>
    <n v="265000"/>
    <n v="265000"/>
    <n v="530000"/>
    <n v="159000"/>
  </r>
  <r>
    <n v="101644"/>
    <s v="SALS &amp; WAGES AFAM"/>
    <s v="O.NG.BPE.FAC.71300"/>
    <s v="AFAM POWER PLANT OPERATIONS (PRODUCTION MAINTENANCE – GAS (ONSHORE))"/>
    <s v="IRETI OMOTOSO"/>
    <s v="PRODUCTION"/>
    <n v="413003"/>
    <n v="4130"/>
    <s v="GAS"/>
    <s v="DOMGAS/IPP"/>
    <s v="PRODUCTION"/>
    <s v="PRODUCTION"/>
    <x v="9"/>
    <s v="Operations Manager Afam Power Plant"/>
    <s v="AZUBUIKE, JOHN"/>
    <s v="ALPHONS.ALAGALA@SHELL.COM"/>
    <x v="0"/>
    <s v="OPEX"/>
    <s v="NON SAL"/>
    <s v="N/A"/>
    <s v="N/A"/>
    <s v="N/A"/>
    <s v="P234 Power Operations"/>
    <s v="S7200 Services"/>
    <s v="A2110 Production Operations"/>
    <n v="387688.61000000004"/>
    <n v="273188.99000000005"/>
    <n v="0"/>
    <n v="0"/>
    <n v="0"/>
    <n v="0"/>
    <n v="0"/>
    <n v="0"/>
    <n v="0"/>
    <m/>
    <n v="1705055935.5000002"/>
    <n v="11672013.225"/>
    <n v="17262360.554508194"/>
    <n v="1705055935.5000002"/>
    <n v="11672013.225"/>
    <n v="17262360.554508198"/>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BPE.AFR.FAC.71300"/>
    <s v="AFAM POWER PLANT OPERATIONS"/>
    <s v="O.NG.BPE.FAC.71300"/>
    <s v="AFAM POWER PLANT OPERATIONS (PRODUCTION MAINTENANCE – GAS (ONSHORE))"/>
    <s v="IRETI OMOTOSO"/>
    <s v="PRODUCTION"/>
    <n v="413003"/>
    <n v="4130"/>
    <s v="GAS"/>
    <s v="DOMGAS/IPP"/>
    <s v="PRODUCTION"/>
    <s v="PRODUCTION"/>
    <x v="9"/>
    <s v="Operations Manager Afam Power Plant"/>
    <s v="AZUBUIKE, JOHN"/>
    <s v="ALPHONS.ALAGALA@SHELL.COM"/>
    <x v="0"/>
    <s v="OPEX"/>
    <s v="NON SAL"/>
    <s v="N/A"/>
    <s v="N/A"/>
    <s v="N_AFAM_EL1_G01"/>
    <s v="P234 Power Operations"/>
    <s v="S7200 Services"/>
    <s v="A2110 Production Operations"/>
    <n v="17815414.010000005"/>
    <n v="16005075.710000003"/>
    <n v="1705055935.5"/>
    <n v="11672013.225"/>
    <n v="17262360.554508194"/>
    <n v="1705055935.5"/>
    <n v="10672013.225"/>
    <n v="16262360.554508196"/>
    <n v="-999999.99999999814"/>
    <s v="Optimal management of Afam VI Reimbursables"/>
    <n v="0"/>
    <n v="0"/>
    <n v="0"/>
    <n v="0"/>
    <n v="0"/>
    <n v="0"/>
    <s v="Fixed Fees for the Operations and Maintenance of the Afam VI Power Pla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38530.0462090161"/>
    <n v="1438530.0462090161"/>
    <n v="1438530.0462090161"/>
    <n v="1438530.0462090161"/>
    <n v="1438530.0462090161"/>
    <n v="1438530.0462090161"/>
    <n v="1438530.0462090161"/>
    <n v="1438530.0462090161"/>
    <n v="1438530.0462090161"/>
    <n v="1438530.0462090161"/>
    <n v="1438530.0462090161"/>
    <n v="1438530.0462090161"/>
    <n v="17262360.554508198"/>
    <n v="5178708.1663524583"/>
  </r>
  <r>
    <s v="O.NG.PAO.FAU.PIP.724FC"/>
    <s v="EA PIPELINES &amp; FLOWLINES CORR. MTC"/>
    <s v="O.NG.PAO.FAU.PIP.724FP"/>
    <s v="EA PIPELINES &amp; FLOWLINES PREV. MTC (MAINTENANCE OF PIPELINES, FLOWLINES AND RISERS - CRUDE)"/>
    <s v="IRETI OMOTOSO"/>
    <s v="PRODUCTION"/>
    <n v="412002"/>
    <n v="4120"/>
    <s v="OF-MTCE"/>
    <s v="BASE JV"/>
    <s v="PRODUCTION"/>
    <s v="PRODUCTION"/>
    <x v="4"/>
    <s v="Asset Management Integration Lead"/>
    <s v="OLUMIDE, VICTORIA"/>
    <s v="OGBONNA.NWACHI@SHELL.COM"/>
    <x v="0"/>
    <s v="OPEX"/>
    <s v="NON SAL"/>
    <s v="N/A"/>
    <s v="N/A"/>
    <s v="N/A"/>
    <s v="P233 Facilities Maintenance"/>
    <s v="S7200 Services"/>
    <s v="A2140 Facilities Maintenance"/>
    <n v="-533.50000000000068"/>
    <n v="-14406.72"/>
    <n v="160433339.38650313"/>
    <n v="789016.42321231007"/>
    <n v="1315027.372020517"/>
    <n v="160433339.38650313"/>
    <n v="789016.42321231007"/>
    <n v="1315027.372020517"/>
    <n v="0"/>
    <n v="0"/>
    <n v="310841925.5945031"/>
    <n v="1528730.7816123101"/>
    <n v="2547884.636020517"/>
    <n v="310841925.5945031"/>
    <n v="1528730.7816123101"/>
    <n v="2547884.636020517"/>
    <s v="EA PIPELINES CORRECTIVE MT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9585.61433504308"/>
    <n v="109585.61433504308"/>
    <n v="109585.61433504308"/>
    <n v="109585.61433504308"/>
    <n v="109585.61433504308"/>
    <n v="109585.61433504308"/>
    <n v="109585.61433504308"/>
    <n v="109585.61433504308"/>
    <n v="109585.61433504308"/>
    <n v="109585.61433504308"/>
    <n v="109585.61433504308"/>
    <n v="109585.61433504308"/>
    <n v="1315027.3720205172"/>
    <n v="394508.21160615509"/>
  </r>
  <r>
    <s v="O.NG.PAO.FAU.PIP.724FP"/>
    <s v="EA PIPELINES &amp; FLOWLINES PREV. MTC"/>
    <s v="O.NG.PAO.FAU.PIP.724FP"/>
    <s v="EA PIPELINES &amp; FLOWLINES PREV. MTC (MAINTENANCE OF PIPELINES, FLOWLINES AND RISERS - CRUDE)"/>
    <s v="IRETI OMOTOSO"/>
    <s v="PRODUCTION"/>
    <n v="412002"/>
    <n v="4120"/>
    <s v="OF-MTCE"/>
    <s v="BASE JV"/>
    <s v="PRODUCTION"/>
    <s v="PRODUCTION"/>
    <x v="4"/>
    <s v="Asset Management Integration Lead"/>
    <s v="OLUMIDE, VICTORIA"/>
    <s v="OGBONNA.NWACHI@SHELL.COM"/>
    <x v="0"/>
    <s v="OPEX"/>
    <s v="NON SAL"/>
    <s v="N/A"/>
    <s v="N/A"/>
    <s v="N_EAZZ_OFS_N01"/>
    <s v="P233 Facilities Maintenance"/>
    <s v="S7200 Services"/>
    <s v="A2140 Facilities Maintenance"/>
    <n v="1452865.35"/>
    <n v="194624.09999999998"/>
    <n v="150408586.208"/>
    <n v="739714.35839999991"/>
    <n v="1232857.264"/>
    <n v="150408586.208"/>
    <n v="739714.35839999991"/>
    <n v="1232857.264"/>
    <n v="0"/>
    <n v="0"/>
    <n v="0"/>
    <n v="0"/>
    <n v="0"/>
    <n v="0"/>
    <n v="0"/>
    <n v="0"/>
    <s v="EA PIPELINES PREV. MT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2738.10533333333"/>
    <n v="102738.10533333333"/>
    <n v="102738.10533333333"/>
    <n v="102738.10533333333"/>
    <n v="102738.10533333333"/>
    <n v="102738.10533333333"/>
    <n v="102738.10533333333"/>
    <n v="102738.10533333333"/>
    <n v="102738.10533333333"/>
    <n v="102738.10533333333"/>
    <n v="102738.10533333333"/>
    <n v="102738.10533333333"/>
    <n v="1232857.2640000002"/>
    <n v="369857.17919999996"/>
  </r>
  <r>
    <s v="O.NG.PAO.SYM.FAC.71300"/>
    <s v="EA SYMP Facilities Operations           "/>
    <s v="O.NG.PAO.SYM.FAC.724FC"/>
    <s v="EA SYMP FACILITIES CORR. MTC (PLATFORM/ FLOW STATION OPERATIONS &amp; MAINTENANCE)"/>
    <s v="IRETI OMOTOSO"/>
    <s v="PRODUCTION"/>
    <n v="412001"/>
    <n v="4120"/>
    <s v="OF-MTCE"/>
    <s v="BASE JV"/>
    <s v="PRODUCTION"/>
    <s v="PRODUCTION"/>
    <x v="4"/>
    <s v="Asset Management Integration Lead"/>
    <s v="OLUMIDE, VICTORIA"/>
    <s v="OGBONNA.NWACHI@SHELL.COM"/>
    <x v="0"/>
    <s v="OPEX"/>
    <s v="NON SAL"/>
    <s v="N/A"/>
    <s v="N/A"/>
    <s v="C_OPSE_OIL_Z11"/>
    <s v="P233 Facilities Maintenance"/>
    <s v="S7200 Services"/>
    <s v="A2140 Facilities Maintenance"/>
    <n v="0"/>
    <n v="-5.9999999999998721E-2"/>
    <n v="0"/>
    <n v="0"/>
    <n v="0"/>
    <n v="0"/>
    <n v="0"/>
    <n v="0"/>
    <n v="0"/>
    <n v="0"/>
    <n v="0"/>
    <n v="35229062.262311831"/>
    <n v="35229062.262311831"/>
    <n v="0"/>
    <n v="32563681.682496138"/>
    <n v="32563681.682496138"/>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O.SYM.FAC.724FC"/>
    <s v="EA SYMP FACILITIES CORR. MTC"/>
    <s v="O.NG.PAO.SYM.FAC.724FC"/>
    <s v="EA SYMP FACILITIES CORR. MTC (PLATFORM/ FLOW STATION OPERATIONS &amp; MAINTENANCE)"/>
    <s v="IRETI OMOTOSO"/>
    <s v="PRODUCTION"/>
    <n v="412001"/>
    <n v="4120"/>
    <s v="OF-MTCE"/>
    <s v="BASE JV"/>
    <s v="PRODUCTION"/>
    <s v="PRODUCTION"/>
    <x v="4"/>
    <s v="Asset Management Integration Lead"/>
    <s v="OLUMIDE, VICTORIA"/>
    <s v="OGBONNA.NWACHI@SHELL.COM"/>
    <x v="0"/>
    <s v="OPEX"/>
    <s v="NON SAL"/>
    <s v="N/A"/>
    <s v="N/A"/>
    <s v="C_OPSE_OIL_Z11"/>
    <s v="P233 Facilities Maintenance"/>
    <s v="S7200 Services"/>
    <s v="A2140 Facilities Maintenance"/>
    <n v="3469087.8200000008"/>
    <n v="274922.19999999995"/>
    <n v="0"/>
    <n v="35229062.262311801"/>
    <n v="35229062.262311801"/>
    <n v="0"/>
    <n v="20000062.262311801"/>
    <n v="20000062.262311801"/>
    <n v="-15229000"/>
    <s v="Impact of replacing Long term solution with Bridging solution) "/>
    <n v="0"/>
    <n v="0"/>
    <n v="0"/>
    <n v="0"/>
    <n v="0"/>
    <n v="0"/>
    <s v="Provision for valve Handle 74801-BLV-003 on SY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935755.1885259831"/>
    <n v="2935755.1885259831"/>
    <n v="2935755.1885259831"/>
    <n v="2935755.1885259831"/>
    <n v="2935755.1885259831"/>
    <n v="2935755.1885259831"/>
    <n v="2935755.1885259831"/>
    <n v="2935755.1885259831"/>
    <n v="2935755.1885259831"/>
    <n v="2935755.1885259831"/>
    <n v="2935755.1885259831"/>
    <n v="2935755.1885259831"/>
    <n v="35229062.262311794"/>
    <n v="10568718.67869354"/>
  </r>
  <r>
    <s v="O.NG.PAW.KOC.FAC.724FP"/>
    <s v="PAW KOKORI C/S FACIL PREV. MTC          "/>
    <s v="O.NG.PAW.KOC.FAC.724FP"/>
    <s v="PAW KOKORI C/S FACIL PREV. MTC          "/>
    <s v="IRETI OMOTOSO"/>
    <s v="PRODUCTION"/>
    <n v="413001"/>
    <n v="4130"/>
    <s v="OF-MTCE"/>
    <s v="BASE JV"/>
    <s v="PRODUCTION"/>
    <s v="PRODUCTION"/>
    <x v="6"/>
    <s v="Asset Management Integration Lead"/>
    <s v="OLALEYE, OLAYEMI"/>
    <s v="NPDC"/>
    <x v="0"/>
    <s v="OPEX"/>
    <s v="NON SAL"/>
    <s v="N/A"/>
    <s v="N/A"/>
    <s v="N/A"/>
    <s v="P233 Facilities Maintenance - Gas"/>
    <s v="S7200 Services"/>
    <s v="A2140 Facilities Maintenance"/>
    <n v="0.02"/>
    <n v="0.59"/>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KOF.FAC.724FC"/>
    <s v="PAW Kokori F/S Facil Corr. Mtc          "/>
    <s v="O.NG.PAW.KOC.FAC.724FP"/>
    <s v="PAW KOKORI C/S FACIL PREV. MTC          "/>
    <s v="IRETI OMOTOSO"/>
    <s v="PRODUCTION"/>
    <n v="413001"/>
    <n v="4130"/>
    <s v="OF-MTCE"/>
    <s v="BASE JV"/>
    <s v="PRODUCTION"/>
    <s v="PRODUCTION"/>
    <x v="6"/>
    <s v="Asset Management Integration Lead"/>
    <s v="OLALEYE, OLAYEMI"/>
    <s v="NPDC"/>
    <x v="0"/>
    <s v="OPEX"/>
    <s v="NON SAL"/>
    <s v="N/A"/>
    <s v="N/A"/>
    <s v="N/A"/>
    <s v="P233 Facilities Maintenance - Gas"/>
    <s v="S7200 Services"/>
    <s v="A2140 Facilities Maintenance"/>
    <n v="0"/>
    <n v="32.79"/>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1F.FAC.71300"/>
    <s v="PBE EKULAMA 1 F/S FACIL OPERATIONS"/>
    <s v="O.NG.PBE.FAC.71300W"/>
    <s v="WESTERN SWAMP (PEB) OIL FACILITIES OPERATIONS (PRODUCTION MAINTENANCE – OIL (ONSHORE))"/>
    <s v="IRETI OMOTOSO"/>
    <s v="PRODUCTION"/>
    <n v="413001"/>
    <n v="4130"/>
    <s v="OF-MTCE"/>
    <s v="BASE JV"/>
    <s v="PRODUCTION"/>
    <s v="PRODUCTION"/>
    <x v="5"/>
    <s v="Asset Management Integration Lead"/>
    <s v="AZUBUIKE, JOHN"/>
    <s v="SADIK.ZEKERI@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2F.FAC.71300"/>
    <s v="PBE EKULAMA 2 F/S FACIL OPERATIONS"/>
    <s v="O.NG.PBE.FAC.71300W"/>
    <s v="WESTERN SWAMP (PEB) OIL FACILITIES OPERATIONS (PRODUCTION MAINTENANCE – OIL (ONSHORE))"/>
    <s v="IRETI OMOTOSO"/>
    <s v="PRODUCTION"/>
    <n v="413001"/>
    <n v="4130"/>
    <s v="OF-MTCE"/>
    <s v="BASE JV"/>
    <s v="PRODUCTION"/>
    <s v="PRODUCTION"/>
    <x v="5"/>
    <s v="Asset Management Integration Lead"/>
    <s v="AZUBUIKE, JOHN"/>
    <s v="SADIK.ZEKERI@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1F.FAC.71300"/>
    <s v="PBE NEMBE 1 F/S FACIL OPERATIONS"/>
    <s v="O.NG.PBE.FAC.71300W"/>
    <s v="WESTERN SWAMP (PEB) OIL FACILITIES OPERATIONS (PRODUCTION MAINTENANCE – OIL (ONSHORE))"/>
    <s v="IRETI OMOTOSO"/>
    <s v="PRODUCTION"/>
    <n v="413001"/>
    <n v="4130"/>
    <s v="OF-MTCE"/>
    <s v="BASE JV"/>
    <s v="PRODUCTION"/>
    <s v="PRODUCTION"/>
    <x v="5"/>
    <s v="Asset Management Integration Lead"/>
    <s v="AZUBUIKE, JOHN"/>
    <s v="SADIK.ZEKERI@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2F.FAC.71300"/>
    <s v="PBE NEMBE 2 F/S FACIL OPERATIONS"/>
    <s v="O.NG.PBE.FAC.71300W"/>
    <s v="WESTERN SWAMP (PEB) OIL FACILITIES OPERATIONS (PRODUCTION MAINTENANCE – OIL (ONSHORE))"/>
    <s v="IRETI OMOTOSO"/>
    <s v="PRODUCTION"/>
    <n v="413001"/>
    <n v="4130"/>
    <s v="OF-MTCE"/>
    <s v="BASE JV"/>
    <s v="PRODUCTION"/>
    <s v="PRODUCTION"/>
    <x v="5"/>
    <s v="Asset Management Integration Lead"/>
    <s v="AZUBUIKE, JOHN"/>
    <s v="SADIK.ZEKERI@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3F.FAC.71300"/>
    <s v="PBE NEMBE 3 F/S FACIL OPERATIONS"/>
    <s v="O.NG.PBE.FAC.71300W"/>
    <s v="WESTERN SWAMP (PEB) OIL FACILITIES OPERATIONS (PRODUCTION MAINTENANCE – OIL (ONSHORE))"/>
    <s v="IRETI OMOTOSO"/>
    <s v="PRODUCTION"/>
    <n v="413001"/>
    <n v="4130"/>
    <s v="OF-MTCE"/>
    <s v="BASE JV"/>
    <s v="PRODUCTION"/>
    <s v="PRODUCTION"/>
    <x v="5"/>
    <s v="Asset Management Integration Lead"/>
    <s v="AZUBUIKE, JOHN"/>
    <s v="SADIK.ZEKERI@SHELL.COM"/>
    <x v="0"/>
    <s v="OPEX"/>
    <s v="NON SAL"/>
    <s v="N/A"/>
    <s v="N/A"/>
    <s v="N/A"/>
    <s v="P231 Production Operations"/>
    <s v="S7200 Services"/>
    <s v="A2110 Production Operations"/>
    <n v="0.03"/>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4F.FAC.71300"/>
    <s v="PBE NEMBE 4 F/S FACIL OPERATIONS"/>
    <s v="O.NG.PBE.FAC.71300W"/>
    <s v="WESTERN SWAMP (PEB) OIL FACILITIES OPERATIONS (PRODUCTION MAINTENANCE – OIL (ONSHORE))"/>
    <s v="IRETI OMOTOSO"/>
    <s v="PRODUCTION"/>
    <n v="413001"/>
    <n v="4130"/>
    <s v="OF-MTCE"/>
    <s v="BASE JV"/>
    <s v="PRODUCTION"/>
    <s v="PRODUCTION"/>
    <x v="5"/>
    <s v="Asset Management Integration Lead"/>
    <s v="AZUBUIKE, JOHN"/>
    <s v="SADIK.ZEKERI@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OCF.FAC.71300"/>
    <s v="PBE ODEAMA CREEK F/S FACIL OPERATIONS"/>
    <s v="O.NG.PBE.FAC.71300W"/>
    <s v="WESTERN SWAMP (PEB) OIL FACILITIES OPERATIONS (PRODUCTION MAINTENANCE – OIL (ONSHORE))"/>
    <s v="IRETI OMOTOSO"/>
    <s v="PRODUCTION"/>
    <n v="413001"/>
    <n v="4130"/>
    <s v="OF-MTCE"/>
    <s v="BASE JV"/>
    <s v="PRODUCTION"/>
    <s v="PRODUCTION"/>
    <x v="5"/>
    <s v="Asset Management Integration Lead"/>
    <s v="AZUBUIKE, JOHN"/>
    <s v="SADIK.ZEKERI@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GI.FAC.71301"/>
    <s v="PAE OBIGBO WIP FACILITIES OPERATIONS"/>
    <s v="O.NG.PAE.OGI.FAC.71301"/>
    <s v="PAE OBIGBO WIP FACILITIES OPERATIONS"/>
    <s v="IRETI OMOTOSO"/>
    <s v="PRODUCTION"/>
    <n v="413001"/>
    <n v="4130"/>
    <s v="OF-MTCE"/>
    <s v="BASE JV"/>
    <s v="PRODUCTION"/>
    <s v="PRODUCTION"/>
    <x v="1"/>
    <s v="Asset Management Integration Lead"/>
    <s v="ADEDIRAN, ADEWALE"/>
    <s v="EFE.IGWE@SHELL.COM"/>
    <x v="0"/>
    <s v="OPEX"/>
    <s v="NON SAL"/>
    <s v="N/A"/>
    <s v="N/A"/>
    <s v="N_OBGN_EL1_G01"/>
    <s v="P233 Facilities Maintenance"/>
    <s v="S7200 Services"/>
    <s v="A2140 Facilities Maintenance"/>
    <n v="0"/>
    <n v="0"/>
    <n v="0"/>
    <n v="9104.2800000000007"/>
    <n v="9104.2800000000007"/>
    <n v="0"/>
    <n v="9104.2800000000007"/>
    <n v="9104.2800000000007"/>
    <n v="0"/>
    <m/>
    <n v="0"/>
    <n v="9104.2800000000007"/>
    <n v="9104.2800000000007"/>
    <n v="0"/>
    <n v="8415.4631667695394"/>
    <n v="8415.4631667695394"/>
    <s v="Nalco EC6064A _x000a_Oxygen Scaveng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58.69"/>
    <n v="758.69"/>
    <n v="758.69"/>
    <n v="758.69"/>
    <n v="758.69"/>
    <n v="758.69"/>
    <n v="758.69"/>
    <n v="758.69"/>
    <n v="758.69"/>
    <n v="758.69"/>
    <n v="758.69"/>
    <n v="758.69"/>
    <n v="9104.2800000000025"/>
    <n v="2731.2840000000001"/>
  </r>
  <r>
    <s v="O.NG.PBE.SBM.FAC.71300"/>
    <s v="PBE SANTA BARBARA MPF FACIL OPERATIONS"/>
    <s v="O.NG.PBE.FAC.71300W"/>
    <s v="WESTERN SWAMP (PEB) OIL FACILITIES OPERATIONS (PRODUCTION MAINTENANCE – OIL (ONSHORE))"/>
    <s v="IRETI OMOTOSO"/>
    <s v="PRODUCTION"/>
    <n v="413001"/>
    <n v="4130"/>
    <s v="OF-MTCE"/>
    <s v="BASE JV"/>
    <s v="PRODUCTION"/>
    <s v="PRODUCTION"/>
    <x v="5"/>
    <s v="Asset Management Integration Lead"/>
    <s v="AZUBUIKE, JOHN"/>
    <s v="SADIK.ZEKERI@SHELL.COM"/>
    <x v="0"/>
    <s v="OPEX"/>
    <s v="NON SAL"/>
    <s v="N/A"/>
    <s v="N/A"/>
    <s v="N/A"/>
    <s v="P231 Production Operations - Gas"/>
    <s v="S7200 Services"/>
    <s v="A2110 Production Operations"/>
    <n v="-5388.3300000000008"/>
    <n v="8.74"/>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BM.FLO.71300"/>
    <s v="PBE SANTA BARBARA MPF FLOWL OPERATIONS"/>
    <s v="O.NG.PBE.FAC.71300W"/>
    <s v="WESTERN SWAMP (PEB) OIL FACILITIES OPERATIONS (PRODUCTION MAINTENANCE – OIL (ONSHORE))"/>
    <s v="IRETI OMOTOSO"/>
    <s v="PRODUCTION"/>
    <n v="413001"/>
    <n v="4130"/>
    <s v="OF-MTCE"/>
    <s v="BASE JV"/>
    <s v="PRODUCTION"/>
    <s v="PRODUCTION"/>
    <x v="5"/>
    <s v="Asset Management Integration Lead"/>
    <s v="AZUBUIKE, JOHN"/>
    <s v="SADIK.ZEKERI@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1F.FAC.724FC"/>
    <s v="PBE EKULAMA 1 F/S FACIL CORR. MTC"/>
    <s v="O.NG.PBE.FAC.724FCW"/>
    <s v="WESTERN SWAMP (PEB) OIL FACILITIES CORRECTIVE MAINTENANCE (PRODUCTION MAINTENANCE – OIL (ONSHORE))"/>
    <s v="IRETI OMOTOSO"/>
    <s v="PRODUCTION"/>
    <n v="413001"/>
    <n v="4130"/>
    <s v="OF-MTCE"/>
    <s v="BASE JV"/>
    <s v="PRODUCTION"/>
    <s v="PRODUCTION"/>
    <x v="5"/>
    <s v="Asset Management Integration Lead"/>
    <s v="AZUBUIKE, JOHN"/>
    <s v="SADIK.ZEKERI@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2F.FAC.724FC"/>
    <s v="PBE EKULAMA 2 F/S FACIL CORR. MTC"/>
    <s v="O.NG.PBE.FAC.724FCW"/>
    <s v="WESTERN SWAMP (PEB) OIL FACILITIES CORRECTIVE MAINTENANCE (PRODUCTION MAINTENANCE – OIL (ONSHORE))"/>
    <s v="IRETI OMOTOSO"/>
    <s v="PRODUCTION"/>
    <n v="413001"/>
    <n v="4130"/>
    <s v="OF-MTCE"/>
    <s v="BASE JV"/>
    <s v="PRODUCTION"/>
    <s v="PRODUCTION"/>
    <x v="5"/>
    <s v="Asset Management Integration Lead"/>
    <s v="AZUBUIKE, JOHN"/>
    <s v="SADIK.ZEKERI@SHELL.COM"/>
    <x v="0"/>
    <s v="OPEX"/>
    <s v="NON SAL"/>
    <s v="N/A"/>
    <s v="N/A"/>
    <s v="N/A"/>
    <s v="P233 Facilities Maintenance"/>
    <s v="S7200 Services"/>
    <s v="A2140 Facilities Maintenance"/>
    <n v="0.02"/>
    <n v="476.94"/>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1F.FAC.724FC"/>
    <s v="PBE NEMBE 1 F/S FACIL CORR. MTC"/>
    <s v="O.NG.PBE.FAC.724FCW"/>
    <s v="WESTERN SWAMP (PEB) OIL FACILITIES CORRECTIVE MAINTENANCE (PRODUCTION MAINTENANCE – OIL (ONSHORE))"/>
    <s v="IRETI OMOTOSO"/>
    <s v="PRODUCTION"/>
    <n v="413001"/>
    <n v="4130"/>
    <s v="OF-MTCE"/>
    <s v="BASE JV"/>
    <s v="PRODUCTION"/>
    <s v="PRODUCTION"/>
    <x v="5"/>
    <s v="Asset Management Integration Lead"/>
    <s v="AZUBUIKE, JOHN"/>
    <s v="SADIK.ZEKERI@SHELL.COM"/>
    <x v="0"/>
    <s v="OPEX"/>
    <s v="NON SAL"/>
    <s v="N/A"/>
    <s v="N/A"/>
    <s v="N/A"/>
    <s v="P233 Facilities Maintenance"/>
    <s v="S7200 Services"/>
    <s v="A2140 Facilities Maintenance"/>
    <n v="-0.02"/>
    <n v="256.26000000000005"/>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2F.FAC.724FC"/>
    <s v="PBE NEMBE 2 F/S FACIL CORR. MTC"/>
    <s v="O.NG.PBE.FAC.724FCW"/>
    <s v="WESTERN SWAMP (PEB) OIL FACILITIES CORRECTIVE MAINTENANCE (PRODUCTION MAINTENANCE – OIL (ONSHORE))"/>
    <s v="IRETI OMOTOSO"/>
    <s v="PRODUCTION"/>
    <n v="413001"/>
    <n v="4130"/>
    <s v="OF-MTCE"/>
    <s v="BASE JV"/>
    <s v="PRODUCTION"/>
    <s v="PRODUCTION"/>
    <x v="5"/>
    <s v="Asset Management Integration Lead"/>
    <s v="AZUBUIKE, JOHN"/>
    <s v="SADIK.ZEKERI@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3F.FAC.724FC"/>
    <s v="PBE NEMBE 3 F/S FACIL CORR. MTC"/>
    <s v="O.NG.PBE.FAC.724FCW"/>
    <s v="WESTERN SWAMP (PEB) OIL FACILITIES CORRECTIVE MAINTENANCE (PRODUCTION MAINTENANCE – OIL (ONSHORE))"/>
    <s v="IRETI OMOTOSO"/>
    <s v="PRODUCTION"/>
    <n v="413001"/>
    <n v="4130"/>
    <s v="OF-MTCE"/>
    <s v="BASE JV"/>
    <s v="PRODUCTION"/>
    <s v="PRODUCTION"/>
    <x v="5"/>
    <s v="Asset Management Integration Lead"/>
    <s v="AZUBUIKE, JOHN"/>
    <s v="SADIK.ZEKERI@SHELL.COM"/>
    <x v="0"/>
    <s v="OPEX"/>
    <s v="NON SAL"/>
    <s v="N/A"/>
    <s v="N/A"/>
    <s v="N/A"/>
    <s v="P233 Facilities Maintenance"/>
    <s v="S7200 Services"/>
    <s v="A2140 Facilities Maintenance"/>
    <n v="-0.03"/>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4F.FAC.724FC"/>
    <s v="PBE NEMBE 4 F/S FACIL CORR. MTC"/>
    <s v="O.NG.PBE.FAC.724FCW"/>
    <s v="WESTERN SWAMP (PEB) OIL FACILITIES CORRECTIVE MAINTENANCE (PRODUCTION MAINTENANCE – OIL (ONSHORE))"/>
    <s v="IRETI OMOTOSO"/>
    <s v="PRODUCTION"/>
    <n v="413001"/>
    <n v="4130"/>
    <s v="OF-MTCE"/>
    <s v="BASE JV"/>
    <s v="PRODUCTION"/>
    <s v="PRODUCTION"/>
    <x v="5"/>
    <s v="Asset Management Integration Lead"/>
    <s v="AZUBUIKE, JOHN"/>
    <s v="SADIK.ZEKERI@SHELL.COM"/>
    <x v="0"/>
    <s v="OPEX"/>
    <s v="NON SAL"/>
    <s v="N/A"/>
    <s v="N/A"/>
    <s v="N/A"/>
    <s v="P233 Facilities Maintenance"/>
    <s v="S7200 Services"/>
    <s v="A2140 Facilities Maintenance"/>
    <n v="-9.9999999999999967E-3"/>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OCF.FAC.724FC"/>
    <s v="PBE ODEAMA CREEK F/S FACIL CORRECT MTC"/>
    <s v="O.NG.PBE.FAC.724FCW"/>
    <s v="WESTERN SWAMP (PEB) OIL FACILITIES CORRECTIVE MAINTENANCE (PRODUCTION MAINTENANCE – OIL (ONSHORE))"/>
    <s v="IRETI OMOTOSO"/>
    <s v="PRODUCTION"/>
    <n v="413001"/>
    <n v="4130"/>
    <s v="OF-MTCE"/>
    <s v="BASE JV"/>
    <s v="PRODUCTION"/>
    <s v="PRODUCTION"/>
    <x v="5"/>
    <s v="Asset Management Integration Lead"/>
    <s v="AZUBUIKE, JOHN"/>
    <s v="SADIK.ZEKERI@SHELL.COM"/>
    <x v="0"/>
    <s v="OPEX"/>
    <s v="NON SAL"/>
    <s v="N/A"/>
    <s v="N/A"/>
    <s v="N/A"/>
    <s v="P233 Facilities Maintenance"/>
    <s v="S7200 Services"/>
    <s v="A2140 Facilities Maintenance"/>
    <n v="1.0000000000000002E-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BM.FAC.724FC"/>
    <s v="PBE SANTA BARBARA MPF FACIL CORRECT MTC"/>
    <s v="O.NG.PBE.FAC.724FCW"/>
    <s v="WESTERN SWAMP (PEB) OIL FACILITIES CORRECTIVE MAINTENANCE (PRODUCTION MAINTENANCE – OIL (ONSHORE))"/>
    <s v="IRETI OMOTOSO"/>
    <s v="PRODUCTION"/>
    <n v="413001"/>
    <n v="4130"/>
    <s v="OF-MTCE"/>
    <s v="BASE JV"/>
    <s v="PRODUCTION"/>
    <s v="PRODUCTION"/>
    <x v="5"/>
    <s v="Asset Management Integration Lead"/>
    <s v="AZUBUIKE, JOHN"/>
    <s v="SADIK.ZEKERI@SHELL.COM"/>
    <x v="0"/>
    <s v="OPEX"/>
    <s v="NON SAL"/>
    <s v="N/A"/>
    <s v="N/A"/>
    <s v="N/A"/>
    <s v="P233 Facilities Maintenance - Gas"/>
    <s v="S7200 Services"/>
    <s v="A2140 Facilities Maintenance"/>
    <n v="1.0000000000218279E-2"/>
    <n v="102.6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BM.FLO.724FC"/>
    <s v="PBE SANTA BARBARA MPF FLOWL CORRECT MTC"/>
    <s v="O.NG.PBE.FAC.724FCW"/>
    <s v="WESTERN SWAMP (PEB) OIL FACILITIES CORRECTIVE MAINTENANCE (PRODUCTION MAINTENANCE – OIL (ONSHORE))"/>
    <s v="IRETI OMOTOSO"/>
    <s v="PRODUCTION"/>
    <n v="413001"/>
    <n v="4130"/>
    <s v="OF-MTCE"/>
    <s v="BASE JV"/>
    <s v="PRODUCTION"/>
    <s v="PRODUCTION"/>
    <x v="5"/>
    <s v="Asset Management Integration Lead"/>
    <s v="AZUBUIKE, JOHN"/>
    <s v="SADIK.ZEKERI@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1F.FAC.724FP"/>
    <s v="PBE EKULAMA 1 F/S FACIL PREV. MTC"/>
    <s v="O.NG.PBE.FAC.724FPW"/>
    <s v="WESTERN SWAMP (PEB) OIL FACILITIES PREVENTIVE MAINTENANCE (PRODUCTION MAINTENANCE – OIL (ONSHORE))"/>
    <s v="IRETI OMOTOSO"/>
    <s v="PRODUCTION"/>
    <n v="413001"/>
    <n v="4130"/>
    <s v="OF-MTCE"/>
    <s v="BASE JV"/>
    <s v="PRODUCTION"/>
    <s v="PRODUCTION"/>
    <x v="5"/>
    <s v="Asset Management Integration Lead"/>
    <s v="AZUBUIKE, JOHN"/>
    <s v="SADIK.ZEKERI@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2F.FAC.724FP"/>
    <s v="PBE EKULAMA 2 F/S FACIL PREV. MTC"/>
    <s v="O.NG.PBE.FAC.724FPW"/>
    <s v="WESTERN SWAMP (PEB) OIL FACILITIES PREVENTIVE MAINTENANCE (PRODUCTION MAINTENANCE – OIL (ONSHORE))"/>
    <s v="IRETI OMOTOSO"/>
    <s v="PRODUCTION"/>
    <n v="413001"/>
    <n v="4130"/>
    <s v="OF-MTCE"/>
    <s v="BASE JV"/>
    <s v="PRODUCTION"/>
    <s v="PRODUCTION"/>
    <x v="5"/>
    <s v="Asset Management Integration Lead"/>
    <s v="AZUBUIKE, JOHN"/>
    <s v="SADIK.ZEKERI@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1F.FAC.724FP"/>
    <s v="PBE NEMBE 1 F/S FACIL PREV. MTC"/>
    <s v="O.NG.PBE.FAC.724FPW"/>
    <s v="WESTERN SWAMP (PEB) OIL FACILITIES PREVENTIVE MAINTENANCE (PRODUCTION MAINTENANCE – OIL (ONSHORE))"/>
    <s v="IRETI OMOTOSO"/>
    <s v="PRODUCTION"/>
    <n v="413001"/>
    <n v="4130"/>
    <s v="OF-MTCE"/>
    <s v="BASE JV"/>
    <s v="PRODUCTION"/>
    <s v="PRODUCTION"/>
    <x v="5"/>
    <s v="Asset Management Integration Lead"/>
    <s v="AZUBUIKE, JOHN"/>
    <s v="SADIK.ZEKERI@SHELL.COM"/>
    <x v="0"/>
    <s v="OPEX"/>
    <s v="NON SAL"/>
    <s v="N/A"/>
    <s v="N/A"/>
    <s v="N/A"/>
    <s v="P233 Facilities Maintenance"/>
    <s v="S7200 Services"/>
    <s v="A2140 Facilities Maintenance"/>
    <n v="-0.03"/>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2F.FAC.724FP"/>
    <s v="PBE NEMBE 2 F/S FACIL PREV. MTC"/>
    <s v="O.NG.PBE.FAC.724FPW"/>
    <s v="WESTERN SWAMP (PEB) OIL FACILITIES PREVENTIVE MAINTENANCE (PRODUCTION MAINTENANCE – OIL (ONSHORE))"/>
    <s v="IRETI OMOTOSO"/>
    <s v="PRODUCTION"/>
    <n v="413001"/>
    <n v="4130"/>
    <s v="OF-MTCE"/>
    <s v="BASE JV"/>
    <s v="PRODUCTION"/>
    <s v="PRODUCTION"/>
    <x v="5"/>
    <s v="Asset Management Integration Lead"/>
    <s v="AZUBUIKE, JOHN"/>
    <s v="SADIK.ZEKERI@SHELL.COM"/>
    <x v="0"/>
    <s v="OPEX"/>
    <s v="NON SAL"/>
    <s v="N/A"/>
    <s v="N/A"/>
    <s v="N/A"/>
    <s v="P233 Facilities Maintenance"/>
    <s v="S7200 Services"/>
    <s v="A2140 Facilities Maintenance"/>
    <n v="-0.03"/>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3F.FAC.724FP"/>
    <s v="PBE NEMBE 3 F/S FACIL PREV. MTC"/>
    <s v="O.NG.PBE.FAC.724FPW"/>
    <s v="WESTERN SWAMP (PEB) OIL FACILITIES PREVENTIVE MAINTENANCE (PRODUCTION MAINTENANCE – OIL (ONSHORE))"/>
    <s v="IRETI OMOTOSO"/>
    <s v="PRODUCTION"/>
    <n v="413001"/>
    <n v="4130"/>
    <s v="OF-MTCE"/>
    <s v="BASE JV"/>
    <s v="PRODUCTION"/>
    <s v="PRODUCTION"/>
    <x v="5"/>
    <s v="Asset Management Integration Lead"/>
    <s v="AZUBUIKE, JOHN"/>
    <s v="SADIK.ZEKERI@SHELL.COM"/>
    <x v="0"/>
    <s v="OPEX"/>
    <s v="NON SAL"/>
    <s v="N/A"/>
    <s v="N/A"/>
    <s v="N/A"/>
    <s v="P233 Facilities Maintenance"/>
    <s v="S7200 Services"/>
    <s v="A2140 Facilities Maintenance"/>
    <n v="0.14999999999987268"/>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4F.FAC.724FP"/>
    <s v="PBE NEMBE 4 F/S FACIL PREV. MTC"/>
    <s v="O.NG.PBE.FAC.724FPW"/>
    <s v="WESTERN SWAMP (PEB) OIL FACILITIES PREVENTIVE MAINTENANCE (PRODUCTION MAINTENANCE – OIL (ONSHORE))"/>
    <s v="IRETI OMOTOSO"/>
    <s v="PRODUCTION"/>
    <n v="413001"/>
    <n v="4130"/>
    <s v="OF-MTCE"/>
    <s v="BASE JV"/>
    <s v="PRODUCTION"/>
    <s v="PRODUCTION"/>
    <x v="5"/>
    <s v="Asset Management Integration Lead"/>
    <s v="AZUBUIKE, JOHN"/>
    <s v="SADIK.ZEKERI@SHELL.COM"/>
    <x v="0"/>
    <s v="OPEX"/>
    <s v="NON SAL"/>
    <s v="N/A"/>
    <s v="N/A"/>
    <s v="N/A"/>
    <s v="P233 Facilities Maintenance"/>
    <s v="S7200 Services"/>
    <s v="A2140 Facilities Maintenance"/>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OCF.FAC.724FP"/>
    <s v="PBE ODEAMA CREEK F/S FACIL PREVENT MTC"/>
    <s v="O.NG.PBE.FAC.724FPW"/>
    <s v="WESTERN SWAMP (PEB) OIL FACILITIES PREVENTIVE MAINTENANCE (PRODUCTION MAINTENANCE – OIL (ONSHORE))"/>
    <s v="IRETI OMOTOSO"/>
    <s v="PRODUCTION"/>
    <n v="413001"/>
    <n v="4130"/>
    <s v="OF-MTCE"/>
    <s v="BASE JV"/>
    <s v="PRODUCTION"/>
    <s v="PRODUCTION"/>
    <x v="5"/>
    <s v="Asset Management Integration Lead"/>
    <s v="AZUBUIKE, JOHN"/>
    <s v="SADIK.ZEKERI@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BM.FAC.724FP"/>
    <s v="PBE SANTA BARBARA MPF FACIL PREVENT MTC"/>
    <s v="O.NG.PBE.FAC.724FPW"/>
    <s v="WESTERN SWAMP (PEB) OIL FACILITIES PREVENTIVE MAINTENANCE (PRODUCTION MAINTENANCE – OIL (ONSHORE))"/>
    <s v="IRETI OMOTOSO"/>
    <s v="PRODUCTION"/>
    <n v="413001"/>
    <n v="4130"/>
    <s v="OF-MTCE"/>
    <s v="BASE JV"/>
    <s v="PRODUCTION"/>
    <s v="PRODUCTION"/>
    <x v="5"/>
    <s v="Asset Management Integration Lead"/>
    <s v="AZUBUIKE, JOHN"/>
    <s v="SADIK.ZEKERI@SHELL.COM"/>
    <x v="0"/>
    <s v="OPEX"/>
    <s v="NON SAL"/>
    <s v="N/A"/>
    <s v="N/A"/>
    <s v="N/A"/>
    <s v="P233 Facilities Maintenance - Gas"/>
    <s v="S7200 Services"/>
    <s v="A2140 Facilities Maintenance"/>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LG.FAC.71300"/>
    <s v="PBE BELEMA G/P FACIL OPERATIONS"/>
    <s v="O.NG.PBE.GAS.71300W"/>
    <s v="WESTERN SWAMP (PEB) GAS FACILITIES OPERATIONS"/>
    <s v="IRETI OMOTOSO"/>
    <s v="PRODUCTION"/>
    <n v="413003"/>
    <n v="4130"/>
    <s v="GAS"/>
    <s v="BASE JV"/>
    <s v="PRODUCTION"/>
    <s v="PRODUCTION"/>
    <x v="5"/>
    <s v="Asset Management Integration Lead"/>
    <s v="AZUBUIKE, JOHN"/>
    <s v="SADIK.ZEKERI@SHELL.COM"/>
    <x v="0"/>
    <s v="OPEX"/>
    <s v="NON SAL"/>
    <s v="N/A"/>
    <s v="N/A"/>
    <s v="N_BELE_ES2_N01"/>
    <s v="P231 Production Operations - Gas"/>
    <s v="S7200 Services"/>
    <s v="A2110 Production Operations"/>
    <n v="1378191.1099999999"/>
    <n v="1145939.0399999998"/>
    <n v="171472967.09999999"/>
    <n v="693010.60000000009"/>
    <n v="1255217.0495081968"/>
    <n v="128604725.32499999"/>
    <n v="519757.95000000007"/>
    <n v="941412.78713114758"/>
    <n v="-313804.26237704919"/>
    <s v="Continuing Belema Facility outage."/>
    <n v="171472967.10000002"/>
    <n v="693010.6"/>
    <n v="1255217.0495081965"/>
    <n v="171472967.10000002"/>
    <n v="694090.50714996748"/>
    <n v="1256296.9566581643"/>
    <s v="Production operations movement to Belema Gas plant and Wellheads at consumption rate of 200 litres/da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4601.42079234973"/>
    <n v="104601.42079234973"/>
    <n v="104601.42079234973"/>
    <n v="104601.42079234973"/>
    <n v="104601.42079234973"/>
    <n v="104601.42079234973"/>
    <n v="104601.42079234973"/>
    <n v="104601.42079234973"/>
    <n v="104601.42079234973"/>
    <n v="104601.42079234973"/>
    <n v="104601.42079234973"/>
    <n v="104601.42079234973"/>
    <n v="1255217.0495081968"/>
    <n v="376565.114852459"/>
  </r>
  <r>
    <s v="O.NG.PBE.E1A.FAC.71300"/>
    <s v="PBE EKULAMA 1 AGG OPERATIONS"/>
    <s v="O.NG.PBE.GAS.71300W"/>
    <s v="WESTERN SWAMP (PEB) GAS FACILITIES OPERATIONS"/>
    <s v="IRETI OMOTOSO"/>
    <s v="PRODUCTION"/>
    <n v="413003"/>
    <n v="4130"/>
    <s v="GAS"/>
    <s v="BASE JV"/>
    <s v="PRODUCTION"/>
    <s v="PRODUCTION"/>
    <x v="5"/>
    <s v="Asset Management Integration Lead"/>
    <s v="AZUBUIKE, JOHN"/>
    <s v="SADIK.ZEKERI@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E2A.FAC.71300"/>
    <s v="PBE EKULAMA 2 AGG OPERATIONS"/>
    <s v="O.NG.PBE.GAS.71300W"/>
    <s v="WESTERN SWAMP (PEB) GAS FACILITIES OPERATIONS"/>
    <s v="IRETI OMOTOSO"/>
    <s v="PRODUCTION"/>
    <n v="413003"/>
    <n v="4130"/>
    <s v="GAS"/>
    <s v="BASE JV"/>
    <s v="PRODUCTION"/>
    <s v="PRODUCTION"/>
    <x v="5"/>
    <s v="Asset Management Integration Lead"/>
    <s v="AZUBUIKE, JOHN"/>
    <s v="SADIK.ZEKERI@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1A.FAC.71300"/>
    <s v="PBE NEMBE 1 AGG OPERATIONS"/>
    <s v="O.NG.PBE.GAS.71300W"/>
    <s v="WESTERN SWAMP (PEB) GAS FACILITIES OPERATIONS"/>
    <s v="IRETI OMOTOSO"/>
    <s v="PRODUCTION"/>
    <n v="413003"/>
    <n v="4130"/>
    <s v="GAS"/>
    <s v="BASE JV"/>
    <s v="PRODUCTION"/>
    <s v="PRODUCTION"/>
    <x v="5"/>
    <s v="Asset Management Integration Lead"/>
    <s v="AZUBUIKE, JOHN"/>
    <s v="SADIK.ZEKERI@SHELL.COM"/>
    <x v="0"/>
    <s v="OPEX"/>
    <s v="NON SAL"/>
    <s v="N/A"/>
    <s v="N/A"/>
    <s v="N/A"/>
    <s v="P231 Production Operations - Ga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3A.FAC.71300"/>
    <s v="PBE NEMBE 3 AGG OPERATIONS"/>
    <s v="O.NG.PBE.GAS.71300W"/>
    <s v="WESTERN SWAMP (PEB) GAS FACILITIES OPERATIONS"/>
    <s v="IRETI OMOTOSO"/>
    <s v="PRODUCTION"/>
    <n v="413003"/>
    <n v="4130"/>
    <s v="GAS"/>
    <s v="BASE JV"/>
    <s v="PRODUCTION"/>
    <s v="PRODUCTION"/>
    <x v="5"/>
    <s v="Asset Management Integration Lead"/>
    <s v="AZUBUIKE, JOHN"/>
    <s v="SADIK.ZEKERI@SHELL.COM"/>
    <x v="0"/>
    <s v="OPEX"/>
    <s v="NON SAL"/>
    <s v="N/A"/>
    <s v="N/A"/>
    <s v="N/A"/>
    <s v="P231 Production Operations - Ga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4A.FAC.71300"/>
    <s v="PBE NEMBE 4 AGG OPERATIONS"/>
    <s v="O.NG.PBE.GAS.71300W"/>
    <s v="WESTERN SWAMP (PEB) GAS FACILITIES OPERATIONS"/>
    <s v="IRETI OMOTOSO"/>
    <s v="PRODUCTION"/>
    <n v="413003"/>
    <n v="4130"/>
    <s v="GAS"/>
    <s v="BASE JV"/>
    <s v="PRODUCTION"/>
    <s v="PRODUCTION"/>
    <x v="5"/>
    <s v="Asset Management Integration Lead"/>
    <s v="AZUBUIKE, JOHN"/>
    <s v="SADIK.ZEKERI@SHELL.COM"/>
    <x v="0"/>
    <s v="OPEX"/>
    <s v="NON SAL"/>
    <s v="N/A"/>
    <s v="N/A"/>
    <s v="N/A"/>
    <s v="P231 Production Operations - Ga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LG.FAC.724FC"/>
    <s v="PBE BELEMA G/P FACIL CORR. MTC"/>
    <s v="O.NG.PBE.GAS.724FC"/>
    <s v="WESTERN SWAMP (PEB) GAS FACILITIES CORRECTIVE MAINTENANCE (PRODUCTION MAINTENANCE – GAS (ONSHORE))"/>
    <s v="IRETI OMOTOSO"/>
    <s v="PRODUCTION"/>
    <n v="413003"/>
    <n v="4130"/>
    <s v="GAS"/>
    <s v="BASE JV"/>
    <s v="PRODUCTION"/>
    <s v="PRODUCTION"/>
    <x v="5"/>
    <s v="Asset Management Integration Lead"/>
    <s v="AZUBUIKE, JOHN"/>
    <s v="SADIK.ZEKERI@SHELL.COM"/>
    <x v="0"/>
    <s v="OPEX"/>
    <s v="NON SAL"/>
    <s v="N/A"/>
    <s v="N/A"/>
    <s v="N_BELE_ES2_N01"/>
    <s v="P233 Facilities Maintenance - Gas"/>
    <s v="S7200 Services"/>
    <s v="A2140 Facilities Maintenance"/>
    <n v="179419.34"/>
    <n v="626135.37000000011"/>
    <n v="22198000"/>
    <n v="230000"/>
    <n v="302780.32786885247"/>
    <n v="22198000"/>
    <n v="230000"/>
    <n v="302780.32786885247"/>
    <n v="0"/>
    <m/>
    <n v="22198000"/>
    <n v="230000"/>
    <n v="302780.32786885247"/>
    <n v="22198000"/>
    <n v="230000"/>
    <n v="302780.32786885247"/>
    <s v="Critical spares for corrective repairs of Gas facilities Compressor packag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5231.693989071038"/>
    <n v="25231.693989071038"/>
    <n v="25231.693989071038"/>
    <n v="25231.693989071038"/>
    <n v="25231.693989071038"/>
    <n v="25231.693989071038"/>
    <n v="25231.693989071038"/>
    <n v="25231.693989071038"/>
    <n v="25231.693989071038"/>
    <n v="25231.693989071038"/>
    <n v="25231.693989071038"/>
    <n v="25231.693989071038"/>
    <n v="302780.32786885247"/>
    <n v="90834.098360655742"/>
  </r>
  <r>
    <s v="O.NG.PBE.N1A.FAC.724FC"/>
    <s v="PBE NEMBE 1 AGG CORR. MTC"/>
    <s v="O.NG.PBE.GAS.724FC"/>
    <s v="WESTERN SWAMP (PEB) GAS FACILITIES CORRECTIVE MAINTENANCE (PRODUCTION MAINTENANCE – GAS (ONSHORE))"/>
    <s v="IRETI OMOTOSO"/>
    <s v="PRODUCTION"/>
    <n v="413003"/>
    <n v="4130"/>
    <s v="GAS"/>
    <s v="BASE JV"/>
    <s v="PRODUCTION"/>
    <s v="PRODUCTION"/>
    <x v="5"/>
    <s v="Asset Management Integration Lead"/>
    <s v="AZUBUIKE, JOHN"/>
    <s v="SADIK.ZEKERI@SHELL.COM"/>
    <x v="0"/>
    <s v="OPEX"/>
    <s v="NON SAL"/>
    <s v="N/A"/>
    <s v="N/A"/>
    <s v="N/A"/>
    <s v="P233 Facilities Maintenance - Gas"/>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2A.FAC.724FC"/>
    <s v="PBE NEMBE 2 AGG CORR. MTC"/>
    <s v="O.NG.PBE.GAS.724FC"/>
    <s v="WESTERN SWAMP (PEB) GAS FACILITIES CORRECTIVE MAINTENANCE (PRODUCTION MAINTENANCE – GAS (ONSHORE))"/>
    <s v="IRETI OMOTOSO"/>
    <s v="PRODUCTION"/>
    <n v="413003"/>
    <n v="4130"/>
    <s v="GAS"/>
    <s v="BASE JV"/>
    <s v="PRODUCTION"/>
    <s v="PRODUCTION"/>
    <x v="5"/>
    <s v="Asset Management Integration Lead"/>
    <s v="AZUBUIKE, JOHN"/>
    <s v="SADIK.ZEKERI@SHELL.COM"/>
    <x v="0"/>
    <s v="OPEX"/>
    <s v="NON SAL"/>
    <s v="N/A"/>
    <s v="N/A"/>
    <s v="N/A"/>
    <s v="P233 Facilities Maintenance - Gas"/>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4A.FAC.724FC"/>
    <s v="PBE NEMBE 4 AGG CORR. MTC"/>
    <s v="O.NG.PBE.GAS.724FC"/>
    <s v="WESTERN SWAMP (PEB) GAS FACILITIES CORRECTIVE MAINTENANCE (PRODUCTION MAINTENANCE – GAS (ONSHORE))"/>
    <s v="IRETI OMOTOSO"/>
    <s v="PRODUCTION"/>
    <n v="413003"/>
    <n v="4130"/>
    <s v="GAS"/>
    <s v="BASE JV"/>
    <s v="PRODUCTION"/>
    <s v="PRODUCTION"/>
    <x v="5"/>
    <s v="Asset Management Integration Lead"/>
    <s v="AZUBUIKE, JOHN"/>
    <s v="SADIK.ZEKERI@SHELL.COM"/>
    <x v="0"/>
    <s v="OPEX"/>
    <s v="NON SAL"/>
    <s v="N/A"/>
    <s v="N/A"/>
    <s v="N/A"/>
    <s v="P233 Facilities Maintenance - Gas"/>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BLG.FAC.724FP"/>
    <s v="PBE BELEMA G/P FACIL PREV. MTC"/>
    <s v="O.NG.PBE.GAS.724FP"/>
    <s v="WESTERN SWAMP (PEB) GAS FACILITIES PREVENTIVE MAINTENANCE (PRODUCTION MAINTENANCE – GAS (ONSHORE))"/>
    <s v="IRETI OMOTOSO"/>
    <s v="PRODUCTION"/>
    <n v="413003"/>
    <n v="4130"/>
    <s v="GAS"/>
    <s v="BASE JV"/>
    <s v="PRODUCTION"/>
    <s v="PRODUCTION"/>
    <x v="5"/>
    <s v="Asset Management Integration Lead"/>
    <s v="AZUBUIKE, JOHN"/>
    <s v="SADIK.ZEKERI@SHELL.COM"/>
    <x v="0"/>
    <s v="OPEX"/>
    <s v="NON SAL"/>
    <s v="N/A"/>
    <s v="N/A"/>
    <s v="N_BELE_ES2_N01"/>
    <s v="P233 Facilities Maintenance - Gas"/>
    <s v="S7200 Services"/>
    <s v="A2140 Facilities Maintenance"/>
    <n v="257956.58999999994"/>
    <n v="146454.67000000001"/>
    <n v="67934000"/>
    <n v="756203"/>
    <n v="978937.42622950813"/>
    <n v="33967000"/>
    <n v="378101.5"/>
    <n v="489468.71311475406"/>
    <n v="-489468.71311475406"/>
    <s v="Continuing Belema Facility outage."/>
    <n v="67934000"/>
    <n v="756203"/>
    <n v="978937.42622950824"/>
    <n v="67934000"/>
    <n v="756203"/>
    <n v="978937.42622950813"/>
    <s v="Belema Solar 4k Turbine Inspection_x000a_2FSR  for 7 days @ F$2,442 each per day =F$34,188 (NG01010158)_x000a_Solar 4k Turbine Spares @F$30,000 &amp; Other Logistics F$ 10,000_x000a_Purchase of F/Gas Injectors one set (21pc) F$3,859.61_x000a_AGG specialist support and hands-on workshop :$66,315"/>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1578.118852459011"/>
    <n v="81578.118852459011"/>
    <n v="81578.118852459011"/>
    <n v="81578.118852459011"/>
    <n v="81578.118852459011"/>
    <n v="81578.118852459011"/>
    <n v="81578.118852459011"/>
    <n v="81578.118852459011"/>
    <n v="81578.118852459011"/>
    <n v="81578.118852459011"/>
    <n v="81578.118852459011"/>
    <n v="81578.118852459011"/>
    <n v="978937.42622950813"/>
    <n v="293681.22786885244"/>
  </r>
  <r>
    <s v="O.NG.PBE.N1A.FAC.724FP"/>
    <s v="PBE NEMBE 1 AGG PREV. MTC"/>
    <s v="O.NG.PBE.GAS.724FP"/>
    <s v="WESTERN SWAMP (PEB) GAS FACILITIES PREVENTIVE MAINTENANCE (PRODUCTION MAINTENANCE – GAS (ONSHORE))"/>
    <s v="IRETI OMOTOSO"/>
    <s v="PRODUCTION"/>
    <n v="413003"/>
    <n v="4130"/>
    <s v="GAS"/>
    <s v="BASE JV"/>
    <s v="PRODUCTION"/>
    <s v="PRODUCTION"/>
    <x v="5"/>
    <s v="Asset Management Integration Lead"/>
    <s v="AZUBUIKE, JOHN"/>
    <s v="SADIK.ZEKERI@SHELL.COM"/>
    <x v="0"/>
    <s v="OPEX"/>
    <s v="NON SAL"/>
    <s v="N/A"/>
    <s v="N/A"/>
    <s v="N/A"/>
    <s v="P233 Facilities Maintenance - Gas"/>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2A.FAC.724FP"/>
    <s v="PBE NEMBE 2 AGG PREV. MTC"/>
    <s v="O.NG.PBE.GAS.724FP"/>
    <s v="WESTERN SWAMP (PEB) GAS FACILITIES PREVENTIVE MAINTENANCE (PRODUCTION MAINTENANCE – GAS (ONSHORE))"/>
    <s v="IRETI OMOTOSO"/>
    <s v="PRODUCTION"/>
    <n v="413003"/>
    <n v="4130"/>
    <s v="GAS"/>
    <s v="BASE JV"/>
    <s v="PRODUCTION"/>
    <s v="PRODUCTION"/>
    <x v="5"/>
    <s v="Asset Management Integration Lead"/>
    <s v="AZUBUIKE, JOHN"/>
    <s v="SADIK.ZEKERI@SHELL.COM"/>
    <x v="0"/>
    <s v="OPEX"/>
    <s v="NON SAL"/>
    <s v="N/A"/>
    <s v="N/A"/>
    <s v="N/A"/>
    <s v="P233 Facilities Maintenance - Gas"/>
    <s v="S7200 Services"/>
    <s v="A2140 Facilities Maintenance"/>
    <n v="0.05"/>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3A.FAC.724FP"/>
    <s v="PBE NEMBE 3 AGG PREV. MTC"/>
    <s v="O.NG.PBE.GAS.724FP"/>
    <s v="WESTERN SWAMP (PEB) GAS FACILITIES PREVENTIVE MAINTENANCE (PRODUCTION MAINTENANCE – GAS (ONSHORE))"/>
    <s v="IRETI OMOTOSO"/>
    <s v="PRODUCTION"/>
    <n v="413003"/>
    <n v="4130"/>
    <s v="GAS"/>
    <s v="BASE JV"/>
    <s v="PRODUCTION"/>
    <s v="PRODUCTION"/>
    <x v="5"/>
    <s v="Asset Management Integration Lead"/>
    <s v="AZUBUIKE, JOHN"/>
    <s v="SADIK.ZEKERI@SHELL.COM"/>
    <x v="0"/>
    <s v="OPEX"/>
    <s v="NON SAL"/>
    <s v="N/A"/>
    <s v="N/A"/>
    <s v="N/A"/>
    <s v="P233 Facilities Maintenance - Gas"/>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UU.ACC.71300"/>
    <s v="PBE.SUPPORT ACCOMMODATION OPERATIONS"/>
    <s v="O.NG.PBE.SUU.ACC.726FC"/>
    <s v="PBE.SUPPORT ACCOMMDATION OPERATIONS "/>
    <s v="IRETI OMOTOSO"/>
    <s v="PRODUCTION"/>
    <n v="415006"/>
    <n v="4150"/>
    <s v="HSE"/>
    <s v="BASE JV"/>
    <s v="PRODUCTION"/>
    <s v="PRODUCTION"/>
    <x v="5"/>
    <s v="Asset Management Integration Lead"/>
    <s v="AZUBUIKE, JOHN"/>
    <s v="SADIK.ZEKERI@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UU.ACC.724FC"/>
    <s v="PBE.SUPPORT ACCOMMDATION CORR."/>
    <s v="O.NG.PBE.SUU.ACC.726FC"/>
    <s v="PBE.SUPPORT ACCOMMDATION OPERATIONS "/>
    <s v="IRETI OMOTOSO"/>
    <s v="PRODUCTION"/>
    <n v="415006"/>
    <n v="4150"/>
    <s v="HSE"/>
    <s v="BASE JV"/>
    <s v="PRODUCTION"/>
    <s v="PRODUCTION"/>
    <x v="5"/>
    <s v="Asset Management Integration Lead"/>
    <s v="AZUBUIKE, JOHN"/>
    <s v="SADIK.ZEKERI@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AF.FAC.71300"/>
    <s v="PAW OSIOKA F/S FACIL OPERATIONS         "/>
    <s v="O.NG.PBW.FAC.71300"/>
    <s v="NORTHERN SWAMP (PWB) OIL FACILITIES OPERATIONS (PRODUCTION MAINTENANCE – OIL (ONSHORE))"/>
    <s v="IRETI OMOTOSO"/>
    <s v="PRODUCTION"/>
    <n v="413001"/>
    <n v="4130"/>
    <s v="OF-MTCE"/>
    <s v="BASE JV"/>
    <s v="PRODUCTION"/>
    <s v="PRODUCTION"/>
    <x v="6"/>
    <s v="Asset Management Integration Lead"/>
    <s v="COOKEY, GABRIEL"/>
    <s v="RICHARD.ITENE@SHELL.COM"/>
    <x v="0"/>
    <s v="OPEX"/>
    <s v="NON SAL"/>
    <s v="N/A"/>
    <s v="N/A"/>
    <s v="N/A"/>
    <s v="P231 Production Operations"/>
    <s v="S7200 Services"/>
    <s v="A2110 Production Operations"/>
    <n v="0"/>
    <n v="0"/>
    <n v="0"/>
    <n v="0"/>
    <n v="0"/>
    <n v="0"/>
    <n v="0"/>
    <n v="0"/>
    <n v="0"/>
    <m/>
    <n v="655870909.2032671"/>
    <n v="2926663.85"/>
    <n v="5077060.2736172685"/>
    <n v="668744942.18298376"/>
    <n v="2909156.253436774"/>
    <n v="5101762.6212498359"/>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C.NG.PAO.NO.18.003"/>
    <s v="Export Gas Compressor"/>
    <s v="C.NG.PAO.NO.18.003"/>
    <s v="Export Gas Compressor"/>
    <s v="IRETI OMOTOSO"/>
    <s v="PRODUCTION"/>
    <n v="13203"/>
    <n v="132"/>
    <s v="OF-EM"/>
    <s v="BASE JV"/>
    <s v="PRODUCTION"/>
    <s v="PRODUCTION"/>
    <x v="4"/>
    <s v="Asset Management Integration Lead"/>
    <s v="OLUMIDE, VICTORIA"/>
    <s v="ADEOLA.OMOLE@SHELL.COM"/>
    <x v="1"/>
    <s v="CAPEX"/>
    <n v="0"/>
    <n v="0"/>
    <n v="0"/>
    <s v="C_OGIS_OZZ_U13"/>
    <n v="0"/>
    <n v="0"/>
    <n v="0"/>
    <n v="0"/>
    <n v="0"/>
    <n v="171410000"/>
    <n v="2248000"/>
    <n v="2810000"/>
    <n v="171410000"/>
    <n v="2248000"/>
    <n v="2810000"/>
    <n v="0"/>
    <n v="0"/>
    <n v="171410000"/>
    <n v="2248000"/>
    <n v="2810000"/>
    <n v="146400000"/>
    <n v="720000"/>
    <n v="1200000"/>
    <s v="Overhaul of Sea Eagle Demag Delaval Compressor Spares ($ 1.89M), Service ($0.92M)"/>
    <m/>
    <m/>
    <m/>
    <m/>
    <m/>
    <m/>
    <m/>
    <m/>
    <m/>
    <m/>
    <m/>
    <m/>
    <n v="0"/>
    <n v="0"/>
    <n v="0"/>
    <n v="0"/>
    <n v="0"/>
    <n v="0"/>
    <n v="0"/>
    <n v="0"/>
    <n v="0"/>
    <n v="0"/>
    <n v="0.5"/>
    <n v="0.5"/>
    <n v="1"/>
    <n v="0"/>
    <n v="0"/>
    <n v="0"/>
    <n v="0"/>
    <n v="0"/>
    <n v="0"/>
    <n v="0"/>
    <n v="0"/>
    <n v="0"/>
    <n v="0"/>
    <n v="1405000"/>
    <n v="1405000"/>
    <n v="2810000"/>
    <n v="843000"/>
  </r>
  <r>
    <s v="O.NG.PBW.ECF.FAC.71300"/>
    <s v="PBW ESCRAVOS BEACH F/S FACIL OPERATE"/>
    <s v="O.NG.PBW.FAC.71300"/>
    <s v="NORTHERN SWAMP (PWB) OIL FACILITIES OPERATIONS (PRODUCTION MAINTENANCE – OIL (ONSHORE))"/>
    <s v="IRETI OMOTOSO"/>
    <s v="PRODUCTION"/>
    <n v="413001"/>
    <n v="4130"/>
    <s v="OF-MTCE"/>
    <s v="BASE JV"/>
    <s v="PRODUCTION"/>
    <s v="PRODUCTION"/>
    <x v="6"/>
    <s v="Asset Management Integration Lead"/>
    <s v="COOKEY, GABRIEL"/>
    <s v="RICHARD.ITENE@SHELL.COM"/>
    <x v="0"/>
    <s v="OPEX"/>
    <s v="NON SAL"/>
    <s v="N/A"/>
    <s v="N/A"/>
    <s v="N_ESCB_WS1_N02"/>
    <s v="P231 Production Operations"/>
    <s v="S7200 Services"/>
    <s v="A2110 Production Operations"/>
    <n v="568638.41999999993"/>
    <n v="880386.89"/>
    <n v="132286750.468408"/>
    <n v="177374.87"/>
    <n v="611101.92071609176"/>
    <n v="129094130.398408"/>
    <n v="129929.25"/>
    <n v="553188.69392920658"/>
    <n v="-57913.226786885178"/>
    <m/>
    <n v="0"/>
    <n v="0"/>
    <n v="0"/>
    <n v="0"/>
    <n v="0"/>
    <n v="0"/>
    <s v="Deployment of shielded ignition system for 1 Gas engine at Escravos FS_x000a_Cost of Spare per Pump @ $36.5k. Total = F$36.5k_x000a_Installation cost per pump =  N640,500._x000a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0925.160059674308"/>
    <n v="50925.160059674308"/>
    <n v="50925.160059674308"/>
    <n v="50925.160059674308"/>
    <n v="50925.160059674308"/>
    <n v="50925.160059674308"/>
    <n v="50925.160059674308"/>
    <n v="50925.160059674308"/>
    <n v="50925.160059674308"/>
    <n v="50925.160059674308"/>
    <n v="50925.160059674308"/>
    <n v="50925.160059674308"/>
    <n v="611101.92071609164"/>
    <n v="183330.57621482751"/>
  </r>
  <r>
    <s v="O.NG.PCW.ARF.FAC.71300"/>
    <s v="PCW AFREMO F/S FACIL OPERATIONS"/>
    <s v="O.NG.PBW.FAC.71300"/>
    <s v="NORTHERN SWAMP (PWB) OIL FACILITIES OPERATIONS (PRODUCTION MAINTENANCE – OIL (ONSHORE))"/>
    <s v="IRETI OMOTOSO"/>
    <s v="PRODUCTION"/>
    <n v="413001"/>
    <n v="4130"/>
    <s v="OF-MTCE"/>
    <s v="BASE JV"/>
    <s v="PRODUCTION"/>
    <s v="PRODUCTION"/>
    <x v="6"/>
    <s v="Asset Management Integration Lead"/>
    <s v="COOKEY, GABRIEL"/>
    <s v="RICHARD.ITENE@SHELL.COM"/>
    <x v="0"/>
    <s v="OPEX"/>
    <s v="NON SAL"/>
    <s v="N/A"/>
    <s v="N/A"/>
    <s v="N_AFRE_WS1_N02"/>
    <s v="P231 Production Operations"/>
    <s v="S7200 Services"/>
    <s v="A2110 Production Operations"/>
    <n v="799075.77999999991"/>
    <n v="610961.04"/>
    <n v="106423425.8727152"/>
    <n v="1905936.58"/>
    <n v="2254865.8451564433"/>
    <n v="78049540.872714996"/>
    <n v="913674.58000000007"/>
    <n v="1169574.7140089017"/>
    <n v="-1085291.1311475416"/>
    <m/>
    <n v="0"/>
    <n v="0"/>
    <n v="0"/>
    <n v="0"/>
    <n v="0"/>
    <n v="0"/>
    <s v="2'' x H2 Bean Spann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7905.48709637026"/>
    <n v="187905.48709637026"/>
    <n v="187905.48709637026"/>
    <n v="187905.48709637026"/>
    <n v="187905.48709637026"/>
    <n v="187905.48709637026"/>
    <n v="187905.48709637026"/>
    <n v="187905.48709637026"/>
    <n v="187905.48709637026"/>
    <n v="187905.48709637026"/>
    <n v="187905.48709637026"/>
    <n v="187905.48709637026"/>
    <n v="2254865.8451564428"/>
    <n v="676459.75354693295"/>
  </r>
  <r>
    <s v="O.NG.PCW.NTF.FAC.71300"/>
    <s v="PCW NORTH BANK F/S FACIL OPERATIONS"/>
    <s v="O.NG.PBW.FAC.71300"/>
    <s v="NORTHERN SWAMP (PWB) OIL FACILITIES OPERATIONS (PRODUCTION MAINTENANCE – OIL (ONSHORE))"/>
    <s v="IRETI OMOTOSO"/>
    <s v="PRODUCTION"/>
    <n v="413001"/>
    <n v="4130"/>
    <s v="OF-MTCE"/>
    <s v="BASE JV"/>
    <s v="PRODUCTION"/>
    <s v="PRODUCTION"/>
    <x v="6"/>
    <s v="Asset Management Integration Lead"/>
    <s v="COOKEY, GABRIEL"/>
    <s v="RICHARD.ITENE@SHELL.COM"/>
    <x v="0"/>
    <s v="OPEX"/>
    <s v="NON SAL"/>
    <s v="N/A"/>
    <s v="N/A"/>
    <s v="N_FORC_WS1_G01"/>
    <s v="P231 Production Operations"/>
    <s v="S7200 Services"/>
    <s v="A2110 Production Operations"/>
    <n v="868297.14999999991"/>
    <n v="761565.35000000009"/>
    <n v="147492629.83940798"/>
    <n v="301336.74"/>
    <n v="784919.13291609171"/>
    <n v="147492629.83940798"/>
    <n v="301336.74"/>
    <n v="784919.13291609171"/>
    <n v="0"/>
    <m/>
    <n v="0"/>
    <n v="0"/>
    <n v="0"/>
    <n v="0"/>
    <n v="0"/>
    <n v="0"/>
    <s v="Monthly Facility Grass cutting / Maintenance - Yokri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409.92774300764"/>
    <n v="65409.92774300764"/>
    <n v="65409.92774300764"/>
    <n v="65409.92774300764"/>
    <n v="65409.92774300764"/>
    <n v="65409.92774300764"/>
    <n v="65409.92774300764"/>
    <n v="65409.92774300764"/>
    <n v="65409.92774300764"/>
    <n v="65409.92774300764"/>
    <n v="65409.92774300764"/>
    <n v="65409.92774300764"/>
    <n v="784919.13291609182"/>
    <n v="235475.7398748275"/>
  </r>
  <r>
    <s v="O.NG.PCW.SBF.FAC.71300"/>
    <s v="PCW SOUTH BANK F/S FACIL OPERATIONS"/>
    <s v="O.NG.PBW.FAC.71300"/>
    <s v="NORTHERN SWAMP (PWB) OIL FACILITIES OPERATIONS (PRODUCTION MAINTENANCE – OIL (ONSHORE))"/>
    <s v="IRETI OMOTOSO"/>
    <s v="PRODUCTION"/>
    <n v="413001"/>
    <n v="4130"/>
    <s v="OF-MTCE"/>
    <s v="BASE JV"/>
    <s v="PRODUCTION"/>
    <s v="PRODUCTION"/>
    <x v="6"/>
    <s v="Asset Management Integration Lead"/>
    <s v="COOKEY, GABRIEL"/>
    <s v="RICHARD.ITENE@SHELL.COM"/>
    <x v="0"/>
    <s v="OPEX"/>
    <s v="NON SAL"/>
    <s v="N/A"/>
    <s v="N/A"/>
    <s v="N_FORC_WS1_G01"/>
    <s v="P231 Production Operations"/>
    <s v="S7200 Services"/>
    <s v="A2110 Production Operations"/>
    <n v="415776.5199999999"/>
    <n v="679663.37999999977"/>
    <n v="130099418.133136"/>
    <n v="308281.34000000003"/>
    <n v="734836.80928897054"/>
    <n v="130099418.133136"/>
    <n v="308281.34000000003"/>
    <n v="734836.80928897054"/>
    <n v="0"/>
    <m/>
    <n v="0"/>
    <n v="0"/>
    <n v="0"/>
    <n v="0"/>
    <n v="0"/>
    <n v="0"/>
    <s v="Youbebe IPSS  at a monthly Rate of N568716"/>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1236.400774080874"/>
    <n v="61236.400774080874"/>
    <n v="61236.400774080874"/>
    <n v="61236.400774080874"/>
    <n v="61236.400774080874"/>
    <n v="61236.400774080874"/>
    <n v="61236.400774080874"/>
    <n v="61236.400774080874"/>
    <n v="61236.400774080874"/>
    <n v="61236.400774080874"/>
    <n v="61236.400774080874"/>
    <n v="61236.400774080874"/>
    <n v="734836.80928897054"/>
    <n v="220451.04278669116"/>
  </r>
  <r>
    <s v="O.NG.PCW.YKF.FAC.71300"/>
    <s v="PCW YOKRI F/S FACIL OPERATIONS"/>
    <s v="O.NG.PBW.FAC.71300"/>
    <s v="NORTHERN SWAMP (PWB) OIL FACILITIES OPERATIONS (PRODUCTION MAINTENANCE – OIL (ONSHORE))"/>
    <s v="IRETI OMOTOSO"/>
    <s v="PRODUCTION"/>
    <n v="413001"/>
    <n v="4130"/>
    <s v="OF-MTCE"/>
    <s v="BASE JV"/>
    <s v="PRODUCTION"/>
    <s v="PRODUCTION"/>
    <x v="6"/>
    <s v="Asset Management Integration Lead"/>
    <s v="COOKEY, GABRIEL"/>
    <s v="RICHARD.ITENE@SHELL.COM"/>
    <x v="0"/>
    <s v="OPEX"/>
    <s v="NON SAL"/>
    <s v="N/A"/>
    <s v="N/A"/>
    <s v="N_FORC_WS1_G01"/>
    <s v="P231 Production Operations"/>
    <s v="S7200 Services"/>
    <s v="A2110 Production Operations"/>
    <n v="364809.31"/>
    <n v="569758.56000000006"/>
    <n v="139568684.88960001"/>
    <n v="233734.32"/>
    <n v="691336.56553967216"/>
    <n v="139568684.88959998"/>
    <n v="233734.32"/>
    <n v="691336.56553967204"/>
    <n v="0"/>
    <m/>
    <n v="0"/>
    <n v="0"/>
    <n v="0"/>
    <n v="0"/>
    <n v="0"/>
    <n v="0"/>
    <s v="Yokri IPSS  at a monthly Rate of N528716"/>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7611.380461639346"/>
    <n v="57611.380461639346"/>
    <n v="57611.380461639346"/>
    <n v="57611.380461639346"/>
    <n v="57611.380461639346"/>
    <n v="57611.380461639346"/>
    <n v="57611.380461639346"/>
    <n v="57611.380461639346"/>
    <n v="57611.380461639346"/>
    <n v="57611.380461639346"/>
    <n v="57611.380461639346"/>
    <n v="57611.380461639346"/>
    <n v="691336.56553967239"/>
    <n v="207400.96966190165"/>
  </r>
  <r>
    <s v="O.NG.PCW.YKW.WEL.71300"/>
    <s v="PCW YOKRI WELLS OPERATIONS"/>
    <s v="O.NG.PBW.FAC.71300"/>
    <s v="NORTHERN SWAMP (PWB) OIL FACILITIES OPERATIONS (PRODUCTION MAINTENANCE – OIL (ONSHORE))"/>
    <s v="IRETI OMOTOSO"/>
    <s v="PRODUCTION"/>
    <n v="413001"/>
    <n v="4130"/>
    <s v="OF-MTCE"/>
    <s v="BASE JV"/>
    <s v="PRODUCTION"/>
    <s v="PRODUCTION"/>
    <x v="6"/>
    <s v="Asset Management Integration Lead"/>
    <s v="COOKEY, GABRIEL"/>
    <s v="RICHARD.ITENE@SHELL.COM"/>
    <x v="0"/>
    <s v="OPEX"/>
    <s v="NON SAL"/>
    <s v="N/A"/>
    <s v="N/A"/>
    <s v="N/A"/>
    <s v="P232 Well Mtce, Testing &amp; Stimulation"/>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BTF.FAC.71300"/>
    <s v="PBW BATAN F/S FACIL OPERATE"/>
    <s v="O.NG.PBW.FAC.71300C"/>
    <s v="NORTHERN SWAMP (PWB) OIL FACILITIES OPERATIONS (INDIRECT PRODUCTION &amp; FIELD OVERHEAD – OIL (LOGISTICS/LAND TRANSPORT)"/>
    <s v="IRETI OMOTOSO"/>
    <s v="PRODUCTION"/>
    <n v="413001"/>
    <n v="4130"/>
    <s v="OF-MTCE"/>
    <s v="BASE JV"/>
    <s v="PRODUCTION"/>
    <s v="PRODUCTION"/>
    <x v="6"/>
    <s v="Asset Management Integration Lead"/>
    <s v="COOKEY, GABRIEL"/>
    <s v="RICHARD.ITENE@SHELL.COM"/>
    <x v="0"/>
    <s v="OPEX"/>
    <s v="NON SAL"/>
    <s v="N/A"/>
    <s v="N/A"/>
    <s v="N/A"/>
    <s v="P231 Production Operations"/>
    <s v="S7200 Services"/>
    <s v="A2110 Production Operations"/>
    <n v="0"/>
    <n v="0"/>
    <n v="0"/>
    <n v="0"/>
    <n v="0"/>
    <n v="0"/>
    <n v="0"/>
    <n v="0"/>
    <n v="0"/>
    <m/>
    <n v="491098678.59781206"/>
    <n v="3415505.6240000003"/>
    <n v="5025665.2259600395"/>
    <n v="500986764.50875038"/>
    <n v="3399917.2213860285"/>
    <n v="5042496.7771524228"/>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O.EAD.DPS.71300"/>
    <s v="EA DRILLING PLATFORMS OPERATIONS"/>
    <s v="O.NG.PAO.EAD.DPS.71300"/>
    <s v="EA DRILLING PLATFORMS OPERATIONS"/>
    <s v="IRETI OMOTOSO"/>
    <s v="PRODUCTION"/>
    <n v="412001"/>
    <n v="4120"/>
    <s v="OF-MTCE"/>
    <s v="BASE JV"/>
    <s v="PRODUCTION"/>
    <s v="PRODUCTION"/>
    <x v="4"/>
    <s v="Asset Management Integration Lead"/>
    <s v="OLUMIDE, VICTORIA"/>
    <s v="OGBONNA.NWACHI@SHELL.COM"/>
    <x v="0"/>
    <s v="OPEX"/>
    <s v="NON SAL"/>
    <s v="N/A"/>
    <s v="N/A"/>
    <s v="N/A"/>
    <s v="P231 Production Operations"/>
    <s v="S7200 Services"/>
    <s v="A2110 Production Operations"/>
    <n v="7.28"/>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O.EAD.DPS.724FC"/>
    <s v="EA DRILLING PLATFORMS CORR. MTC"/>
    <s v="O.NG.PAO.EAD.DPS.724FC"/>
    <s v="EA DRILLING PLATFORMS CORR. MTC (PLATFORM/ FLOW STATION OPERATIONS &amp; MAINTENANCE)"/>
    <s v="IRETI OMOTOSO"/>
    <s v="PRODUCTION"/>
    <n v="412001"/>
    <n v="4120"/>
    <s v="OF-MTCE"/>
    <s v="BASE JV"/>
    <s v="PRODUCTION"/>
    <s v="PRODUCTION"/>
    <x v="4"/>
    <s v="Asset Management Integration Lead"/>
    <s v="OLUMIDE, VICTORIA"/>
    <s v="OGBONNA.NWACHI@SHELL.COM"/>
    <x v="0"/>
    <s v="OPEX"/>
    <s v="NON SAL"/>
    <s v="N/A"/>
    <s v="N/A"/>
    <s v="N_EAZZ_OFS_N01"/>
    <s v="P233 Facilities Maintenance"/>
    <s v="S7200 Services"/>
    <s v="A2140 Facilities Maintenance"/>
    <n v="198323.28"/>
    <n v="277837.88"/>
    <n v="15248914"/>
    <n v="317633.84999999998"/>
    <n v="367630.28934426227"/>
    <n v="15248914"/>
    <n v="317633.84999999998"/>
    <n v="367630.28934426227"/>
    <n v="0"/>
    <n v="0"/>
    <n v="15248914"/>
    <n v="317633.84999999998"/>
    <n v="367630.28934426227"/>
    <n v="15808260.605994595"/>
    <n v="293602.12616419973"/>
    <n v="345432.48880680493"/>
    <s v="Genera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635.857445355188"/>
    <n v="30635.857445355188"/>
    <n v="30635.857445355188"/>
    <n v="30635.857445355188"/>
    <n v="30635.857445355188"/>
    <n v="30635.857445355188"/>
    <n v="30635.857445355188"/>
    <n v="30635.857445355188"/>
    <n v="30635.857445355188"/>
    <n v="30635.857445355188"/>
    <n v="30635.857445355188"/>
    <n v="30635.857445355188"/>
    <n v="367630.28934426233"/>
    <n v="110289.08680327868"/>
  </r>
  <r>
    <s v="O.NG.PAO.EAD.DPS.724FP"/>
    <s v="EA DRILLING PLATFORMS PREV. MTC"/>
    <s v="O.NG.PAO.EAD.DPS.724FP"/>
    <s v="EA DRILLING PLATFORMS PREV. MTC (PLATFORM/ FLOW STATION OPERATIONS &amp; MAINTENANCE)"/>
    <s v="IRETI OMOTOSO"/>
    <s v="PRODUCTION"/>
    <n v="412001"/>
    <n v="4120"/>
    <s v="OF-MTCE"/>
    <s v="BASE JV"/>
    <s v="PRODUCTION"/>
    <s v="PRODUCTION"/>
    <x v="4"/>
    <s v="Asset Management Integration Lead"/>
    <s v="OLUMIDE, VICTORIA"/>
    <s v="OGBONNA.NWACHI@SHELL.COM"/>
    <x v="0"/>
    <s v="OPEX"/>
    <s v="NON SAL"/>
    <s v="N/A"/>
    <s v="N/A"/>
    <s v="N_EAZZ_OFS_N01"/>
    <s v="P233 Facilities Maintenance"/>
    <s v="S7200 Services"/>
    <s v="A2140 Facilities Maintenance"/>
    <n v="5559232.0500000017"/>
    <n v="75555.77"/>
    <n v="12851319.999999998"/>
    <n v="138526.33000000002"/>
    <n v="180661.80540983606"/>
    <n v="12851319.999999998"/>
    <n v="138526.33000000002"/>
    <n v="180661.80540983606"/>
    <n v="0"/>
    <n v="0"/>
    <n v="12851319.999999998"/>
    <n v="138526.32999999999"/>
    <n v="180661.80540983606"/>
    <n v="13322720.273130955"/>
    <n v="128045.62554565126"/>
    <n v="171726.67562149046"/>
    <s v="UPS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055.15045081967"/>
    <n v="15055.15045081967"/>
    <n v="15055.15045081967"/>
    <n v="15055.15045081967"/>
    <n v="15055.15045081967"/>
    <n v="15055.15045081967"/>
    <n v="15055.15045081967"/>
    <n v="15055.15045081967"/>
    <n v="15055.15045081967"/>
    <n v="15055.15045081967"/>
    <n v="15055.15045081967"/>
    <n v="15055.15045081967"/>
    <n v="180661.80540983603"/>
    <n v="54198.541622950819"/>
  </r>
  <r>
    <s v="O.NG.PAO.EAF.FAC.71300"/>
    <s v="EA SEA EAGLE FPSO FACILITIES OPS"/>
    <s v="O.NG.PAO.EAF.FAC.71300"/>
    <s v="EA SEA EAGLE FPSO FACILITIES OPS"/>
    <s v="IRETI OMOTOSO"/>
    <s v="PRODUCTION"/>
    <n v="412001"/>
    <n v="4120"/>
    <s v="OF-MTCE"/>
    <s v="BASE JV"/>
    <s v="PRODUCTION"/>
    <s v="PRODUCTION"/>
    <x v="4"/>
    <s v="Asset Management Integration Lead"/>
    <s v="OLUMIDE, VICTORIA"/>
    <s v="OGBONNA.NWACHI@SHELL.COM"/>
    <x v="0"/>
    <s v="OPEX"/>
    <s v="NON SAL"/>
    <s v="N/A"/>
    <s v="N/A"/>
    <s v="N_EAZZ_OFS_N01"/>
    <s v="P231 Production Operations"/>
    <s v="S7200 Services"/>
    <s v="A2110 Production Operations"/>
    <n v="10656792.369999999"/>
    <n v="10048389.999999998"/>
    <n v="754531451.96800005"/>
    <n v="9289371.2093982752"/>
    <n v="11763244.822408112"/>
    <n v="668665634.27410769"/>
    <n v="8087080.3027070109"/>
    <n v="10279426.644589331"/>
    <n v="-1483818.1778187808"/>
    <s v="Deferment of TAM to 2019"/>
    <n v="754531451.96800005"/>
    <n v="9289371.2093982752"/>
    <n v="11763244.822408112"/>
    <n v="782095251.90185153"/>
    <n v="8720835.0937644243"/>
    <n v="11285081.821311478"/>
    <s v="EA CONTRACT STAFF SALAR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80270.40186734265"/>
    <n v="980270.40186734265"/>
    <n v="980270.40186734265"/>
    <n v="980270.40186734265"/>
    <n v="980270.40186734265"/>
    <n v="980270.40186734265"/>
    <n v="980270.40186734265"/>
    <n v="980270.40186734265"/>
    <n v="980270.40186734265"/>
    <n v="980270.40186734265"/>
    <n v="980270.40186734265"/>
    <n v="980270.40186734265"/>
    <n v="11763244.822408115"/>
    <n v="3528973.4467224334"/>
  </r>
  <r>
    <s v="O.NG.PAO.EAF.FAC.724FC"/>
    <s v="EA SEA EAGLE FPSO FACILITIES CORR. MTC"/>
    <s v="O.NG.PAO.EAF.FAC.724FC"/>
    <s v="EA SEA EAGLE FPSO FACILITIES CORR. MTC (PLATFORM/ FLOW STATION OPERATIONS &amp; MAINTENANCE)"/>
    <s v="IRETI OMOTOSO"/>
    <s v="PRODUCTION"/>
    <n v="412001"/>
    <n v="4120"/>
    <s v="OF-MTCE"/>
    <s v="BASE JV"/>
    <s v="PRODUCTION"/>
    <s v="PRODUCTION"/>
    <x v="4"/>
    <s v="Asset Management Integration Lead"/>
    <s v="OLUMIDE, VICTORIA"/>
    <s v="OGBONNA.NWACHI@SHELL.COM"/>
    <x v="0"/>
    <s v="OPEX"/>
    <s v="NON SAL"/>
    <s v="N/A"/>
    <s v="N/A"/>
    <s v="N_EAZZ_OFS_N01"/>
    <s v="P233 Facilities Maintenance"/>
    <s v="S7200 Services"/>
    <s v="A2140 Facilities Maintenance"/>
    <n v="3265757.540000001"/>
    <n v="3449604.1300000008"/>
    <n v="226026103.19999999"/>
    <n v="2556364.81"/>
    <n v="3297434.0008196719"/>
    <n v="120271858.78854699"/>
    <n v="2036261.968632197"/>
    <n v="2430595.9318733346"/>
    <n v="-866838.06894633733"/>
    <s v="Deferment of TAM to 2019"/>
    <n v="226026103.20000002"/>
    <n v="2556364.810000001"/>
    <n v="3297434.0008196733"/>
    <n v="234316984.35331389"/>
    <n v="2362953.8963411511"/>
    <n v="3131206.3040569341"/>
    <s v="Lighting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4786.16673497262"/>
    <n v="274786.16673497262"/>
    <n v="274786.16673497262"/>
    <n v="274786.16673497262"/>
    <n v="274786.16673497262"/>
    <n v="274786.16673497262"/>
    <n v="274786.16673497262"/>
    <n v="274786.16673497262"/>
    <n v="274786.16673497262"/>
    <n v="274786.16673497262"/>
    <n v="274786.16673497262"/>
    <n v="274786.16673497262"/>
    <n v="3297434.0008196705"/>
    <n v="989230.20024590148"/>
  </r>
  <r>
    <s v="O.NG.PAO.EAF.FAC.724FP"/>
    <s v="EA SEA EAGLE FPSO FACILITIES PREV. MTC"/>
    <s v="O.NG.PAO.EAF.FAC.724FP"/>
    <s v="EA SEA EAGLE FPSO FACILITIES PREV. MTC (PLATFORM/ FLOW STATION OPERATIONS &amp; MAINTENANCE)"/>
    <s v="IRETI OMOTOSO"/>
    <s v="PRODUCTION"/>
    <n v="412001"/>
    <n v="4120"/>
    <s v="OF-MTCE"/>
    <s v="BASE JV"/>
    <s v="PRODUCTION"/>
    <s v="PRODUCTION"/>
    <x v="4"/>
    <s v="Asset Management Integration Lead"/>
    <s v="OLUMIDE, VICTORIA"/>
    <s v="OGBONNA.NWACHI@SHELL.COM"/>
    <x v="0"/>
    <s v="OPEX"/>
    <s v="NON SAL"/>
    <s v="N/A"/>
    <s v="N/A"/>
    <s v="N_EAZZ_OFS_N01"/>
    <s v="P233 Facilities Maintenance"/>
    <s v="S7200 Services"/>
    <s v="A2140 Facilities Maintenance"/>
    <n v="6300303.0899999971"/>
    <n v="6192236.6999999983"/>
    <n v="362955126.5"/>
    <n v="5342058.72"/>
    <n v="6532075.5281967213"/>
    <n v="142713914.64276201"/>
    <n v="4258905.2190627698"/>
    <n v="4726819.693301334"/>
    <n v="-1805255.8348953873"/>
    <s v="Deferment of TAM to 2019"/>
    <n v="362955126.5"/>
    <n v="5342058.7199999988"/>
    <n v="6532075.5281967204"/>
    <n v="376268711.856709"/>
    <n v="4937886.1802229295"/>
    <n v="6171554.0879498441"/>
    <s v="Gas Compressor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44339.62734972674"/>
    <n v="544339.62734972674"/>
    <n v="544339.62734972674"/>
    <n v="544339.62734972674"/>
    <n v="544339.62734972674"/>
    <n v="544339.62734972674"/>
    <n v="544339.62734972674"/>
    <n v="544339.62734972674"/>
    <n v="544339.62734972674"/>
    <n v="544339.62734972674"/>
    <n v="544339.62734972674"/>
    <n v="544339.62734972674"/>
    <n v="6532075.5281967213"/>
    <n v="1959622.6584590164"/>
  </r>
  <r>
    <s v="O.NG.PAO.EAF.FAC.725FP"/>
    <s v="EA FPSO FACILITIES INSPECTION PREV. MTC"/>
    <s v="O.NG.PAO.EAF.FAC.725FP"/>
    <s v="EA SEA EAGLE FPSO FACILITIES PREV. MTC (PLATFORM/ FLOW STATION OPERATIONS &amp; MAINTENANCE)"/>
    <s v="IRETI OMOTOSO"/>
    <s v="PRODUCTION"/>
    <n v="412001"/>
    <n v="4120"/>
    <s v="OF-MTCE"/>
    <s v="BASE JV"/>
    <s v="PRODUCTION"/>
    <s v="PRODUCTION"/>
    <x v="4"/>
    <s v="Asset Management Integration Lead"/>
    <s v="OLUMIDE, VICTORIA"/>
    <s v="OGBONNA.NWACHI@SHELL.COM"/>
    <x v="0"/>
    <s v="OPEX"/>
    <s v="NON SAL"/>
    <s v="N/A"/>
    <s v="N/A"/>
    <s v="N_EAZZ_OFS_N01"/>
    <s v="P233 Facilities Maintenance"/>
    <s v="S7200 Services"/>
    <s v="A2140 Facilities Maintenance"/>
    <n v="299539.61"/>
    <n v="7742678.2399999993"/>
    <n v="160069536"/>
    <n v="1155964.3999999999"/>
    <n v="1680782.5508196722"/>
    <n v="160069536"/>
    <n v="1155964.3999999999"/>
    <n v="1680782.5508196722"/>
    <m/>
    <n v="0"/>
    <n v="160069536"/>
    <n v="1155964.4000000001"/>
    <n v="1680782.5508196722"/>
    <n v="165941059.15795928"/>
    <n v="1068505.7830269772"/>
    <n v="1612574.829446516"/>
    <s v="4 Tank Inspection personnel (LR Certified UTM Inspectors) @ $700/day/Lloyds Certified Inspecto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0065.21256830601"/>
    <n v="140065.21256830601"/>
    <n v="140065.21256830601"/>
    <n v="140065.21256830601"/>
    <n v="140065.21256830601"/>
    <n v="140065.21256830601"/>
    <n v="140065.21256830601"/>
    <n v="140065.21256830601"/>
    <n v="140065.21256830601"/>
    <n v="140065.21256830601"/>
    <n v="140065.21256830601"/>
    <n v="140065.21256830601"/>
    <n v="1680782.5508196717"/>
    <n v="504234.76524590165"/>
  </r>
  <r>
    <s v="O.NG.PAO.EAW.WEL.724WC"/>
    <s v="EAWELLSCORR.MTC"/>
    <s v="O.NG.PAO.EAW.WEL.724WC"/>
    <s v="EAWELLSCORR.MTC"/>
    <s v="IRETI OMOTOSO"/>
    <s v="PRODUCTION"/>
    <n v="411001"/>
    <n v="4110"/>
    <s v="PE"/>
    <s v="BASE JV"/>
    <s v="PRODUCTION"/>
    <s v="PRODUCTION"/>
    <x v="4"/>
    <s v="Asset Management Integration Lead"/>
    <s v="OLUMIDE, VICTORIA"/>
    <s v="OGBONNA.NWACHI@SHELL.COM"/>
    <x v="0"/>
    <s v="OPEX"/>
    <s v="NON SAL"/>
    <s v="N/A"/>
    <s v="N/A"/>
    <s v="N/A"/>
    <s v="P232 Well Mtce, Testing &amp; Stimulation"/>
    <s v="S7200 Services"/>
    <s v="A2130 Well/Mine Maintenance"/>
    <n v="-0.11"/>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O.EAW.WEL.724WP"/>
    <s v="EA WELLS PREV. MTC"/>
    <s v="O.NG.PAO.EAW.WEL.724WP"/>
    <s v="EA WELLS PREV. MTC (MAINTENANCE OF WELL EQUIPMENT)"/>
    <s v="IRETI OMOTOSO"/>
    <s v="PRODUCTION"/>
    <n v="411006"/>
    <n v="4110"/>
    <s v="PE"/>
    <s v="BASE JV"/>
    <s v="PRODUCTION"/>
    <s v="PRODUCTION"/>
    <x v="4"/>
    <s v="Asset Management Integration Lead"/>
    <s v="OLUMIDE, VICTORIA"/>
    <s v="OGBONNA.NWACHI@SHELL.COM"/>
    <x v="0"/>
    <s v="OPEX"/>
    <s v="NON SAL"/>
    <s v="N/A"/>
    <s v="N/A"/>
    <s v="N_EAZZ_OFS_N01"/>
    <s v="P232 Well Mtce, Testing &amp; Stimulation"/>
    <s v="S7200 Services"/>
    <s v="A2130 Well/Mine Maintenance"/>
    <n v="118770.88"/>
    <n v="99278.790000000023"/>
    <n v="10200000"/>
    <n v="0"/>
    <n v="33442.62295081967"/>
    <n v="10200000"/>
    <n v="0"/>
    <n v="33442.62295081967"/>
    <n v="0"/>
    <n v="0"/>
    <n v="10200000"/>
    <n v="0"/>
    <n v="33442.622950819677"/>
    <n v="10200000"/>
    <n v="0"/>
    <n v="33442.62295081967"/>
    <s v="Well Head Maintenance Servic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86.8852459016389"/>
    <n v="2786.8852459016389"/>
    <n v="2786.8852459016389"/>
    <n v="2786.8852459016389"/>
    <n v="2786.8852459016389"/>
    <n v="2786.8852459016389"/>
    <n v="2786.8852459016389"/>
    <n v="2786.8852459016389"/>
    <n v="2786.8852459016389"/>
    <n v="2786.8852459016389"/>
    <n v="2786.8852459016389"/>
    <n v="2786.8852459016389"/>
    <n v="33442.622950819663"/>
    <n v="10032.786885245901"/>
  </r>
  <r>
    <s v="O.NG.PBW.E1F.FAC.71300"/>
    <s v="PBW EGWA 1 F/S FACIL OPERATE"/>
    <s v="O.NG.PBW.FAC.71300C"/>
    <s v="NORTHERN SWAMP (PWB) OIL FACILITIES OPERATIONS (INDIRECT PRODUCTION &amp; FIELD OVERHEAD – OIL (LOGISTICS/LAND TRANSPORT)"/>
    <s v="IRETI OMOTOSO"/>
    <s v="PRODUCTION"/>
    <n v="413001"/>
    <n v="4130"/>
    <s v="OF-MTCE"/>
    <s v="BASE JV"/>
    <s v="PRODUCTION"/>
    <s v="PRODUCTION"/>
    <x v="6"/>
    <s v="Asset Management Integration Lead"/>
    <s v="COOKEY, GABRIEL"/>
    <s v="RICHARD.ITENE@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E2F.FAC.71300"/>
    <s v="PBW EGWA 2 F/S FACIL OPERATE"/>
    <s v="O.NG.PBW.FAC.71300C"/>
    <s v="NORTHERN SWAMP (PWB) OIL FACILITIES OPERATIONS (INDIRECT PRODUCTION &amp; FIELD OVERHEAD – OIL (LOGISTICS/LAND TRANSPORT)"/>
    <s v="IRETI OMOTOSO"/>
    <s v="PRODUCTION"/>
    <n v="413001"/>
    <n v="4130"/>
    <s v="OF-MTCE"/>
    <s v="BASE JV"/>
    <s v="PRODUCTION"/>
    <s v="PRODUCTION"/>
    <x v="6"/>
    <s v="Asset Management Integration Lead"/>
    <s v="COOKEY, GABRIEL"/>
    <s v="RICHARD.ITENE@SHELL.COM"/>
    <x v="0"/>
    <s v="OPEX"/>
    <s v="NON SAL"/>
    <s v="N/A"/>
    <s v="N/A"/>
    <s v="N/A"/>
    <s v="P231 Production Operations"/>
    <s v="S7200 Services"/>
    <s v="A2110 Production Operations"/>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JCF.FAC.71300"/>
    <s v="PBW JONES CREEK F/S FACIL OPERATE"/>
    <s v="O.NG.PBW.FAC.71300C"/>
    <s v="NORTHERN SWAMP (PWB) OIL FACILITIES OPERATIONS (INDIRECT PRODUCTION &amp; FIELD OVERHEAD – OIL (LOGISTICS/LAND TRANSPORT)"/>
    <s v="IRETI OMOTOSO"/>
    <s v="PRODUCTION"/>
    <n v="413001"/>
    <n v="4130"/>
    <s v="OF-MTCE"/>
    <s v="BASE JV"/>
    <s v="PRODUCTION"/>
    <s v="PRODUCTION"/>
    <x v="6"/>
    <s v="Asset Management Integration Lead"/>
    <s v="COOKEY, GABRIEL"/>
    <s v="RICHARD.ITENE@SHELL.COM"/>
    <x v="0"/>
    <s v="OPEX"/>
    <s v="NON SAL"/>
    <s v="N/A"/>
    <s v="N/A"/>
    <s v="N/A"/>
    <s v="P231 Production Operations"/>
    <s v="S7200 Services"/>
    <s v="A2110 Production Operations"/>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1F.FAC.71300"/>
    <s v="PBW ODIDI 1 F/S FACIL OPERATE"/>
    <s v="O.NG.PBW.FAC.71300C"/>
    <s v="NORTHERN SWAMP (PWB) OIL FACILITIES OPERATIONS (INDIRECT PRODUCTION &amp; FIELD OVERHEAD – OIL (LOGISTICS/LAND TRANSPORT)"/>
    <s v="IRETI OMOTOSO"/>
    <s v="PRODUCTION"/>
    <n v="413001"/>
    <n v="4130"/>
    <s v="OF-MTCE"/>
    <s v="BASE JV"/>
    <s v="PRODUCTION"/>
    <s v="PRODUCTION"/>
    <x v="6"/>
    <s v="Asset Management Integration Lead"/>
    <s v="COOKEY, GABRIEL"/>
    <s v="RICHARD.ITENE@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O.SYM.FAC.724FP"/>
    <s v="EA SYMP FACILITIES PREV. MTC"/>
    <s v="O.NG.PAO.SYM.FAC.724FP"/>
    <s v="EA SYMP FACILITIES PREV. MTC (PLATFORM/ FLOW STATION OPERATIONS &amp; MAINTENANCE)"/>
    <s v="IRETI OMOTOSO"/>
    <s v="PRODUCTION"/>
    <n v="412001"/>
    <n v="4120"/>
    <s v="OF-MTCE"/>
    <s v="BASE JV"/>
    <s v="PRODUCTION"/>
    <s v="PRODUCTION"/>
    <x v="4"/>
    <s v="Asset Management Integration Lead"/>
    <s v="OLUMIDE, VICTORIA"/>
    <s v="OGBONNA.NWACHI@SHELL.COM"/>
    <x v="0"/>
    <s v="OPEX"/>
    <s v="NON SAL"/>
    <s v="N/A"/>
    <s v="N/A"/>
    <s v="N_EAZZ_OFS_N01"/>
    <s v="P233 Facilities Maintenance"/>
    <s v="S7200 Services"/>
    <s v="A2140 Facilities Maintenance"/>
    <n v="-0.02"/>
    <n v="3673.46"/>
    <n v="12969340.000000002"/>
    <n v="63564"/>
    <n v="106086.4262295082"/>
    <n v="12969340.000000002"/>
    <n v="63564"/>
    <n v="106086.4262295082"/>
    <n v="0"/>
    <n v="0"/>
    <n v="12969340.000000004"/>
    <n v="63564"/>
    <n v="106086.4262295082"/>
    <n v="13445069.373973124"/>
    <n v="58754.838464166183"/>
    <n v="102837.03313293052"/>
    <s v="LV Explosion Proof electric motor repai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840.5355191256822"/>
    <n v="8840.5355191256822"/>
    <n v="8840.5355191256822"/>
    <n v="8840.5355191256822"/>
    <n v="8840.5355191256822"/>
    <n v="8840.5355191256822"/>
    <n v="8840.5355191256822"/>
    <n v="8840.5355191256822"/>
    <n v="8840.5355191256822"/>
    <n v="8840.5355191256822"/>
    <n v="8840.5355191256822"/>
    <n v="8840.5355191256822"/>
    <n v="106086.42622950819"/>
    <n v="31825.927868852457"/>
  </r>
  <r>
    <s v="O.NG.PAW.AFC.FAC.724FC"/>
    <s v="PAW AFIESERE C/S FACIL CORR. MTC        "/>
    <s v="O.NG.PAW.AFC.FAC.724FC"/>
    <s v="PAW AFIESERE C/S FACIL CORR. MTC        "/>
    <s v="IRETI OMOTOSO"/>
    <s v="PRODUCTION"/>
    <n v="413001"/>
    <n v="4130"/>
    <s v="OF-MTCE"/>
    <s v="BASE JV"/>
    <s v="PRODUCTION"/>
    <s v="PRODUCTION"/>
    <x v="6"/>
    <s v="Asset Management Integration Lead"/>
    <s v="OLALEYE, OLAYEMI"/>
    <s v="NPDC"/>
    <x v="0"/>
    <s v="OPEX"/>
    <s v="NON SAL"/>
    <s v="N/A"/>
    <s v="N/A"/>
    <s v="N/A"/>
    <s v="P233 Facilities Maintenance - Gas"/>
    <s v="S7200 Services"/>
    <s v="A2140 Facilities Maintenance"/>
    <n v="0.0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AFC.FAC.724FP"/>
    <s v="PAW AFIESERE C/S FACIL PREV. MTC        "/>
    <s v="O.NG.PAW.AFC.FAC.724FP"/>
    <s v="PAW AFIESERE C/S FACIL PREV. MTC        "/>
    <s v="IRETI OMOTOSO"/>
    <s v="PRODUCTION"/>
    <n v="413001"/>
    <n v="4130"/>
    <s v="OF-MTCE"/>
    <s v="BASE JV"/>
    <s v="PRODUCTION"/>
    <s v="PRODUCTION"/>
    <x v="6"/>
    <s v="Asset Management Integration Lead"/>
    <s v="OLALEYE, OLAYEMI"/>
    <s v="NPDC"/>
    <x v="0"/>
    <s v="OPEX"/>
    <s v="NON SAL"/>
    <s v="N/A"/>
    <s v="N/A"/>
    <s v="N/A"/>
    <s v="P233 Facilities Maintenance - Gas"/>
    <s v="S7200 Services"/>
    <s v="A2140 Facilities Maintenance"/>
    <n v="0.0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AFF.FAC.71300"/>
    <s v="PAW AFIESERE F/S FACIL OPERATIONS"/>
    <s v="O.NG.PAW.AFF.FAC.71300"/>
    <s v="PAW AFIESERE F/S FACIL OPERATIONS"/>
    <s v="IRETI OMOTOSO"/>
    <s v="PRODUCTION"/>
    <n v="413001"/>
    <n v="4130"/>
    <s v="OF-MTCE"/>
    <s v="BASE JV"/>
    <s v="PRODUCTION"/>
    <s v="PRODUCTION"/>
    <x v="6"/>
    <s v="Asset Management Integration Lead"/>
    <s v="OLALEYE, OLAYEMI"/>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AFF.FAC.724FP"/>
    <s v="PAW AFIESERE F/S FACIL PREV. MTC        "/>
    <s v="O.NG.PAW.AFF.FAC.724FP"/>
    <s v="PAW AFIESERE F/S FACIL PREV. MTC        "/>
    <s v="IRETI OMOTOSO"/>
    <s v="PRODUCTION"/>
    <n v="413001"/>
    <n v="4130"/>
    <s v="OF-MTCE"/>
    <s v="BASE JV"/>
    <s v="PRODUCTION"/>
    <s v="PRODUCTION"/>
    <x v="6"/>
    <s v="Asset Management Integration Lead"/>
    <s v="OLALEYE, OLAYEMI"/>
    <s v="NPDC"/>
    <x v="0"/>
    <s v="OPEX"/>
    <s v="NON SAL"/>
    <s v="N/A"/>
    <s v="N/A"/>
    <s v="N/A"/>
    <s v="P233 Facilities Maintenance"/>
    <s v="S7200 Services"/>
    <s v="A2140 Facilities Maintenance"/>
    <n v="0.0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ERC.FAC.724FC"/>
    <s v="PAW ERIEMU NGC C/S FACIL CORR. MTC      "/>
    <s v="O.NG.PAW.ERC.FAC.724FC"/>
    <s v="PAW ERIEMU NGC C/S FACIL CORR. MTC      "/>
    <s v="IRETI OMOTOSO"/>
    <s v="PRODUCTION"/>
    <n v="413003"/>
    <n v="4130"/>
    <s v="GAS"/>
    <s v="BASE JV"/>
    <s v="PRODUCTION"/>
    <s v="PRODUCTION"/>
    <x v="6"/>
    <s v="Asset Management Integration Lead"/>
    <s v="OLALEYE, OLAYEMI"/>
    <s v="NPDC"/>
    <x v="0"/>
    <s v="OPEX"/>
    <s v="NON SAL"/>
    <s v="N/A"/>
    <s v="N/A"/>
    <s v="N/A"/>
    <s v="P233 Facilities Maintenance - Gas"/>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KOC.FAC.71300"/>
    <s v="PAW KOKORI C/S FACIL OPERATIONS         "/>
    <s v="O.NG.PAW.KOC.FAC.71300"/>
    <s v="PAW KOKORI C/S FACIL OPERATIONS         "/>
    <s v="IRETI OMOTOSO"/>
    <s v="PRODUCTION"/>
    <n v="413001"/>
    <n v="4130"/>
    <s v="OF-MTCE"/>
    <s v="BASE JV"/>
    <s v="PRODUCTION"/>
    <s v="PRODUCTION"/>
    <x v="6"/>
    <s v="Asset Management Integration Lead"/>
    <s v="OLALEYE, OLAYEMI"/>
    <s v="NPDC"/>
    <x v="0"/>
    <s v="OPEX"/>
    <s v="NON SAL"/>
    <s v="N/A"/>
    <s v="N/A"/>
    <s v="N/A"/>
    <s v="P231 Production Operations - Ga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2F.FAC.71300"/>
    <s v="PBW ODIDI 2 F/S FACIL OPERATE"/>
    <s v="O.NG.PBW.FAC.71300C"/>
    <s v="NORTHERN SWAMP (PWB) OIL FACILITIES OPERATIONS (INDIRECT PRODUCTION &amp; FIELD OVERHEAD – OIL (LOGISTICS/LAND TRANSPORT)"/>
    <s v="IRETI OMOTOSO"/>
    <s v="PRODUCTION"/>
    <n v="413001"/>
    <n v="4130"/>
    <s v="OF-MTCE"/>
    <s v="BASE JV"/>
    <s v="PRODUCTION"/>
    <s v="PRODUCTION"/>
    <x v="6"/>
    <s v="Asset Management Integration Lead"/>
    <s v="COOKEY, GABRIEL"/>
    <s v="RICHARD.ITEN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KOF.FAC.71300"/>
    <s v="PAW KOKORI F/S FACIL OPERATIONS"/>
    <s v="O.NG.PAW.KOF.FAC.71300"/>
    <s v="PAW KOKORI F/S FACIL OPERATIONS"/>
    <s v="IRETI OMOTOSO"/>
    <s v="PRODUCTION"/>
    <n v="413001"/>
    <n v="4130"/>
    <s v="OF-MTCE"/>
    <s v="BASE JV"/>
    <s v="PRODUCTION"/>
    <s v="PRODUCTION"/>
    <x v="6"/>
    <s v="Asset Management Integration Lead"/>
    <s v="OLALEYE, OLAYEMI"/>
    <s v="NPDC"/>
    <x v="0"/>
    <s v="OPEX"/>
    <s v="NON SAL"/>
    <s v="N/A"/>
    <s v="N/A"/>
    <s v="N/A"/>
    <s v="P231 Production Operations"/>
    <s v="S7200 Services"/>
    <s v="A2110 Production Operations"/>
    <n v="0"/>
    <n v="-0.02"/>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DA.FAC.71300"/>
    <s v="PBW ODIDI CPF FACIL OPERATE"/>
    <s v="O.NG.PBW.FAC.71300C"/>
    <s v="NORTHERN SWAMP (PWB) OIL FACILITIES OPERATIONS (INDIRECT PRODUCTION &amp; FIELD OVERHEAD – OIL (LOGISTICS/LAND TRANSPORT)"/>
    <s v="IRETI OMOTOSO"/>
    <s v="PRODUCTION"/>
    <n v="413001"/>
    <n v="4130"/>
    <s v="OF-MTCE"/>
    <s v="BASE JV"/>
    <s v="PRODUCTION"/>
    <s v="PRODUCTION"/>
    <x v="6"/>
    <s v="Asset Management Integration Lead"/>
    <s v="COOKEY, GABRIEL"/>
    <s v="RICHARD.ITENE@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1C.FAC.71300"/>
    <s v="PAW OLOMORO C/S1 FACIL OPERATIONS       "/>
    <s v="O.NG.PAW.O1C.FAC.71300"/>
    <s v="PAW OLOMORO C/S1 FACIL OPERATIONS       "/>
    <s v="IRETI OMOTOSO"/>
    <s v="PRODUCTION"/>
    <n v="411008"/>
    <n v="4110"/>
    <s v="OF-MTCE"/>
    <s v="BASE JV"/>
    <s v="PRODUCTION"/>
    <s v="PRODUCTION"/>
    <x v="6"/>
    <s v="Asset Management Integration Lead"/>
    <s v="OLALEYE, OLAYEMI"/>
    <s v="NPDC"/>
    <x v="0"/>
    <s v="OPEX"/>
    <s v="NON SAL"/>
    <s v="N/A"/>
    <s v="N/A"/>
    <s v="N/A"/>
    <s v="P231 Production Operations - Ga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1C.FAC.724FC"/>
    <s v="PAW OLOMORO C/S1 FACIL CORR. MTC        "/>
    <s v="O.NG.PAW.O1C.FAC.724FC"/>
    <s v="PAW OLOMORO C/S1 FACIL CORR. MTC        "/>
    <s v="IRETI OMOTOSO"/>
    <s v="PRODUCTION"/>
    <n v="411008"/>
    <n v="4110"/>
    <s v="OF-MTCE"/>
    <s v="BASE JV"/>
    <s v="PRODUCTION"/>
    <s v="PRODUCTION"/>
    <x v="6"/>
    <s v="Asset Management Integration Lead"/>
    <s v="OLALEYE, OLAYEMI"/>
    <s v="NPDC"/>
    <x v="0"/>
    <s v="OPEX"/>
    <s v="NON SAL"/>
    <s v="N/A"/>
    <s v="N/A"/>
    <s v="N/A"/>
    <s v="P233 Facilities Maintenance - Gas"/>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2C.FAC.724FC"/>
    <s v="PAW OLOMORO C/S2 FACIL CORR. MTC        "/>
    <s v="O.NG.PAW.O2C.FAC.724FC"/>
    <s v="PAW OLOMORO C/S2 FACIL CORR. MTC        "/>
    <s v="IRETI OMOTOSO"/>
    <s v="PRODUCTION"/>
    <n v="411008"/>
    <n v="4110"/>
    <s v="OF-MTCE"/>
    <s v="BASE JV"/>
    <s v="PRODUCTION"/>
    <s v="PRODUCTION"/>
    <x v="6"/>
    <s v="Asset Management Integration Lead"/>
    <s v="OLALEYE, OLAYEMI"/>
    <s v="NPDC"/>
    <x v="0"/>
    <s v="OPEX"/>
    <s v="NON SAL"/>
    <s v="N/A"/>
    <s v="N/A"/>
    <s v="N/A"/>
    <s v="P233 Facilities Maintenance - Gas"/>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2C.FAC.724FP"/>
    <s v="PAW OLOMORO C/S2 FACIL PREV. MTC        "/>
    <s v="O.NG.PAW.O2C.FAC.724FP"/>
    <s v="PAW OLOMORO C/S2 FACIL PREV. MTC        "/>
    <s v="IRETI OMOTOSO"/>
    <s v="PRODUCTION"/>
    <n v="411008"/>
    <n v="4110"/>
    <s v="OF-MTCE"/>
    <s v="BASE JV"/>
    <s v="PRODUCTION"/>
    <s v="PRODUCTION"/>
    <x v="6"/>
    <s v="Asset Management Integration Lead"/>
    <s v="OLALEYE, OLAYEMI"/>
    <s v="NPDC"/>
    <x v="0"/>
    <s v="OPEX"/>
    <s v="NON SAL"/>
    <s v="N/A"/>
    <s v="N/A"/>
    <s v="N/A"/>
    <s v="P233 Facilities Maintenance - Gas"/>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PF.FAC.71300"/>
    <s v="PBW OPUAMA F/S FACIL OPERATE"/>
    <s v="O.NG.PBW.FAC.71300C"/>
    <s v="NORTHERN SWAMP (PWB) OIL FACILITIES OPERATIONS (INDIRECT PRODUCTION &amp; FIELD OVERHEAD – OIL (LOGISTICS/LAND TRANSPORT)"/>
    <s v="IRETI OMOTOSO"/>
    <s v="PRODUCTION"/>
    <n v="413001"/>
    <n v="4130"/>
    <s v="OF-MTCE"/>
    <s v="BASE JV"/>
    <s v="PRODUCTION"/>
    <s v="PRODUCTION"/>
    <x v="6"/>
    <s v="Asset Management Integration Lead"/>
    <s v="COOKEY, GABRIEL"/>
    <s v="RICHARD.ITEN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BF.FAC.71300"/>
    <s v="PAWOBENF/SFACILOPERATIONS"/>
    <s v="O.NG.PAW.OBF.FAC.71300"/>
    <s v="PAWOBENF/SFACILOPERATIONS"/>
    <s v="IRETI OMOTOSO"/>
    <s v="PRODUCTION"/>
    <n v="413001"/>
    <n v="4130"/>
    <s v="OF-MTCE"/>
    <s v="BASE JV"/>
    <s v="PRODUCTION"/>
    <s v="PRODUCTION"/>
    <x v="6"/>
    <s v="Asset Management Integration Lead"/>
    <s v="OLALEYE, OLAYEMI"/>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HF.FAC.71300"/>
    <s v="PAW OWEH F/S FACIL OPERATIONS           "/>
    <s v="O.NG.PAW.OHF.FAC.71300"/>
    <s v="PAW OWEH F/S FACIL OPERATIONS           "/>
    <s v="IRETI OMOTOSO"/>
    <s v="PRODUCTION"/>
    <n v="413001"/>
    <n v="4130"/>
    <s v="OF-MTCE"/>
    <s v="BASE JV"/>
    <s v="PRODUCTION"/>
    <s v="PRODUCTION"/>
    <x v="6"/>
    <s v="Asset Management Integration Lead"/>
    <s v="OLALEYE, OLAYEMI"/>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TF.FAC.71300"/>
    <s v="PBW OTUMARA F/S FACIL OPERATE"/>
    <s v="O.NG.PBW.FAC.71300C"/>
    <s v="NORTHERN SWAMP (PWB) OIL FACILITIES OPERATIONS (INDIRECT PRODUCTION &amp; FIELD OVERHEAD – OIL (LOGISTICS/LAND TRANSPORT)"/>
    <s v="IRETI OMOTOSO"/>
    <s v="PRODUCTION"/>
    <n v="413001"/>
    <n v="4130"/>
    <s v="OF-MTCE"/>
    <s v="BASE JV"/>
    <s v="PRODUCTION"/>
    <s v="PRODUCTION"/>
    <x v="6"/>
    <s v="Asset Management Integration Lead"/>
    <s v="COOKEY, GABRIEL"/>
    <s v="RICHARD.ITENE@SHELL.COM"/>
    <x v="0"/>
    <s v="OPEX"/>
    <s v="NON SAL"/>
    <s v="N/A"/>
    <s v="N/A"/>
    <s v="N_OTUM_WS1_N02"/>
    <s v="P231 Production Operations"/>
    <s v="S7200 Services"/>
    <s v="A2110 Production Operations"/>
    <n v="2751228.9300000011"/>
    <n v="2812669.5999999982"/>
    <n v="255930870.59840399"/>
    <n v="1314806.5279999999"/>
    <n v="2153924.1365193576"/>
    <n v="281424870.59840399"/>
    <n v="614859.4879999999"/>
    <n v="1537563.9817652588"/>
    <n v="-616360.15475409874"/>
    <m/>
    <n v="0"/>
    <n v="0"/>
    <n v="0"/>
    <n v="0"/>
    <n v="0"/>
    <n v="0"/>
    <s v="Monthly Facility Maintenance - Otumara at N475,000/mont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9493.6780432798"/>
    <n v="179493.6780432798"/>
    <n v="179493.6780432798"/>
    <n v="179493.6780432798"/>
    <n v="179493.6780432798"/>
    <n v="179493.6780432798"/>
    <n v="179493.6780432798"/>
    <n v="179493.6780432798"/>
    <n v="179493.6780432798"/>
    <n v="179493.6780432798"/>
    <n v="179493.6780432798"/>
    <n v="179493.6780432798"/>
    <n v="2153924.1365193576"/>
    <n v="646177.24095580727"/>
  </r>
  <r>
    <s v="O.NG.PAW.ONC.FAC.71300"/>
    <s v="PAW OGINI C/S FACIL OPERATIONS"/>
    <s v="O.NG.PAW.ONC.FAC.71300"/>
    <s v="PAW OGINI C/S FACIL OPERATIONS"/>
    <s v="IRETI OMOTOSO"/>
    <s v="PRODUCTION"/>
    <n v="411008"/>
    <n v="4110"/>
    <s v="OF-MTCE"/>
    <s v="BASE JV"/>
    <s v="PRODUCTION"/>
    <s v="PRODUCTION"/>
    <x v="6"/>
    <s v="Asset Management Integration Lead"/>
    <s v="OLALEYE, OLAYEMI"/>
    <s v="NPDC"/>
    <x v="0"/>
    <s v="OPEX"/>
    <s v="NON SAL"/>
    <s v="N/A"/>
    <s v="N/A"/>
    <s v="N/A"/>
    <s v="P231 Production Operations - Ga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NC.FAC.724FC"/>
    <s v="PAW OGINI C/S FACIL CORR. MTC"/>
    <s v="O.NG.PAW.ONC.FAC.724FC"/>
    <s v="PAW OGINI C/S FACIL CORR. MTC"/>
    <s v="IRETI OMOTOSO"/>
    <s v="PRODUCTION"/>
    <n v="411008"/>
    <n v="4110"/>
    <s v="OF-MTCE"/>
    <s v="BASE JV"/>
    <s v="PRODUCTION"/>
    <s v="PRODUCTION"/>
    <x v="6"/>
    <s v="Asset Management Integration Lead"/>
    <s v="OLALEYE, OLAYEMI"/>
    <s v="NPDC"/>
    <x v="0"/>
    <s v="OPEX"/>
    <s v="NON SAL"/>
    <s v="N/A"/>
    <s v="N/A"/>
    <s v="N/A"/>
    <s v="P233 Facilities Maintenance - Gas"/>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NF.FAC.71300"/>
    <s v="PAW OGINI F/S FACIL OPERATIONS"/>
    <s v="O.NG.PAW.ONF.FAC.71300"/>
    <s v="PAW OGINI F/S FACIL OPERATIONS"/>
    <s v="IRETI OMOTOSO"/>
    <s v="PRODUCTION"/>
    <n v="413001"/>
    <n v="4130"/>
    <s v="OF-MTCE"/>
    <s v="BASE JV"/>
    <s v="PRODUCTION"/>
    <s v="PRODUCTION"/>
    <x v="6"/>
    <s v="Asset Management Integration Lead"/>
    <s v="OLALEYE, OLAYEMI"/>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NF.FAC.724FC"/>
    <s v="PAW OGINI F/S FACIL CORR. MTC"/>
    <s v="O.NG.PAW.ONF.FAC.724FC"/>
    <s v="PAW OGINI F/S FACIL CORR. MTC"/>
    <s v="IRETI OMOTOSO"/>
    <s v="PRODUCTION"/>
    <n v="413001"/>
    <n v="4130"/>
    <s v="OF-MTCE"/>
    <s v="BASE JV"/>
    <s v="PRODUCTION"/>
    <s v="PRODUCTION"/>
    <x v="6"/>
    <s v="Asset Management Integration Lead"/>
    <s v="OLALEYE, OLAYEMI"/>
    <s v="NPDC"/>
    <x v="0"/>
    <s v="OPEX"/>
    <s v="NON SAL"/>
    <s v="N/A"/>
    <s v="N/A"/>
    <s v="N/A"/>
    <s v="P233 Facilities Maintenance"/>
    <s v="S7200 Services"/>
    <s v="A2140 Facilities Maintenance"/>
    <n v="0.0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OF.FAC.724FC"/>
    <s v="PAW OLOMORO F/S FACIL CORR. MTC         "/>
    <s v="O.NG.PAW.OOF.FAC.724FC"/>
    <s v="PAW OLOMORO F/S FACIL CORR. MTC         "/>
    <s v="IRETI OMOTOSO"/>
    <s v="PRODUCTION"/>
    <n v="413001"/>
    <n v="4130"/>
    <s v="OF-MTCE"/>
    <s v="BASE JV"/>
    <s v="PRODUCTION"/>
    <s v="PRODUCTION"/>
    <x v="6"/>
    <s v="Asset Management Integration Lead"/>
    <s v="OLALEYE, OLAYEMI"/>
    <s v="NPDC"/>
    <x v="0"/>
    <s v="OPEX"/>
    <s v="NON SAL"/>
    <s v="N/A"/>
    <s v="N/A"/>
    <s v="N/A"/>
    <s v="P233 Facilities Maintenance"/>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OF.FAC.724FP"/>
    <s v="PAW OLOMORO F/S FACIL PREV. MTC         "/>
    <s v="O.NG.PAW.OOF.FAC.724FP"/>
    <s v="PAW OLOMORO F/S FACIL PREV. MTC         "/>
    <s v="IRETI OMOTOSO"/>
    <s v="PRODUCTION"/>
    <n v="413001"/>
    <n v="4130"/>
    <s v="OF-MTCE"/>
    <s v="BASE JV"/>
    <s v="PRODUCTION"/>
    <s v="PRODUCTION"/>
    <x v="6"/>
    <s v="Asset Management Integration Lead"/>
    <s v="OLALEYE, OLAYEMI"/>
    <s v="NPDC"/>
    <x v="0"/>
    <s v="OPEX"/>
    <s v="NON SAL"/>
    <s v="N/A"/>
    <s v="N/A"/>
    <s v="N/A"/>
    <s v="P233 Facilities Maintenance"/>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RF.FAC.71300"/>
    <s v="PAW ORONI F/S FACIL OPERATIONS"/>
    <s v="O.NG.PAW.ORF.FAC.71300"/>
    <s v="PAW ORONI F/S FACIL OPERATIONS"/>
    <s v="IRETI OMOTOSO"/>
    <s v="PRODUCTION"/>
    <n v="413001"/>
    <n v="4130"/>
    <s v="OF-MTCE"/>
    <s v="BASE JV"/>
    <s v="PRODUCTION"/>
    <s v="PRODUCTION"/>
    <x v="6"/>
    <s v="Asset Management Integration Lead"/>
    <s v="OLALEYE, OLAYEMI"/>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ORF.FAC.724FP"/>
    <s v="PAW ORONI F/S FACIL PREV. MTC           "/>
    <s v="O.NG.PAW.ORF.FAC.724FP"/>
    <s v="PAW ORONI F/S FACIL PREV. MTC           "/>
    <s v="IRETI OMOTOSO"/>
    <s v="PRODUCTION"/>
    <n v="413001"/>
    <n v="4130"/>
    <s v="OF-MTCE"/>
    <s v="BASE JV"/>
    <s v="PRODUCTION"/>
    <s v="PRODUCTION"/>
    <x v="6"/>
    <s v="Asset Management Integration Lead"/>
    <s v="OLALEYE, OLAYEMI"/>
    <s v="NPDC"/>
    <x v="0"/>
    <s v="OPEX"/>
    <s v="NON SAL"/>
    <s v="N/A"/>
    <s v="N/A"/>
    <s v="N/A"/>
    <s v="P233 Facilities Maintenance"/>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TF.FLO.71300"/>
    <s v="PBW OTUMARA F/S FLOWL OPERATE           "/>
    <s v="O.NG.PBW.FAC.71300C"/>
    <s v="NORTHERN SWAMP (PWB) OIL FACILITIES OPERATIONS (INDIRECT PRODUCTION &amp; FIELD OVERHEAD – OIL (LOGISTICS/LAND TRANSPORT)"/>
    <s v="IRETI OMOTOSO"/>
    <s v="PRODUCTION"/>
    <n v="413001"/>
    <n v="4130"/>
    <s v="OF-MTCE"/>
    <s v="BASE JV"/>
    <s v="PRODUCTION"/>
    <s v="PRODUCTION"/>
    <x v="6"/>
    <s v="Asset Management Integration Lead"/>
    <s v="COOKEY, GABRIEL"/>
    <s v="RICHARD.ITENE@SHELL.COM"/>
    <x v="0"/>
    <s v="OPEX"/>
    <s v="NON SAL"/>
    <s v="N/A"/>
    <s v="N/A"/>
    <s v="N_OTUM_WS1_N02"/>
    <s v="P231 Production Operations"/>
    <s v="S7200 Services"/>
    <s v="A2110 Production Operations"/>
    <n v="0"/>
    <n v="84135.97"/>
    <n v="34320000"/>
    <n v="149179.19999999998"/>
    <n v="261703.79016393441"/>
    <n v="8316000"/>
    <n v="266779.2"/>
    <n v="294044.77377049183"/>
    <n v="32340.98360655742"/>
    <m/>
    <n v="0"/>
    <n v="0"/>
    <n v="0"/>
    <n v="0"/>
    <n v="0"/>
    <n v="0"/>
    <s v="Payment for QA/QC for FIMs implementa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808.649180327866"/>
    <n v="21808.649180327866"/>
    <n v="21808.649180327866"/>
    <n v="21808.649180327866"/>
    <n v="21808.649180327866"/>
    <n v="21808.649180327866"/>
    <n v="21808.649180327866"/>
    <n v="21808.649180327866"/>
    <n v="21808.649180327866"/>
    <n v="21808.649180327866"/>
    <n v="21808.649180327866"/>
    <n v="21808.649180327866"/>
    <n v="261703.79016393438"/>
    <n v="78511.137049180325"/>
  </r>
  <r>
    <s v="O.NG.PBW.WRF.FAC.71300"/>
    <s v="PBW WARRI RIVER F/S FACIL OPERATE"/>
    <s v="O.NG.PBW.FAC.71300C"/>
    <s v="NORTHERN SWAMP (PWB) OIL FACILITIES OPERATIONS (INDIRECT PRODUCTION &amp; FIELD OVERHEAD – OIL (LOGISTICS/LAND TRANSPORT)"/>
    <s v="IRETI OMOTOSO"/>
    <s v="PRODUCTION"/>
    <n v="413001"/>
    <n v="4130"/>
    <s v="OF-MTCE"/>
    <s v="BASE JV"/>
    <s v="PRODUCTION"/>
    <s v="PRODUCTION"/>
    <x v="6"/>
    <s v="Asset Management Integration Lead"/>
    <s v="COOKEY, GABRIEL"/>
    <s v="RICHARD.ITEN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GS.FAC.71300"/>
    <s v="PAW UPS FACIL OPERATIONS                "/>
    <s v="O.NG.PAW.UGS.FAC.71300"/>
    <s v="PAW UPS FACIL OPERATIONS                "/>
    <s v="IRETI OMOTOSO"/>
    <s v="PRODUCTION"/>
    <n v="413001"/>
    <n v="4130"/>
    <s v="OF-MTCE"/>
    <s v="BASE JV"/>
    <s v="PRODUCTION"/>
    <s v="PRODUCTION"/>
    <x v="6"/>
    <s v="Asset Management Integration Lead"/>
    <s v="OLALEYE, OLAYEMI"/>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GS.FAC.724FC"/>
    <s v="PAW UPS FACIL CORR. MTC                 "/>
    <s v="O.NG.PAW.UGS.FAC.724FC"/>
    <s v="PAW UPS FACIL CORR. MTC                 "/>
    <s v="IRETI OMOTOSO"/>
    <s v="PRODUCTION"/>
    <n v="413001"/>
    <n v="4130"/>
    <s v="OF-MTCE"/>
    <s v="BASE JV"/>
    <s v="PRODUCTION"/>
    <s v="PRODUCTION"/>
    <x v="6"/>
    <s v="Asset Management Integration Lead"/>
    <s v="OLALEYE, OLAYEMI"/>
    <s v="NPDC"/>
    <x v="0"/>
    <s v="OPEX"/>
    <s v="NON SAL"/>
    <s v="N/A"/>
    <s v="N/A"/>
    <s v="N/A"/>
    <s v="P233 Facilities Maintenance"/>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TF.FAC.71300"/>
    <s v="PAW UTOROGU F/S FACIL OPERATIONS"/>
    <s v="O.NG.PAW.UTF.FAC.71300"/>
    <s v="PAW UTOROGU F/S FACIL OPERATIONS"/>
    <s v="IRETI OMOTOSO"/>
    <s v="PRODUCTION"/>
    <n v="413001"/>
    <n v="4130"/>
    <s v="OF-MTCE"/>
    <s v="BASE JV"/>
    <s v="PRODUCTION"/>
    <s v="PRODUCTION"/>
    <x v="6"/>
    <s v="Asset Management Integration Lead"/>
    <s v="OLALEYE, OLAYEMI"/>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TF.FAC.724FC"/>
    <s v="PAW UTOROGU F/S FACIL CORR. MTC         "/>
    <s v="O.NG.PAW.UTF.FAC.724FC"/>
    <s v="PAW UTOROGU F/S FACIL CORR. MTC         "/>
    <s v="IRETI OMOTOSO"/>
    <s v="PRODUCTION"/>
    <n v="413001"/>
    <n v="4130"/>
    <s v="OF-MTCE"/>
    <s v="BASE JV"/>
    <s v="PRODUCTION"/>
    <s v="PRODUCTION"/>
    <x v="6"/>
    <s v="Asset Management Integration Lead"/>
    <s v="OLALEYE, OLAYEMI"/>
    <s v="NPDC"/>
    <x v="0"/>
    <s v="OPEX"/>
    <s v="NON SAL"/>
    <s v="N/A"/>
    <s v="N/A"/>
    <s v="N/A"/>
    <s v="P233 Facilities Maintenance"/>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TG.FAC.71300"/>
    <s v="PAW UTOROGU G/P FACIL OPERATIONS        "/>
    <s v="O.NG.PAW.UTG.FAC.71300"/>
    <s v="PAW UTOROGU G/P FACIL OPERATIONS        "/>
    <s v="IRETI OMOTOSO"/>
    <s v="PRODUCTION"/>
    <n v="413003"/>
    <n v="4130"/>
    <s v="GAS"/>
    <s v="BASE JV"/>
    <s v="PRODUCTION"/>
    <s v="PRODUCTION"/>
    <x v="6"/>
    <s v="Asset Management Integration Lead"/>
    <s v="OLALEYE, OLAYEMI"/>
    <s v="NPDC"/>
    <x v="0"/>
    <s v="OPEX"/>
    <s v="NON SAL"/>
    <s v="N/A"/>
    <s v="N/A"/>
    <s v="N/A"/>
    <s v="P231 Production Operations - Gas"/>
    <s v="S7200 Services"/>
    <s v="A2110 Production Operations"/>
    <n v="0.0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TG.FAC.724FC"/>
    <s v="PAW UTOROGU G/P FACIL CORR. MTC         "/>
    <s v="O.NG.PAW.UTG.FAC.724FC"/>
    <s v="PAW UTOROGU G/P FACIL CORR. MTC         "/>
    <s v="IRETI OMOTOSO"/>
    <s v="PRODUCTION"/>
    <n v="413003"/>
    <n v="4130"/>
    <s v="GAS"/>
    <s v="BASE JV"/>
    <s v="PRODUCTION"/>
    <s v="PRODUCTION"/>
    <x v="6"/>
    <s v="Asset Management Integration Lead"/>
    <s v="OLALEYE, OLAYEMI"/>
    <s v="NPDC"/>
    <x v="0"/>
    <s v="OPEX"/>
    <s v="NON SAL"/>
    <s v="N/A"/>
    <s v="N/A"/>
    <s v="N/A"/>
    <s v="P233 Facilities Maintenance - Gas"/>
    <s v="S7200 Services"/>
    <s v="A2140 Facilities Maintenance"/>
    <n v="0.0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TG.FAC.724FP"/>
    <s v="PAW UTOROGU G/P FACIL PREV. MTC         "/>
    <s v="O.NG.PAW.UTG.FAC.724FP"/>
    <s v="PAW UTOROGU G/P FACIL PREV. MTC         "/>
    <s v="IRETI OMOTOSO"/>
    <s v="PRODUCTION"/>
    <n v="413003"/>
    <n v="4130"/>
    <s v="GAS"/>
    <s v="BASE JV"/>
    <s v="PRODUCTION"/>
    <s v="PRODUCTION"/>
    <x v="6"/>
    <s v="Asset Management Integration Lead"/>
    <s v="OLALEYE, OLAYEMI"/>
    <s v="NPDC"/>
    <x v="0"/>
    <s v="OPEX"/>
    <s v="NON SAL"/>
    <s v="N/A"/>
    <s v="N/A"/>
    <s v="N/A"/>
    <s v="P233 Facilities Maintenance - Gas"/>
    <s v="S7200 Services"/>
    <s v="A2140 Facilities Maintenance"/>
    <n v="0.0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WF.FAC.71300"/>
    <s v="PAW UGHW F/S FACIL OPERATIONS           "/>
    <s v="O.NG.PAW.UWF.FAC.71300"/>
    <s v="PAW UGHW F/S FACIL OPERATIONS           "/>
    <s v="IRETI OMOTOSO"/>
    <s v="PRODUCTION"/>
    <n v="413001"/>
    <n v="4130"/>
    <s v="OF-MTCE"/>
    <s v="BASE JV"/>
    <s v="PRODUCTION"/>
    <s v="PRODUCTION"/>
    <x v="6"/>
    <s v="Asset Management Integration Lead"/>
    <s v="OLALEYE, OLAYEMI"/>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WF.FAC.724FP"/>
    <s v="PAW UGHW F/S FACIL PREV. MTC            "/>
    <s v="O.NG.PAW.UWF.FAC.724FP"/>
    <s v="PAW UGHW F/S FACIL PREV. MTC            "/>
    <s v="IRETI OMOTOSO"/>
    <s v="PRODUCTION"/>
    <n v="413001"/>
    <n v="4130"/>
    <s v="OF-MTCE"/>
    <s v="BASE JV"/>
    <s v="PRODUCTION"/>
    <s v="PRODUCTION"/>
    <x v="6"/>
    <s v="Asset Management Integration Lead"/>
    <s v="OLALEYE, OLAYEMI"/>
    <s v="NPDC"/>
    <x v="0"/>
    <s v="OPEX"/>
    <s v="NON SAL"/>
    <s v="N/A"/>
    <s v="N/A"/>
    <s v="N/A"/>
    <s v="P233 Facilities Maintenance"/>
    <s v="S7200 Services"/>
    <s v="A2140 Facilities Maintenance"/>
    <n v="0.02"/>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ZC.FAC.724FC"/>
    <s v="PAW UZERE C/S FACIL CORR. MTC           "/>
    <s v="O.NG.PAW.UZC.FAC.724FC"/>
    <s v="PAW UZERE C/S FACIL CORR. MTC           "/>
    <s v="IRETI OMOTOSO"/>
    <s v="PRODUCTION"/>
    <n v="413001"/>
    <n v="4130"/>
    <s v="OF-MTCE"/>
    <s v="BASE JV"/>
    <s v="PRODUCTION"/>
    <s v="PRODUCTION"/>
    <x v="6"/>
    <s v="Asset Management Integration Lead"/>
    <s v="OLALEYE, OLAYEMI"/>
    <s v="NPDC"/>
    <x v="0"/>
    <s v="OPEX"/>
    <s v="NON SAL"/>
    <s v="N/A"/>
    <s v="N/A"/>
    <s v="N/A"/>
    <s v="P233 Facilities Maintenance"/>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UZF.FAC.71300"/>
    <s v="PAW UZERE F/S FACIL OPERATIONS"/>
    <s v="O.NG.PAW.UZF.FAC.71300"/>
    <s v="PAW UZERE F/S FACIL OPERATIONS"/>
    <s v="IRETI OMOTOSO"/>
    <s v="PRODUCTION"/>
    <n v="413001"/>
    <n v="4130"/>
    <s v="OF-MTCE"/>
    <s v="BASE JV"/>
    <s v="PRODUCTION"/>
    <s v="PRODUCTION"/>
    <x v="6"/>
    <s v="Asset Management Integration Lead"/>
    <s v="OLALEYE, OLAYEMI"/>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W.VWF.FAC.71300"/>
    <s v="PAW EVWRENI F/S FACIL OPERATIONS"/>
    <s v="O.NG.PAW.VWF.FAC.71300"/>
    <s v="PAW EVWRENI F/S FACIL OPERATIONS"/>
    <s v="IRETI OMOTOSO"/>
    <s v="PRODUCTION"/>
    <n v="413001"/>
    <n v="4130"/>
    <s v="OF-MTCE"/>
    <s v="BASE JV"/>
    <s v="PRODUCTION"/>
    <s v="PRODUCTION"/>
    <x v="6"/>
    <s v="Asset Management Integration Lead"/>
    <s v="OLALEYE, OLAYEMI"/>
    <s v="NPDC"/>
    <x v="0"/>
    <s v="OPEX"/>
    <s v="NON SAL"/>
    <s v="N/A"/>
    <s v="N/A"/>
    <s v="N/A"/>
    <s v="P231 Production Operation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ETF.FAC.71300"/>
    <s v="PCW ESTUARY F/S FACIL OPERATIONS"/>
    <s v="O.NG.PBW.FAC.71300C"/>
    <s v="NORTHERN SWAMP (PWB) OIL FACILITIES OPERATIONS (INDIRECT PRODUCTION &amp; FIELD OVERHEAD – OIL (LOGISTICS/LAND TRANSPORT)"/>
    <s v="IRETI OMOTOSO"/>
    <s v="PRODUCTION"/>
    <n v="413001"/>
    <n v="4130"/>
    <s v="OF-MTCE"/>
    <s v="BASE JV"/>
    <s v="PRODUCTION"/>
    <s v="PRODUCTION"/>
    <x v="6"/>
    <s v="Asset Management Integration Lead"/>
    <s v="COOKEY, GABRIEL"/>
    <s v="RICHARD.ITENE@SHELL.COM"/>
    <x v="0"/>
    <s v="OPEX"/>
    <s v="NON SAL"/>
    <s v="N/A"/>
    <s v="N/A"/>
    <s v="N_FORC_WS1_G01"/>
    <s v="P231 Production Operations"/>
    <s v="S7200 Services"/>
    <s v="A2110 Production Operations"/>
    <n v="1819045.5599999998"/>
    <n v="1469340.8599999999"/>
    <n v="159417224.479408"/>
    <n v="1715297.8959999999"/>
    <n v="2237977.3205226492"/>
    <n v="162181173.979408"/>
    <n v="1282022.8959999999"/>
    <n v="1813764.4500308458"/>
    <n v="-424212.87049180339"/>
    <m/>
    <n v="0"/>
    <n v="0"/>
    <n v="0"/>
    <n v="0"/>
    <n v="0"/>
    <n v="0"/>
    <s v="Oil &amp; gas measurement, Measurement and test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6498.1100435541"/>
    <n v="186498.1100435541"/>
    <n v="186498.1100435541"/>
    <n v="186498.1100435541"/>
    <n v="186498.1100435541"/>
    <n v="186498.1100435541"/>
    <n v="186498.1100435541"/>
    <n v="186498.1100435541"/>
    <n v="186498.1100435541"/>
    <n v="186498.1100435541"/>
    <n v="186498.1100435541"/>
    <n v="186498.1100435541"/>
    <n v="2237977.3205226492"/>
    <n v="671393.19615679479"/>
  </r>
  <r>
    <s v="O.NG.PCW.YOC.FAC.71300"/>
    <s v="PCW YOKRI COMPRESSOR OPERATIONS"/>
    <s v="O.NG.PBW.FAC.71300C"/>
    <s v="NORTHERN SWAMP (PWB) OIL FACILITIES OPERATIONS (INDIRECT PRODUCTION &amp; FIELD OVERHEAD – OIL (LOGISTICS/LAND TRANSPORT)"/>
    <s v="IRETI OMOTOSO"/>
    <s v="PRODUCTION"/>
    <n v="413001"/>
    <n v="4130"/>
    <s v="OF-MTCE"/>
    <s v="BASE JV"/>
    <s v="PRODUCTION"/>
    <s v="PRODUCTION"/>
    <x v="6"/>
    <s v="Asset Management Integration Lead"/>
    <s v="COOKEY, GABRIEL"/>
    <s v="RICHARD.ITENE@SHELL.COM"/>
    <x v="0"/>
    <s v="OPEX"/>
    <s v="NON SAL"/>
    <s v="N/A"/>
    <s v="N/A"/>
    <s v="N_FORC_WS1_G01"/>
    <s v="P231 Production Operations"/>
    <s v="S7200 Services"/>
    <s v="A2110 Production Operations"/>
    <n v="105594.7"/>
    <n v="79387.48"/>
    <n v="41430583.519999996"/>
    <n v="236222"/>
    <n v="372059.97875409835"/>
    <n v="41430583.519999996"/>
    <n v="236222"/>
    <n v="372059.97875409835"/>
    <n v="0"/>
    <m/>
    <n v="0"/>
    <n v="0"/>
    <n v="0"/>
    <n v="0"/>
    <n v="0"/>
    <n v="0"/>
    <s v=" Grass Cutting at Yokri Flow &amp; Compressor Station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1004.998229508194"/>
    <n v="31004.998229508194"/>
    <n v="31004.998229508194"/>
    <n v="31004.998229508194"/>
    <n v="31004.998229508194"/>
    <n v="31004.998229508194"/>
    <n v="31004.998229508194"/>
    <n v="31004.998229508194"/>
    <n v="31004.998229508194"/>
    <n v="31004.998229508194"/>
    <n v="31004.998229508194"/>
    <n v="31004.998229508194"/>
    <n v="372059.97875409829"/>
    <n v="111617.99362622951"/>
  </r>
  <r>
    <s v="O.NG.PBW.ECF.FAC.724FC"/>
    <s v="PBW ESCRAVOS BEACH F/S FACIL CORR. MTC"/>
    <s v="O.NG.PBW.FAC.724EFC"/>
    <s v="PBW ESCRAVOS BEACH F/S FACIL CORR. MTC (PRODUCTION MAINTENANCE – OIL (ONSHORE))"/>
    <s v="IRETI OMOTOSO"/>
    <s v="PRODUCTION"/>
    <n v="413001"/>
    <n v="4130"/>
    <s v="OF-MTCE"/>
    <s v="BASE JV"/>
    <s v="PRODUCTION"/>
    <s v="PRODUCTION"/>
    <x v="6"/>
    <s v="Asset Management Integration Lead"/>
    <s v="COOKEY, GABRIEL"/>
    <s v="RICHARD.ITENE@SHELL.COM"/>
    <x v="0"/>
    <s v="OPEX"/>
    <s v="NON SAL"/>
    <s v="N/A"/>
    <s v="N/A"/>
    <s v="N_ESCB_WS1_N02"/>
    <s v="P233 Facilities Maintenance"/>
    <s v="S7200 Services"/>
    <s v="A2140 Facilities Maintenance"/>
    <n v="18609.899999999998"/>
    <n v="19162.38"/>
    <n v="8639881.2153855823"/>
    <n v="73791.562090000007"/>
    <n v="102119.04148470683"/>
    <n v="8639881.2153855842"/>
    <n v="73791.562090000007"/>
    <n v="102119.04148470683"/>
    <n v="0"/>
    <m/>
    <n v="0"/>
    <n v="0"/>
    <n v="0"/>
    <n v="0"/>
    <n v="0"/>
    <n v="0"/>
    <s v="Corrective maintenance activities on Field instruments, USM,  inplot-pi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509.9201237255693"/>
    <n v="8509.9201237255693"/>
    <n v="8509.9201237255693"/>
    <n v="8509.9201237255693"/>
    <n v="8509.9201237255693"/>
    <n v="8509.9201237255693"/>
    <n v="8509.9201237255693"/>
    <n v="8509.9201237255693"/>
    <n v="8509.9201237255693"/>
    <n v="8509.9201237255693"/>
    <n v="8509.9201237255693"/>
    <n v="8509.9201237255693"/>
    <n v="102119.04148470686"/>
    <n v="30635.712445412049"/>
  </r>
  <r>
    <s v="O.NG.PAE.OUF.FAC.71301_1"/>
    <s v="CRUDE OIL THEFT MONITORING (NCTL)"/>
    <n v="108967"/>
    <s v="CRUDE OIL THEFT MONITORING              "/>
    <s v="IRETI OMOTOSO"/>
    <s v="PRODUCTION"/>
    <n v="412002"/>
    <n v="4120"/>
    <s v="OF-MTCE"/>
    <s v="BASE JV"/>
    <s v="PRODUCTION"/>
    <s v="PRODUCTION"/>
    <x v="0"/>
    <s v="_x0009_Head, Right of Way Management "/>
    <s v="AGUEGBOH, OBIORA"/>
    <s v="CYPRIANA.WILKEY@SHELL.COM"/>
    <x v="0"/>
    <s v="OPEX"/>
    <s v="NON SAL"/>
    <s v="N/A"/>
    <s v="N/A"/>
    <s v="N/A"/>
    <s v="P231 Production Operations"/>
    <s v="S7200 Services"/>
    <s v="A2340 Overhead"/>
    <n v="0"/>
    <n v="0"/>
    <n v="178118460.22508964"/>
    <n v="1660930.2899999998"/>
    <n v="2244925.2415576708"/>
    <n v="132268860.23"/>
    <n v="1315330.29"/>
    <n v="1748998.6841967213"/>
    <n v="-495926.55736094946"/>
    <s v="REDUCED SCOPE: DROP IN NUMBER OF OVERFLIGHTS"/>
    <n v="0"/>
    <n v="0"/>
    <n v="0"/>
    <n v="0"/>
    <n v="0"/>
    <n v="0"/>
    <s v=" Crude Theft Manpower For Helicopter Overfly Analysis-Rate Per Head @ N472,178.00 Ea x 2 Pp x 3 mths;  - TOTAL NGN 2,833,068.00 .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7077.10346313921"/>
    <n v="187077.10346313921"/>
    <n v="187077.10346313921"/>
    <n v="187077.10346313921"/>
    <n v="187077.10346313921"/>
    <n v="187077.10346313921"/>
    <n v="187077.10346313921"/>
    <n v="187077.10346313921"/>
    <n v="187077.10346313921"/>
    <n v="187077.10346313921"/>
    <n v="187077.10346313921"/>
    <n v="187077.10346313921"/>
    <n v="2244925.2415576703"/>
    <n v="673477.57246730116"/>
  </r>
  <r>
    <s v="O.NG.PBW.ECF.FAC.724FP"/>
    <s v="PBW ESCRAVOS BEACH F/S FACIL PREV. MTC"/>
    <s v="O.NG.PBW.FAC.724EFP"/>
    <s v="PBW ESCRAVOS BEACH F/S FACIL PREV. MTC (PRODUCTION MAINTENANCE – OIL (ONSHORE))"/>
    <s v="IRETI OMOTOSO"/>
    <s v="PRODUCTION"/>
    <n v="413001"/>
    <n v="4130"/>
    <s v="OF-MTCE"/>
    <s v="BASE JV"/>
    <s v="PRODUCTION"/>
    <s v="PRODUCTION"/>
    <x v="6"/>
    <s v="Asset Management Integration Lead"/>
    <s v="COOKEY, GABRIEL"/>
    <s v="RACHEAL.ORUEKPETI@SHELL.COM"/>
    <x v="0"/>
    <s v="OPEX"/>
    <s v="NON SAL"/>
    <s v="N/A"/>
    <s v="N/A"/>
    <s v="N_ESCB_WS1_N02"/>
    <s v="P233 Facilities Maintenance"/>
    <s v="S7200 Services"/>
    <s v="A2140 Facilities Maintenance"/>
    <n v="116759.77999999998"/>
    <n v="109882.98"/>
    <n v="1800000"/>
    <n v="312829.48"/>
    <n v="318731.11934426229"/>
    <n v="1800000"/>
    <n v="318899.76999999996"/>
    <n v="324801.40934426227"/>
    <n v="6070.289999999979"/>
    <m/>
    <n v="0"/>
    <n v="0"/>
    <n v="0"/>
    <n v="0"/>
    <n v="0"/>
    <n v="0"/>
    <s v="24 monthly Logic Panel Overhaul (instrument intervention and Logic panel overhaul)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560.926612021856"/>
    <n v="26560.926612021856"/>
    <n v="26560.926612021856"/>
    <n v="26560.926612021856"/>
    <n v="26560.926612021856"/>
    <n v="26560.926612021856"/>
    <n v="26560.926612021856"/>
    <n v="26560.926612021856"/>
    <n v="26560.926612021856"/>
    <n v="26560.926612021856"/>
    <n v="26560.926612021856"/>
    <n v="26560.926612021856"/>
    <n v="318731.11934426235"/>
    <n v="95619.335803278678"/>
  </r>
  <r>
    <s v="O.NG.PAE.OUF.FAC.71301"/>
    <s v="PAE OGUTA F/S FACILITIES OPERATIONS"/>
    <s v="O.NG.PAE.OUF.FAC.71301"/>
    <s v="PAE OGUTA F/S FACILITIES OPERATIONS"/>
    <s v="IRETI OMOTOSO"/>
    <s v="PRODUCTION"/>
    <n v="412001"/>
    <n v="4120"/>
    <s v="OF-MTCE"/>
    <s v="BASE JV"/>
    <s v="PRODUCTION"/>
    <s v="PRODUCTION"/>
    <x v="1"/>
    <s v="Asset Management Integration Lead"/>
    <s v="ADEDIRAN, ADEWALE"/>
    <s v="EFE.IGWE@SHELL.COM"/>
    <x v="0"/>
    <s v="OPEX"/>
    <s v="NON SAL"/>
    <s v="N/A"/>
    <s v="N/A"/>
    <s v="N_OGUT_ENV_N01"/>
    <s v="P231 Production Operations"/>
    <s v="S7200 Services"/>
    <s v="A2110 Production Operations"/>
    <n v="0"/>
    <n v="0"/>
    <n v="2400000"/>
    <n v="0"/>
    <n v="7868.8524590163934"/>
    <n v="2400000"/>
    <n v="0"/>
    <n v="7868.8524590163934"/>
    <n v="0"/>
    <m/>
    <n v="2400000"/>
    <n v="0"/>
    <n v="7868.8524590163934"/>
    <n v="2488034.5875376454"/>
    <n v="0"/>
    <n v="8157.4904509430999"/>
    <s v="Waste Management -Hazadous waste treatment (oily rag). Assumption based on historical trend, disposing oily rags charged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5.7377049180327"/>
    <n v="655.7377049180327"/>
    <n v="655.7377049180327"/>
    <n v="655.7377049180327"/>
    <n v="655.7377049180327"/>
    <n v="655.7377049180327"/>
    <n v="655.7377049180327"/>
    <n v="655.7377049180327"/>
    <n v="655.7377049180327"/>
    <n v="655.7377049180327"/>
    <n v="655.7377049180327"/>
    <n v="655.7377049180327"/>
    <n v="7868.8524590163906"/>
    <n v="2360.655737704918"/>
  </r>
  <r>
    <s v="O.NG.PBW.OTF.FAC.724FC"/>
    <s v="PBW OTUMARA F/S FACIL CORR. MTC"/>
    <s v="O.NG.PBW.FAC.724OTFC"/>
    <s v="PBW OTUMARA F/S FACIL CORR. MTC (PRODUCTION MAINTENANCE – OIL (ONSHORE))"/>
    <s v="IRETI OMOTOSO"/>
    <s v="PRODUCTION"/>
    <n v="413001"/>
    <n v="4130"/>
    <s v="OF-MTCE"/>
    <s v="BASE JV"/>
    <s v="PRODUCTION"/>
    <s v="PRODUCTION"/>
    <x v="6"/>
    <s v="Asset Management Integration Lead"/>
    <s v="COOKEY, GABRIEL"/>
    <s v="RACHEAL.ORUEKPETI@SHELL.COM"/>
    <x v="0"/>
    <s v="OPEX"/>
    <s v="NON SAL"/>
    <s v="N/A"/>
    <s v="N/A"/>
    <s v="N_OTUM_WS1_N02"/>
    <s v="P233 Facilities Maintenance"/>
    <s v="S7200 Services"/>
    <s v="A2140 Facilities Maintenance"/>
    <n v="37277.049999999996"/>
    <n v="136105.99000000002"/>
    <n v="25275706.49796075"/>
    <n v="92248.521354264012"/>
    <n v="175119.69020003697"/>
    <n v="25275706.49796075"/>
    <n v="92248.521354264012"/>
    <n v="175119.69020003697"/>
    <n v="0"/>
    <m/>
    <n v="0"/>
    <n v="0"/>
    <n v="0"/>
    <n v="0"/>
    <n v="0"/>
    <n v="0"/>
    <s v="Corrective maintenance activities on Field instruments, USM,  inplot-pi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593.307516669747"/>
    <n v="14593.307516669747"/>
    <n v="14593.307516669747"/>
    <n v="14593.307516669747"/>
    <n v="14593.307516669747"/>
    <n v="14593.307516669747"/>
    <n v="14593.307516669747"/>
    <n v="14593.307516669747"/>
    <n v="14593.307516669747"/>
    <n v="14593.307516669747"/>
    <n v="14593.307516669747"/>
    <n v="14593.307516669747"/>
    <n v="175119.69020003694"/>
    <n v="52535.907060011094"/>
  </r>
  <r>
    <s v="O.NG.PBW.OTF.FAC.724FP"/>
    <s v="PBW OTUMARA F/S FACIL PREV. MTC"/>
    <s v="O.NG.PBW.FAC.724OTFP"/>
    <s v="PBW OTUMARA F/S FACIL PREV. MTC (PRODUCTION MAINTENANCE – OIL (ONSHORE))"/>
    <s v="IRETI OMOTOSO"/>
    <s v="PRODUCTION"/>
    <n v="413001"/>
    <n v="4130"/>
    <s v="OF-MTCE"/>
    <s v="BASE JV"/>
    <s v="PRODUCTION"/>
    <s v="PRODUCTION"/>
    <x v="6"/>
    <s v="Asset Management Integration Lead"/>
    <s v="COOKEY, GABRIEL"/>
    <s v="RACHEAL.ORUEKPETI@SHELL.COM"/>
    <x v="0"/>
    <s v="OPEX"/>
    <s v="NON SAL"/>
    <s v="N/A"/>
    <s v="N/A"/>
    <s v="N_OTUM_WS1_N02"/>
    <s v="P233 Facilities Maintenance"/>
    <s v="S7200 Services"/>
    <s v="A2140 Facilities Maintenance"/>
    <n v="180502.41"/>
    <n v="216461.56000000003"/>
    <n v="16612460"/>
    <n v="423275.45"/>
    <n v="477742.53196721314"/>
    <n v="9902460"/>
    <n v="390275.45"/>
    <n v="422742.53196721314"/>
    <n v="-55000"/>
    <m/>
    <n v="0"/>
    <n v="0"/>
    <n v="0"/>
    <n v="0"/>
    <n v="0"/>
    <n v="0"/>
    <s v="Otumara Solar 4k Turbine Inspection_x000a_2FSR  for 7 days @ F$2,442 each per day =F$34,188 (NG01010158)_x000a_Solar 4k Turbine Spares @F$30,000 &amp; Other Logistics F$ 10,000_x000a_Purchase of F/Gas Injectors one set (21pc) F$3,859.61_x000a_Solar fleet mgt. Annual fee :F$151,524"/>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9811.877663934429"/>
    <n v="39811.877663934429"/>
    <n v="39811.877663934429"/>
    <n v="39811.877663934429"/>
    <n v="39811.877663934429"/>
    <n v="39811.877663934429"/>
    <n v="39811.877663934429"/>
    <n v="39811.877663934429"/>
    <n v="39811.877663934429"/>
    <n v="39811.877663934429"/>
    <n v="39811.877663934429"/>
    <n v="39811.877663934429"/>
    <n v="477742.53196721314"/>
    <n v="143322.75959016394"/>
  </r>
  <r>
    <s v="O.NG.PBW.OTF.FLO.724FP"/>
    <s v="PBW OTUMARA F/S FLOWL PREV. MTC"/>
    <s v="O.NG.PBW.FAC.724OTFP"/>
    <s v="PBW OTUMARA F/S FACIL PREV. MTC (PRODUCTION MAINTENANCE – OIL (ONSHORE))"/>
    <s v="IRETI OMOTOSO"/>
    <s v="PRODUCTION"/>
    <n v="413001"/>
    <n v="4130"/>
    <s v="OF-MTCE"/>
    <s v="BASE JV"/>
    <s v="PRODUCTION"/>
    <s v="PRODUCTION"/>
    <x v="6"/>
    <s v="Asset Management Integration Lead"/>
    <s v="COOKEY, GABRIEL"/>
    <s v="RACHEAL.ORUEKPETI@SHELL.COM"/>
    <x v="0"/>
    <s v="OPEX"/>
    <s v="NON SAL"/>
    <s v="N/A"/>
    <s v="N/A"/>
    <s v="N/A"/>
    <s v="P233 Facilities Maintenance"/>
    <s v="S7200 Services"/>
    <s v="A2140 Facilities Maintenance"/>
    <n v="36758.910000000003"/>
    <n v="524.97"/>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SHF.FAC.724FP"/>
    <s v="PBW SAGHARA F/S FACIL PREV. MTC"/>
    <s v="O.NG.PBW.FAC.724SGFP"/>
    <s v="PBW SAGHARA F/S FACIL PREV. MTC (PRODUCTION MAINTENANCE – OIL (ONSHORE))"/>
    <s v="IRETI OMOTOSO"/>
    <s v="PRODUCTION"/>
    <n v="413001"/>
    <n v="4130"/>
    <s v="OF-MTCE"/>
    <s v="BASE JV"/>
    <s v="PRODUCTION"/>
    <s v="PRODUCTION"/>
    <x v="6"/>
    <s v="Asset Management Integration Lead"/>
    <s v="COOKEY, GABRIEL"/>
    <s v="RACHEAL.ORUEKPETI@SHELL.COM"/>
    <x v="0"/>
    <s v="OPEX"/>
    <s v="NON SAL"/>
    <s v="N/A"/>
    <s v="N/A"/>
    <s v="N_SAGR_WS1_N02"/>
    <s v="P233 Facilities Maintenance"/>
    <s v="S7200 Services"/>
    <s v="A2140 Facilities Maintenance"/>
    <n v="2016.140000000001"/>
    <n v="2757.06"/>
    <n v="0"/>
    <n v="31500"/>
    <n v="31500"/>
    <n v="0"/>
    <n v="31500"/>
    <n v="31500"/>
    <n v="0"/>
    <m/>
    <n v="0"/>
    <n v="31500"/>
    <n v="31500"/>
    <n v="0"/>
    <n v="29116.754949676459"/>
    <n v="29116.754949676459"/>
    <s v="PROCESS VALVE INTEGRITY INSPECTIONS (6-MONTHLY)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25"/>
    <n v="2625"/>
    <n v="2625"/>
    <n v="2625"/>
    <n v="2625"/>
    <n v="2625"/>
    <n v="2625"/>
    <n v="2625"/>
    <n v="2625"/>
    <n v="2625"/>
    <n v="2625"/>
    <n v="2625"/>
    <n v="31500"/>
    <n v="9450"/>
  </r>
  <r>
    <s v="O.NG.PBW.SHF.FLO.724FP"/>
    <s v="PBW SAGHARA F/S FLOWL PREV. MTC"/>
    <s v="O.NG.PBW.FAC.724SGFP"/>
    <s v="PBW SAGHARA F/S FACIL PREV. MTC (PRODUCTION MAINTENANCE – OIL (ONSHORE))"/>
    <s v="IRETI OMOTOSO"/>
    <s v="PRODUCTION"/>
    <n v="413001"/>
    <n v="4130"/>
    <s v="OF-MTCE"/>
    <s v="BASE JV"/>
    <s v="PRODUCTION"/>
    <s v="PRODUCTION"/>
    <x v="6"/>
    <s v="Asset Management Integration Lead"/>
    <s v="COOKEY, GABRIEL"/>
    <s v="RACHEAL.ORUEKPETI@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F.FAC.71300"/>
    <s v="PBE SOKU F/S FACIL OPERATIONS"/>
    <s v="O.NG.PCE.FAC.71300"/>
    <s v="EASTERN SWAMP (PEC) OIL FACILITIES OPERATIONS "/>
    <s v="IRETI OMOTOSO"/>
    <s v="PRODUCTION"/>
    <n v="413001"/>
    <n v="4130"/>
    <s v="OF-MTCE"/>
    <s v="BASE JV"/>
    <s v="PRODUCTION"/>
    <s v="PRODUCTION"/>
    <x v="5"/>
    <s v="Asset Management Integration Lead"/>
    <s v="AZUBUIKE, JOHN"/>
    <s v="A.MEGBUWE@SHELL.COM"/>
    <x v="0"/>
    <s v="OPEX"/>
    <s v="NON SAL"/>
    <s v="N/A"/>
    <s v="N/A"/>
    <s v="N_SOKU_ES1_G01"/>
    <s v="P231 Production Operations"/>
    <s v="S7200 Services"/>
    <s v="A2110 Production Operations"/>
    <n v="431229.73"/>
    <n v="450179.44"/>
    <n v="142380000"/>
    <n v="363705.2"/>
    <n v="830524.87213114754"/>
    <n v="142380000"/>
    <n v="363705.2"/>
    <n v="830524.87213114754"/>
    <n v="0"/>
    <m/>
    <n v="202087088.5"/>
    <n v="423213.2"/>
    <n v="1085793.8180327869"/>
    <n v="205538304.34529808"/>
    <n v="402371.82039106562"/>
    <n v="1076267.9002117151"/>
    <s v="Mysella Oil required for the servicing Engines 2.5 drums/Mont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9210.406010928957"/>
    <n v="69210.406010928957"/>
    <n v="69210.406010928957"/>
    <n v="69210.406010928957"/>
    <n v="69210.406010928957"/>
    <n v="69210.406010928957"/>
    <n v="69210.406010928957"/>
    <n v="69210.406010928957"/>
    <n v="69210.406010928957"/>
    <n v="69210.406010928957"/>
    <n v="69210.406010928957"/>
    <n v="69210.406010928957"/>
    <n v="830524.87213114731"/>
    <n v="249157.46163934426"/>
  </r>
  <r>
    <s v="O.NG.PBE.SUU.HEL.71300"/>
    <s v="PBE.SUPPORT HELIPAD OPERATIONS"/>
    <s v="O.NG.PCE.FAC.71300"/>
    <s v="EASTERN SWAMP (PEC) OIL FACILITIES OPERATIONS "/>
    <s v="IRETI OMOTOSO"/>
    <s v="PRODUCTION"/>
    <n v="413001"/>
    <n v="4130"/>
    <s v="OF-MTCE"/>
    <s v="BASE JV"/>
    <s v="PRODUCTION"/>
    <s v="PRODUCTION"/>
    <x v="5"/>
    <s v="Asset Management Integration Lead"/>
    <s v="AZUBUIKE, JOHN"/>
    <s v="A.MEGBUWE@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ALF.FAC.71300"/>
    <s v="PCE ALAKIRI F/S FACIL OPERATIONS"/>
    <s v="O.NG.PCE.FAC.71300"/>
    <s v="EASTERN SWAMP (PEC) OIL FACILITIES OPERATIONS "/>
    <s v="IRETI OMOTOSO"/>
    <s v="PRODUCTION"/>
    <n v="413001"/>
    <n v="4130"/>
    <s v="OF-MTCE"/>
    <s v="BASE JV"/>
    <s v="PRODUCTION"/>
    <s v="PRODUCTION"/>
    <x v="5"/>
    <s v="Asset Management Integration Lead"/>
    <s v="AZUBUIKE, JOHN"/>
    <s v="A.MEGBUW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AOF.FAC.71300"/>
    <s v="PCE AWOBA F/S FACIL OPERATIONS"/>
    <s v="O.NG.PCE.FAC.71300"/>
    <s v="EASTERN SWAMP (PEC) OIL FACILITIES OPERATIONS "/>
    <s v="IRETI OMOTOSO"/>
    <s v="PRODUCTION"/>
    <n v="413001"/>
    <n v="4130"/>
    <s v="OF-MTCE"/>
    <s v="BASE JV"/>
    <s v="PRODUCTION"/>
    <s v="PRODUCTION"/>
    <x v="5"/>
    <s v="Asset Management Integration Lead"/>
    <s v="AZUBUIKE, JOHN"/>
    <s v="A.MEGBUW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GF.FAC.71300"/>
    <s v="PCE BUGUMA F/S FACILITIES OPERATIONS"/>
    <s v="O.NG.PCE.FAC.71300"/>
    <s v="EASTERN SWAMP (PEC) OIL FACILITIES OPERATIONS "/>
    <s v="IRETI OMOTOSO"/>
    <s v="PRODUCTION"/>
    <n v="413001"/>
    <n v="4130"/>
    <s v="OF-MTCE"/>
    <s v="BASE JV"/>
    <s v="PRODUCTION"/>
    <s v="PRODUCTION"/>
    <x v="5"/>
    <s v="Asset Management Integration Lead"/>
    <s v="AZUBUIKE, JOHN"/>
    <s v="A.MEGBUWE@SHELL.COM"/>
    <x v="0"/>
    <s v="OPEX"/>
    <s v="NON SAL"/>
    <s v="N/A"/>
    <s v="N/A"/>
    <s v="N/A"/>
    <s v="P231 Production Operations"/>
    <s v="S7200 Services"/>
    <s v="A2110 Production Operations"/>
    <n v="0"/>
    <n v="6719.7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NF.FAC.71300"/>
    <s v="PCE BONNY F/S FACILITIES OPERATIONS"/>
    <s v="O.NG.PCE.FAC.71300"/>
    <s v="EASTERN SWAMP (PEC) OIL FACILITIES OPERATIONS "/>
    <s v="IRETI OMOTOSO"/>
    <s v="PRODUCTION"/>
    <n v="413001"/>
    <n v="4130"/>
    <s v="OF-MTCE"/>
    <s v="BASE JV"/>
    <s v="PRODUCTION"/>
    <s v="PRODUCTION"/>
    <x v="5"/>
    <s v="Asset Management Integration Lead"/>
    <s v="AZUBUIKE, JOHN"/>
    <s v="A.MEGBUWE@SHELL.COM"/>
    <x v="0"/>
    <s v="OPEX"/>
    <s v="NON SAL"/>
    <s v="N/A"/>
    <s v="N/A"/>
    <s v="N_BONN_ES1_G01"/>
    <s v="P231 Production Operations"/>
    <s v="S7200 Services"/>
    <s v="A2110 Production Operations"/>
    <n v="824410.96000000008"/>
    <n v="198992.46000000005"/>
    <n v="59707088.5"/>
    <n v="59508"/>
    <n v="255268.94590163935"/>
    <n v="59707088.5"/>
    <n v="59508"/>
    <n v="255268.94590163935"/>
    <n v="0"/>
    <m/>
    <n v="0"/>
    <n v="0"/>
    <n v="0"/>
    <n v="0"/>
    <n v="0"/>
    <n v="0"/>
    <s v="Provision of Fire Extingushers servicing and Replaceme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272.412158469946"/>
    <n v="21272.412158469946"/>
    <n v="21272.412158469946"/>
    <n v="21272.412158469946"/>
    <n v="21272.412158469946"/>
    <n v="21272.412158469946"/>
    <n v="21272.412158469946"/>
    <n v="21272.412158469946"/>
    <n v="21272.412158469946"/>
    <n v="21272.412158469946"/>
    <n v="21272.412158469946"/>
    <n v="21272.412158469946"/>
    <n v="255268.94590163941"/>
    <n v="76580.6837704918"/>
  </r>
  <r>
    <s v="O.NG.PCE.C1F.FAC.71300"/>
    <s v="PCE CAW. CHANNEL 1 F/S FACIL OPERATIONS"/>
    <s v="O.NG.PCE.FAC.71300"/>
    <s v="EASTERN SWAMP (PEC) OIL FACILITIES OPERATIONS "/>
    <s v="IRETI OMOTOSO"/>
    <s v="PRODUCTION"/>
    <n v="413001"/>
    <n v="4130"/>
    <s v="OF-MTCE"/>
    <s v="BASE JV"/>
    <s v="PRODUCTION"/>
    <s v="PRODUCTION"/>
    <x v="5"/>
    <s v="Asset Management Integration Lead"/>
    <s v="AZUBUIKE, JOHN"/>
    <s v="A.MEGBUWE@SHELL.COM"/>
    <x v="0"/>
    <s v="OPEX"/>
    <s v="NON SAL"/>
    <s v="N/A"/>
    <s v="N/A"/>
    <s v="N/A"/>
    <s v="P231 Production Operations"/>
    <s v="S7200 Services"/>
    <s v="A2110 Production Operations"/>
    <n v="-7436.66"/>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2F.FAC.71300"/>
    <s v="PCE CAW. CHANNEL 2 F/S FACIL OPERATIONS"/>
    <s v="O.NG.PCE.FAC.71300"/>
    <s v="EASTERN SWAMP (PEC) OIL FACILITIES OPERATIONS "/>
    <s v="IRETI OMOTOSO"/>
    <s v="PRODUCTION"/>
    <n v="413001"/>
    <n v="4130"/>
    <s v="OF-MTCE"/>
    <s v="BASE JV"/>
    <s v="PRODUCTION"/>
    <s v="PRODUCTION"/>
    <x v="5"/>
    <s v="Asset Management Integration Lead"/>
    <s v="AZUBUIKE, JOHN"/>
    <s v="A.MEGBUWE@SHELL.COM"/>
    <x v="0"/>
    <s v="OPEX"/>
    <s v="NON SAL"/>
    <s v="N/A"/>
    <s v="N/A"/>
    <s v="N/A"/>
    <s v="P231 Production Operations"/>
    <s v="S7200 Services"/>
    <s v="A2110 Production Operations"/>
    <n v="-17.88"/>
    <n v="12065.71"/>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3F.FAC.71300"/>
    <s v="PCE CAW. CHANNEL 3 F/S FACIL OPERATIONS"/>
    <s v="O.NG.PCE.FAC.71300"/>
    <s v="EASTERN SWAMP (PEC) OIL FACILITIES OPERATIONS "/>
    <s v="IRETI OMOTOSO"/>
    <s v="PRODUCTION"/>
    <n v="413001"/>
    <n v="4130"/>
    <s v="OF-MTCE"/>
    <s v="BASE JV"/>
    <s v="PRODUCTION"/>
    <s v="PRODUCTION"/>
    <x v="5"/>
    <s v="Asset Management Integration Lead"/>
    <s v="AZUBUIKE, JOHN"/>
    <s v="A.MEGBUWE@SHELL.COM"/>
    <x v="0"/>
    <s v="OPEX"/>
    <s v="NON SAL"/>
    <s v="N/A"/>
    <s v="N/A"/>
    <s v="N/A"/>
    <s v="P231 Production Operations"/>
    <s v="S7200 Services"/>
    <s v="A2110 Production Operations"/>
    <n v="215.6"/>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KRF.FAC.71300"/>
    <s v="PCE KRAKRAMA F/S FACIL OPERATIONS"/>
    <s v="O.NG.PCE.FAC.71300"/>
    <s v="EASTERN SWAMP (PEC) OIL FACILITIES OPERATIONS "/>
    <s v="IRETI OMOTOSO"/>
    <s v="PRODUCTION"/>
    <n v="413001"/>
    <n v="4130"/>
    <s v="OF-MTCE"/>
    <s v="BASE JV"/>
    <s v="PRODUCTION"/>
    <s v="PRODUCTION"/>
    <x v="5"/>
    <s v="Asset Management Integration Lead"/>
    <s v="AZUBUIKE, JOHN"/>
    <s v="A.MEGBUW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SUU.HEL.724FP"/>
    <s v="PCE.SUPPORT HELIPAD PREV. MTC"/>
    <s v="O.NG.PCE.FAC.71300"/>
    <s v="EASTERN SWAMP (PEC) OIL FACILITIES OPERATIONS "/>
    <s v="IRETI OMOTOSO"/>
    <s v="PRODUCTION"/>
    <n v="413001"/>
    <n v="4130"/>
    <s v="OF-MTCE"/>
    <s v="BASE JV"/>
    <s v="PRODUCTION"/>
    <s v="PRODUCTION"/>
    <x v="5"/>
    <s v="Asset Management Integration Lead"/>
    <s v="AZUBUIKE, JOHN"/>
    <s v="A.MEGBUWE@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A.FAC.724FC"/>
    <s v="PBE SOKU AGG CORR. MTC                  "/>
    <s v="O.NG.PCE.FAC.724FC"/>
    <s v="EASTERN SWAMP (PEC) OIL FACILITIES CORRECTIVE MAINTENANCE (PRODUCTION MAINTENANCE – OIL (ONSHORE))"/>
    <s v="IRETI OMOTOSO"/>
    <s v="PRODUCTION"/>
    <n v="413003"/>
    <n v="4130"/>
    <s v="OF-MTCE"/>
    <s v="BASE JV"/>
    <s v="PRODUCTION"/>
    <s v="PRODUCTION"/>
    <x v="5"/>
    <s v="Asset Management Integration Lead"/>
    <s v="AZUBUIKE, JOHN"/>
    <s v="CHIBUIKE.ATU@SHELL.COM"/>
    <x v="0"/>
    <s v="OPEX"/>
    <s v="NON SAL"/>
    <s v="N/A"/>
    <s v="N/A"/>
    <s v="N/A"/>
    <s v="P233 Facilities Maintenance - Gas"/>
    <s v="S7200 Services"/>
    <s v="A2140 Facilities Maintenance"/>
    <n v="0.01"/>
    <n v="0"/>
    <n v="0"/>
    <n v="0"/>
    <n v="0"/>
    <n v="0"/>
    <n v="0"/>
    <n v="0"/>
    <n v="0"/>
    <m/>
    <n v="44165456"/>
    <n v="277650"/>
    <n v="422454.77377049177"/>
    <n v="45785492.542655014"/>
    <n v="256643.3971992911"/>
    <n v="406759.76619160263"/>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F.FAC.724FC"/>
    <s v="PBESOKUF/SFACILCORR.MTC"/>
    <s v="O.NG.PCE.FAC.724FC"/>
    <s v="EASTERN SWAMP (PEC) OIL FACILITIES CORRECTIVE MAINTENANCE (PRODUCTION MAINTENANCE – OIL (ONSHORE))"/>
    <s v="IRETI OMOTOSO"/>
    <s v="PRODUCTION"/>
    <n v="413001"/>
    <n v="4130"/>
    <s v="OF-MTCE"/>
    <s v="BASE JV"/>
    <s v="PRODUCTION"/>
    <s v="PRODUCTION"/>
    <x v="5"/>
    <s v="Asset Management Integration Lead"/>
    <s v="AZUBUIKE, JOHN"/>
    <s v="CHIBUIKE.ATU@SHELL.COM"/>
    <x v="0"/>
    <s v="OPEX"/>
    <s v="NON SAL"/>
    <s v="N/A"/>
    <s v="N/A"/>
    <s v="N_SOKU_ES1_G01"/>
    <s v="P233 Facilities Maintenance"/>
    <s v="S7200 Services"/>
    <s v="A2140 Facilities Maintenance"/>
    <n v="21161.05"/>
    <n v="76984.5"/>
    <n v="12888000"/>
    <n v="101900"/>
    <n v="144155.73770491802"/>
    <n v="12888000"/>
    <n v="101900"/>
    <n v="144155.73770491802"/>
    <n v="0"/>
    <m/>
    <n v="0"/>
    <n v="0"/>
    <n v="0"/>
    <n v="0"/>
    <n v="0"/>
    <n v="0"/>
    <s v="Critical spares for repairs of oil facilities Crude pumps packages ( Emsco &amp; Sulzer Pumps MSD 3-6-9-C/7)"/>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012.978142076501"/>
    <n v="12012.978142076501"/>
    <n v="12012.978142076501"/>
    <n v="12012.978142076501"/>
    <n v="12012.978142076501"/>
    <n v="12012.978142076501"/>
    <n v="12012.978142076501"/>
    <n v="12012.978142076501"/>
    <n v="12012.978142076501"/>
    <n v="12012.978142076501"/>
    <n v="12012.978142076501"/>
    <n v="12012.978142076501"/>
    <n v="144155.73770491802"/>
    <n v="43246.721311475405"/>
  </r>
  <r>
    <s v="O.NG.PBE.SKF.FLO.724FC"/>
    <s v="PBE SOKU F/S FLOWL CORR. MTC            "/>
    <s v="O.NG.PCE.FAC.724FC"/>
    <s v="EASTERN SWAMP (PEC) OIL FACILITIES CORRECTIVE MAINTENANCE (PRODUCTION MAINTENANCE – OIL (ONSHORE))"/>
    <s v="IRETI OMOTOSO"/>
    <s v="PRODUCTION"/>
    <n v="413003"/>
    <n v="4130"/>
    <s v="OF-MTCE"/>
    <s v="BASE JV"/>
    <s v="PRODUCTION"/>
    <s v="PRODUCTION"/>
    <x v="5"/>
    <s v="Asset Management Integration Lead"/>
    <s v="AZUBUIKE, JOHN"/>
    <s v="CHIBUIKE.ATU@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F.FLO.724FP"/>
    <s v="PBE SOKU F/S FLOWL PREV. MTC"/>
    <s v="O.NG.PCE.FAC.724FC"/>
    <s v="EASTERN SWAMP (PEC) OIL FACILITIES CORRECTIVE MAINTENANCE (PRODUCTION MAINTENANCE – OIL (ONSHORE))"/>
    <s v="IRETI OMOTOSO"/>
    <s v="PRODUCTION"/>
    <n v="413003"/>
    <n v="4130"/>
    <s v="OF-MTCE"/>
    <s v="BASE JV"/>
    <s v="PRODUCTION"/>
    <s v="PRODUCTION"/>
    <x v="5"/>
    <s v="Asset Management Integration Lead"/>
    <s v="AZUBUIKE, JOHN"/>
    <s v="CHIBUIKE.ATU@SHELL.COM"/>
    <x v="0"/>
    <s v="OPEX"/>
    <s v="NON SAL"/>
    <s v="N/A"/>
    <s v="N/A"/>
    <s v="N/A"/>
    <s v="P233 Facilities Maintenance"/>
    <s v="S7200 Services"/>
    <s v="A2140 Facilities Maintenance"/>
    <n v="0"/>
    <n v="3447.81"/>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G.FLO.724FP"/>
    <s v="PBE SOKU G/P FLOWL PREV. MTC"/>
    <s v="O.NG.PCE.FAC.724FC"/>
    <s v="EASTERN SWAMP (PEC) OIL FACILITIES CORRECTIVE MAINTENANCE (PRODUCTION MAINTENANCE – OIL (ONSHORE))"/>
    <s v="IRETI OMOTOSO"/>
    <s v="PRODUCTION"/>
    <n v="413003"/>
    <n v="4130"/>
    <s v="OF-MTCE"/>
    <s v="BASE JV"/>
    <s v="PRODUCTION"/>
    <s v="PRODUCTION"/>
    <x v="5"/>
    <s v="Asset Management Integration Lead"/>
    <s v="AZUBUIKE, JOHN"/>
    <s v="CHIBUIKE.ATU@SHELL.COM"/>
    <x v="0"/>
    <s v="OPEX"/>
    <s v="NON SAL"/>
    <s v="N/A"/>
    <s v="N/A"/>
    <s v="N/A"/>
    <s v="P233 Facilities Maintenance"/>
    <s v="S7200 Services"/>
    <s v="A2140 Facilities Maintenance"/>
    <n v="0.01"/>
    <n v="12793.0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AOF.FAC.724FC"/>
    <s v="PCE AWOBA F/S FACIL CORR. MTC"/>
    <s v="O.NG.PCE.FAC.724FC"/>
    <s v="EASTERN SWAMP (PEC) OIL FACILITIES CORRECTIVE MAINTENANCE (PRODUCTION MAINTENANCE – OIL (ONSHORE))"/>
    <s v="IRETI OMOTOSO"/>
    <s v="PRODUCTION"/>
    <n v="413003"/>
    <n v="4130"/>
    <s v="OF-MTCE"/>
    <s v="BASE JV"/>
    <s v="PRODUCTION"/>
    <s v="PRODUCTION"/>
    <x v="5"/>
    <s v="Asset Management Integration Lead"/>
    <s v="AZUBUIKE, JOHN"/>
    <s v="CHIBUIKE.ATU@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NF.FAC.724FC"/>
    <s v="PCE BONNY F/S FACILITIES CORR. MTC"/>
    <s v="O.NG.PCE.FAC.724FC"/>
    <s v="EASTERN SWAMP (PEC) OIL FACILITIES CORRECTIVE MAINTENANCE (PRODUCTION MAINTENANCE – OIL (ONSHORE))"/>
    <s v="IRETI OMOTOSO"/>
    <s v="PRODUCTION"/>
    <n v="413001"/>
    <n v="4130"/>
    <s v="OF-MTCE"/>
    <s v="BASE JV"/>
    <s v="PRODUCTION"/>
    <s v="PRODUCTION"/>
    <x v="5"/>
    <s v="Asset Management Integration Lead"/>
    <s v="AZUBUIKE, JOHN"/>
    <s v="CHIBUIKE.ATU@SHELL.COM"/>
    <x v="0"/>
    <s v="OPEX"/>
    <s v="NON SAL"/>
    <s v="N/A"/>
    <s v="N/A"/>
    <s v="N_BONN_ES1_G01"/>
    <s v="P233 Facilities Maintenance"/>
    <s v="S7200 Services"/>
    <s v="A2140 Facilities Maintenance"/>
    <n v="60070.48"/>
    <n v="45617.399999999994"/>
    <n v="31277456"/>
    <n v="175750"/>
    <n v="278299.0360655738"/>
    <n v="31277456"/>
    <n v="175750"/>
    <n v="278299.0360655738"/>
    <n v="0"/>
    <m/>
    <n v="0"/>
    <n v="0"/>
    <n v="0"/>
    <n v="0"/>
    <n v="0"/>
    <n v="0"/>
    <s v="Critical spares for repairs of oil facilities Crude pumps packag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191.586338797817"/>
    <n v="23191.586338797817"/>
    <n v="23191.586338797817"/>
    <n v="23191.586338797817"/>
    <n v="23191.586338797817"/>
    <n v="23191.586338797817"/>
    <n v="23191.586338797817"/>
    <n v="23191.586338797817"/>
    <n v="23191.586338797817"/>
    <n v="23191.586338797817"/>
    <n v="23191.586338797817"/>
    <n v="23191.586338797817"/>
    <n v="278299.0360655738"/>
    <n v="83489.710819672138"/>
  </r>
  <r>
    <s v="O.NG.PCE.C1F.FAC.724FC"/>
    <s v="PCE CAW. CHANNEL 1 F/S FACIL CORR. MTC"/>
    <s v="O.NG.PCE.FAC.724FC"/>
    <s v="EASTERN SWAMP (PEC) OIL FACILITIES CORRECTIVE MAINTENANCE (PRODUCTION MAINTENANCE – OIL (ONSHORE))"/>
    <s v="IRETI OMOTOSO"/>
    <s v="PRODUCTION"/>
    <n v="413003"/>
    <n v="4130"/>
    <s v="OF-MTCE"/>
    <s v="BASE JV"/>
    <s v="PRODUCTION"/>
    <s v="PRODUCTION"/>
    <x v="5"/>
    <s v="Asset Management Integration Lead"/>
    <s v="AZUBUIKE, JOHN"/>
    <s v="CHIBUIKE.ATU@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2F.FAC.724FC"/>
    <s v="PCE CAW. CHANNEL 2 F/S FACIL CORR. MTC"/>
    <s v="O.NG.PCE.FAC.724FC"/>
    <s v="EASTERN SWAMP (PEC) OIL FACILITIES CORRECTIVE MAINTENANCE (PRODUCTION MAINTENANCE – OIL (ONSHORE))"/>
    <s v="IRETI OMOTOSO"/>
    <s v="PRODUCTION"/>
    <n v="413003"/>
    <n v="4130"/>
    <s v="OF-MTCE"/>
    <s v="BASE JV"/>
    <s v="PRODUCTION"/>
    <s v="PRODUCTION"/>
    <x v="5"/>
    <s v="Asset Management Integration Lead"/>
    <s v="AZUBUIKE, JOHN"/>
    <s v="CHIBUIKE.ATU@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3F.FAC.724FC"/>
    <s v="PCE CAW. CHANNEL 3 F/S FACIL CORR. MTC"/>
    <s v="O.NG.PCE.FAC.724FC"/>
    <s v="EASTERN SWAMP (PEC) OIL FACILITIES CORRECTIVE MAINTENANCE (PRODUCTION MAINTENANCE – OIL (ONSHORE))"/>
    <s v="IRETI OMOTOSO"/>
    <s v="PRODUCTION"/>
    <n v="413003"/>
    <n v="4130"/>
    <s v="OF-MTCE"/>
    <s v="BASE JV"/>
    <s v="PRODUCTION"/>
    <s v="PRODUCTION"/>
    <x v="5"/>
    <s v="Asset Management Integration Lead"/>
    <s v="AZUBUIKE, JOHN"/>
    <s v="CHIBUIKE.ATU@SHELL.COM"/>
    <x v="0"/>
    <s v="OPEX"/>
    <s v="NON SAL"/>
    <s v="N/A"/>
    <s v="N/A"/>
    <s v="N/A"/>
    <s v="P233 Facilities Maintenance"/>
    <s v="S7200 Services"/>
    <s v="A2140 Facilities Maintenance"/>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3F.FLO.724FC"/>
    <s v="PCE CAW. CHANNEL 3 F/S FLOWL CORR. MTC"/>
    <s v="O.NG.PCE.FAC.724FC"/>
    <s v="EASTERN SWAMP (PEC) OIL FACILITIES CORRECTIVE MAINTENANCE (PRODUCTION MAINTENANCE – OIL (ONSHORE))"/>
    <s v="IRETI OMOTOSO"/>
    <s v="PRODUCTION"/>
    <n v="413003"/>
    <n v="4130"/>
    <s v="OF-MTCE"/>
    <s v="BASE JV"/>
    <s v="PRODUCTION"/>
    <s v="PRODUCTION"/>
    <x v="5"/>
    <s v="Asset Management Integration Lead"/>
    <s v="AZUBUIKE, JOHN"/>
    <s v="CHIBUIKE.ATU@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SUU.ACC.724FC"/>
    <s v="PCE.SUPPORTACCOMMODATIONCORR."/>
    <s v="O.NG.PCE.FAC.724FC"/>
    <s v="EASTERN SWAMP (PEC) OIL FACILITIES CORRECTIVE MAINTENANCE (PRODUCTION MAINTENANCE – OIL (ONSHORE))"/>
    <s v="IRETI OMOTOSO"/>
    <s v="PRODUCTION"/>
    <n v="413003"/>
    <n v="4130"/>
    <s v="OF-MTCE"/>
    <s v="BASE JV"/>
    <s v="PRODUCTION"/>
    <s v="PRODUCTION"/>
    <x v="5"/>
    <s v="Asset Management Integration Lead"/>
    <s v="AZUBUIKE, JOHN"/>
    <s v="CHIBUIKE.ATU@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SUU.HEL.724FC"/>
    <s v="PCE.SUPPORT HELIPAD CORR. MTC"/>
    <s v="O.NG.PCE.FAC.724FC"/>
    <s v="EASTERN SWAMP (PEC) OIL FACILITIES CORRECTIVE MAINTENANCE (PRODUCTION MAINTENANCE – OIL (ONSHORE))"/>
    <s v="IRETI OMOTOSO"/>
    <s v="PRODUCTION"/>
    <n v="413003"/>
    <n v="4130"/>
    <s v="OF-MTCE"/>
    <s v="BASE JV"/>
    <s v="PRODUCTION"/>
    <s v="PRODUCTION"/>
    <x v="5"/>
    <s v="Asset Management Integration Lead"/>
    <s v="AZUBUIKE, JOHN"/>
    <s v="CHIBUIKE.ATU@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A.FAC.724FP"/>
    <s v="PBE SOKU AGG PREV. MTC                  "/>
    <s v="O.NG.PCE.FAC.724FP"/>
    <s v="EASTERN SWAMP (PEC) OIL FACILITIES PREVENTIVE MAINTENANCE (PRODUCTION MAINTENANCE – OIL (ONSHORE))"/>
    <s v="IRETI OMOTOSO"/>
    <s v="PRODUCTION"/>
    <n v="413001"/>
    <n v="4130"/>
    <s v="OF-MTCE"/>
    <s v="BASE JV"/>
    <s v="PRODUCTION"/>
    <s v="PRODUCTION"/>
    <x v="5"/>
    <s v="Asset Management Integration Lead"/>
    <s v="AZUBUIKE, JOHN"/>
    <s v="CHIBUIKE.ATU@SHELL.COM"/>
    <x v="0"/>
    <s v="OPEX"/>
    <s v="NON SAL"/>
    <s v="N/A"/>
    <s v="N/A"/>
    <s v="N/A"/>
    <s v="P233 Facilities Maintenance - Gas"/>
    <s v="S7200 Services"/>
    <s v="A2140 Facilities Maintenance"/>
    <n v="56914.11"/>
    <n v="57698.559999999998"/>
    <n v="0"/>
    <n v="0"/>
    <n v="0"/>
    <n v="0"/>
    <n v="0"/>
    <n v="0"/>
    <n v="0"/>
    <m/>
    <n v="116405463.39999999"/>
    <n v="299500"/>
    <n v="681157.25704918033"/>
    <n v="120675341.29897812"/>
    <n v="276840.2573786698"/>
    <n v="672497.11409663083"/>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F.FAC.724FP"/>
    <s v="PBE SOKU F/S FACIL PREV. MTC"/>
    <s v="O.NG.PCE.FAC.724FP"/>
    <s v="EASTERN SWAMP (PEC) OIL FACILITIES PREVENTIVE MAINTENANCE (PRODUCTION MAINTENANCE – OIL (ONSHORE))"/>
    <s v="IRETI OMOTOSO"/>
    <s v="PRODUCTION"/>
    <n v="413001"/>
    <n v="4130"/>
    <s v="OF-MTCE"/>
    <s v="BASE JV"/>
    <s v="PRODUCTION"/>
    <s v="PRODUCTION"/>
    <x v="5"/>
    <s v="Asset Management Integration Lead"/>
    <s v="AZUBUIKE, JOHN"/>
    <s v="CHIBUIKE.ATU@SHELL.COM"/>
    <x v="0"/>
    <s v="OPEX"/>
    <s v="NON SAL"/>
    <s v="N/A"/>
    <s v="N/A"/>
    <s v="N_SOKU_ES1_G01"/>
    <s v="P233 Facilities Maintenance"/>
    <s v="S7200 Services"/>
    <s v="A2140 Facilities Maintenance"/>
    <n v="152589.26000000004"/>
    <n v="295618.3000000001"/>
    <n v="62759331.200000003"/>
    <n v="162450"/>
    <n v="368218.29901639349"/>
    <n v="62759331.200000003"/>
    <n v="162450"/>
    <n v="368218.29901639349"/>
    <n v="0"/>
    <m/>
    <n v="0"/>
    <n v="0"/>
    <n v="0"/>
    <n v="0"/>
    <n v="0"/>
    <n v="0"/>
    <s v="Function Checks, calibration checks and re-calibration of Instruments (DI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684.858251366124"/>
    <n v="30684.858251366124"/>
    <n v="30684.858251366124"/>
    <n v="30684.858251366124"/>
    <n v="30684.858251366124"/>
    <n v="30684.858251366124"/>
    <n v="30684.858251366124"/>
    <n v="30684.858251366124"/>
    <n v="30684.858251366124"/>
    <n v="30684.858251366124"/>
    <n v="30684.858251366124"/>
    <n v="30684.858251366124"/>
    <n v="368218.29901639349"/>
    <n v="110465.48970491804"/>
  </r>
  <r>
    <s v="O.NG.PCE.AOF.FAC.724FP"/>
    <s v="PCE AWOBA F/S FACIL PREV. MTC"/>
    <s v="O.NG.PCE.FAC.724FP"/>
    <s v="EASTERN SWAMP (PEC) OIL FACILITIES PREVENTIVE MAINTENANCE (PRODUCTION MAINTENANCE – OIL (ONSHORE))"/>
    <s v="IRETI OMOTOSO"/>
    <s v="PRODUCTION"/>
    <n v="413001"/>
    <n v="4130"/>
    <s v="OF-MTCE"/>
    <s v="BASE JV"/>
    <s v="PRODUCTION"/>
    <s v="PRODUCTION"/>
    <x v="5"/>
    <s v="Asset Management Integration Lead"/>
    <s v="AZUBUIKE, JOHN"/>
    <s v="CHIBUIKE.ATU@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NF.FAC.724FP"/>
    <s v="PCW  NTA FACILITY OPERATIONS_x000d__x000a_PCE BONNY F/S FACILITIES PREV. MTC"/>
    <s v="O.NG.PCE.FAC.724FP"/>
    <s v="EASTERN SWAMP (PEC) OIL FACILITIES PREVENTIVE MAINTENANCE (PRODUCTION MAINTENANCE – OIL (ONSHORE))"/>
    <s v="IRETI OMOTOSO"/>
    <s v="PRODUCTION"/>
    <n v="413001"/>
    <n v="4130"/>
    <s v="OF-MTCE"/>
    <s v="BASE JV"/>
    <s v="PRODUCTION"/>
    <s v="PRODUCTION"/>
    <x v="5"/>
    <s v="Asset Management Integration Lead"/>
    <s v="AZUBUIKE, JOHN"/>
    <s v="CHIBUIKE.ATU@SHELL.COM"/>
    <x v="0"/>
    <s v="OPEX"/>
    <s v="NON SAL"/>
    <s v="N/A"/>
    <s v="N/A"/>
    <s v="N_BONN_ES1_G01"/>
    <s v="P233 Facilities Maintenance"/>
    <s v="S7200 Services"/>
    <s v="A2140 Facilities Maintenance"/>
    <n v="367051.11999999988"/>
    <n v="138468.38"/>
    <n v="53646132.200000003"/>
    <n v="137050"/>
    <n v="312938.9580327869"/>
    <n v="53646132.200000003"/>
    <n v="137050"/>
    <n v="312938.9580327869"/>
    <n v="0"/>
    <m/>
    <n v="0"/>
    <n v="0"/>
    <n v="0"/>
    <n v="0"/>
    <n v="0"/>
    <n v="0"/>
    <s v="Oloma Annual Compressor Inspection_x000a_2 FSR for 15 days F$ 2210 each per day _x000a_AGG specialist support and hands-on workshop :$66,315"/>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078.24650273224"/>
    <n v="26078.24650273224"/>
    <n v="26078.24650273224"/>
    <n v="26078.24650273224"/>
    <n v="26078.24650273224"/>
    <n v="26078.24650273224"/>
    <n v="26078.24650273224"/>
    <n v="26078.24650273224"/>
    <n v="26078.24650273224"/>
    <n v="26078.24650273224"/>
    <n v="26078.24650273224"/>
    <n v="26078.24650273224"/>
    <n v="312938.9580327869"/>
    <n v="93881.687409836071"/>
  </r>
  <r>
    <s v="O.NG.PCE.BNF.FLO.724FC"/>
    <s v="PCE BONNY F/S FLOWLINES CORR. MTC"/>
    <s v="O.NG.PCE.FAC.724FP"/>
    <s v="EASTERN SWAMP (PEC) OIL FACILITIES PREVENTIVE MAINTENANCE (PRODUCTION MAINTENANCE – OIL (ONSHORE))"/>
    <s v="IRETI OMOTOSO"/>
    <s v="PRODUCTION"/>
    <n v="413001"/>
    <n v="4130"/>
    <s v="OF-MTCE"/>
    <s v="BASE JV"/>
    <s v="PRODUCTION"/>
    <s v="PRODUCTION"/>
    <x v="5"/>
    <s v="Asset Management Integration Lead"/>
    <s v="AZUBUIKE, JOHN"/>
    <s v="CHIBUIKE.ATU@SHELL.COM"/>
    <x v="0"/>
    <s v="OPEX"/>
    <s v="NON SAL"/>
    <s v="N/A"/>
    <s v="N/A"/>
    <s v="N/A"/>
    <s v="P233 Facilities Maintenance"/>
    <s v="S7200 Services"/>
    <s v="A2140 Facilities Maintenance"/>
    <n v="12837.39"/>
    <n v="-964.39999999999986"/>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NF.FLO.724FP"/>
    <s v="PCE BONNY F/S FLOWLINES PREV. MTC"/>
    <s v="O.NG.PCE.FAC.724FP"/>
    <s v="EASTERN SWAMP (PEC) OIL FACILITIES PREVENTIVE MAINTENANCE (PRODUCTION MAINTENANCE – OIL (ONSHORE))"/>
    <s v="IRETI OMOTOSO"/>
    <s v="PRODUCTION"/>
    <n v="413001"/>
    <n v="4130"/>
    <s v="OF-MTCE"/>
    <s v="BASE JV"/>
    <s v="PRODUCTION"/>
    <s v="PRODUCTION"/>
    <x v="5"/>
    <s v="Asset Management Integration Lead"/>
    <s v="AZUBUIKE, JOHN"/>
    <s v="CHIBUIKE.ATU@SHELL.COM"/>
    <x v="0"/>
    <s v="OPEX"/>
    <s v="NON SAL"/>
    <s v="N/A"/>
    <s v="N/A"/>
    <s v="N/A"/>
    <s v="P233 Facilities Maintenance"/>
    <s v="S7200 Services"/>
    <s v="A2140 Facilities Maintenance"/>
    <n v="20372.920000000002"/>
    <n v="20470.52"/>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1F.FAC.724FP"/>
    <s v="PCE CAW. CHANNEL 1 F/S FACIL PREV. MTC"/>
    <s v="O.NG.PCE.FAC.724FP"/>
    <s v="EASTERN SWAMP (PEC) OIL FACILITIES PREVENTIVE MAINTENANCE (PRODUCTION MAINTENANCE – OIL (ONSHORE))"/>
    <s v="IRETI OMOTOSO"/>
    <s v="PRODUCTION"/>
    <n v="413001"/>
    <n v="4130"/>
    <s v="OF-MTCE"/>
    <s v="BASE JV"/>
    <s v="PRODUCTION"/>
    <s v="PRODUCTION"/>
    <x v="5"/>
    <s v="Asset Management Integration Lead"/>
    <s v="AZUBUIKE, JOHN"/>
    <s v="CHIBUIKE.ATU@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2F.FAC.724FP"/>
    <s v="PCE CAW. CHANNEL 2 F/S FACIL PREV. MTC"/>
    <s v="O.NG.PCE.FAC.724FP"/>
    <s v="EASTERN SWAMP (PEC) OIL FACILITIES PREVENTIVE MAINTENANCE (PRODUCTION MAINTENANCE – OIL (ONSHORE))"/>
    <s v="IRETI OMOTOSO"/>
    <s v="PRODUCTION"/>
    <n v="413001"/>
    <n v="4130"/>
    <s v="OF-MTCE"/>
    <s v="BASE JV"/>
    <s v="PRODUCTION"/>
    <s v="PRODUCTION"/>
    <x v="5"/>
    <s v="Asset Management Integration Lead"/>
    <s v="AZUBUIKE, JOHN"/>
    <s v="CHIBUIKE.ATU@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3F.FAC.724FP"/>
    <s v="PCE CAW. CHANNEL 3 F/S FACIL PREV. MTC"/>
    <s v="O.NG.PCE.FAC.724FP"/>
    <s v="EASTERN SWAMP (PEC) OIL FACILITIES PREVENTIVE MAINTENANCE (PRODUCTION MAINTENANCE – OIL (ONSHORE))"/>
    <s v="IRETI OMOTOSO"/>
    <s v="PRODUCTION"/>
    <n v="413001"/>
    <n v="4130"/>
    <s v="OF-MTCE"/>
    <s v="BASE JV"/>
    <s v="PRODUCTION"/>
    <s v="PRODUCTION"/>
    <x v="5"/>
    <s v="Asset Management Integration Lead"/>
    <s v="AZUBUIKE, JOHN"/>
    <s v="CHIBUIKE.ATU@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SUU.ACC.724FP"/>
    <s v="PCE.SUPPORTACCOMMODATIONPREV."/>
    <s v="O.NG.PCE.FAC.724FP"/>
    <s v="EASTERN SWAMP (PEC) OIL FACILITIES PREVENTIVE MAINTENANCE (PRODUCTION MAINTENANCE – OIL (ONSHORE))"/>
    <s v="IRETI OMOTOSO"/>
    <s v="PRODUCTION"/>
    <n v="413001"/>
    <n v="4130"/>
    <s v="OF-MTCE"/>
    <s v="BASE JV"/>
    <s v="PRODUCTION"/>
    <s v="PRODUCTION"/>
    <x v="5"/>
    <s v="Asset Management Integration Lead"/>
    <s v="AZUBUIKE, JOHN"/>
    <s v="CHIBUIKE.ATU@SHELL.COM"/>
    <x v="0"/>
    <s v="OPEX"/>
    <s v="NON SAL"/>
    <s v="N/A"/>
    <s v="N/A"/>
    <s v="N/A"/>
    <s v="P231 Production Operations"/>
    <s v="S7200 Services"/>
    <s v="A2110 Production Operations"/>
    <n v="1773.7"/>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G.FAC.724FP"/>
    <s v="PBE SOKU G/P FACIL PREV. MTC"/>
    <s v="O.NG.PCE.GAS.724FP"/>
    <s v="EASTERN SWAMP (PEC) GAS PREVENTIVE MAINTENANCE (PRODUCTION MAINTENANCE – GAS (ONSHORE))"/>
    <s v="IRETI OMOTOSO"/>
    <s v="PRODUCTION"/>
    <n v="413003"/>
    <n v="4130"/>
    <s v="GAS"/>
    <s v="BASE JV"/>
    <s v="PRODUCTION"/>
    <s v="PRODUCTION"/>
    <x v="5"/>
    <s v="Asset Management Integration Lead"/>
    <s v="AZUBUIKE, JOHN"/>
    <s v="TAIRU.YISA@SHELL.COM"/>
    <x v="0"/>
    <s v="OPEX"/>
    <s v="NON SAL"/>
    <s v="N/A"/>
    <s v="N/A"/>
    <s v="N_SOKU_ES1_G01"/>
    <s v="P233 Facilities Maintenance - Gas"/>
    <s v="S7200 Services"/>
    <s v="A2140 Facilities Maintenance"/>
    <n v="884863.07000000007"/>
    <n v="967377.81000000017"/>
    <n v="157862309"/>
    <n v="1438801"/>
    <n v="1956382.3409836066"/>
    <n v="157862309"/>
    <n v="1438801"/>
    <n v="1956382.3409836066"/>
    <n v="0"/>
    <m/>
    <n v="157862309"/>
    <n v="1438801"/>
    <n v="1956382.3409836064"/>
    <n v="157862309"/>
    <n v="1438801"/>
    <n v="1956382.3409836066"/>
    <s v="Soku Solar 4k Turbine Inspection_x000a_2FSR  for 7 days @ F$2,442 each per day =F$34,188 (NG01010158)_x000a_Solar 4k Turbine Spares @F$30,000 &amp; Other Logistics F$ 10,000_x000a_Purchase of F/Gas Injectors one set (21pc) F$3,859.61_x000a_AGG specialist support and hands-on workshop :$66,315"/>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3031.86174863388"/>
    <n v="163031.86174863388"/>
    <n v="163031.86174863388"/>
    <n v="163031.86174863388"/>
    <n v="163031.86174863388"/>
    <n v="163031.86174863388"/>
    <n v="163031.86174863388"/>
    <n v="163031.86174863388"/>
    <n v="163031.86174863388"/>
    <n v="163031.86174863388"/>
    <n v="163031.86174863388"/>
    <n v="163031.86174863388"/>
    <n v="1956382.3409836066"/>
    <n v="586914.70229508192"/>
  </r>
  <r>
    <s v="O.NG.PCE.AWG.FAC.724FP"/>
    <s v="PCE AWOBA AGG FACIL PREV. MTC"/>
    <s v="O.NG.PCE.GAS.724FP"/>
    <s v="EASTERN SWAMP (PEC) GAS PREVENTIVE MAINTENANCE (PRODUCTION MAINTENANCE – GAS (ONSHORE))"/>
    <s v="IRETI OMOTOSO"/>
    <s v="PRODUCTION"/>
    <n v="413003"/>
    <n v="4130"/>
    <s v="GAS"/>
    <s v="BASE JV"/>
    <s v="PRODUCTION"/>
    <s v="PRODUCTION"/>
    <x v="5"/>
    <s v="Asset Management Integration Lead"/>
    <s v="AZUBUIKE, JOHN"/>
    <s v="TAIRU.YISA@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NG.FAC.724FP"/>
    <s v="PCE BONNY NAG FACIL PREVENT MAINT"/>
    <s v="O.NG.PCE.GAS.724FP"/>
    <s v="EASTERN SWAMP (PEC) GAS PREVENTIVE MAINTENANCE (PRODUCTION MAINTENANCE – GAS (ONSHORE))"/>
    <s v="IRETI OMOTOSO"/>
    <s v="PRODUCTION"/>
    <n v="413003"/>
    <n v="4130"/>
    <s v="GAS"/>
    <s v="BASE JV"/>
    <s v="PRODUCTION"/>
    <s v="PRODUCTION"/>
    <x v="5"/>
    <s v="Asset Management Integration Lead"/>
    <s v="AZUBUIKE, JOHN"/>
    <s v="TAIRU.YISA@SHELL.COM"/>
    <x v="0"/>
    <s v="OPEX"/>
    <s v="NON SAL"/>
    <s v="N/A"/>
    <s v="N/A"/>
    <s v="N_BONN_ES1_G01"/>
    <s v="P233 Facilities Maintenance"/>
    <s v="S7200 Services"/>
    <s v="A2140 Facilities Maintenance"/>
    <n v="123004.45000000001"/>
    <n v="7529.7499999999991"/>
    <n v="0"/>
    <n v="0"/>
    <n v="0"/>
    <n v="0"/>
    <n v="0"/>
    <n v="0"/>
    <n v="0"/>
    <m/>
    <n v="0"/>
    <n v="0"/>
    <n v="0"/>
    <n v="0"/>
    <n v="0"/>
    <n v="0"/>
    <s v="SPECIALIST INTERVENTION ON COMPRESSOR ENGINE.SPARES FOR BONNY AG COMPRESSOR, ENGINE DRIVER, CONTROL VALVE REPLACEMENT SPARES , DIESEL&amp;GAS GENERATOR SPARES FOR SPECIALIST INTERVENTION.REPAIRS OF GENERATORS - DIESEL AND GAS ENGINES.PREVENTIVE INSPECTION/FIXES OF GENSET ALTERNATORS, AVRS, EIS,EARTHING SYSTEMS, AND LV SWITCHBOARDS &amp; LV SWITCH GEARS (1 CALL OUT PER QUARTER PLUS PROVISION FOR SPARES).MONTHLY PM OF UTILITY PUMPS; SYNTHETIC, LUBE-OIL, ETC.MAINTENANCE AND TOUCH-UP PAINTING OF FACILITIES .INSTRUMENTATION -FIRE&amp;GAS SYSTEM , PROCESS CONTROL SYSTEM- DELTA-V REPAIRS AT BONNY AGG.INSTRUMENT AIR COMPRESSOR AND AIR DRYER  SERVICING AND INSPECTION.GAS ENGINE  ROUTINE(4K) INSPECTION.FISCAL GAS METER VALIDATION .ELECTRICAL INSPECTION.EARTHING INSPECTION.ALTERNATOR GREASING.AIR COMPRESSOR SERVICING AND INSPECTION.6M ESD AND VALVE TESTWORKSHOP SUPPORT SERVICES.SPECIALIST MAINTENANCE SUPPORT FOR SOKU GAS PLANT NAG COMPRESSOR - 10 VENDOR CALLOUTS @ 7.5 K (3DAYS) PER CALLOUT.SPECIALIST MAINTENANCE SUPPORT FOR SOKU GAS PLANT AG2.SOLAR TURBINE RUNHOUR BASED INSPECTION MATERIALS AND VENDOR ENGINEER FOR 3 NOS SOLAR TURBINE.SOKU SPIKING PUMP REPAIRS AND MAINTENANCE.SOKU SPIKING PROJECT CONTINENTAL ESMCO PUMP SHIMS AND PACKINGS TO PREVENT LEAKING..SOKU AG2 &amp; AG3 &amp; LP COMPRESSORS PM - SPARES AND CONSUMABLES FOR RUN-HOUR BASED PM.REPAIRS AND REPLACEMENT SPARES FOR CONTROL VALVES; ESD VALVES.REPAIRS AND RE-CALIBRATION OF INSTRUMENTS.PROVISION  OF MONTHLY SCADA MAINTENANCE SERVICES AT SOKU GAS PLANT.POWER GAS TURBINE INSPECTIONS AND VENDOR SUPPORT- SOLAR CONTRACTS.PLANNED PREVENTIVE MAINTENANCE OF VALVES (GREASING) - THESE SCHEDULES ARE INTEGRITY BASED..INTEGRITY CHECKS/FIXES OF THE PAS AND SIS. THERE IS LIMITED IN-HOUSE CAPABILITY TO ADDRESS THE PAS AND SIS RELATED ISSUES ESPECIALLY FOUNDATION FIELD BUS DEVICES..INSTRUMENT -FIRE&amp;GAS SYSTEM HIMA, PROCESS CONTROL SYSTEM- DELTA-V TRANSMITTERS.INSTRUMENT AIR PACKAGE MTCE INTERVENTION SERVICES .IN-PLANT METERING HARDWARE PM - CONDENSATE, FUEL GAS, FLARE AND EFFLUENT METERING SYSTEMS AND DEVICES (20 DEVICES, TWICE A YEAR).FISCAL METER PM - FOOTPRINTING, RECERTIFICATION OF MOISTURE PROBES ETC.CORROSION MANAGEMENT SYSTEM (CMS) DATA GATHERING PHASE1.AG1 AND AG3 8K INSPECTIONS MATERIALS AND VENDOR ENGINEER .AG MTCE SUPPORT SERVICES FOR THE MECHANICAL AND INSTRUMENTATION.A7420140 (HEATERS, HEAT EXCHANGERS/CONDENSORS).6M ESD AND VALVE TES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2G.FAC.724FP"/>
    <s v="CAW. CHANNEL 2 AGG FACIL PREV. MTC"/>
    <s v="O.NG.PCE.GAS.724FP"/>
    <s v="EASTERN SWAMP (PEC) GAS PREVENTIVE MAINTENANCE (PRODUCTION MAINTENANCE – GAS (ONSHORE))"/>
    <s v="IRETI OMOTOSO"/>
    <s v="PRODUCTION"/>
    <n v="413003"/>
    <n v="4130"/>
    <s v="GAS"/>
    <s v="BASE JV"/>
    <s v="PRODUCTION"/>
    <s v="PRODUCTION"/>
    <x v="5"/>
    <s v="Asset Management Integration Lead"/>
    <s v="AZUBUIKE, JOHN"/>
    <s v="TAIRU.YISA@SHELL.COM"/>
    <x v="0"/>
    <s v="OPEX"/>
    <s v="NON SAL"/>
    <s v="N/A"/>
    <s v="N/A"/>
    <s v="N/A"/>
    <s v="P233 Facilities Maintenance - Gas"/>
    <s v="S7200 Services"/>
    <s v="A2140 Facilities Maintenance"/>
    <n v="-1590.86"/>
    <n v="77.5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OKF.FAC.71300"/>
    <s v="PCW OPUKUSHI F/S FACIL OPERATIONS"/>
    <s v="O.NG.PCW.FAC.71300D"/>
    <s v="SOUTHERN SWAMP (PWC) OIL FACILITIES OPERATIONS (FUEL &amp; DIESEL)"/>
    <s v="IRETI OMOTOSO"/>
    <s v="PRODUCTION"/>
    <n v="413001"/>
    <n v="4130"/>
    <s v="OF-MTCE"/>
    <s v="BASE JV"/>
    <s v="PRODUCTION"/>
    <s v="PRODUCTION"/>
    <x v="6"/>
    <s v="Asset Management Integration Lead"/>
    <s v="COOKEY, GABRIEL"/>
    <s v="RICHARD.ITENE@SHELL.COM"/>
    <x v="0"/>
    <s v="OPEX"/>
    <s v="NON SAL"/>
    <s v="N/A"/>
    <s v="N/A"/>
    <s v="N_OPUK_WS2_N02"/>
    <s v="P231 Production Operations"/>
    <s v="S7200 Services"/>
    <s v="A2110 Production Operations"/>
    <n v="1055860.81"/>
    <n v="1431672.54"/>
    <n v="323880296.97337598"/>
    <n v="583043.83000000007"/>
    <n v="1644946.4430274623"/>
    <n v="312360296.97337598"/>
    <n v="500756.13"/>
    <n v="1524888.2512241835"/>
    <n v="-120058.19180327887"/>
    <m/>
    <n v="638216148.48589599"/>
    <n v="1047712.5599999999"/>
    <n v="3140224.522248839"/>
    <n v="652540359.4992044"/>
    <n v="1009718.9052370287"/>
    <n v="3149195.4937590105"/>
    <s v="Using rate from SAP for procurement of Gasket for station desanding, Bean &amp; Bean box, Sample cans and tags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7078.87025228853"/>
    <n v="137078.87025228853"/>
    <n v="137078.87025228853"/>
    <n v="137078.87025228853"/>
    <n v="137078.87025228853"/>
    <n v="137078.87025228853"/>
    <n v="137078.87025228853"/>
    <n v="137078.87025228853"/>
    <n v="137078.87025228853"/>
    <n v="137078.87025228853"/>
    <n v="137078.87025228853"/>
    <n v="137078.87025228853"/>
    <n v="1644946.4430274619"/>
    <n v="493483.93290823867"/>
  </r>
  <r>
    <s v="O.NG.PCW.TNF.FAC.71300"/>
    <s v="PCW TUNU F/S FACIL OPERATIONS"/>
    <s v="O.NG.PCW.FAC.71300D"/>
    <s v="SOUTHERN SWAMP (PWC) OIL FACILITIES OPERATIONS (FUEL &amp; DIESEL)"/>
    <s v="IRETI OMOTOSO"/>
    <s v="PRODUCTION"/>
    <n v="413001"/>
    <n v="4130"/>
    <s v="OF-MTCE"/>
    <s v="BASE JV"/>
    <s v="PRODUCTION"/>
    <s v="PRODUCTION"/>
    <x v="6"/>
    <s v="Asset Management Integration Lead"/>
    <s v="COOKEY, GABRIEL"/>
    <s v="RICHARD.ITENE@SHELL.COM"/>
    <x v="0"/>
    <s v="OPEX"/>
    <s v="NON SAL"/>
    <s v="N/A"/>
    <s v="N/A"/>
    <s v="N_TUNU_WS2_N02"/>
    <s v="P231 Production Operations"/>
    <s v="S7200 Services"/>
    <s v="A2110 Production Operations"/>
    <n v="1694600.7500000002"/>
    <n v="1686054.9999999998"/>
    <n v="314335851.51251996"/>
    <n v="464668.73"/>
    <n v="1495278.0792213769"/>
    <n v="314335851.51251996"/>
    <n v="421017.93000000005"/>
    <n v="1451627.2792213769"/>
    <n v="-43650.800000000047"/>
    <m/>
    <n v="0"/>
    <n v="0"/>
    <n v="0"/>
    <n v="0"/>
    <n v="0"/>
    <n v="0"/>
    <s v="Using rate from SAP for procurement of Gasket for station desanding, Bean &amp; Bean box, Sample cans and tags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4606.50660178141"/>
    <n v="124606.50660178141"/>
    <n v="124606.50660178141"/>
    <n v="124606.50660178141"/>
    <n v="124606.50660178141"/>
    <n v="124606.50660178141"/>
    <n v="124606.50660178141"/>
    <n v="124606.50660178141"/>
    <n v="124606.50660178141"/>
    <n v="124606.50660178141"/>
    <n v="124606.50660178141"/>
    <n v="124606.50660178141"/>
    <n v="1495278.0792213765"/>
    <n v="448583.42376641306"/>
  </r>
  <r>
    <s v="O.NG.PCW.ARF.FAC.724FP"/>
    <s v="PCW AFREMO F/S FACIL PREV. MTC"/>
    <s v="O.NG.PCW.FAC.724AFP"/>
    <s v="PCW AFREMO F/S FACIL PREV. MTC (PRODUCTION MAINTENANCE – OIL (ONSHORE))"/>
    <s v="IRETI OMOTOSO"/>
    <s v="PRODUCTION"/>
    <n v="413001"/>
    <n v="4130"/>
    <s v="OF-MTCE"/>
    <s v="BASE JV"/>
    <s v="PRODUCTION"/>
    <s v="PRODUCTION"/>
    <x v="6"/>
    <s v="Asset Management Integration Lead"/>
    <s v="COOKEY, GABRIEL"/>
    <s v="RACHEAL.ORUEKPETI@SHELL.COM"/>
    <x v="0"/>
    <s v="OPEX"/>
    <s v="NON SAL"/>
    <s v="N/A"/>
    <s v="N/A"/>
    <s v="N_AFRE_WS1_N02"/>
    <s v="P233 Facilities Maintenance"/>
    <s v="S7200 Services"/>
    <s v="A2140 Facilities Maintenance"/>
    <n v="249704.77"/>
    <n v="1008.5300000000001"/>
    <n v="751198.15922202123"/>
    <n v="24409.927311686166"/>
    <n v="26872.872096020663"/>
    <n v="751198.15922202077"/>
    <n v="24409.927311686166"/>
    <n v="26872.872096020659"/>
    <n v="0"/>
    <m/>
    <n v="751198.15922202123"/>
    <n v="24409.927311686177"/>
    <n v="26872.87209602067"/>
    <n v="778752.91759958339"/>
    <n v="22563.107043612101"/>
    <n v="25116.395298036965"/>
    <s v="Inspection of Field instruments, USM, Condition monitoring, Preventive work activities on inplot-pi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239.4060080017216"/>
    <n v="2239.4060080017216"/>
    <n v="2239.4060080017216"/>
    <n v="2239.4060080017216"/>
    <n v="2239.4060080017216"/>
    <n v="2239.4060080017216"/>
    <n v="2239.4060080017216"/>
    <n v="2239.4060080017216"/>
    <n v="2239.4060080017216"/>
    <n v="2239.4060080017216"/>
    <n v="2239.4060080017216"/>
    <n v="2239.4060080017216"/>
    <n v="26872.872096020667"/>
    <n v="8061.8616288061985"/>
  </r>
  <r>
    <s v="O.NG.PCW.ARF.FLO.724FP"/>
    <s v="PCW AFREMO F/S FLOWL PREV. MTC          "/>
    <s v="O.NG.PCW.FAC.724AFP"/>
    <s v="PCW AFREMO F/S FACIL PREV. MTC (PRODUCTION MAINTENANCE – OIL (ONSHORE))"/>
    <s v="IRETI OMOTOSO"/>
    <s v="PRODUCTION"/>
    <n v="413001"/>
    <n v="4130"/>
    <s v="OF-MTCE"/>
    <s v="BASE JV"/>
    <s v="PRODUCTION"/>
    <s v="PRODUCTION"/>
    <x v="6"/>
    <s v="Asset Management Integration Lead"/>
    <s v="COOKEY, GABRIEL"/>
    <s v="RACHEAL.ORUEKPETI@SHELL.COM"/>
    <x v="0"/>
    <s v="OPEX"/>
    <s v="NON SAL"/>
    <s v="N/A"/>
    <s v="N/A"/>
    <s v="N/A"/>
    <s v="P233 Facilities Maintenance"/>
    <s v="S7200 Services"/>
    <s v="A2140 Facilities Maintenance"/>
    <n v="65962.640000000014"/>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ARW.WEL.724WP"/>
    <s v="PCW Afremo Wells Prev. Mtc              "/>
    <s v="O.NG.PCW.FAC.724AFP"/>
    <s v="PCW AFREMO F/S FACIL PREV. MTC (PRODUCTION MAINTENANCE – OIL (ONSHORE))"/>
    <s v="IRETI OMOTOSO"/>
    <s v="PRODUCTION"/>
    <n v="413001"/>
    <n v="4130"/>
    <s v="OF-MTCE"/>
    <s v="BASE JV"/>
    <s v="PRODUCTION"/>
    <s v="PRODUCTION"/>
    <x v="6"/>
    <s v="Asset Management Integration Lead"/>
    <s v="COOKEY, GABRIEL"/>
    <s v="RACHEAL.ORUEKPETI@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BSF.FAC.724FC"/>
    <s v="PCW BENISEDE F/S FACIL CORR. MTC"/>
    <s v="O.NG.PCW.FAC.724BFC"/>
    <s v="PCW BENISEDE F/S FACIL CORR. MTC (PRODUCTION MAINTENANCE – OIL (ONSHORE))"/>
    <s v="IRETI OMOTOSO"/>
    <s v="PRODUCTION"/>
    <n v="413001"/>
    <n v="4130"/>
    <s v="OF-MTCE"/>
    <s v="BASE JV"/>
    <s v="PRODUCTION"/>
    <s v="PRODUCTION"/>
    <x v="6"/>
    <s v="Asset Management Integration Lead"/>
    <s v="COOKEY, GABRIEL"/>
    <s v="SAMUEL.AKPORHUARHO@SHELL.COM"/>
    <x v="0"/>
    <s v="OPEX"/>
    <s v="NON SAL"/>
    <s v="N/A"/>
    <s v="N/A"/>
    <s v="N_BENS_WS2_N02"/>
    <s v="P233 Facilities Maintenance"/>
    <s v="S7200 Services"/>
    <s v="A2140 Facilities Maintenance"/>
    <n v="26083.149999999998"/>
    <n v="52759.259999999995"/>
    <n v="9631000"/>
    <n v="173000.3"/>
    <n v="204577.34918032784"/>
    <n v="8350000"/>
    <n v="100000.3"/>
    <n v="127377.34918032787"/>
    <n v="-77199.999999999971"/>
    <m/>
    <n v="9631000.0000000019"/>
    <n v="173000.30000000002"/>
    <n v="204577.34918032787"/>
    <n v="9984275.4635729454"/>
    <n v="159911.34416890517"/>
    <n v="192646.67355766892"/>
    <s v="Deployment of shielded ignition system for 2 Gas engines at Benisede FS_x000a_Cost of Spare per Pump @ F$$36.5k = F$73k_x000a_Installation cost per pump @  N640,500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048.112431693986"/>
    <n v="17048.112431693986"/>
    <n v="17048.112431693986"/>
    <n v="17048.112431693986"/>
    <n v="17048.112431693986"/>
    <n v="17048.112431693986"/>
    <n v="17048.112431693986"/>
    <n v="17048.112431693986"/>
    <n v="17048.112431693986"/>
    <n v="17048.112431693986"/>
    <n v="17048.112431693986"/>
    <n v="17048.112431693986"/>
    <n v="204577.34918032787"/>
    <n v="61373.204754098348"/>
  </r>
  <r>
    <s v="O.NG.PCW.BSF.FLO.724FP"/>
    <s v="PCW BENISEDE F/S FLOWL PREV. MTC"/>
    <s v="O.NG.PCW.FAC.724BFC"/>
    <s v="PCW BENISEDE F/S FACIL CORR. MTC (PRODUCTION MAINTENANCE – OIL (ONSHORE))"/>
    <s v="IRETI OMOTOSO"/>
    <s v="PRODUCTION"/>
    <n v="413001"/>
    <n v="4130"/>
    <s v="OF-MTCE"/>
    <s v="BASE JV"/>
    <s v="PRODUCTION"/>
    <s v="PRODUCTION"/>
    <x v="6"/>
    <s v="Asset Management Integration Lead"/>
    <s v="COOKEY, GABRIEL"/>
    <s v="SAMUEL.AKPORHUARHO@SHELL.COM"/>
    <x v="0"/>
    <s v="OPEX"/>
    <s v="NON SAL"/>
    <s v="N/A"/>
    <s v="N/A"/>
    <s v="N/A"/>
    <s v="P233 Facilities Maintenance"/>
    <s v="S7200 Services"/>
    <s v="A2140 Facilities Maintenance"/>
    <n v="11007.45"/>
    <n v="350.61000000000013"/>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ETF.FAC.724FC"/>
    <s v="PCW ESTUARY F/S FACIL CORR. MTC"/>
    <s v="O.NG.PCW.FAC.724EFC"/>
    <s v="PCW ESTUARY F/S FACIL CORR. MTC (PRODUCTION MAINTENANCE – OIL (ONSHORE))"/>
    <s v="IRETI OMOTOSO"/>
    <s v="PRODUCTION"/>
    <n v="413001"/>
    <n v="4130"/>
    <s v="OF-MTCE"/>
    <s v="BASE JV"/>
    <s v="PRODUCTION"/>
    <s v="PRODUCTION"/>
    <x v="6"/>
    <s v="Asset Management Integration Lead"/>
    <s v="COOKEY, GABRIEL"/>
    <s v="RACHEAL.ORUEKPETI@SHELL.COM"/>
    <x v="0"/>
    <s v="OPEX"/>
    <s v="NON SAL"/>
    <s v="N/A"/>
    <s v="N/A"/>
    <s v="N_FORC_WS1_G01"/>
    <s v="P233 Facilities Maintenance"/>
    <s v="S7200 Services"/>
    <s v="A2140 Facilities Maintenance"/>
    <n v="42128.94"/>
    <n v="1552.32"/>
    <n v="5544492.3071466601"/>
    <n v="45513.405391026812"/>
    <n v="63692.068693147012"/>
    <n v="5544492.3071466591"/>
    <n v="45513.405391026812"/>
    <n v="63692.068693147005"/>
    <n v="0"/>
    <m/>
    <n v="5544492.3071466582"/>
    <n v="45513.405391026805"/>
    <n v="63692.068693146997"/>
    <n v="5747870.2627155352"/>
    <n v="42069.926085581305"/>
    <n v="60915.402356779785"/>
    <s v="Corrective maintenance activities on Field instruments, USM,  inplot-pi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307.6723910955843"/>
    <n v="5307.6723910955843"/>
    <n v="5307.6723910955843"/>
    <n v="5307.6723910955843"/>
    <n v="5307.6723910955843"/>
    <n v="5307.6723910955843"/>
    <n v="5307.6723910955843"/>
    <n v="5307.6723910955843"/>
    <n v="5307.6723910955843"/>
    <n v="5307.6723910955843"/>
    <n v="5307.6723910955843"/>
    <n v="5307.6723910955843"/>
    <n v="63692.068693147012"/>
    <n v="19107.620607944104"/>
  </r>
  <r>
    <s v="O.NG.PCW.ETF.FLO.71300"/>
    <s v="PCW Estuary F/S Flowl Operations"/>
    <s v="O.NG.PCW.FAC.724EFC"/>
    <s v="PCW ESTUARY F/S FACIL CORR. MTC (PRODUCTION MAINTENANCE – OIL (ONSHORE))"/>
    <s v="IRETI OMOTOSO"/>
    <s v="PRODUCTION"/>
    <n v="413001"/>
    <n v="4130"/>
    <s v="OF-MTCE"/>
    <s v="BASE JV"/>
    <s v="PRODUCTION"/>
    <s v="PRODUCTION"/>
    <x v="6"/>
    <s v="Asset Management Integration Lead"/>
    <s v="COOKEY, GABRIEL"/>
    <s v="RACHEAL.ORUEKPETI@SHELL.COM"/>
    <x v="0"/>
    <s v="OPEX"/>
    <s v="NON SAL"/>
    <s v="N/A"/>
    <s v="N/A"/>
    <s v="N_FORC_WS1_G01"/>
    <s v="P233 Facilities Maintenance"/>
    <s v="S7200 Services"/>
    <s v="A2140 Facilities Maintenance"/>
    <n v="0"/>
    <n v="868.36999999999989"/>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NTF.FAC.724FP"/>
    <s v="PCW NORTH BANK F/S FACIL PREV. MTC"/>
    <s v="O.NG.PCW.FAC.724NFP"/>
    <s v="PCW NORTH BANK F/S FACIL PREV. MTC (PRODUCTION MAINTENANCE – OIL (ONSHORE))"/>
    <s v="IRETI OMOTOSO"/>
    <s v="PRODUCTION"/>
    <n v="413001"/>
    <n v="4130"/>
    <s v="OF-MTCE"/>
    <s v="BASE JV"/>
    <s v="PRODUCTION"/>
    <s v="PRODUCTION"/>
    <x v="6"/>
    <s v="Asset Management Integration Lead"/>
    <s v="COOKEY, GABRIEL"/>
    <s v="RACHEAL.ORUEKPETI@SHELL.COM"/>
    <x v="0"/>
    <s v="OPEX"/>
    <s v="NON SAL"/>
    <s v="N/A"/>
    <s v="N/A"/>
    <s v="N_FORC_WS1_G01"/>
    <s v="P233 Facilities Maintenance"/>
    <s v="S7200 Services"/>
    <s v="A2140 Facilities Maintenance"/>
    <n v="46770.419999999991"/>
    <n v="77154.880000000005"/>
    <n v="2500000"/>
    <n v="279335.49"/>
    <n v="287532.21131147537"/>
    <n v="2500000"/>
    <n v="279335.49"/>
    <n v="287532.21131147537"/>
    <n v="0"/>
    <m/>
    <n v="2500000"/>
    <n v="279335.49"/>
    <n v="287532.21131147543"/>
    <n v="2591702.6953517138"/>
    <n v="258201.36543104128"/>
    <n v="266698.75131744036"/>
    <s v="24 monthly Logic Panel Overhaul (instrument intervention and Logic panel overhaul)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961.017609289614"/>
    <n v="23961.017609289614"/>
    <n v="23961.017609289614"/>
    <n v="23961.017609289614"/>
    <n v="23961.017609289614"/>
    <n v="23961.017609289614"/>
    <n v="23961.017609289614"/>
    <n v="23961.017609289614"/>
    <n v="23961.017609289614"/>
    <n v="23961.017609289614"/>
    <n v="23961.017609289614"/>
    <n v="23961.017609289614"/>
    <n v="287532.21131147537"/>
    <n v="86259.663393442606"/>
  </r>
  <r>
    <s v="O.NG.PCW.NTF.FLO.724FP"/>
    <s v="PCW NORTH BANK F/S FLOWL PREV. MTC"/>
    <s v="O.NG.PCW.FAC.724NFP"/>
    <s v="PCW NORTH BANK F/S FACIL PREV. MTC (PRODUCTION MAINTENANCE – OIL (ONSHORE))"/>
    <s v="IRETI OMOTOSO"/>
    <s v="PRODUCTION"/>
    <n v="413001"/>
    <n v="4130"/>
    <s v="OF-MTCE"/>
    <s v="BASE JV"/>
    <s v="PRODUCTION"/>
    <s v="PRODUCTION"/>
    <x v="6"/>
    <s v="Asset Management Integration Lead"/>
    <s v="COOKEY, GABRIEL"/>
    <s v="RACHEAL.ORUEKPETI@SHELL.COM"/>
    <x v="0"/>
    <s v="OPEX"/>
    <s v="NON SAL"/>
    <s v="N/A"/>
    <s v="N/A"/>
    <s v="N/A"/>
    <s v="P233 Facilities Maintenance"/>
    <s v="S7200 Services"/>
    <s v="A2140 Facilities Maintenance"/>
    <n v="9809.84"/>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SBF.FAC.724FP"/>
    <s v="PCW SOUTH BANK F/S FACIL PREV. MTC"/>
    <s v="O.NG.PCW.FAC.724SBFP"/>
    <s v="PCW SOUTH BANK F/S FACIL PREV. MTC (PRODUCTION MAINTENANCE – OIL (ONSHORE))"/>
    <s v="IRETI OMOTOSO"/>
    <s v="PRODUCTION"/>
    <n v="413001"/>
    <n v="4130"/>
    <s v="OF-MTCE"/>
    <s v="BASE JV"/>
    <s v="PRODUCTION"/>
    <s v="PRODUCTION"/>
    <x v="6"/>
    <s v="Asset Management Integration Lead"/>
    <s v="COOKEY, GABRIEL"/>
    <s v="RACHEAL.ORUEKPETI@SHELL.COM"/>
    <x v="0"/>
    <s v="OPEX"/>
    <s v="NON SAL"/>
    <s v="N/A"/>
    <s v="N/A"/>
    <s v="N_FORC_WS1_G01"/>
    <s v="P233 Facilities Maintenance"/>
    <s v="S7200 Services"/>
    <s v="A2140 Facilities Maintenance"/>
    <n v="113237.76999999999"/>
    <n v="75600.850000000006"/>
    <n v="9902460"/>
    <n v="320557.21000000002"/>
    <n v="353024.29196721315"/>
    <n v="9902460"/>
    <n v="320557.21000000002"/>
    <n v="353024.29196721315"/>
    <n v="0"/>
    <m/>
    <n v="12379580.07"/>
    <n v="601502.83000000007"/>
    <n v="642091.61711475416"/>
    <n v="12742812.979045015"/>
    <n v="556822.11420109926"/>
    <n v="598601.82888649276"/>
    <s v="24 monthly Logic Panel Overhaul (instrument intervention and Logic panel overhaul)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9418.69099726776"/>
    <n v="29418.69099726776"/>
    <n v="29418.69099726776"/>
    <n v="29418.69099726776"/>
    <n v="29418.69099726776"/>
    <n v="29418.69099726776"/>
    <n v="29418.69099726776"/>
    <n v="29418.69099726776"/>
    <n v="29418.69099726776"/>
    <n v="29418.69099726776"/>
    <n v="29418.69099726776"/>
    <n v="29418.69099726776"/>
    <n v="353024.29196721315"/>
    <n v="105907.28759016395"/>
  </r>
  <r>
    <s v="O.NG.PCW.SBF.FLO.724FP"/>
    <s v="PCW SOUTH BANK F/S FLOWL PREV. MTC      "/>
    <s v="O.NG.PCW.FAC.724SBFP"/>
    <s v="PCW SOUTH BANK F/S FACIL PREV. MTC (PRODUCTION MAINTENANCE – OIL (ONSHORE))"/>
    <s v="IRETI OMOTOSO"/>
    <s v="PRODUCTION"/>
    <n v="413001"/>
    <n v="4130"/>
    <s v="OF-MTCE"/>
    <s v="BASE JV"/>
    <s v="PRODUCTION"/>
    <s v="PRODUCTION"/>
    <x v="6"/>
    <s v="Asset Management Integration Lead"/>
    <s v="COOKEY, GABRIEL"/>
    <s v="RACHEAL.ORUEKPETI@SHELL.COM"/>
    <x v="0"/>
    <s v="OPEX"/>
    <s v="NON SAL"/>
    <s v="N/A"/>
    <s v="N/A"/>
    <s v="N/A"/>
    <s v="P233 Facilities Maintenance"/>
    <s v="S7200 Services"/>
    <s v="A2140 Facilities Maintenance"/>
    <n v="2505.13"/>
    <n v="0"/>
    <n v="2477120.0699999998"/>
    <n v="280945.62"/>
    <n v="289067.32514754101"/>
    <n v="0"/>
    <n v="0"/>
    <n v="0"/>
    <n v="-289067.32514754101"/>
    <m/>
    <n v="0"/>
    <n v="0"/>
    <n v="0"/>
    <n v="0"/>
    <n v="0"/>
    <n v="0"/>
    <s v="Top Overhaul of 1pc of D3306 at Yokri; D3306 &amp; D3304 Generators for for SouthBank at F$90K each =F$270K_x000a__x000a_Total =F$270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4088.943762295083"/>
    <n v="24088.943762295083"/>
    <n v="24088.943762295083"/>
    <n v="24088.943762295083"/>
    <n v="24088.943762295083"/>
    <n v="24088.943762295083"/>
    <n v="24088.943762295083"/>
    <n v="24088.943762295083"/>
    <n v="24088.943762295083"/>
    <n v="24088.943762295083"/>
    <n v="24088.943762295083"/>
    <n v="24088.943762295083"/>
    <n v="289067.32514754101"/>
    <n v="86720.197544262293"/>
  </r>
  <r>
    <s v="O.NG.PCW.SBW.WEL.71300"/>
    <s v="PCW SOUTH BANK F/S FLOWL OPERATIONS"/>
    <s v="O.NG.PCW.FAC.724SBFP"/>
    <s v="PCW SOUTH BANK F/S FACIL PREV. MTC (PRODUCTION MAINTENANCE – OIL (ONSHORE))"/>
    <s v="IRETI OMOTOSO"/>
    <s v="PRODUCTION"/>
    <n v="413001"/>
    <n v="4130"/>
    <s v="OF-MTCE"/>
    <s v="BASE JV"/>
    <s v="PRODUCTION"/>
    <s v="PRODUCTION"/>
    <x v="6"/>
    <s v="Asset Management Integration Lead"/>
    <s v="COOKEY, GABRIEL"/>
    <s v="RACHEAL.ORUEKPETI@SHELL.COM"/>
    <x v="0"/>
    <s v="OPEX"/>
    <s v="NON SAL"/>
    <s v="N/A"/>
    <s v="N/A"/>
    <s v="N/A"/>
    <s v="P231 Production Operations"/>
    <s v="S7200 Services"/>
    <s v="A2130 Well/Mine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UF.FLO.724FP"/>
    <s v="PBE NUN RIVER F/S FLOWL PREV. MTC       "/>
    <s v="O.NG.PBE.NUF.FLO.724FC"/>
    <s v="PBE NUN RIVER F/S FLOWL CORR. MTC       "/>
    <s v="IRETI OMOTOSO"/>
    <s v="PRODUCTION"/>
    <n v="413001"/>
    <n v="4130"/>
    <s v="OF-MTCE"/>
    <s v="BASE JV"/>
    <s v="PRODUCTION"/>
    <s v="PRODUCTION"/>
    <x v="2"/>
    <s v="Asset Management Integration Lead"/>
    <s v="ADEDIRAN, ADEWALE"/>
    <s v="MUSTAPHA.ODIOH@SHELL.COM"/>
    <x v="0"/>
    <s v="OPEX"/>
    <s v="NON SAL"/>
    <s v="N/A"/>
    <s v="N/A"/>
    <s v="N/A"/>
    <s v="P233 Facilities Maintenance"/>
    <s v="S7200 Services"/>
    <s v="A2140 Facilities Maintenance"/>
    <n v="10422.98"/>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TNF.FAC.724FC"/>
    <s v="PCW TUNU F/S FACIL CORR. MTC"/>
    <s v="O.NG.PCW.FAC.724TFC"/>
    <s v="PCW TUNU F/S FACIL CORR. MTC (PRODUCTION MAINTENANCE – OIL (ONSHORE))"/>
    <s v="IRETI OMOTOSO"/>
    <s v="PRODUCTION"/>
    <n v="413001"/>
    <n v="4130"/>
    <s v="OF-MTCE"/>
    <s v="BASE JV"/>
    <s v="PRODUCTION"/>
    <s v="PRODUCTION"/>
    <x v="6"/>
    <s v="Asset Management Integration Lead"/>
    <s v="COOKEY, GABRIEL"/>
    <s v="SAMUEL.AKPORHUARHO@SHELL.COM"/>
    <x v="0"/>
    <s v="OPEX"/>
    <s v="NON SAL"/>
    <s v="N/A"/>
    <s v="N/A"/>
    <s v="N_TUNU_WS2_N02"/>
    <s v="P233 Facilities Maintenance"/>
    <s v="S7200 Services"/>
    <s v="A2140 Facilities Maintenance"/>
    <n v="75079.710000000006"/>
    <n v="86221.84"/>
    <n v="12196320"/>
    <n v="216072"/>
    <n v="256059.93442622951"/>
    <n v="10915320"/>
    <n v="143072"/>
    <n v="178859.93442622951"/>
    <n v="-77200"/>
    <m/>
    <n v="12196320"/>
    <n v="216072"/>
    <n v="256059.93442622951"/>
    <n v="12643694.166948806"/>
    <n v="199724.300809095"/>
    <n v="241179.03578269764"/>
    <s v="Deployment of shielded ignition system for 2 Gas engines at Tunu FS._x000a_Cost of Spare per Pump @ F$$36.5k = F$73k_x000a_Installation cost per pump @  N640,500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338.327868852459"/>
    <n v="21338.327868852459"/>
    <n v="21338.327868852459"/>
    <n v="21338.327868852459"/>
    <n v="21338.327868852459"/>
    <n v="21338.327868852459"/>
    <n v="21338.327868852459"/>
    <n v="21338.327868852459"/>
    <n v="21338.327868852459"/>
    <n v="21338.327868852459"/>
    <n v="21338.327868852459"/>
    <n v="21338.327868852459"/>
    <n v="256059.93442622956"/>
    <n v="76817.980327868849"/>
  </r>
  <r>
    <s v="O.NG.PCW.TNF.FLO.724FC"/>
    <s v="PCW TUNU F/S FLOWL CORR. MTC"/>
    <s v="O.NG.PCW.FAC.724TFC"/>
    <s v="PCW TUNU F/S FACIL CORR. MTC (PRODUCTION MAINTENANCE – OIL (ONSHORE))"/>
    <s v="IRETI OMOTOSO"/>
    <s v="PRODUCTION"/>
    <n v="413001"/>
    <n v="4130"/>
    <s v="OF-MTCE"/>
    <s v="BASE JV"/>
    <s v="PRODUCTION"/>
    <s v="PRODUCTION"/>
    <x v="6"/>
    <s v="Asset Management Integration Lead"/>
    <s v="COOKEY, GABRIEL"/>
    <s v="SAMUEL.AKPORHUARHO@SHELL.COM"/>
    <x v="0"/>
    <s v="OPEX"/>
    <s v="NON SAL"/>
    <s v="N/A"/>
    <s v="N/A"/>
    <s v="N/A"/>
    <s v="P233 Facilities Maintenance"/>
    <s v="S7200 Services"/>
    <s v="A2140 Facilities Maintenance"/>
    <n v="0"/>
    <n v="2550.3999999999996"/>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TNF.FAC.724FP"/>
    <s v="PCW TUNU F/S FACIL PREV. MTC"/>
    <s v="O.NG.PCW.FAC.724TFP"/>
    <s v="PCW TUNU F/S FACIL PREV. MTC (PRODUCTION MAINTENANCE – OIL (ONSHORE))"/>
    <s v="IRETI OMOTOSO"/>
    <s v="PRODUCTION"/>
    <n v="413001"/>
    <n v="4130"/>
    <s v="OF-MTCE"/>
    <s v="BASE JV"/>
    <s v="PRODUCTION"/>
    <s v="PRODUCTION"/>
    <x v="6"/>
    <s v="Asset Management Integration Lead"/>
    <s v="COOKEY, GABRIEL"/>
    <s v="SAMUEL.AKPORHUARHO@SHELL.COM"/>
    <x v="0"/>
    <s v="OPEX"/>
    <s v="NON SAL"/>
    <s v="N/A"/>
    <s v="N/A"/>
    <s v="N_TUNU_WS2_N02"/>
    <s v="P233 Facilities Maintenance"/>
    <s v="S7200 Services"/>
    <s v="A2140 Facilities Maintenance"/>
    <n v="17447.540000000005"/>
    <n v="184956.51"/>
    <n v="3668280"/>
    <n v="318065.76999999996"/>
    <n v="330092.91754098359"/>
    <n v="3668280"/>
    <n v="318065.76999999996"/>
    <n v="330092.91754098359"/>
    <n v="0"/>
    <m/>
    <n v="3668280"/>
    <n v="318065.77"/>
    <n v="330092.91754098365"/>
    <n v="3802836.4653219143"/>
    <n v="294001.36771333829"/>
    <n v="306469.68399308226"/>
    <s v="24 monthly Logic Panel Overhaul (instrument intervention and Logic panel overhaul)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507.743128415299"/>
    <n v="27507.743128415299"/>
    <n v="27507.743128415299"/>
    <n v="27507.743128415299"/>
    <n v="27507.743128415299"/>
    <n v="27507.743128415299"/>
    <n v="27507.743128415299"/>
    <n v="27507.743128415299"/>
    <n v="27507.743128415299"/>
    <n v="27507.743128415299"/>
    <n v="27507.743128415299"/>
    <n v="27507.743128415299"/>
    <n v="330092.9175409837"/>
    <n v="99027.875262295071"/>
  </r>
  <r>
    <s v="O.NG.PCW.TNF.FLO.724FP"/>
    <s v="PCW TUNU F/S FLOWL PREV. MTC"/>
    <s v="O.NG.PCW.FAC.724TFP"/>
    <s v="PCW TUNU F/S FACIL PREV. MTC (PRODUCTION MAINTENANCE – OIL (ONSHORE))"/>
    <s v="IRETI OMOTOSO"/>
    <s v="PRODUCTION"/>
    <n v="413001"/>
    <n v="4130"/>
    <s v="OF-MTCE"/>
    <s v="BASE JV"/>
    <s v="PRODUCTION"/>
    <s v="PRODUCTION"/>
    <x v="6"/>
    <s v="Asset Management Integration Lead"/>
    <s v="COOKEY, GABRIEL"/>
    <s v="SAMUEL.AKPORHUARHO@SHELL.COM"/>
    <x v="0"/>
    <s v="OPEX"/>
    <s v="NON SAL"/>
    <s v="N/A"/>
    <s v="N/A"/>
    <s v="N/A"/>
    <s v="P233 Facilities Maintenance"/>
    <s v="S7200 Services"/>
    <s v="A2140 Facilities Maintenance"/>
    <n v="11299.400000000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YKF.FAC.724FC"/>
    <s v="PCW YOKRI F/S FACIL CORR. MTC"/>
    <s v="O.NG.PCW.FAC.724YKFC"/>
    <s v="PCW YOKRI F/S FACIL CORR. MTC (PRODUCTION MAINTENANCE – OIL (ONSHORE))"/>
    <s v="IRETI OMOTOSO"/>
    <s v="PRODUCTION"/>
    <n v="413001"/>
    <n v="4130"/>
    <s v="OF-MTCE"/>
    <s v="BASE JV"/>
    <s v="PRODUCTION"/>
    <s v="PRODUCTION"/>
    <x v="6"/>
    <s v="Asset Management Integration Lead"/>
    <s v="COOKEY, GABRIEL"/>
    <s v="RACHEAL.ORUEKPETI@SHELL.COM"/>
    <x v="0"/>
    <s v="OPEX"/>
    <s v="NON SAL"/>
    <s v="N/A"/>
    <s v="N/A"/>
    <s v="N_FORC_WS1_G01"/>
    <s v="P233 Facilities Maintenance"/>
    <s v="S7200 Services"/>
    <s v="A2140 Facilities Maintenance"/>
    <n v="26611.689999999995"/>
    <n v="102424.93"/>
    <n v="6749010.5673512025"/>
    <n v="80885.035154890415"/>
    <n v="103012.93865440256"/>
    <n v="6749010.5673512034"/>
    <n v="79885.035154890385"/>
    <n v="102012.93865440253"/>
    <n v="-1000.0000000000291"/>
    <m/>
    <n v="6749010.5673512043"/>
    <n v="80885.035154890385"/>
    <n v="103012.93865440253"/>
    <n v="6996571.5513445269"/>
    <n v="74765.388815901882"/>
    <n v="97704.967672769184"/>
    <s v="Corrective maintenance activities on Field instruments, USM,  inplot-pi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584.4115545335462"/>
    <n v="8584.4115545335462"/>
    <n v="8584.4115545335462"/>
    <n v="8584.4115545335462"/>
    <n v="8584.4115545335462"/>
    <n v="8584.4115545335462"/>
    <n v="8584.4115545335462"/>
    <n v="8584.4115545335462"/>
    <n v="8584.4115545335462"/>
    <n v="8584.4115545335462"/>
    <n v="8584.4115545335462"/>
    <n v="8584.4115545335462"/>
    <n v="103012.93865440258"/>
    <n v="30903.881596320767"/>
  </r>
  <r>
    <s v="O.NG.PCW.YKF.FLO.724FC"/>
    <s v="PCW YOKRI F/S FLOWL CORR. MTC           "/>
    <s v="O.NG.PCW.FAC.724YKFC"/>
    <s v="PCW YOKRI F/S FACIL CORR. MTC (PRODUCTION MAINTENANCE – OIL (ONSHORE))"/>
    <s v="IRETI OMOTOSO"/>
    <s v="PRODUCTION"/>
    <n v="413001"/>
    <n v="4130"/>
    <s v="OF-MTCE"/>
    <s v="BASE JV"/>
    <s v="PRODUCTION"/>
    <s v="PRODUCTION"/>
    <x v="6"/>
    <s v="Asset Management Integration Lead"/>
    <s v="COOKEY, GABRIEL"/>
    <s v="RACHEAL.ORUEKPETI@SHELL.COM"/>
    <x v="0"/>
    <s v="OPEX"/>
    <s v="NON SAL"/>
    <s v="N/A"/>
    <s v="N/A"/>
    <s v="N/A"/>
    <s v="P233 Facilities Maintenance"/>
    <s v="S7200 Services"/>
    <s v="A2140 Facilities Maintenance"/>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YKF.FLO.724FP"/>
    <s v="PCW YOKRI F/S FLOWL PREV. MTC"/>
    <s v="O.NG.PCW.FAC.724YKFC"/>
    <s v="PCW YOKRI F/S FACIL CORR. MTC (PRODUCTION MAINTENANCE – OIL (ONSHORE))"/>
    <s v="IRETI OMOTOSO"/>
    <s v="PRODUCTION"/>
    <n v="413001"/>
    <n v="4130"/>
    <s v="OF-MTCE"/>
    <s v="BASE JV"/>
    <s v="PRODUCTION"/>
    <s v="PRODUCTION"/>
    <x v="6"/>
    <s v="Asset Management Integration Lead"/>
    <s v="COOKEY, GABRIEL"/>
    <s v="RACHEAL.ORUEKPETI@SHELL.COM"/>
    <x v="0"/>
    <s v="OPEX"/>
    <s v="NON SAL"/>
    <s v="N/A"/>
    <s v="N/A"/>
    <s v="N/A"/>
    <s v="P233 Facilities Maintenance"/>
    <s v="S7200 Services"/>
    <s v="A2140 Facilities Maintenance"/>
    <n v="34334.450000000004"/>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OKF.FLO.724FC"/>
    <s v="PCWOPUKUSHIF/SFLOWLCORR.MTC"/>
    <s v="O.NG.PCW.OKF.FLO.724FC"/>
    <s v="PCWOPUKUSHIF/SFLOWLCORR.MTC"/>
    <s v="IRETI OMOTOSO"/>
    <s v="PRODUCTION"/>
    <n v="413001"/>
    <n v="4130"/>
    <s v="OF-MTCE"/>
    <s v="BASE JV"/>
    <s v="PRODUCTION"/>
    <s v="PRODUCTION"/>
    <x v="6"/>
    <s v="Asset Management Integration Lead"/>
    <s v="COOKEY, GABRIEL"/>
    <s v="RICHARD.ITENE@SHELL.COM"/>
    <x v="0"/>
    <s v="OPEX"/>
    <s v="NON SAL"/>
    <s v="N/A"/>
    <s v="N/A"/>
    <s v="N_OPUK_WS2_N02"/>
    <s v="P233 Facilities Maintenance"/>
    <s v="S7200 Services"/>
    <s v="A2140 Facilities Maintenance"/>
    <n v="27370.52"/>
    <n v="215482.34999999998"/>
    <n v="13728000"/>
    <n v="155385.60000000001"/>
    <n v="200395.43606557377"/>
    <n v="11321940"/>
    <n v="275385.59999999998"/>
    <n v="312506.71475409833"/>
    <n v="112111.27868852456"/>
    <m/>
    <n v="13728000"/>
    <n v="155385.60000000001"/>
    <n v="200395.4360655738"/>
    <n v="14231557.840715332"/>
    <n v="143629.34723518882"/>
    <n v="190290.19261458336"/>
    <s v="Payment for QA/QC Inspector s for Fims Activ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699.619672131146"/>
    <n v="16699.619672131146"/>
    <n v="16699.619672131146"/>
    <n v="16699.619672131146"/>
    <n v="16699.619672131146"/>
    <n v="16699.619672131146"/>
    <n v="16699.619672131146"/>
    <n v="16699.619672131146"/>
    <n v="16699.619672131146"/>
    <n v="16699.619672131146"/>
    <n v="16699.619672131146"/>
    <n v="16699.619672131146"/>
    <n v="200395.43606557374"/>
    <n v="60118.630819672129"/>
  </r>
  <r>
    <s v="O.NG.PCW.OKF.FLO.724FP"/>
    <s v="PCW OPUKUSHI F/S FLOWL PREV. MTC"/>
    <s v="O.NG.PCW.OKF.FLO.724FC"/>
    <s v="PCWOPUKUSHIF/SFLOWLCORR.MTC"/>
    <s v="IRETI OMOTOSO"/>
    <s v="PRODUCTION"/>
    <n v="413001"/>
    <n v="4130"/>
    <s v="OF-MTCE"/>
    <s v="BASE JV"/>
    <s v="PRODUCTION"/>
    <s v="PRODUCTION"/>
    <x v="6"/>
    <s v="Asset Management Integration Lead"/>
    <s v="COOKEY, GABRIEL"/>
    <s v="RICHARD.ITENE@SHELL.COM"/>
    <x v="0"/>
    <s v="OPEX"/>
    <s v="NON SAL"/>
    <s v="N/A"/>
    <s v="N/A"/>
    <s v="N/A"/>
    <s v="P233 Facilities Maintenance"/>
    <s v="S7200 Services"/>
    <s v="A2140 Facilities Maintenance"/>
    <n v="11144.150000000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SUU.ACC.724FP"/>
    <s v="PCW.SUPPORT ACCOMMODATION PREV.         "/>
    <s v="O.NG.PCW.SUU.INF.71300"/>
    <s v="PCW.SUPPORT IT INFRASTRUCTURE OPERATE"/>
    <s v="IRETI OMOTOSO"/>
    <s v="PRODUCTION"/>
    <n v="414001"/>
    <n v="4140"/>
    <s v="OF-MTCE"/>
    <s v="BASE JV"/>
    <s v="PRODUCTION"/>
    <s v="PRODUCTION"/>
    <x v="6"/>
    <s v="Asset Management Integration Lead"/>
    <s v="COOKEY, GABRIEL"/>
    <s v="RICHARD.ITENE@SHELL.COM"/>
    <x v="0"/>
    <s v="OPEX"/>
    <s v="NON SAL"/>
    <s v="N/A"/>
    <s v="N/A"/>
    <s v="N/A"/>
    <s v="P233 Facilities Maintenance"/>
    <s v="S7200 Services"/>
    <s v="A2140 Facilities Maintenance"/>
    <n v="1217.9100000000001"/>
    <n v="0"/>
    <n v="0"/>
    <n v="0"/>
    <n v="0"/>
    <n v="13500000"/>
    <n v="0"/>
    <n v="44262.295081967211"/>
    <n v="44262.295081967211"/>
    <m/>
    <n v="13500000"/>
    <n v="0"/>
    <n v="44262.295081967211"/>
    <n v="13500000"/>
    <n v="0"/>
    <n v="44262.295081967211"/>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SUU.HEL.724FC"/>
    <s v="PCW.SUPPORT HELIPAD CORR. MTC"/>
    <s v="O.NG.PCW.SUU.INF.71300"/>
    <s v="PCW.SUPPORT IT INFRASTRUCTURE OPERATE"/>
    <s v="IRETI OMOTOSO"/>
    <s v="PRODUCTION"/>
    <n v="414001"/>
    <n v="4140"/>
    <s v="OF-MTCE"/>
    <s v="BASE JV"/>
    <s v="PRODUCTION"/>
    <s v="PRODUCTION"/>
    <x v="6"/>
    <s v="Asset Management Integration Lead"/>
    <s v="COOKEY, GABRIEL"/>
    <s v="RICHARD.ITENE@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SUU.HEL.724FP"/>
    <s v="PCW.SUPPORT HELIPAD PREV. MTC           "/>
    <s v="O.NG.PCW.SUU.INF.71300"/>
    <s v="PCW.SUPPORT IT INFRASTRUCTURE OPERATE"/>
    <s v="IRETI OMOTOSO"/>
    <s v="PRODUCTION"/>
    <n v="414001"/>
    <n v="4140"/>
    <s v="OF-MTCE"/>
    <s v="BASE JV"/>
    <s v="PRODUCTION"/>
    <s v="PRODUCTION"/>
    <x v="6"/>
    <s v="Asset Management Integration Lead"/>
    <s v="COOKEY, GABRIEL"/>
    <s v="RICHARD.ITENE@SHELL.COM"/>
    <x v="0"/>
    <s v="OPEX"/>
    <s v="NON SAL"/>
    <s v="N/A"/>
    <s v="N/A"/>
    <s v="N/A"/>
    <s v="P233 Facilities Maintenance"/>
    <s v="S7200 Services"/>
    <s v="A2140 Facilities Maintenance"/>
    <n v="3572.47"/>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SUU.INF.71300"/>
    <s v="PCW.SUPPORT IT INFRASTRUCTURE OPERATE"/>
    <s v="O.NG.PCW.SUU.INF.71300"/>
    <s v="PCW.SUPPORT IT INFRASTRUCTURE OPERATE"/>
    <s v="IRETI OMOTOSO"/>
    <s v="PRODUCTION"/>
    <n v="414001"/>
    <n v="4140"/>
    <s v="OF-MTCE"/>
    <s v="BASE JV"/>
    <s v="PRODUCTION"/>
    <s v="PRODUCTION"/>
    <x v="6"/>
    <s v="Asset Management Integration Lead"/>
    <s v="COOKEY, GABRIEL"/>
    <s v="RICHARD.ITENE@SHELL.COM"/>
    <x v="0"/>
    <s v="OPEX"/>
    <s v="NON SAL"/>
    <s v="N/A"/>
    <s v="N/A"/>
    <s v="C_OPSE_OIL_Z11"/>
    <s v="P231 Production Operations"/>
    <s v="S7200 Services"/>
    <s v="A2110 Production Operations"/>
    <n v="6341.23"/>
    <n v="33205.93"/>
    <n v="13500000"/>
    <n v="0"/>
    <n v="44262.295081967211"/>
    <n v="13500000"/>
    <n v="0"/>
    <n v="44262.295081967211"/>
    <n v="0"/>
    <m/>
    <n v="0"/>
    <n v="0"/>
    <n v="0"/>
    <n v="0"/>
    <n v="0"/>
    <n v="0"/>
    <s v="Charge back for Field Location phone bills @10000 per month for 25 Zero Fcailities acrross Swamp wes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688.5245901639341"/>
    <n v="3688.5245901639341"/>
    <n v="3688.5245901639341"/>
    <n v="3688.5245901639341"/>
    <n v="3688.5245901639341"/>
    <n v="3688.5245901639341"/>
    <n v="3688.5245901639341"/>
    <n v="3688.5245901639341"/>
    <n v="3688.5245901639341"/>
    <n v="3688.5245901639341"/>
    <n v="3688.5245901639341"/>
    <n v="3688.5245901639341"/>
    <n v="44262.295081967219"/>
    <n v="13278.688524590163"/>
  </r>
  <r>
    <s v="O.NG.PCW.SUU.JET.724FC"/>
    <s v="PCW.SUPPORT - JETTY CORR. MTC"/>
    <s v="O.NG.PCW.SUU.INF.71300"/>
    <s v="PCW.SUPPORT IT INFRASTRUCTURE OPERATE"/>
    <s v="IRETI OMOTOSO"/>
    <s v="PRODUCTION"/>
    <n v="414001"/>
    <n v="4140"/>
    <s v="OF-MTCE"/>
    <s v="BASE JV"/>
    <s v="PRODUCTION"/>
    <s v="PRODUCTION"/>
    <x v="6"/>
    <s v="Asset Management Integration Lead"/>
    <s v="COOKEY, GABRIEL"/>
    <s v="RICHARD.ITENE@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SUU.JET.724FP"/>
    <s v="PCW.SUPPORT - JETTY PREV. MTC           "/>
    <s v="O.NG.PCW.SUU.INF.71300"/>
    <s v="PCW.SUPPORT IT INFRASTRUCTURE OPERATE"/>
    <s v="IRETI OMOTOSO"/>
    <s v="PRODUCTION"/>
    <n v="414001"/>
    <n v="4140"/>
    <s v="OF-MTCE"/>
    <s v="BASE JV"/>
    <s v="PRODUCTION"/>
    <s v="PRODUCTION"/>
    <x v="6"/>
    <s v="Asset Management Integration Lead"/>
    <s v="COOKEY, GABRIEL"/>
    <s v="RICHARD.ITENE@SHELL.COM"/>
    <x v="0"/>
    <s v="OPEX"/>
    <s v="NON SAL"/>
    <s v="N/A"/>
    <s v="N/A"/>
    <s v="N/A"/>
    <s v="P233 Facilities Maintenance"/>
    <s v="S7200 Services"/>
    <s v="A2140 Facilities Maintenance"/>
    <n v="1773.7"/>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A.FAC.71300"/>
    <s v="PBE SOKU AGG OPERATIONS"/>
    <s v="O.NG.PEC.GAS.71300"/>
    <s v="EASTERN SWAMP (PEC) GAS FACILITIES OPERATIONS "/>
    <s v="IRETI OMOTOSO"/>
    <s v="PRODUCTION"/>
    <n v="413003"/>
    <n v="4130"/>
    <s v="GAS"/>
    <s v="BASE JV"/>
    <s v="PRODUCTION"/>
    <s v="PRODUCTION"/>
    <x v="5"/>
    <s v="Asset Management Integration Lead"/>
    <s v="AZUBUIKE, JOHN"/>
    <s v="GOODI.EMOGHWARE@SHELL.COM"/>
    <x v="0"/>
    <s v="OPEX"/>
    <s v="NON SAL"/>
    <s v="N/A"/>
    <s v="N/A"/>
    <s v="N/A"/>
    <s v="P231 Production Operations - Gas"/>
    <s v="S7200 Services"/>
    <s v="A2110 Production Operations"/>
    <n v="2240.14"/>
    <n v="-2240.14"/>
    <n v="0"/>
    <n v="0"/>
    <n v="0"/>
    <n v="0"/>
    <n v="0"/>
    <n v="0"/>
    <n v="0"/>
    <m/>
    <n v="280847049"/>
    <n v="936416"/>
    <n v="1857225.9967213115"/>
    <n v="280847049"/>
    <n v="936416"/>
    <n v="1857225.9967213115"/>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G.FAC.71300"/>
    <s v="PBE SOKU G/P FACIL OPERATIONS"/>
    <s v="O.NG.PEC.GAS.71300"/>
    <s v="EASTERN SWAMP (PEC) GAS FACILITIES OPERATIONS "/>
    <s v="IRETI OMOTOSO"/>
    <s v="PRODUCTION"/>
    <n v="413003"/>
    <n v="4130"/>
    <s v="GAS"/>
    <s v="BASE JV"/>
    <s v="PRODUCTION"/>
    <s v="PRODUCTION"/>
    <x v="5"/>
    <s v="Asset Management Integration Lead"/>
    <s v="AZUBUIKE, JOHN"/>
    <s v="GOODI.EMOGHWARE@SHELL.COM"/>
    <x v="0"/>
    <s v="OPEX"/>
    <s v="NON SAL"/>
    <s v="N/A"/>
    <s v="N/A"/>
    <s v="N_SOKU_ES1_G01"/>
    <s v="P231 Production Operations - Gas"/>
    <s v="S7200 Services"/>
    <s v="A2110 Production Operations"/>
    <n v="3248275.6500000004"/>
    <n v="5505424.9100000011"/>
    <n v="280847049"/>
    <n v="936416"/>
    <n v="1857225.9967213115"/>
    <n v="280847049"/>
    <n v="936416"/>
    <n v="1857225.9967213115"/>
    <n v="0"/>
    <m/>
    <n v="0"/>
    <n v="0"/>
    <n v="0"/>
    <n v="0"/>
    <n v="0"/>
    <n v="0"/>
    <s v="1.LGSP Grass Cutting &amp; Gardening services within the perimeter fence N3,530,094.50_x000a_2.LGSP Grass Cutting services outside the perimeter fence N3,471,105.95_x000a_3.Soku-Sombreiro Grass Cutting N2,023,875.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4768.83306010929"/>
    <n v="154768.83306010929"/>
    <n v="154768.83306010929"/>
    <n v="154768.83306010929"/>
    <n v="154768.83306010929"/>
    <n v="154768.83306010929"/>
    <n v="154768.83306010929"/>
    <n v="154768.83306010929"/>
    <n v="154768.83306010929"/>
    <n v="154768.83306010929"/>
    <n v="154768.83306010929"/>
    <n v="154768.83306010929"/>
    <n v="1857225.9967213115"/>
    <n v="557167.79901639337"/>
  </r>
  <r>
    <s v="O.NG.PCE.AWG.FAC.71300"/>
    <s v="PCE AWOBA AGG FACIL OPERATIONS"/>
    <s v="O.NG.PEC.GAS.71300"/>
    <s v="EASTERN SWAMP (PEC) GAS FACILITIES OPERATIONS "/>
    <s v="IRETI OMOTOSO"/>
    <s v="PRODUCTION"/>
    <n v="413003"/>
    <n v="4130"/>
    <s v="GAS"/>
    <s v="BASE JV"/>
    <s v="PRODUCTION"/>
    <s v="PRODUCTION"/>
    <x v="5"/>
    <s v="Asset Management Integration Lead"/>
    <s v="AZUBUIKE, JOHN"/>
    <s v="GOODI.EMOGHWARE@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HC.FAC.71300"/>
    <s v="PCE BONNY HEATER CHOKE FACIL OPERATIONS"/>
    <s v="O.NG.PEC.GAS.71300"/>
    <s v="EASTERN SWAMP (PEC) GAS FACILITIES OPERATIONS "/>
    <s v="IRETI OMOTOSO"/>
    <s v="PRODUCTION"/>
    <n v="413003"/>
    <n v="4130"/>
    <s v="GAS"/>
    <s v="BASE JV"/>
    <s v="PRODUCTION"/>
    <s v="PRODUCTION"/>
    <x v="5"/>
    <s v="Asset Management Integration Lead"/>
    <s v="AZUBUIKE, JOHN"/>
    <s v="GOODI.EMOGHWARE@SHELL.COM"/>
    <x v="0"/>
    <s v="OPEX"/>
    <s v="NON SAL"/>
    <s v="N/A"/>
    <s v="N/A"/>
    <s v="N_BONN_ES1_G01"/>
    <s v="P231 Production Operations"/>
    <s v="S7200 Services"/>
    <s v="A2110 Production Operations"/>
    <n v="99738.540000000008"/>
    <n v="0"/>
    <n v="0"/>
    <n v="0"/>
    <n v="0"/>
    <n v="0"/>
    <n v="0"/>
    <n v="0"/>
    <n v="0"/>
    <m/>
    <n v="0"/>
    <n v="0"/>
    <n v="0"/>
    <n v="0"/>
    <n v="0"/>
    <n v="0"/>
    <s v="TURBO T46 - TOP UP OIL REQUIRED FOR THE COMPRESSOR 1 DRUM/MONTH (OLOMA).SURVEILLANCE OF BNAG FACILITIES AND WELLHEADS.PROVISION OF GRASS CUTTING SERVICES OUTSIDE THE PERIMETER FENCE OF BNAG PLANT( 50M AWAY FROM THE CITADEL FENCE) ON CALL-OFF BASIS..PROVISION OF FIRE ALARM MAINTENANCE SERVICES FOR THE BNAG.BNAG GAS ANALYSIS @ N363,200/MNTH = N4.36MLN/YR.AERO SHELL 500 - TOP UP OIL REQUIRED FOR THE TURBINES 1DRUM/MONTH (OLOMA).1.BNAG MANIFOLD OPERATION SUPPORT SERVICES AT  N8,083,200WASTE MANAGEMENT (4K) AND GUARD HUT MAINTENANCE (6K).PROVISION OF GRASS CUTTING SERVICES OUTSIDE THE PERIMETER FENCE OF BONNY HEATER CHOKE/FACILITY ATTENDANT GUARD HUT  ( 50M AWAY FROM THE CITADEL FENCE) ON CALL-OFF BASIS..O&amp;M SUPPORT SERVICE FOR DAY-TO-DAY PRODUCTION OPERATIONS E.G. BEAN CHANGES, WELL TESTING, FACILITY OPTIMIZATION (CONTRACT NUMBER NG01018093).1.FLOWSTATION OPERATION SUPPORT SERVICES AT BONNY HEATER CHOKE N10,611,6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NG.FAC.71300"/>
    <s v="PCE BONNY NAG FACIL OPERATIONS"/>
    <s v="O.NG.PEC.GAS.71300"/>
    <s v="EASTERN SWAMP (PEC) GAS FACILITIES OPERATIONS "/>
    <s v="IRETI OMOTOSO"/>
    <s v="PRODUCTION"/>
    <n v="413003"/>
    <n v="4130"/>
    <s v="GAS"/>
    <s v="BASE JV"/>
    <s v="PRODUCTION"/>
    <s v="PRODUCTION"/>
    <x v="5"/>
    <s v="Asset Management Integration Lead"/>
    <s v="AZUBUIKE, JOHN"/>
    <s v="GOODI.EMOGHWARE@SHELL.COM"/>
    <x v="0"/>
    <s v="OPEX"/>
    <s v="NON SAL"/>
    <s v="N/A"/>
    <s v="N/A"/>
    <s v="N_BONN_ES1_G01"/>
    <s v="P231 Production Operations - Gas"/>
    <s v="S7200 Services"/>
    <s v="A2340 Overhead"/>
    <n v="95955.540000000008"/>
    <n v="293804.22000000003"/>
    <n v="0"/>
    <n v="0"/>
    <n v="0"/>
    <n v="0"/>
    <n v="0"/>
    <n v="0"/>
    <n v="0"/>
    <m/>
    <n v="0"/>
    <n v="0"/>
    <n v="0"/>
    <n v="0"/>
    <n v="0"/>
    <n v="0"/>
    <s v="TURBO T46 - TOP UP OIL REQUIRED FOR THE COMPRESSOR 1 DRUM/MONTH (OLOMA).SURVEILLANCE OF BNAG FACILITIES AND WELLHEADS.PROVISION OF GRASS CUTTING SERVICES OUTSIDE THE PERIMETER FENCE OF BNAG PLANT( 50M AWAY FROM THE CITADEL FENCE) ON CALL-OFF BASIS..PROVISION OF FIRE ALARM MAINTENANCE SERVICES FOR THE BNAG.BNAG GAS ANALYSIS @ N363,200/MNTH = N4.36MLN/YR.AERO SHELL 500 - TOP UP OIL REQUIRED FOR THE TURBINES 1DRUM/MONTH (OLOMA).1.BNAG MANIFOLD OPERATION SUPPORT SERVICES AT  N8,083,200WASTE MANAGEMENT (4K) AND GUARD HUT MAINTENANCE (6K).PROVISION OF GRASS CUTTING SERVICES OUTSIDE THE PERIMETER FENCE OF BONNY HEATER CHOKE/FACILITY ATTENDANT GUARD HUT  ( 50M AWAY FROM THE CITADEL FENCE) ON CALL-OFF BASIS..O&amp;M SUPPORT SERVICE FOR DAY-TO-DAY PRODUCTION OPERATIONS E.G. BEAN CHANGES, WELL TESTING, FACILITY OPTIMIZATION (CONTRACT NUMBER NG01018093).1.FLOWSTATION OPERATION SUPPORT SERVICES AT BONNY HEATER CHOKE N10,611,6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2G.FAC.71300"/>
    <s v="PCE CAW CHANNEL 2 G/P FACILITIES OPERATIONS"/>
    <s v="O.NG.PEC.GAS.71300"/>
    <s v="EASTERN SWAMP (PEC) GAS FACILITIES OPERATIONS "/>
    <s v="IRETI OMOTOSO"/>
    <s v="PRODUCTION"/>
    <n v="413003"/>
    <n v="4130"/>
    <s v="GAS"/>
    <s v="BASE JV"/>
    <s v="PRODUCTION"/>
    <s v="PRODUCTION"/>
    <x v="5"/>
    <s v="Asset Management Integration Lead"/>
    <s v="AZUBUIKE, JOHN"/>
    <s v="GOODI.EMOGHWARE@SHELL.COM"/>
    <x v="0"/>
    <s v="OPEX"/>
    <s v="NON SAL"/>
    <s v="N/A"/>
    <s v="N/A"/>
    <s v="N/A"/>
    <s v="P231 Production Operations - Gas"/>
    <s v="S7200 Services"/>
    <s v="A2110 Production Operations"/>
    <n v="-34655.729999999996"/>
    <n v="24198.04"/>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3G.FAC.71300"/>
    <s v="CAW. CHANNEL 3 AGG FACIL. OPERATIONS"/>
    <s v="O.NG.PEC.GAS.71300"/>
    <s v="EASTERN SWAMP (PEC) GAS FACILITIES OPERATIONS "/>
    <s v="IRETI OMOTOSO"/>
    <s v="PRODUCTION"/>
    <n v="413003"/>
    <n v="4130"/>
    <s v="GAS"/>
    <s v="BASE JV"/>
    <s v="PRODUCTION"/>
    <s v="PRODUCTION"/>
    <x v="5"/>
    <s v="Asset Management Integration Lead"/>
    <s v="AZUBUIKE, JOHN"/>
    <s v="GOODI.EMOGHWARE@SHELL.COM"/>
    <x v="0"/>
    <s v="OPEX"/>
    <s v="NON SAL"/>
    <s v="N/A"/>
    <s v="N/A"/>
    <s v="N/A"/>
    <s v="P231 Production Operation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KRG.FAC.71300"/>
    <s v="PCE KRAKAMA GAS PLANT FACILITIES OPERATIONS"/>
    <s v="O.NG.PEC.GAS.71300"/>
    <s v="EASTERN SWAMP (PEC) GAS FACILITIES OPERATIONS "/>
    <s v="IRETI OMOTOSO"/>
    <s v="PRODUCTION"/>
    <n v="413003"/>
    <n v="4130"/>
    <s v="GAS"/>
    <s v="BASE JV"/>
    <s v="PRODUCTION"/>
    <s v="PRODUCTION"/>
    <x v="5"/>
    <s v="Asset Management Integration Lead"/>
    <s v="AZUBUIKE, JOHN"/>
    <s v="GOODI.EMOGHWARE@SHELL.COM"/>
    <x v="0"/>
    <s v="OPEX"/>
    <s v="NON SAL"/>
    <s v="N/A"/>
    <s v="N/A"/>
    <s v="N/A"/>
    <s v="P231 Production Operations - Ga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SKG.FAC.724FC"/>
    <s v="PBE SOKU G/P FACIL CORR. MTC"/>
    <s v="O.NG.PEC.GAS.724FC"/>
    <s v="EASTERN SWAMP (PEC) GAS FACILITIES CORRECTIVE MAINTENANCE (PRODUCTION MAINTENANCE – GAS (ONSHORE))"/>
    <s v="IRETI OMOTOSO"/>
    <s v="PRODUCTION"/>
    <n v="413003"/>
    <n v="4130"/>
    <s v="GAS"/>
    <s v="BASE JV"/>
    <s v="PRODUCTION"/>
    <s v="PRODUCTION"/>
    <x v="5"/>
    <s v="Asset Management Integration Lead"/>
    <s v="AZUBUIKE, JOHN"/>
    <s v="TAIRU.YISA@SHELL.COM"/>
    <x v="0"/>
    <s v="OPEX"/>
    <s v="NON SAL"/>
    <s v="N/A"/>
    <s v="N/A"/>
    <s v="N_SOKU_ES1_G01"/>
    <s v="P233 Facilities Maintenance - Gas"/>
    <s v="S7200 Services"/>
    <s v="A2140 Facilities Maintenance"/>
    <n v="538205.93000000005"/>
    <n v="1608218.5099999995"/>
    <n v="14018999.999999998"/>
    <n v="209000"/>
    <n v="254963.93442622951"/>
    <n v="14018999.999999998"/>
    <n v="209000"/>
    <n v="254963.93442622951"/>
    <n v="0"/>
    <m/>
    <n v="14018999.999999998"/>
    <n v="209000"/>
    <n v="254963.93442622951"/>
    <n v="14018999.999999998"/>
    <n v="209000"/>
    <n v="254963.93442622951"/>
    <s v="Instrument air Compressors breakdown repai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246.994535519123"/>
    <n v="21246.994535519123"/>
    <n v="21246.994535519123"/>
    <n v="21246.994535519123"/>
    <n v="21246.994535519123"/>
    <n v="21246.994535519123"/>
    <n v="21246.994535519123"/>
    <n v="21246.994535519123"/>
    <n v="21246.994535519123"/>
    <n v="21246.994535519123"/>
    <n v="21246.994535519123"/>
    <n v="21246.994535519123"/>
    <n v="254963.93442622953"/>
    <n v="76489.180327868846"/>
  </r>
  <r>
    <s v="O.NG.PCE.AWG.FAC.724FC"/>
    <s v="PCE AWOBA AGG FACIL CORR. MTC"/>
    <s v="O.NG.PEC.GAS.724FC"/>
    <s v="EASTERN SWAMP (PEC) GAS FACILITIES CORRECTIVE MAINTENANCE (PRODUCTION MAINTENANCE – GAS (ONSHORE))"/>
    <s v="IRETI OMOTOSO"/>
    <s v="PRODUCTION"/>
    <n v="413003"/>
    <n v="4130"/>
    <s v="GAS"/>
    <s v="BASE JV"/>
    <s v="PRODUCTION"/>
    <s v="PRODUCTION"/>
    <x v="5"/>
    <s v="Asset Management Integration Lead"/>
    <s v="AZUBUIKE, JOHN"/>
    <s v="TAIRU.YISA@SHELL.COM"/>
    <x v="0"/>
    <s v="OPEX"/>
    <s v="NON SAL"/>
    <s v="N/A"/>
    <s v="N/A"/>
    <s v="N/A"/>
    <s v="P233 Facilities Maintenance"/>
    <s v="S7200 Services"/>
    <s v="A2140 Facilities Maintenance"/>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BNG.FAC.724FC"/>
    <s v="PCE BONNY NAG FACIL CORRECT MAINT"/>
    <s v="O.NG.PEC.GAS.724FC"/>
    <s v="EASTERN SWAMP (PEC) GAS FACILITIES CORRECTIVE MAINTENANCE (PRODUCTION MAINTENANCE – GAS (ONSHORE))"/>
    <s v="IRETI OMOTOSO"/>
    <s v="PRODUCTION"/>
    <n v="413003"/>
    <n v="4130"/>
    <s v="GAS"/>
    <s v="BASE JV"/>
    <s v="PRODUCTION"/>
    <s v="PRODUCTION"/>
    <x v="5"/>
    <s v="Asset Management Integration Lead"/>
    <s v="AZUBUIKE, JOHN"/>
    <s v="TAIRU.YISA@SHELL.COM"/>
    <x v="0"/>
    <s v="OPEX"/>
    <s v="NON SAL"/>
    <s v="N/A"/>
    <s v="N/A"/>
    <s v="N_BONN_ES1_G01"/>
    <s v="P233 Facilities Maintenance"/>
    <s v="S7200 Services"/>
    <s v="A2140 Facilities Maintenance"/>
    <n v="44381.5"/>
    <n v="8705.39"/>
    <n v="0"/>
    <n v="0"/>
    <n v="0"/>
    <n v="0"/>
    <n v="0"/>
    <n v="0"/>
    <n v="0"/>
    <m/>
    <n v="0"/>
    <n v="0"/>
    <n v="0"/>
    <n v="0"/>
    <n v="0"/>
    <n v="0"/>
    <s v="SPARES AND REPAIRS OF MANIFOLD VALVES AND PRESSURE RELIEF VALVES.REPAIRS AND REPLACEMENT SPARES FOR SOLAR GAS TURBINES.INSTRUMENT AIR COMPRESSORS BREAKDOWN REPAIRS.CRITICAL SPARES FOR REPAIRS OF 2 AG COMPRESSOR  PACKAGES AND 1 NAG COMPRESSOR VALVE GREASING AND CHANGE-OUT.SPARES AND REPAIRS OF MANIFOLD VALVES AND PRESSURE RELIEF VALVES.SPARES AND REPAIRS OF INLET MANIFOLD VALVES AND PRESSURE RELIEF VALVES.REPAIRS AND REPLACEMENT SPARES FOR CONTROL VALVES; ESD VALVES.REPAIRS AND RE-CALIBRATION OF INSTRUMENTS.REHABILITATION OF GENSET ALTERNATORS, AVRS, EIS,EARTHING SYSTEMS, LV AND HV SWITCHBOARDS.POST INSPECTION REPAIRS/RE-CERTIFICATION OF FIELD LIFTING DEVICES..GENERAL STATUTORY INSPECTION.FUEL GAS SYSTEM HEATERS.FLARE SERVICING,CALIBRATION &amp; PROVING.AIR COOLER FANS MOTO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2G.FAC.724FC"/>
    <s v="CAW. CHANNEL 2 AGG FACIL CORR. MTC"/>
    <s v="O.NG.PEC.GAS.724FC"/>
    <s v="EASTERN SWAMP (PEC) GAS FACILITIES CORRECTIVE MAINTENANCE (PRODUCTION MAINTENANCE – GAS (ONSHORE))"/>
    <s v="IRETI OMOTOSO"/>
    <s v="PRODUCTION"/>
    <n v="413003"/>
    <n v="4130"/>
    <s v="GAS"/>
    <s v="BASE JV"/>
    <s v="PRODUCTION"/>
    <s v="PRODUCTION"/>
    <x v="5"/>
    <s v="Asset Management Integration Lead"/>
    <s v="AZUBUIKE, JOHN"/>
    <s v="TAIRU.YISA@SHELL.COM"/>
    <x v="0"/>
    <s v="OPEX"/>
    <s v="NON SAL"/>
    <s v="N/A"/>
    <s v="N/A"/>
    <s v="N/A"/>
    <s v="P233 Facilities Maintenance - Gas"/>
    <s v="S7200 Services"/>
    <s v="A2140 Facilities Maintenance"/>
    <n v="0"/>
    <n v="1.35"/>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C3G.FAC.724FC"/>
    <s v="CAW.CHANNEL3AGGFACILCORR.MTC"/>
    <s v="O.NG.PEC.GAS.724FC"/>
    <s v="EASTERN SWAMP (PEC) GAS FACILITIES CORRECTIVE MAINTENANCE (PRODUCTION MAINTENANCE – GAS (ONSHORE))"/>
    <s v="IRETI OMOTOSO"/>
    <s v="PRODUCTION"/>
    <n v="413003"/>
    <n v="4130"/>
    <s v="GAS"/>
    <s v="BASE JV"/>
    <s v="PRODUCTION"/>
    <s v="PRODUCTION"/>
    <x v="5"/>
    <s v="Asset Management Integration Lead"/>
    <s v="AZUBUIKE, JOHN"/>
    <s v="TAIRU.YISA@SHELL.COM"/>
    <x v="0"/>
    <s v="OPEX"/>
    <s v="NON SAL"/>
    <s v="N/A"/>
    <s v="N/A"/>
    <s v="N/A"/>
    <s v="P233 Facilities Maintenance - Gas"/>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1F.FAC.71300"/>
    <s v="PAE AGBADA 1 FAC OPERATIONS"/>
    <s v="O.NG.PEL.FAC.71300"/>
    <s v="LAND AREA EAST OIL FACILITIES OPERATIONS (PRODUCTION MAINTENANCE OIL (ONSHORE))"/>
    <s v="IRETI OMOTOSO"/>
    <s v="PRODUCTION"/>
    <n v="412001"/>
    <n v="4120"/>
    <s v="OF-MTCE"/>
    <s v="BASE JV"/>
    <s v="PRODUCTION"/>
    <s v="PRODUCTION"/>
    <x v="1"/>
    <s v="Asset Management Integration Lead"/>
    <s v="ADEDIRAN, ADEWALE"/>
    <s v="EFE.IGWE@SHELL.COM"/>
    <x v="0"/>
    <s v="OPEX"/>
    <s v="NON SAL"/>
    <s v="N/A"/>
    <s v="N/A"/>
    <s v="N_AGBD_EL1_N01"/>
    <s v="P231 Production Operations"/>
    <s v="S7200 Services"/>
    <s v="A2110 Production Operations"/>
    <n v="291797.2099999999"/>
    <n v="166649.24000000002"/>
    <n v="36905054"/>
    <n v="257053.48"/>
    <n v="378053.65704918036"/>
    <n v="36905054"/>
    <n v="257053.48"/>
    <n v="378053.65704918036"/>
    <n v="0"/>
    <m/>
    <n v="1791895734.9775085"/>
    <n v="8771989.3124999963"/>
    <n v="14647057.296032812"/>
    <n v="1857582503.7107601"/>
    <n v="8158067.405918235"/>
    <n v="14248501.844314169"/>
    <s v="Facility Civil Maintenance Contract - for AGG &amp; FOC.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1504.471420765029"/>
    <n v="31504.471420765029"/>
    <n v="31504.471420765029"/>
    <n v="31504.471420765029"/>
    <n v="31504.471420765029"/>
    <n v="31504.471420765029"/>
    <n v="31504.471420765029"/>
    <n v="31504.471420765029"/>
    <n v="31504.471420765029"/>
    <n v="31504.471420765029"/>
    <n v="31504.471420765029"/>
    <n v="31504.471420765029"/>
    <n v="378053.65704918042"/>
    <n v="113416.0971147541"/>
  </r>
  <r>
    <s v="O.NG.PAE.A1F.FLO.71300"/>
    <s v="PAE Agbada 1 F/L Operations             "/>
    <s v="O.NG.PEL.FAC.71300"/>
    <s v="LAND AREA EAST OIL FACILITIES OPERATIONS (PRODUCTION MAINTENANCE OIL (ONSHORE))"/>
    <s v="IRETI OMOTOSO"/>
    <s v="PRODUCTION"/>
    <n v="412001"/>
    <n v="4120"/>
    <s v="OF-MTCE"/>
    <s v="BASE JV"/>
    <s v="PRODUCTION"/>
    <s v="PRODUCTION"/>
    <x v="1"/>
    <s v="Asset Management Integration Lead"/>
    <s v="ADEDIRAN, ADEWALE"/>
    <s v="EFE.IGWE@SHELL.COM"/>
    <x v="0"/>
    <s v="OPEX"/>
    <s v="NON SAL"/>
    <s v="N/A"/>
    <s v="N/A"/>
    <s v="N_AGBD_EL1_N01"/>
    <s v="P231 Production Operations"/>
    <s v="S7200 Services"/>
    <s v="A2110 Production Operations"/>
    <n v="0"/>
    <n v="12609.11"/>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2F.FAC.71300"/>
    <s v="PAE AGBADA 2 FAC OPERATIONS"/>
    <s v="O.NG.PEL.FAC.71300"/>
    <s v="LAND AREA EAST OIL FACILITIES OPERATIONS (PRODUCTION MAINTENANCE OIL (ONSHORE))"/>
    <s v="IRETI OMOTOSO"/>
    <s v="PRODUCTION"/>
    <n v="412001"/>
    <n v="4120"/>
    <s v="OF-MTCE"/>
    <s v="BASE JV"/>
    <s v="PRODUCTION"/>
    <s v="PRODUCTION"/>
    <x v="1"/>
    <s v="Asset Management Integration Lead"/>
    <s v="ADEDIRAN, ADEWALE"/>
    <s v="EFE.IGWE@SHELL.COM"/>
    <x v="0"/>
    <s v="OPEX"/>
    <s v="NON SAL"/>
    <s v="N/A"/>
    <s v="N/A"/>
    <s v="N_AGBD_EL1_N01"/>
    <s v="P231 Production Operations"/>
    <s v="S7200 Services"/>
    <s v="A2110 Production Operations"/>
    <n v="345146.63999999996"/>
    <n v="840523.71000000008"/>
    <n v="91359098.950000003"/>
    <n v="466198.59"/>
    <n v="765736.61934426241"/>
    <n v="91359098.950000003"/>
    <n v="266198.59000000003"/>
    <n v="565736.61934426241"/>
    <n v="-200000"/>
    <m/>
    <n v="0"/>
    <n v="0"/>
    <n v="0"/>
    <n v="0"/>
    <n v="0"/>
    <n v="0"/>
    <s v="PHASE-TREAT - Emulsion control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3811.384945355196"/>
    <n v="63811.384945355196"/>
    <n v="63811.384945355196"/>
    <n v="63811.384945355196"/>
    <n v="63811.384945355196"/>
    <n v="63811.384945355196"/>
    <n v="63811.384945355196"/>
    <n v="63811.384945355196"/>
    <n v="63811.384945355196"/>
    <n v="63811.384945355196"/>
    <n v="63811.384945355196"/>
    <n v="63811.384945355196"/>
    <n v="765736.61934426241"/>
    <n v="229720.98580327872"/>
  </r>
  <r>
    <s v="O.NG.PAE.ABF.FAC.71300"/>
    <s v="PAE ADIBAWA F/S OPERATIONS ADNE W4 SECT."/>
    <s v="O.NG.PEL.FAC.71300"/>
    <s v="LAND AREA EAST OIL FACILITIES OPERATIONS (PRODUCTION MAINTENANCE OIL (ONSHORE))"/>
    <s v="IRETI OMOTOSO"/>
    <s v="PRODUCTION"/>
    <n v="412001"/>
    <n v="4120"/>
    <s v="OF-MTCE"/>
    <s v="BASE JV"/>
    <s v="PRODUCTION"/>
    <s v="PRODUCTION"/>
    <x v="2"/>
    <s v="Asset Management Integration Lead"/>
    <s v="ADEDIRAN, ADEWALE"/>
    <s v="EFE.IGWE@SHELL.COM"/>
    <x v="0"/>
    <s v="OPEX"/>
    <s v="NON SAL"/>
    <s v="N/A"/>
    <s v="N/A"/>
    <s v="N_ADIB_EL1_N02"/>
    <s v="P231 Production Operations"/>
    <s v="S7200 Services"/>
    <s v="A2110 Production Operations"/>
    <n v="132956.99999999997"/>
    <n v="289777.58"/>
    <n v="80892604.047040001"/>
    <n v="323417.76999999996"/>
    <n v="588639.4226132459"/>
    <n v="80892604.047040001"/>
    <n v="323417.76999999996"/>
    <n v="588639.4226132459"/>
    <n v="0"/>
    <m/>
    <n v="0"/>
    <n v="0"/>
    <n v="0"/>
    <n v="0"/>
    <n v="0"/>
    <n v="0"/>
    <s v="Anti-Corrosion painting (5 yearly) for Adibawa. Cost estimate for painting a double ban sta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9053.285217770492"/>
    <n v="49053.285217770492"/>
    <n v="49053.285217770492"/>
    <n v="49053.285217770492"/>
    <n v="49053.285217770492"/>
    <n v="49053.285217770492"/>
    <n v="49053.285217770492"/>
    <n v="49053.285217770492"/>
    <n v="49053.285217770492"/>
    <n v="49053.285217770492"/>
    <n v="49053.285217770492"/>
    <n v="49053.285217770492"/>
    <n v="588639.4226132459"/>
    <n v="176591.82678397375"/>
  </r>
  <r>
    <s v="O.NG.PAE.ABF.FLO.71300"/>
    <s v="PAE ADIBAWA F/L OPERATIONS"/>
    <s v="O.NG.PEL.FAC.71300"/>
    <s v="LAND AREA EAST OIL FACILITIES OPERATIONS (PRODUCTION MAINTENANCE OIL (ONSHORE))"/>
    <s v="IRETI OMOTOSO"/>
    <s v="PRODUCTION"/>
    <n v="412002"/>
    <n v="4120"/>
    <s v="OF-MTCE"/>
    <s v="BASE JV"/>
    <s v="PRODUCTION"/>
    <s v="PRODUCTION"/>
    <x v="2"/>
    <s v="Asset Management Integration Lead"/>
    <s v="ADEDIRAN, ADEWALE"/>
    <s v="EFE.IGWE@SHELL.COM"/>
    <x v="0"/>
    <s v="OPEX"/>
    <s v="NON SAL"/>
    <s v="N/A"/>
    <s v="N/A"/>
    <s v="N/A"/>
    <s v="P231 Production Operations"/>
    <s v="S7200 Services"/>
    <s v="A2110 Production Operations"/>
    <n v="7976.27"/>
    <n v="0"/>
    <n v="0"/>
    <n v="3615396"/>
    <n v="3615396"/>
    <n v="0"/>
    <n v="3000000"/>
    <n v="3000000"/>
    <n v="-615396"/>
    <s v="Operations Optimization"/>
    <n v="0"/>
    <n v="0"/>
    <n v="0"/>
    <n v="0"/>
    <n v="0"/>
    <n v="0"/>
    <s v="Corporate Support From Center- Diederi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1283"/>
    <n v="301283"/>
    <n v="301283"/>
    <n v="301283"/>
    <n v="301283"/>
    <n v="301283"/>
    <n v="301283"/>
    <n v="301283"/>
    <n v="301283"/>
    <n v="301283"/>
    <n v="301283"/>
    <n v="301283"/>
    <n v="3615396"/>
    <n v="1084618.8"/>
  </r>
  <r>
    <s v="O.NG.PAE.ABG.FAC.71300"/>
    <s v="ADIBAWA AGS OPERATIONS"/>
    <s v="O.NG.PEL.FAC.71300"/>
    <s v="LAND AREA EAST OIL FACILITIES OPERATIONS (PRODUCTION MAINTENANCE OIL (ONSHORE))"/>
    <s v="IRETI OMOTOSO"/>
    <s v="PRODUCTION"/>
    <n v="412002"/>
    <n v="4120"/>
    <s v="OF-MTCE"/>
    <s v="BASE JV"/>
    <s v="PRODUCTION"/>
    <s v="PRODUCTION"/>
    <x v="2"/>
    <s v="Asset Management Integration Lead"/>
    <s v="ADEDIRAN, ADEWALE"/>
    <s v="EFE.IGWE@SHELL.COM"/>
    <x v="0"/>
    <s v="OPEX"/>
    <s v="NON SAL"/>
    <s v="N/A"/>
    <s v="N/A"/>
    <s v="C_OPSE_OIL_Z11"/>
    <s v="P231 Production Operations - Gas"/>
    <s v="S7200 Services"/>
    <s v="A2110 Production Operations"/>
    <n v="0"/>
    <n v="0"/>
    <n v="0"/>
    <n v="0"/>
    <n v="0"/>
    <m/>
    <m/>
    <n v="0"/>
    <n v="0"/>
    <m/>
    <n v="0"/>
    <n v="0"/>
    <n v="0"/>
    <n v="0"/>
    <n v="0"/>
    <n v="0"/>
    <s v="CORR INHIB -EC1304A (LITERS).BIOCIDES EC6197A K2S NEW PROJECT.GAP TO POTENTIAL.ADIBAWA AGS OPERATE AND MAINTAIN SERVICESSURVEILLIANCE OF WELLHEAD, ACCESS ROADS, FLOWLINES  AND ROW OF ISIMIRI LOCATIONS..PROVISION OF STATION ATTENDANT AND HOUSE KEEPING SERVICES .PROVISION OF GRASSCUTTING, HOLTICULTURE, GARDENING AND HOUSE KEEPING IN ISIMIRI.PROVISION OF GRASS CUTTING SERVICES AT ISIMIRI, WELLHEAD LOCATIONS AS WELL AS MTCE OF FIRE BREAKS AND THE FACILITIES..FACILITY CIVIL MAINTENANCE CONTRACT  FOR NKALI AND ISIMIRI FLOWSTATIONSURVEILLIANCE OF WELLHEAD, ACCESS ROADS, FLOWLINES  AND ROW OF OBELE LOCATIONS. .PROVISION OF STATION ATTENDANT AND HOUSE KEEPING SERVICES .PROVISION OF GRASS CUTTING SERVICES AT OBELE FS, WELLHEAD LOCATIONS AS WELL AS MTCE OF FIRE BREAKS AND THE FACILITIES.VALVATA:- GEAR OIL .TELLUS 22:LIQUID OIL EXPORT PUMP MOTOR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GRASSCUTTING SERVICES AT RUMUAHIA DISTRICT ZONE 3.PROVISION OF CHARTS TO CARRY OUT MONTHLY STATUTORY WELL TESTING AND TESTING OF WELLS ON SPECIAL REQUEST. BARTON METER CHARTS FOR DAILY WELL TEST, CHANGE PUMPLINE PRESSURE CHARTS 1 TIMES/DAY. ASSUMES 1 CHART /DAY FOR RE-TEST OR DAMAGE ETC.PHASETREAT DEMULSIFIER:PROVISION OF DEMULSIFIER USED FOR INJECTION INTO TRUNKLINES AND EMULSION CONTROL.OMALA: PROVISION OF OMALA USED FOR FOR MAINTENANCE OF PUMPS AND GENERATOR ENGINES .NEATEX:CHEMICAL WASH FOR STATION CLEANING .NALCOOL - FLUSHING RADIATORS- COOLANT - PROTECTS THE ENGINES RADIATORS FROM CORROSION AND SCALING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OGUTA1 FLOW STATION (STATION WARDENS).FLOWSTATION OPERATION SUPPORT SERVICES AT OGUTA GAS PLANT  (STATION WARDENS).DIFFERENTIAL PEN - DIFFERENT COLOURS ASSUMES 10 IN A YEAR.DEMIN WATER .BEANS - CHANGE OUT OF CORRODED/ERODED BEANS AND BEAN O-RING . EFFECTIVE WELLHEAD MAINTENANCE ACTIVITIES AT AN ASSUMPTION OF 2 BEAN/MONTH, INCLUDING PROVISION FOR MER TESTING..ALVANIA (GREASE) - LUBRICATING AND GREASE OF MOVING PARTS IN STATION..ACETONEVALVATA:- GEAR OIL .TELLUS 22:LIQUID OIL EXPORT PUMP MOTOR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UMUAHIA  COMMUNITY SURVEILLANCE  CONTRACT ZONE 1.RPI MAINT CONSUMABLES MATERIALS/ BASKET AT RUMUAHIA DISTRICT  INCLUDE GASKETS, FAN BELT, GAUGES,FUEL,  AIR AND OIL FILTERS, CONNECTORS, INSULATING TAPES, WD-40, SPARK PLUGS, ETC .RIMULA TX 15W-40:PROVISION OF RIMULA USED FOR SERVICING DIESEL GENERATOR AND MAINTENANCE OF PUMPS AND ENGINES REQUIRED DURING TNP/DELIVERY LINE OUTAGES.PROVISION OF SHORT TERM APM DATA COLLECTORS AND ENTRY INTO EC FOR RUMUAHIA.PROVISION OF GRASSCUTTING SERVICES AT RUMUAHIA DISTRICT ZONE 2.PROVISION OF CHARTS TO CARRY OUT MONTHLY STATUTORY WELL TESTING AND TESTING OF WELLS ON SPECIAL REQUEST. BARTON METER CHARTS FOR DAILY WELL TEST, CHANGE PUMPLINE PRESSURE CHARTS 1 TIMES/DAY. ASSUMES 1 CHART /DAY FOR RE-TEST OR DAMAGE ETC.PROVISION OF BUSINESS SUPPORT SERVICES AT RUMUAHIA DISTRICT.PHASETREAT DEMULSIFIER:PROVISION OF DEMULSIFIER USED FOR INJECTION INTO TRUNKLINES AND EMULSION CONTROL.OMALA: PROVISION OF OMALA USED FOR FOR MAINTENANCE OF PUMPS AND GENERATOR ENGINES .OIL STATIONS VESSEL DE-SANDING CALL OFF CONTRACT AT RUMUAHIA DISTRICT.NEATEX:CHEMICAL WASH FOR STATION CLEANING .NALCOOL - FLUSHING RADIATORS- COOLANT - PROTECTS THE ENGINES RADIATORS FROM CORROSION AND SCALING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AHIA1 FLOWSTATION.DIFFERENTIAL PEN - DIFFERENT COLOURS ASSUMES 10 IN A YEAR.DEMIN WATER .BEANS - CHANGE OUT OF CORRODED/ERODED BEANS AND BEAN O-RING . EFFECTIVE WELLHEAD MAINTENANCE ACTIVITIES AT AN ASSUMPTION OF 2 BEAN/MONTH, INCLUDING PROVISION FOR MER TESTING..ALVANIA (GREASE) - LUBRICATING AND GREASE OF MOVING PARTS IN STATION..ACETONEVALVATA:- GEAR OIL .TELLUS 22:LIQUID OIL EXPORT PUMP MOTOR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UMUAHIA EAST COMMUNITY SURVEILLANCE  CONTRACT ZONE 2.RIMULA TX 15W-40:PROVISION OF RIMULA USED FOR SERVICING DIESEL GENERATOR AND MAINTENANCE OF PUMPS AND ENGINES REQUIRED DURING TNP/DELIVERY LINE OUTAGES.PROVISION OF STEAM CLEANING SERVICES FOR RUMUAHIA DISTRICT.PROVISION OF JOURNEY MANAGERS SERVICES AT RUMUAHIA.PROVISION OF GRASSCUTTING SERVICES AT RUMUAHIA DISTRICT ZONE 1.PROVISION OF CHARTS TO CARRY OUT MONTHLY STATUTORY WELL TESTING AND TESTING OF WELLS ON SPECIAL REQUEST. BARTON METER CHARTS FOR DAILY WELL TEST, CHANGE PUMPLINE PRESSURE CHARTS 1 TIMES/DAY. ASSUMES 1 CHART /DAY FOR RE-TEST OR DAMAGE ETC.PCF SUPPORT CONTRACT FOR RUMUAHIA DISTRICT.OPERATION SUPPORT CONTRACT FOR RUMUAHIA DISTRICT.OMALA: PROVISION OF OMALA USED FOR FOR MAINTENANCE OF PUMPS AND GENERATOR ENGINES .OIL STATIONS VESSEL DE-SANDING CALL OFF CONTRACT AT  RUMUEKPE.NEATEX:CHEMICAL WASH FOR STATION CLEANING .NALCOOL - FLUSHING RADIATORS- COOLANT - PROTECTS THE ENGINES RADIATORS FROM CORROSION AND SCALING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RUMUEKPE1 FLOW STATION .DIFFERENTIAL PEN - DIFFERENT COLOURS ASSUMES 10 IN A YEAR.DEMIN WATER .BEANS - CHANGE OUT OF CORRODED/ERODED BEANS AND BEAN O-RING . EFFECTIVE WELLHEAD MAINTENANCE ACTIVITIES AT AN ASSUMPTION OF 2 BEAN/MONTH, INCLUDING PROVISION FOR MER TESTING..ALVANIA (GREASE) - LUBRICATING AND GREASE OF MOVING PARTS IN STATION..ACETONE. PHASETREAT DEMULSIFIER:PROVISION OF DEMULSIFIER USED FOR INJECTION INTO TRUNKLINES AND EMULSION CONTROLWASTE MANAGEMENT -HAZADOUS WASTE TREATMENT (OILY RAG). .SURVEILLIANCE OF WELLHEAD, ACCESS ROADS, FLOWLINES  AND ROW OF IMO 3 LOCATIONS..RIG WASH(NEATEX) - CHEMICAL WASH FOR STATION CLEANING .PROVISION OF STATION ATTENDANT AND HOUSE KEEPING SERVICES .PROVISION OF GRASSCUTTING, HOLTICULTURE, GARDENING AND HOUSE KEEPING IN IMO 3.PROVISION OF GRASS CUTTING SERVICES AT IMOR/3, WELLHEAD LOCATIONS AS WELL AS MTCE OF FIRE BREAKS AND THE FACILITIES..PHASE-TREAT - EMULSION CONTROL.OPERATIONS SUPPORT SERVICES FOR LAND 1 IMO RIVER CLUSTER.METERING SUPPORT ENGINEER FOR IMO RIVER OPERATIONS.DIFFERENTIAL PEN - DIFFERENT COLOURS (RED,BLUE,GREEN AND VIOLET)WD40 USED FOR MAINTENANCE PURPOSES FOR CLEANING. (1 NOS) WD40 USED PER MONTH.WASTE MANAGEMENT -HAZADOUS WASTE TREATMENT (OILY RAG). ASSUMPTION BASED ON HISTORICAL TREND, DISPOSING OILY RAGS CHARGED .SURVEILLIANCE OF WELLHEAD, ACCESS ROADS, FLOWLINES  AND ROW OF NKALI LOCATIONS..SUPPORT SERVICES OF SECURITY PERSONNEL AND LOGISTICS TO COVER WELL HEADS AND FIELD ASSETS AND OPERATIONS IN NKALI. SECURITY COST ZEROED..SHAFT ARM PEN ASSUMES 10 IN A YEAR.SAMPLING CANS PROVISION FOR FACILITY -  REPLACE SAMPLING CANS 6 MONTHLY .RIMULA - MTCE OF PUMPS AND ENGINES.RIG WASH(NEATEX) - CHEMICAL WASH FOR STATION CLEANING .PROVISION OF STATION ATTENDANT AND HOUSE KEEPING SERVICES .PROVISION OF GRASSCUTTING, HOLTICULTURE, GARDENING AND HOUSE KEEPING IN NKALI.PROVISION OF GRASS CUTTING SERVICES AT NKALI, WELLHEAD LOCATIONS AS WELL AS MTCE OF FIRE BREAKS AND THE FACILITIES..PROVISION OF CHARTS TO CARRY OUT MONTHLY STATUTORY WELL TESTING AND TESTING OF WELLS FOR SPECIAL REQUEST. BARTON METER CHARTS FOR 6HRLY WELL TEST - 2 TIMES/DAY ..OPERATIONS SUPPORT SERVICES FOR LAND 1 NKALI CLUSTER.NALCOOL - FLUSHING RADIATORS- COOLANT - PROTECTS THE ENGINES RADIATORS FROM CORROSION AND SCALING.LABORATORY SERVICES BASED ON LAB CURRENT SERVICE RATE FOR ANALYSING WELL SAMPLES CHARGED ONCE/MONTH.KIMTEX RAGS USED FOR OPERATIONAL USE AND CLEANING.INK RED ASSUMES 15 IN A YEAR.INK BLUE ASSUMES 10 IN A YEAR.DIFFERENTIAL PEN - DIFFERENT COLOURS (RED,BLUE,GREEN AND VIOLET).BEANS - CHANGE OUT OF CORRODED BEANS - EFFECTIVE WELLHEAD MAINTENANCE ACTIVITIES  WD40 USED FOR MAINTENANCE PURPOSES FOR CLEANING. (2 NOS) WD40 USED PER MONTH.SURVEILLANCE OF WELLHEAD, ACCESS ROADS, FLOWLINES  AND ROW OF AGBD/1 LOCATIONS..STATION AND VESSEL CLEANING BY STEAM CLEANING .SHELLSOL - FOR FLUSHING AND CLEANING OF PROCESS LINES .SHAFT ARM PEN ASSUMES 20 IN A YEAR.SAMPLING CANS PROVISION FOR FACILITY -  REPLACE SAMPLING CANS 6 MONTHLY .RIMULA - MTCE OF PUMPS AND ENGINES.RIG WASH(NEATEX) - CHEMICAL WASH FOR STATION CLEANING .PROVISION OF STATION ATTENDANT AND HOUSE KEEPING SERVICES .PROVISION OF GRASS CUTTING SERVICES AT AGBADA 1 FS, WELLHEAD LOCATIONS AS WELL AS MTCE OF FIRE BREAKS AND THE FACILITIES..PROVISION OF CHARTS TO CARRY OUT MONTHLY STATUTORY WELL TESTING AND TESTING OF WELLS FOR SPECIAL REQUEST. BARTON METER CHARTS FOR 6HRLY WELL TEST - 2 TIMES/DAY..PROCESS SAFETY REVIEW FOR AGBD.PHASE-TREAT - EMULSION CONTROL .NALPREP-FLUSHING RADIATORS- COOLANT - PROTECTS THE ENGINES RADIATORS FROM CORROSION AND SACLING.NALCOOL - FLUSHING RADIATORS- COOLANT - PROTECTS THE ENGINES RADIATORS FROM CORROSION AND SACLING.LABORATORY SERVICES BASED ON LAB CURRENT SERVICE RATE FOR ANALYSING WELL SAMPLES CHARGED ONCE/MONTH.KIMTEX RAGS USED FOR OPERATIONAL USE AND CLEANING.INK RED ASSUMES 15 IN A YEAR.INK BLUE ASSUMES 10 IN A YEAR.FACILITY CIVIL MAINTENANCE CONTRACT - FOR AGBADA 1 &amp; UMUECHEM FLOWSTATION. .DIFFERENTIAL PEN - DIFFERENT COLOURS (RED,BLUE,GREEN AND VIOLET).BEANS - CHANGE OUT OF CORRODED BEANS - EFFECTIVE WELLHEAD MAINTENANCE ACTIVITIES WD40 USED FOR MAINTENANCE PURPOSES FOR CLEANING. (2 NOS) WD40 USED PER MONTH.WASTE MANAGEMENT -HAZADOUS WASTE TREATMENT (OILY RAG). ASSUMPTION BASED ON HISTORICAL TREND, DISPOSING OILY RAGS .SURVEILLIANCE OF WELLHEAD, ACCESS ROADS, FLOWLINES  AND ROW OF UMUE LOCATIONS.STATION AND VESSEL CLEANING BY STEAM CLEANING .SHELLSOL - FOR FLUSHING AND CLEANING OF PROCESS LINES.SHAFT ARM PEN ASSUMES 10 IN A YEAR.SAMPLING CANS PROVISION FOR FACILITY -  REPLACE SAMPLING CANS 6 MONTHLY .RIG WASH(NEATEX) - CHEMICAL WASH FOR STATION CLEANING .PROVISION OF STATION ATTENDANT AND GUARDING SERVICES .PROVISION OF GRASS CUTTING SERVICES AT UMUE FS, WELLHEAD LOCATIONS AS WELL AS MTCE OF FIRE BREAKS AND THE FACILITIES..PHASE-TREAT - EMULSION CONTROL .NALCOOL - FLUSHING RADIATORS- COOLANT - PROTECTS THE ENGINES RADIATORS FROM CORROSION AND SACLING.LABORATORY SERVICES BASED ON LAB CURRENT SERVICE RATE FOR ANALYSING WELL SAMPLES CHARGED ONCE/MONTH.KIMTEX RAGS USED FOR OPERATIONAL USE AND CLEANING.INK RED ASSUMES 15 IN A YEAR.INK BLUE ASSUMES 10 IN A YEAR.DIFFERENTIAL PEN - DIFFERENT COLOURS (RED,BLUE,GREEN AND VIOLET).BEANS - CHANGE OUT OF CORRODED BEANS - EFFECTIVE WELLHEAD MAINTENANCE ACTIVITIESWD40 USED FOR MAINTENANCE PURPOSES FOR CLEANING. (3 NOS) WD40 USED PER MONTH.SURVEILLIANCE OF WELLHEAD, ACCESS ROADS, FLOWLINES  AND ROW OF IMO 2 LOCATIONS..STATION AND VESSEL CLEANING BY STEAM CLEANING .SHAFT ARM PEN ASSUMES 10 IN A YEAR.RIMULA - MTCE OF PUMPS AND ENGINES .RIG WASH(NEATEX) - CHEMICAL WASH FOR STATION CLEANING .PROVISION OF STATION ATTENDANT AND HOUSE KEEPING SERVICES .PROVISION OF GRASSCUTTING, HOLTICULTURE, GARDENING AND HOUSE KEEPING IN PH2 FLOWSTATION.PROVISION OF GRASSCUTTING, HOLTICULTURE, GARDENING AND HOUSE KEEPING IN IMO 2.PROVISION OF GRASS CUTTING SERVICES AT IMOR/2, WELLHEAD LOCATIONS AS WELL AS MTCE OF FIRE BREAKS AND THE FACILITIES.PROVISION OF CHARTS TO CARRY OUT MONTHLY STATUTORY WELL TESTING AND TESTING OF WELLS FOR SPECIAL REQUEST. BARTON METER CHARTS FOR 6HRLY WELL TEST - 2 TIMES/DAY .PROVISION OF ANNULAR PRESSURE MONITORING (APM) SUPPORT .PRODUCTION OPERATION ACTIVITIES AND FRONTLINE MTCE SUPPORT .PHASE-TREAT - EMULSION CONTROL .KIMTEX RAGS USED FOR OPERATIONAL USE AND CLEANING.INK RED ASSUMES 15 IN A YEAR.INK BLUE ASSUMES 10 IN A YEAR.DIFFERENTIAL PEN - DIFFERENT COLOURS (RED,BLUE,GREEN AND VIOLET).BEANS - CHANGE OUT OF CORRODED BEANS - EFFECTIVE WELLHEAD MAINTENANCE ACTIVITIES.. WD40 USED FOR MAINTENANCE PURPOSES FOR CLEANING. (3 NOS) WD40 USED PER MONTH.WASTE MANAGEMENT -HAZADOUS WASTE TREATMENT (OILY RAG). ASSUMPTION BASED ON HISTORICAL TREND, DISPOSING OILY RAGS CHARGED .SURVEILLIANCE OF WELLHEAD, ACCESS ROADS, FLOWLINES  AND ROW OF AGBD/2 LOCATIONS. .STATION AND VESSEL CLEANING BY STEAM CLEANING .SHELLSOL - FOR FLUSHING AND CLEANING OF PROCESS LINES .SAMPLING CANS PROVISION FOR FACILITY -  REPLACE SAMPLING CANS 6 MONTHLY .RIG WASH(NEATEX) - CHEMICAL WASH FOR STATION CLEANING .PROVISION OF STATION ATTENDANT AND HOUSE KEEPING SERVICES .PROVISION OF GRASS CUTTING SERVICES AT AGBADA 2 FS, WELLHEAD LOCATIONS AS WELL AS MTCE OF FIRE BREAKS AND THE FACILITIES . .PROVISION OF CLEANING &amp; HOUSEKEEPING SERVICES AT AGBADA 2.PROVISION OF CHARTS TO CARRY OUT MONTHLY STATUTORY WELL TESTING AND TESTING OF WELLS FOR SPECIAL REQUEST. BARTON METER CHARTS FOR 6HRLY WELL TEST - 2 TIMES/DAY..PROVISION OF ANNULAR PRESSURE MONITORING (APM) SUPPORT .PHASE-TREAT - EMULSION CONTROL .OPERATIONS SUPPORT SERVICES FOR AGBADA FLOWSTATIONS (MAPO).OPERATIONS SUPPORT SERVICES FOR AGBADA FLOWSTATIONS.NALPREP-FLUSHING RADIATORS- COOLANT - PROTECTS THE ENGINES RADIATORS FROM CORROSION AND SCALING.NALCOOL - FLUSHING RADIATORS- COOLANT - PROTECTS THE ENGINES RADIATORS FROM CORROSION AND SCALING .LABORATORY SERVICES FOR ANALYSING WELL SAMPLES CHARGED ONCE/MONTH.KIMTEX RAGS USED FOR OPERATIONAL USE AND CLEANING.INK RED ASSUMES 15 IN A YEAR.INK BLUE ASSUMES 10 IN A YEAR.FACILITY CIVIL MAINTENANCE CONTRACT - FOR AGBADA 2 &amp; OBELE FLOWSTATION. .DIFFERENTIAL PEN - DIFFERENT COLOURS (RED,BLUE,GREEN AND VIOLET).BEANS - CHANGE OUT OF CORRODED BEANS - EFFECTIVE WELLHEAD MAINTENANCE ACTIVITIES WD40 USED FOR MAINTENANCE PURPOSES FOR CLEANING. (3 NOS) WD40 USED PER MONTH.WASTE MANAGEMENT -HAZADOUS WASTE TREATMENT (OILY RAG). ASSUMPTION BASED ON HISTORICAL TREND, DISPOSING OILY RAGS CHARGED..SURVEILLIANCE OF WELLHEAD, ACCESS ROADS, FLOWLINES  AND ROW OF IMO 1 LOCATIONS..STATION AND VESSEL CLEANING BY STEAM CLEANING .SHELLSOL - FOR FLUSHING AND CLEANING OF PROCESS LINES .SHAFT ARM PEN ASSUMES 10 IN A YEAR.SAMPLING CANS PROVISION FOR FACILITY -  REPLACE SAMPLING CANS 6 MONTHLY .RPI MAINT CONSUMABLES MATERIALS/ BASKET AT IMOR DISTRICT  INCLUDE GASKETS, FAN BELT, GAUGES,FUEL,  AIR AND OIL FILTERS, CONNECTORS, INSULATING TAPES, WD-40, SPARK PLUGS, ETC .RIMULA - MTCE OF PUMPS AND ENGINES.RIG WASH(NEATEX) - CHEMICAL WASH FOR STATION CLEANING .PTW CONSUMABLES (LOTO) FOR PH2 INCLUDE ISOLATION TAG  , RED &amp; WHITE SAFETY CHAIN , ELECTRICAL NOTICETAGS ETC..PROVISION OF STATION ATTENDANT AND HOUSE KEEPING SERVICES .PROVISION OF SCHEDULING SUPPORT SERVICES FOR IMOR.PROVISION OF GRASSCUTTING, HOLTICULTURE, GARDENING AND HOUSE KEEPING IN IMO 1.PROVISION OF GRASS CUTTING SERVICES AT IMOR/1, WELLHEAD LOCATIONS AS WELL AS MTCE OF FIRE BREAKS AND THE FACILITIES..PROVISION OF CHARTS TO CARRY OUT MONTHLY STATUTORY WELL TESTING AND TESTING OF WELLS FOR SPECIAL REQUEST. BARTON METER CHARTS FOR 6HRLY WELL TEST.PRODUCTION OPERATION ACTIVITIES AND FRONTLINE MTCE SUPPORT .PROCESS SAFETY REVIEW FOR IMOR.PHASE-TREAT - EMULSION CONTROL .OIL STATIONS VESSEL DE-SANDING CALL OFF CONTRACT FOR PH2 FACILITIES.NALCOOL - FLUSHING RADIATORS- COOLANT - PROTECTS THE ENGINES RADIATORS FROM CORROSION AND SCALING.KIMTEX RAGS USED FOR OPERATIONAL USE AND CLEANING.JOURNEY  MANAGEMENT SUPPORT FOR LAND 1 EAST FACILITIES.INK RED ASSUMES 15 IN A YEAR.INK BLUE ASSUMES 10 IN A YEAR.HAZOP FOR IMOR.FACILITY CIVIL MAINTENANCE CONTRACT AT IMO RIVER.DOCUMENTATION SERVICES OF PRODUCTION/MAINTENANCE OPERATION OF PH2  IMOR DISTRICT.DIFFERENTIAL PEN - DIFFERENT COLOURS (RED,BLUE,GREEN AND VIOLET).BEANS - CHANGE OUT OF CORRODED BEANS - EFFECTIVE WELLHEAD MAINTENANCE ACTIVITIES .ABA GAS BARTON METER CHART MANAGEMENT. LABORATORY SERVICES BASED ON LAB CURRENT SERVICE RATE FOR ANALYSING WELL SAMPLES CHARGED ONCE/MONTHWD40 USED FOR MAINTENANCE PURPOSES FOR CLEANING. (3 NOS) WD40 USED PER MONTH.WASTE MANAGEMENT -HAZADOUS WASTE TREATMENT (OILY RAG). ASSUMPTION BASED ON HISTORICAL TREND, DISPOSING OILY RAGS CHARGED.SURVEILLIANCE OF WELLHEAD, ACCESS ROADS, FLOWLINES  AND ROW OF OBIGBO LOCATIONS..STATION AND VESSEL CLEANING BY STEAM CLEANING .SHELLSOL - FOR FLUSHING AND CLEANING OF PROCESS LINES .SHAFT ARM PEN ASSUMES 10 IN A YEAR.SAMPLING CANS PROVISION FOR FACILITY -  REPLACE SAMPLING CANS 6 MONTHLY .RPI MAINT CONSUMABLES MATERIALS/ BASKET AT PH1 DISTRUCT INCLUDE INCLUDE GASKETS, FAN BELT, GAUGES,FUEL,  AIR AND OIL FILTERS, CONNECTORS, INSULATING TAPES, WD-40, SPARK PLUGS, ETC ETC.RIMULA - MTCE OF PUMPS AND ENGINES.RIG WASH(NEATEX) - CHEMICAL WASH FOR STATION CLEANING .QUARTERLY SAMPLING FOR WATER AND ANALYSIS AND CO2 ANALYSIS.PTW CONSUMABLES (LOTO)FOR PH1 INCLUDE ISOLATION TAG , RED &amp; WHITE SAFETY CHAIN, ELECTRICAL NOTICETAGS ETC..PROVISION OF TOOL ATTENDANT AND BARRIER SERVICES @ OBG F/S.PROVISION OF STATION ATTENDANT, BARRIER AND HOUSE KEEPING SERVICES.PROVISION OF GRASS CUTTING SERVICES AT OBIGBO FS, WELLHEAD LOCATIONS AS WELL AS MTCE OF FIRE BREAKS AND THE FACILITIES..PROVISION OF CHARTS TO CARRY OUT MONTHLY STATUTORY WELL TESTING AND TESTING OF WELLS FOR SPECIAL REQUEST. BARTON METER CHARTS FOR 6HRLY WELL TEST - 2 TIMES/DAY .PROVISION OF ANNULAR PRESSURE MONITORING (APM) SUPPORT .PHASE-TREAT - EMULSION CONTROL .PH1 PROD. OPS AND SCHEDULING SUPPORT SERVICES .OPERATIONS SUPPORT SERVICES FOR OBIGBO FLOWSTATIONS.OIL STATIONS VESSEL DE-SANDING CALL OFF CONTRACT FOR PH1 FACILITIES.NALPREP-FLUSHING RADIATORS- COOLANT - PROTECTS THE ENGINES RADIATORS FROM CORROSION AND SCALING.NALCOOL - FLUSHING RADIATORS- COOLANT - PROTECTS THE ENGINES RADIATORS FROM CORROSION AND SCALING.MAINTENANCE INTEGRITY AND DOCUMENT CONTROL SERVICES IN OBIGBO FACILITIES.KIMTEX RAGS USED FOR OPERATIONAL USE AND CLEANING.INK RED ASSUMES 15 IN A YEAR.INK BLUE ASSUMES 10 IN A YEAR.DIFFERENTIAL PEN - DIFFERENT COLOURS (RED,BLUE,GREEN AND VIOLET).CONTRACT HSE CORODINATION AND PCF SUPPORT FOR PH1.BEANS - CHANGE OUT OF CORRODED BEANS - EFFECTIVE WELLHEAD MAINTENANCE ACTIVITIES . LABORATORY SERVICES BASED ON LAB CURRENT SERVICE RATE FOR ANALYSING WELL SAMPLES CHARGED ONCE/MONTHWD40 USED FOR MAINTENANCE PURPOSES FOR CLEANING. .TELLUS 22- PROVISION FOR LUBRICATING EXPORT PUMP BEARING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GRASSCUTTING SERVICES IN KOLOCREEK DISTRICT - ZONE 2.PROVISION OF ETELEBOU FLOWSTATION ATTENDANTS SERVICE.PROVISION OF CHARTS TO CARRY OUT MONTHLY STATUTORY WELL TESTING AND TESTING OF WELLS ON SPECIAL REQUEST. BARTON METER CHARTS FOR DAILY WELL TEST, CHANGE PUMPLINE PRESSURE CHARTS 1 TIMES/DAY. ASSUMES 1 CHART /DAY FOR RE-TEST OR DAMAGE ETC.OMALA: PROVISION OF OMALA USED FOR FOR MAINTENANCE OF PUMPS AND GENERATOR ENGINES .NALCO (EC9017A)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WD40 USED FOR MAINTENANCE PURPOSES FOR CLEANING. .TELLUS 22- PROVISION FOR LUBRICATING EXPORT PUMP BEARING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UBIE FLOWSTATION ATTENDANTS SERVICE.PROVISION OF CHARTS TO CARRY OUT MONTHLY STATUTORY WELL TESTING AND TESTING OF WELLS ON SPECIAL REQUEST. BARTON METER CHARTS FOR DAILY WELL TEST, CHANGE PUMPLINE PRESSURE CHARTS 1 TIMES/DAY. ASSUMES 1 CHART /DAY FOR RE-TEST OR DAMAGE ETC.PROVISION OF  TECHNICAL SUPPORT SERVICES FOR UBIE FLOWSTATIONS.OMALA: PROVISION OF OMALA USED FOR FOR MAINTENANCE OF PUMPS AND GENERATOR ENGINES .NALCO (EC9017A)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WD40 USED FOR MAINTENANCE PURPOSES FOR CLEANING. .TELLUS 22- PROVISION FOR LUBRICATING EXPORT PUMP BEARING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WATER HYACINTH CLEARING  FOR DIEBU CREEK WELL HEAD .PROVISION OF OPERATIONS SUPPORT SERVICE FOR DIEBU CREEK FIELD.PROVISION OF CHARTS TO CARRY OUT MONTHLY STATUTORY WELL TESTING AND TESTING OF WELLS ON SPECIAL REQUEST. BARTON METER CHARTS FOR DAILY WELL TEST, CHANGE PUMPLINE PRESSURE CHARTS 1 TIMES/DAY. ASSUMES 1 CHART /DAY FOR RE-TEST OR DAMAGE ETC.PHASETREAT DEMULSIFIER:PROVISION OF DEMULSIFIER USED FOR INJECTION INTO TRUNKLINES AND EMULSION CONTROL.OMALA: PROVISION OF OMALA USED FOR FOR MAINTENANCE OF PUMPS AND GENERATOR ENGINES .NALCO (EC9017A)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DIEBU CREEK1 FLOW STATION .DIFFERENTIAL PEN - DIFFERENT COLOURS ASSUMES 10 IN A YEAR.DIESEL FOR FACILITY OPERATION WHEN THE TNP IS DOWN. ASSUMPTION IS BASED ON THE CURRENT RATE OF N119.6 PER LITRE, 58 DAYS DOWNTIME @ 200 LITRES PER DAY..BEANS - CHANGE OUT OF CORRODED/ERODED BEANS AND BEAN O-RING . EFFECTIVE WELLHEAD MAINTENANCE ACTIVITIES AT AN ASSUMPTION OF 2 BEAN/MONTH, INCLUDING PROVISION FOR MER TESTING.WD40 USED FOR MAINTENANCE PURPOSES FOR CLEANING. .TELLUS 22- PROVISION FOR LUBRICATING EXPORT PUMP BEARING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PI MAINT CONSUMABLES MATERIALS/ BASKET AT KOLO CREEK DISTRICT  INCLUDE GASKETS, FAN BELT, GAUGES,FUEL,  AIR AND OIL FILTERS, CONNECTORS, INSULATING TAPES, WD-40, SPARK PLUGS, ETC .RIMULA TX 15W-40:PROVISION OF RIMULA USED FOR SERVICING DIESEL GENERATOR AND MAINTENANCE OF PUMPS AND ENGINES REQUIRED DURING TNP/DELIVERY LINE OUTAGES.PROVISION OF STEAM CLEANING SERVICES FOR NUN RIVER DISTRICT.PROVISION OF OPERATIONS SUPPORT SERVICE FOR NUN RIVER/DC FIELD  .PROVISION OF GRASS CUTTING &amp; GUTTER CLEANING SERVICES AT NUN RIVER FLB, FLOWSTATION AND DIEBU CREEK .PROVISION OF CHARTS TO CARRY OUT MONTHLY STATUTORY WELL TESTING AND TESTING OF WELLS ON SPECIAL REQUEST. BARTON METER CHARTS FOR DAILY WELL TEST, CHANGE PUMPLINE PRESSURE CHARTS 1 TIMES/DAY. ASSUMES 1 CHART /DAY FOR RE-TEST OR DAMAGE ETC.PHASETREAT DEMULSIFIER:PROVISION OF DEMULSIFIER USED FOR INJECTION INTO TRUNKLINES AND EMULSION CONTROL.OPERATIONS SERVICES FOR 8 HOST COMMUNITY POWER GENERATORS AT NUNR/DBUC AREA..OMALA: PROVISION OF OMALA USED FOR FOR MAINTENANCE OF PUMPS AND GENERATOR ENGINES .OIL STATIONS VESSEL DE-SANDING CALL OFF CONTRACT AT NUN RIVER DISTRICT.NALCO (EC9017A)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NUN RIVER 1 FLOW STATION .DIFFERENTIAL PEN - DIFFERENT COLOURS ASSUMES 10 IN A YEAR.CLEARING OF WATER HYACINTH ON THE WELL HEAD ACCESS AND SLOTS IN NUN RIVER FIELD.BEANS - CHANGE OUT OF CORRODED/ERODED BEANS AND BEAN O-RING . EFFECTIVE WELLHEAD MAINTENANCE ACTIVITIES AT AN ASSUMPTION OF 2 BEAN/MONTH, INCLUDING PROVISION FOR MER TESTING.WD40 USED FOR MAINTENANCE PURPOSES FOR CLEANING. .TELLUS 22- PROVISION FOR LUBRICATING EXPORT PUMP BEARINGS.SURVEILLANCE ON ADIBAWA FLOWLINES, WELLHEAD LOCATIONS AND OTHER FACILITIES IN KOLO CREEK DISTRICT (CONSORTIUM CONTRACT).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PI MAINT CONSUMABLES MATERIALS/ BASKET AT KOLO CREEK DISTRICT  INCLUDE GASKETS, FAN BELT, GAUGES,FUEL,  AIR AND OIL FILTERS, CONNECTORS, INSULATING TAPES, WD-40, SPARK PLUGS, ETC .RIMULA TX 15W-40:PROVISION OF RIMULA USED FOR SERVICING DIESEL GENERATOR AND MAINTENANCE OF PUMPS AND ENGINES REQUIRED DURING TNP/DELIVERY LINE OUTAGES.PROVISION OF JOURNEY MANAGERS SERVICES AT KOCR.PROVISION OF GRASSCUTTING SERVICES IN KOLOCREEK DISTRICT - ZONE 3(CONSORTIUM CONTRACT).PROVISION OF CHARTS TO CARRY OUT MONTHLY STATUTORY WELL TESTING AND TESTING OF WELLS ON SPECIAL REQUEST. BARTON METER CHARTS FOR DAILY WELL TEST, CHANGE PUMPLINE PRESSURE CHARTS 1 TIMES/DAY. ASSUMES 1 CHART /DAY FOR RE-TEST OR DAMAGE ETC.PROVISION OF ADIBAWA FLOWSTATION ATTENDANTS SERVICE.PHASETREAT DEMULSIFIER:PROVISION OF DEMULSIFIER USED FOR INJECTION INTO TRUNKLINES AND EMULSION CONTROL.OMALA: PROVISION OF OMALA USED FOR FOR MAINTENANCE OF PUMPS AND GENERATOR ENGINES .NALCO (EC9017A) .MYSELLA: PROVISION OF MYSELLA LUBRICANTS FOR MAINTENANCE OF DRIVER AND ENGINES.LABORATORY SERVICES BASED ON LAB CURRENT SERVICE RATE FOR ANALYSING WELL SAMPLES CHARGED ONCE/MONTH.KIMTEX RAGS USED FOR OPERATIONAL USE AND CLEANING. COST CAPTURED IN SAP IS $52/CARTON.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WD40 USED FOR MAINTENANCE PURPOSES FOR CLEANING. .TELLUS 22- PROVISION FOR LUBRICATING EXPORT PUMP BEARINGS.SURVEILLANCE ON KOLOCREEK FLOWLINES, WELLHEAD LOCATIONS AND OTHER FACILITIES 2.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TECHNICAL SUPPORT FOR KOLO CREEK ASSET DOCUMENT &amp; DATA MANAGEMENT SERVICES.PROVISION OF STEAM CLEANING SERVICES FOR KOLO CREEK DISTRICT.PROVISION OF SHORT TERM APM DATA COLLECTORS AND ENTRY INTO EC FOR KOLO CREEK DISTRICT.PROVISION OF SCHEDULING SUPPORT SERVICES FOR KOLO CREEK.PROVISION OF PERMIT COORDINATION SERVICES FOR KOLO CREEK DISTRICT.PROVISION OF KOLOCREEK FLOWSTATION ATTENDANTS SERVICE.PROVISION OF GRASSCUTTING SERVICES IN KOLOCREEK DISTRICT - ZONE 1.PROVISION OF CHARTS TO CARRY OUT MONTHLY STATUTORY WELL TESTING AND TESTING OF WELLS ON SPECIAL REQUEST. BARTON METER CHARTS FOR DAILY WELL TEST, CHANGE PUMPLINE PRESSURE CHARTS 1 TIMES/DAY. ASSUMES 1 CHART /DAY FOR RE-TEST OR DAMAGE ETC.PHASETREAT DEMULSIFIER:PROVISION OF DEMULSIFIER USED FOR INJECTION INTO TRUNKLINES AND EMULSION CONTROL.OMALA: PROVISION OF OMALA USED FOR FOR MAINTENANCE OF PUMPS AND GENERATOR ENGINES .OIL STATIONS VESSEL DE-SANDING CALL OFF CONTRACT AT KOLOCREEK DISTRICT.NALCO (EC9017A) .MYSELLA: PROVISION OF MYSELLA LUBRICANTS FOR MAINTENANCE OF DRIVER AND ENGINES.LABORATORY SERVICES BASED ON LAB CURRENT SERVICE RATE FOR ANALYSING WELL SAMPLES CHARGED ONCE/MONTH.KOLOCREEK DISTRICT PRODUCTION OPERATIONS SUPPORT SERVICES.KIMTEX RAGS USED FOR OPERATIONAL USE AND CLEANING.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ZOK27  ( FYREWASH F1)-GAS TURBINE CLEANING.WASTE TREATMENT AND PLANT MANAGEMENT CONTRACT.VITREA 10  (SHELL TELLUS 68 EQUIVALENT)-CONDENSATE PUMP SEAL.TURBO OIL T46 (1000389630)   (GT46=67 &amp;T46=47)-GT GENERATOR /AG COMPRESSOR.TURBO OIL T32-SEWAGE PUMP.TELLUS -46  (1000387588)-OIL EXPORT PUMP / JOCKEY PUMP P-6301A/B TRUST BEARINGS.TELLUS 22-LIQUID OIL EXPORT PUMP MOTORS .TELLUS - 68   1000064792-ATLAS COPCO INST. AIR COMP. / CONDENSATE TRANSFER PUMP.TELLUS   T32 (1000382398) (QUATRO ADRAL T32 OIL ) -BOOSTER PUMP / PUMP BEARINGS.TEEPOL DETERGENT LIQUID-CLEANING AGENT.SURVEILLANCE OF WELLHEAD, ACCESS ROADS, FLOWLINES  AND ROW OF KOLO CREEK, ETELEBOU, ZARAMA, AND GBARAN LOCATIONS. (59.1KM).STATION ATTENDANTS CONTRACT FOR GBARAN UBIE FS, AGG, GP AND REMOTE MANIFOLDS..SODIUM HYPOCHLORITE SOLUTION(SALT SOLUTION)-WATER TREATMENT.SHELSOL-CLEANING AGENT.SHELLITE-PRODUCTION CHEMISTRY LAB.SHAFT ARM PEN ASSUMES 10 IN A YEAR.SAMPLING CANS -BASED ON LAB SERVICES CURRENT RATE.  REPLACE SAMPLING CANS 6 MONTHLY FOR 21 WELLS.RIMULA TX 15W-40 -DIESEL FIRE PUMP ENGINES P-6302A/B/C.RIG WASH DETERGENT PPS/2020/S/B-CLEANING AGENT.QUARTRO COPREX  P  ISO GRADE 220 -BOOSTER COMPRESSOR.PROVISION OF TECHNICAL SUPPORT FOR GBARAN UBIE ASSETS DOCUMENTS &amp; DATA MANAGEMENT.PROVISION OF TECHNICAL SUPPORT FOR GBARAN UBIE ASSET DOCUMENT &amp; DATA MANAGEMENT SERVICES..PROVISION OF TECHNICAL OPERATION SUPPORT SERVICE FOR GBARAN UBIE INTEGRATED OIL &amp; GAS FACILITIES. .PROVISION OF TECHNICAL OPERATION SUPPORT SERVICE FOR GBARAN UBIE CPF. .PROVISION OF TECHNICAL OPERATION &amp; MAINTENANCE SUPPORT SERVICE FOR GBARAN GSOS PROJECT. .PROVISION OF SHORT TERM APM DATA COLLECTORS AND ENTRY INTO EC FOR GBARAN UBIE.PROVISION OF NITROGEN PURGING SERVICE AT GBARAN UBIE FCAI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HF.FAC.71300"/>
    <s v="PAE AHIA F/S FACILITIES OPERATIONS"/>
    <s v="O.NG.PEL.FAC.71300"/>
    <s v="LAND AREA EAST OIL FACILITIES OPERATIONS (PRODUCTION MAINTENANCE OIL (ONSHORE))"/>
    <s v="IRETI OMOTOSO"/>
    <s v="PRODUCTION"/>
    <n v="412001"/>
    <n v="4120"/>
    <s v="OF-MTCE"/>
    <s v="BASE JV"/>
    <s v="PRODUCTION"/>
    <s v="PRODUCTION"/>
    <x v="1"/>
    <s v="Asset Management Integration Lead"/>
    <s v="ADEDIRAN, ADEWALE"/>
    <s v="EFE.IGWE@SHELL.COM"/>
    <x v="0"/>
    <s v="OPEX"/>
    <s v="NON SAL"/>
    <s v="N/A"/>
    <s v="N/A"/>
    <s v="N_AHIA_EL2_N03"/>
    <s v="P231 Production Operations"/>
    <s v="S7200 Services"/>
    <s v="A2110 Production Operations"/>
    <n v="765375.78999999992"/>
    <n v="420132.22"/>
    <n v="114658686.84152"/>
    <n v="106238.92"/>
    <n v="482169.04079186881"/>
    <n v="38408686.841519997"/>
    <n v="106238.92"/>
    <n v="232169.04079186884"/>
    <n v="-249999.99999999997"/>
    <m/>
    <n v="0"/>
    <n v="0"/>
    <n v="0"/>
    <n v="0"/>
    <n v="0"/>
    <n v="0"/>
    <s v="Phasetreat Demulsifier:Provision of Demulsifier used for injection into trunklines and emulsion contro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0180.753399322399"/>
    <n v="40180.753399322399"/>
    <n v="40180.753399322399"/>
    <n v="40180.753399322399"/>
    <n v="40180.753399322399"/>
    <n v="40180.753399322399"/>
    <n v="40180.753399322399"/>
    <n v="40180.753399322399"/>
    <n v="40180.753399322399"/>
    <n v="40180.753399322399"/>
    <n v="40180.753399322399"/>
    <n v="40180.753399322399"/>
    <n v="482169.04079186876"/>
    <n v="144650.71223756063"/>
  </r>
  <r>
    <s v="O.NG.PAE.ASF.FAC.71300"/>
    <s v="PAE ASSA F/S FACILITIES OPERATIONS"/>
    <s v="O.NG.PEL.FAC.71300"/>
    <s v="LAND AREA EAST OIL FACILITIES OPERATIONS (PRODUCTION MAINTENANCE OIL (ONSHORE))"/>
    <s v="IRETI OMOTOSO"/>
    <s v="PRODUCTION"/>
    <n v="412002"/>
    <n v="4120"/>
    <s v="OF-MTCE"/>
    <s v="BASE JV"/>
    <s v="PRODUCTION"/>
    <s v="PRODUCTION"/>
    <x v="1"/>
    <s v="Asset Management Integration Lead"/>
    <s v="ADEDIRAN, ADEWALE"/>
    <s v="EFE.IGWE@SHELL.COM"/>
    <x v="0"/>
    <s v="OPEX"/>
    <s v="NON SAL"/>
    <s v="N/A"/>
    <s v="N/A"/>
    <s v="N/A"/>
    <s v="P231 Production Operations"/>
    <s v="S7200 Services"/>
    <s v="A2110 Production Operations"/>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EMF.FAC.71300"/>
    <s v="PAE EGBEMA F/S FACILITIES OPERATIONS"/>
    <s v="O.NG.PEL.FAC.71300"/>
    <s v="LAND AREA EAST OIL FACILITIES OPERATIONS (PRODUCTION MAINTENANCE OIL (ONSHORE))"/>
    <s v="IRETI OMOTOSO"/>
    <s v="PRODUCTION"/>
    <n v="412002"/>
    <n v="4120"/>
    <s v="OF-MTCE"/>
    <s v="BASE JV"/>
    <s v="PRODUCTION"/>
    <s v="PRODUCTION"/>
    <x v="1"/>
    <s v="Asset Management Integration Lead"/>
    <s v="ADEDIRAN, ADEWALE"/>
    <s v="EFE.IGWE@SHELL.COM"/>
    <x v="0"/>
    <s v="OPEX"/>
    <s v="NON SAL"/>
    <s v="N/A"/>
    <s v="N/A"/>
    <s v="N/A"/>
    <s v="P231 Production Operations"/>
    <s v="S7200 Services"/>
    <s v="A2110 Production Operations"/>
    <n v="166551.57999999999"/>
    <n v="74783.16"/>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EUF.FAC.71300"/>
    <s v="PAE ETELEBOU F/S FACILITIES OPERATIONS"/>
    <s v="O.NG.PEL.FAC.71300"/>
    <s v="LAND AREA EAST OIL FACILITIES OPERATIONS (PRODUCTION MAINTENANCE OIL (ONSHORE))"/>
    <s v="IRETI OMOTOSO"/>
    <s v="PRODUCTION"/>
    <n v="412001"/>
    <n v="4120"/>
    <s v="OF-MTCE"/>
    <s v="BASE JV"/>
    <s v="PRODUCTION"/>
    <s v="PRODUCTION"/>
    <x v="2"/>
    <s v="Asset Management Integration Lead"/>
    <s v="ADEDIRAN, ADEWALE"/>
    <s v="EFE.IGWE@SHELL.COM"/>
    <x v="0"/>
    <s v="OPEX"/>
    <s v="NON SAL"/>
    <s v="N/A"/>
    <s v="N/A"/>
    <s v="N_ETEL_EL2_N01"/>
    <s v="P231 Production Operations"/>
    <s v="S7200 Services"/>
    <s v="A2110 Production Operations"/>
    <n v="17966.000000000004"/>
    <n v="197955.44999999998"/>
    <n v="34289443.289152004"/>
    <n v="65956.310000000012"/>
    <n v="178380.7142267279"/>
    <n v="34289443.289152004"/>
    <n v="65956.310000000012"/>
    <n v="178380.7142267279"/>
    <n v="0"/>
    <m/>
    <n v="0"/>
    <n v="0"/>
    <n v="0"/>
    <n v="0"/>
    <n v="0"/>
    <n v="0"/>
    <s v="Surveillance onEtelebou field  Flowlines, Wellhead Locations and Other Facilities (30.86K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865.059518893991"/>
    <n v="14865.059518893991"/>
    <n v="14865.059518893991"/>
    <n v="14865.059518893991"/>
    <n v="14865.059518893991"/>
    <n v="14865.059518893991"/>
    <n v="14865.059518893991"/>
    <n v="14865.059518893991"/>
    <n v="14865.059518893991"/>
    <n v="14865.059518893991"/>
    <n v="14865.059518893991"/>
    <n v="14865.059518893991"/>
    <n v="178380.71422672796"/>
    <n v="53514.214268018368"/>
  </r>
  <r>
    <s v="O.NG.PBW.ECC.FAC.71300"/>
    <s v="O.NG.PBW.ECC.FAC.71300(NEW)"/>
    <s v="O.NG.PBW.ECC.FAC.71300(New)"/>
    <s v="O.NG.PBW.ECC.FAC.71300(NEW)"/>
    <s v="IRETI OMOTOSO"/>
    <s v="PRODUCTION"/>
    <n v="413001"/>
    <n v="4130"/>
    <s v="OF-MTCE"/>
    <s v="BASE JV"/>
    <s v="PRODUCTION"/>
    <s v="PRODUCTION"/>
    <x v="6"/>
    <s v="Asset Management Integration Lead"/>
    <s v="COOKEY, GABRIEL"/>
    <s v="RACHEAL.ORUEKPETI@SHELL.COM"/>
    <x v="0"/>
    <s v="OPEX"/>
    <s v="NON SAL"/>
    <s v="N/A"/>
    <s v="N/A"/>
    <s v="C_OPSE_OIL_Z11"/>
    <s v="P233 Facilities Maintenance"/>
    <s v="S7200 Services"/>
    <s v="A2140 Facilities Maintenance"/>
    <n v="0"/>
    <n v="0"/>
    <n v="133043809.40000001"/>
    <n v="162247.34"/>
    <n v="598456.55114754103"/>
    <n v="133043809.40000001"/>
    <n v="162247.34"/>
    <n v="598456.55114754103"/>
    <n v="0"/>
    <m/>
    <n v="133043809.40000002"/>
    <n v="162247.34"/>
    <n v="598456.55114754103"/>
    <n v="137923999.76873589"/>
    <n v="153804.98645132073"/>
    <n v="606014.82175865152"/>
    <s v="Metering Support Enginner for Escravos NGC Opera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9871.379262295086"/>
    <n v="49871.379262295086"/>
    <n v="49871.379262295086"/>
    <n v="49871.379262295086"/>
    <n v="49871.379262295086"/>
    <n v="49871.379262295086"/>
    <n v="49871.379262295086"/>
    <n v="49871.379262295086"/>
    <n v="49871.379262295086"/>
    <n v="49871.379262295086"/>
    <n v="49871.379262295086"/>
    <n v="49871.379262295086"/>
    <n v="598456.55114754103"/>
    <n v="179536.96534426231"/>
  </r>
  <r>
    <s v="O.NG.PAE.EWF.FAC.71300"/>
    <s v="PAEEGBEMAWESTF/SFACILITIESOPS"/>
    <s v="O.NG.PEL.FAC.71300"/>
    <s v="LAND AREA EAST OIL FACILITIES OPERATIONS (PRODUCTION MAINTENANCE OIL (ONSHORE))"/>
    <s v="IRETI OMOTOSO"/>
    <s v="PRODUCTION"/>
    <n v="412002"/>
    <n v="4120"/>
    <s v="OF-MTCE"/>
    <s v="BASE JV"/>
    <s v="PRODUCTION"/>
    <s v="PRODUCTION"/>
    <x v="1"/>
    <s v="Asset Management Integration Lead"/>
    <s v="ADEDIRAN, ADEWALE"/>
    <s v="EFE.IGWE@SHELL.COM"/>
    <x v="0"/>
    <s v="OPEX"/>
    <s v="NON SAL"/>
    <s v="N/A"/>
    <s v="N/A"/>
    <s v="N/A"/>
    <s v="P231 Production Operations"/>
    <s v="S7200 Services"/>
    <s v="A2110 Production Operations"/>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ECC.FAC.724FC"/>
    <s v="O.NG.PBW.ECC.FAC.724FC(NEW)"/>
    <s v="O.NG.PBW.FAC.724EFC"/>
    <s v="PBW ESCRAVOS BEACH F/S FACIL CORR. MTC (PRODUCTION MAINTENANCE – OIL (ONSHORE))"/>
    <s v="IRETI OMOTOSO"/>
    <s v="PRODUCTION"/>
    <n v="413001"/>
    <n v="4130"/>
    <s v="OF-MTCE"/>
    <s v="BASE JV"/>
    <s v="PRODUCTION"/>
    <s v="PRODUCTION"/>
    <x v="6"/>
    <s v="Asset Management Integration Lead"/>
    <s v="COOKEY, GABRIEL"/>
    <s v="RICHARD.ITENE@SHELL.COM"/>
    <x v="0"/>
    <s v="OPEX"/>
    <s v="NON SAL"/>
    <s v="N/A"/>
    <s v="N/A"/>
    <s v="C_OPSE_OIL_Z11"/>
    <s v="P233 Facilities Maintenance"/>
    <s v="S7200 Services"/>
    <s v="A2140 Facilities Maintenance"/>
    <n v="0"/>
    <n v="0"/>
    <n v="0"/>
    <n v="0"/>
    <n v="0"/>
    <n v="0"/>
    <n v="0"/>
    <n v="0"/>
    <n v="0"/>
    <m/>
    <n v="8639881.2153855842"/>
    <n v="73791.562089999992"/>
    <n v="102119.04148470683"/>
    <n v="8956801.3733733837"/>
    <n v="68208.59780090049"/>
    <n v="97575.159680813231"/>
    <s v="PROVISION OF SPARE PARTS FOR MTCE OF PROD. EQUIPMENTS  FOR GAS ENGINES, PUMPS AND DRIVER, AIR COMPRESSOR,UTILITY PUMPS ETC. .ANNUAL MAINTENANCE BUDGET FOR ELECTRICAL SERVICING - REPAIR OF AVRS, EIS, EARTHING SYSTEM,LV SWITCH BOARDS. CLOSE OUT OF EARTHING AUDIT ACTIONS, LIGHTING IMPROVEMENT SYSTEMS, ELECTRICAL SPARESSPARES FOR PUMP REPAIRS.SPARES FOR CORRECTIVE MAINTENANCE ACTIVITIES ON ALL ROTATING AND STATIC EQUIPMENT.SPARES FOR AIR &amp; GAS COMPRESSOR REPAIRS.CORRECTIVE MAINTENANCE ACTIVITIES ON VALVES, AND SAFETY RELIEF VALVES IN THE STATION.CORRECTIVE MAINTENANCE ACTIVITIES ON PRESSURE VESSELS.CORRECTIVE MAINTENANCE ACTIVITIES ON PD METERS, USM METERS, GAUGES AND OTHER METERING SYSTEMS IN THE STATION.CORRECTIVE MAINTENANCE ACTIVITIES ON LV,HV &amp; EARTHING SYSTEMS / CATHODIC TRANSFORMER.CORRECTIVE MAINTENANCE ACTIVITIES ON FIELD INSTRUMENTS, USM,  INPLOT-PIPING.CORRECTIVE MAINTENANCE ACTIVITIES ON ELECTRIC MOTORS, LV &amp; HV SWITCHBOARDS AND GENERAL LIGHTING SYSTEMS.CORRECTIVE MAINTENANCE ACTIVITIES ON ALL MOBILE CRANES IN THE STA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GBF.FAC.71300"/>
    <s v="GBARAN F/S FACILITIES OPERATIONS"/>
    <s v="O.NG.PEL.FAC.71300"/>
    <s v="LAND AREA EAST OIL FACILITIES OPERATIONS (PRODUCTION MAINTENANCE OIL (ONSHORE))"/>
    <s v="IRETI OMOTOSO"/>
    <s v="PRODUCTION"/>
    <n v="412001"/>
    <n v="4120"/>
    <s v="OF-MTCE"/>
    <s v="BASE JV"/>
    <s v="PRODUCTION"/>
    <s v="PRODUCTION"/>
    <x v="2"/>
    <s v="Asset Management Integration Lead"/>
    <s v="ADEDIRAN, ADEWALE"/>
    <s v="EFE.IGWE@SHELL.COM"/>
    <x v="0"/>
    <s v="OPEX"/>
    <s v="NON SAL"/>
    <s v="N/A"/>
    <s v="N/A"/>
    <s v="N_GBAR_EL2_G01"/>
    <s v="P231 Production Operations"/>
    <s v="S7200 Services"/>
    <s v="A2110 Production Operations"/>
    <n v="3899269.3900000006"/>
    <n v="4502810.74"/>
    <n v="276112360.46674883"/>
    <n v="1716246.9000000001"/>
    <n v="2621533.3277598321"/>
    <n v="276112360.46674883"/>
    <n v="716246.90000000014"/>
    <n v="1621533.3277598324"/>
    <n v="-999999.99999999977"/>
    <m/>
    <n v="0"/>
    <n v="0"/>
    <n v="0"/>
    <n v="0"/>
    <n v="0"/>
    <n v="0"/>
    <s v="Provision of Technical Operation Support Service for Gbaran Ubie Integrated Oil &amp; Gas Faciliti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8461.11064665267"/>
    <n v="218461.11064665267"/>
    <n v="218461.11064665267"/>
    <n v="218461.11064665267"/>
    <n v="218461.11064665267"/>
    <n v="218461.11064665267"/>
    <n v="218461.11064665267"/>
    <n v="218461.11064665267"/>
    <n v="218461.11064665267"/>
    <n v="218461.11064665267"/>
    <n v="218461.11064665267"/>
    <n v="218461.11064665267"/>
    <n v="2621533.3277598321"/>
    <n v="786459.99832794967"/>
  </r>
  <r>
    <s v="O.NG.PBW.ECC.FAC.724FC_1"/>
    <s v="O.NG.PBW.ECC.FAC.724FC(NEW)"/>
    <s v="O.NG.PBW.ECC.FAC.724FC(NEW)"/>
    <s v="O.NG.PBW.ECC.FAC.724FC(NEW)"/>
    <s v="IRETI OMOTOSO"/>
    <s v="PRODUCTION"/>
    <n v="413001"/>
    <n v="4130"/>
    <s v="OF-MTCE"/>
    <s v="BASE JV"/>
    <s v="PRODUCTION"/>
    <s v="PRODUCTION"/>
    <x v="6"/>
    <s v="Asset Management Integration Lead"/>
    <s v="COOKEY, GABRIEL"/>
    <s v="RACHEAL.ORUEKPETI@SHELL.COM"/>
    <x v="0"/>
    <s v="OPEX"/>
    <s v="NON SAL"/>
    <s v="N/A"/>
    <s v="N/A"/>
    <s v="C_OPSE_OIL_Z11"/>
    <s v="P233 Facilities Maintenance"/>
    <s v="S7200 Services"/>
    <s v="A2140 Facilities Maintenance"/>
    <n v="0"/>
    <n v="0"/>
    <n v="9399999.9999999963"/>
    <n v="150000"/>
    <n v="180819.67213114753"/>
    <n v="9399999.9999999963"/>
    <n v="150000"/>
    <n v="180819.67213114753"/>
    <n v="0"/>
    <m/>
    <n v="9399999.9999999963"/>
    <n v="150000"/>
    <n v="180819.67213114756"/>
    <n v="9744802.1345224418"/>
    <n v="138651.21404607838"/>
    <n v="170601.38497893885"/>
    <s v="Provision of spare parts for mtce of prod. Equipments  for gas engines, pumps and driver, air compressor,utility pumps etc.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068.30601092896"/>
    <n v="15068.30601092896"/>
    <n v="15068.30601092896"/>
    <n v="15068.30601092896"/>
    <n v="15068.30601092896"/>
    <n v="15068.30601092896"/>
    <n v="15068.30601092896"/>
    <n v="15068.30601092896"/>
    <n v="15068.30601092896"/>
    <n v="15068.30601092896"/>
    <n v="15068.30601092896"/>
    <n v="15068.30601092896"/>
    <n v="180819.67213114756"/>
    <n v="54245.901639344258"/>
  </r>
  <r>
    <s v="O.NG.PAE.I1F.FAC.71300"/>
    <s v="PAE IMO RIVER 1 F/S FACILITIES OPS"/>
    <s v="O.NG.PEL.FAC.71300"/>
    <s v="LAND AREA EAST OIL FACILITIES OPERATIONS (PRODUCTION MAINTENANCE OIL (ONSHORE))"/>
    <s v="IRETI OMOTOSO"/>
    <s v="PRODUCTION"/>
    <n v="412001"/>
    <n v="4120"/>
    <s v="OF-MTCE"/>
    <s v="BASE JV"/>
    <s v="PRODUCTION"/>
    <s v="PRODUCTION"/>
    <x v="1"/>
    <s v="Asset Management Integration Lead"/>
    <s v="ADEDIRAN, ADEWALE"/>
    <s v="EFE.IGWE@SHELL.COM"/>
    <x v="0"/>
    <s v="OPEX"/>
    <s v="NON SAL"/>
    <s v="N/A"/>
    <s v="N/A"/>
    <s v="N_IMOR_EL1_N01"/>
    <s v="P231 Production Operations"/>
    <s v="S7200 Services"/>
    <s v="A2110 Production Operations"/>
    <n v="1019720"/>
    <n v="1681229.4999999993"/>
    <n v="115969690.11399999"/>
    <n v="409772.92749999999"/>
    <n v="790001.41967704915"/>
    <n v="39719690.113999993"/>
    <n v="209772.92749999999"/>
    <n v="340001.41967704915"/>
    <n v="-450000"/>
    <m/>
    <n v="0"/>
    <n v="0"/>
    <n v="0"/>
    <n v="0"/>
    <n v="0"/>
    <n v="0"/>
    <s v="Facility Civil Maintenance Contract at Imo riv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833.451639754087"/>
    <n v="65833.451639754087"/>
    <n v="65833.451639754087"/>
    <n v="65833.451639754087"/>
    <n v="65833.451639754087"/>
    <n v="65833.451639754087"/>
    <n v="65833.451639754087"/>
    <n v="65833.451639754087"/>
    <n v="65833.451639754087"/>
    <n v="65833.451639754087"/>
    <n v="65833.451639754087"/>
    <n v="65833.451639754087"/>
    <n v="790001.41967704927"/>
    <n v="237000.42590311472"/>
  </r>
  <r>
    <s v="O.NG.PAE.I1F.FLO.71300"/>
    <s v="PAE IMO RIVER 1 F/S FLOWLINES OPERATIONS"/>
    <s v="O.NG.PEL.FAC.71300"/>
    <s v="LAND AREA EAST OIL FACILITIES OPERATIONS (PRODUCTION MAINTENANCE OIL (ONSHORE))"/>
    <s v="IRETI OMOTOSO"/>
    <s v="PRODUCTION"/>
    <n v="412002"/>
    <n v="4120"/>
    <s v="OF-MTCE"/>
    <s v="BASE JV"/>
    <s v="PRODUCTION"/>
    <s v="PRODUCTION"/>
    <x v="1"/>
    <s v="Asset Management Integration Lead"/>
    <s v="ADEDIRAN, ADEWALE"/>
    <s v="EFE.IGWE@SHELL.COM"/>
    <x v="0"/>
    <s v="OPEX"/>
    <s v="NON SAL"/>
    <s v="N/A"/>
    <s v="N/A"/>
    <s v="N/A"/>
    <s v="P231 Production Operations"/>
    <s v="S7200 Services"/>
    <s v="A2110 Production Operations"/>
    <n v="363.36"/>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2F.FAC.71300"/>
    <s v="PAE IMO RIVER 2 F/S FACILITIES OPS"/>
    <s v="O.NG.PEL.FAC.71300"/>
    <s v="LAND AREA EAST OIL FACILITIES OPERATIONS (PRODUCTION MAINTENANCE OIL (ONSHORE))"/>
    <s v="IRETI OMOTOSO"/>
    <s v="PRODUCTION"/>
    <n v="412001"/>
    <n v="4120"/>
    <s v="OF-MTCE"/>
    <s v="BASE JV"/>
    <s v="PRODUCTION"/>
    <s v="PRODUCTION"/>
    <x v="1"/>
    <s v="Asset Management Integration Lead"/>
    <s v="ADEDIRAN, ADEWALE"/>
    <s v="EFE.IGWE@SHELL.COM"/>
    <x v="0"/>
    <s v="OPEX"/>
    <s v="NON SAL"/>
    <s v="N/A"/>
    <s v="N/A"/>
    <s v="N_IMOR_EL1_N01"/>
    <s v="P231 Production Operations"/>
    <s v="S7200 Services"/>
    <s v="A2110 Production Operations"/>
    <n v="198197.43000000002"/>
    <n v="324908.56"/>
    <n v="31701418.109999996"/>
    <n v="21682.255000000001"/>
    <n v="125621.3307704918"/>
    <n v="31701418.109999996"/>
    <n v="21682.255000000001"/>
    <n v="125621.3307704918"/>
    <n v="0"/>
    <m/>
    <n v="0"/>
    <n v="0"/>
    <n v="0"/>
    <n v="0"/>
    <n v="0"/>
    <n v="0"/>
    <s v="Provision of Annular Pressure monitoring (APM) support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468.444230874316"/>
    <n v="10468.444230874316"/>
    <n v="10468.444230874316"/>
    <n v="10468.444230874316"/>
    <n v="10468.444230874316"/>
    <n v="10468.444230874316"/>
    <n v="10468.444230874316"/>
    <n v="10468.444230874316"/>
    <n v="10468.444230874316"/>
    <n v="10468.444230874316"/>
    <n v="10468.444230874316"/>
    <n v="10468.444230874316"/>
    <n v="125621.3307704918"/>
    <n v="37686.399231147538"/>
  </r>
  <r>
    <s v="O.NG.PAE.I3F.FAC.71300"/>
    <s v="PAE IMO RIVER 3 F/S FACILITIES OPS"/>
    <s v="O.NG.PEL.FAC.71300"/>
    <s v="LAND AREA EAST OIL FACILITIES OPERATIONS (PRODUCTION MAINTENANCE OIL (ONSHORE))"/>
    <s v="IRETI OMOTOSO"/>
    <s v="PRODUCTION"/>
    <n v="412001"/>
    <n v="4120"/>
    <s v="OF-MTCE"/>
    <s v="BASE JV"/>
    <s v="PRODUCTION"/>
    <s v="PRODUCTION"/>
    <x v="1"/>
    <s v="Asset Management Integration Lead"/>
    <s v="ADEDIRAN, ADEWALE"/>
    <s v="EFE.IGWE@SHELL.COM"/>
    <x v="0"/>
    <s v="OPEX"/>
    <s v="NON SAL"/>
    <s v="N/A"/>
    <s v="N/A"/>
    <s v="N_IMOR_EL1_N01"/>
    <s v="P231 Production Operations"/>
    <s v="S7200 Services"/>
    <s v="A2110 Production Operations"/>
    <n v="95829.5"/>
    <n v="174335.72"/>
    <n v="37517033.416000001"/>
    <n v="0"/>
    <n v="123006.66693770493"/>
    <n v="37517033.416000001"/>
    <n v="0"/>
    <n v="123006.66693770493"/>
    <n v="0"/>
    <m/>
    <n v="0"/>
    <n v="0"/>
    <n v="0"/>
    <n v="0"/>
    <n v="0"/>
    <n v="0"/>
    <s v="Provision of Station Attendant and House Keeping Servic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250.555578142077"/>
    <n v="10250.555578142077"/>
    <n v="10250.555578142077"/>
    <n v="10250.555578142077"/>
    <n v="10250.555578142077"/>
    <n v="10250.555578142077"/>
    <n v="10250.555578142077"/>
    <n v="10250.555578142077"/>
    <n v="10250.555578142077"/>
    <n v="10250.555578142077"/>
    <n v="10250.555578142077"/>
    <n v="10250.555578142077"/>
    <n v="123006.66693770495"/>
    <n v="36902.000081311475"/>
  </r>
  <r>
    <s v="O.NG.PAE.ISF.FAC.71300"/>
    <s v="PAE ISIMIRI F/S FACILITIES OPERATIONS"/>
    <s v="O.NG.PEL.FAC.71300"/>
    <s v="LAND AREA EAST OIL FACILITIES OPERATIONS (PRODUCTION MAINTENANCE OIL (ONSHORE))"/>
    <s v="IRETI OMOTOSO"/>
    <s v="PRODUCTION"/>
    <n v="412001"/>
    <n v="4120"/>
    <s v="OF-MTCE"/>
    <s v="BASE JV"/>
    <s v="PRODUCTION"/>
    <s v="PRODUCTION"/>
    <x v="1"/>
    <s v="Asset Management Integration Lead"/>
    <s v="ADEDIRAN, ADEWALE"/>
    <s v="EFE.IGWE@SHELL.COM"/>
    <x v="0"/>
    <s v="OPEX"/>
    <s v="NON SAL"/>
    <s v="N/A"/>
    <s v="N/A"/>
    <s v="N_ISIM_EL1_N03"/>
    <s v="P231 Production Operations"/>
    <s v="S7200 Services"/>
    <s v="A2110 Production Operations"/>
    <n v="68601.490000000005"/>
    <n v="105393.32"/>
    <n v="19792766.039999999"/>
    <n v="30627.649999999998"/>
    <n v="95521.964885245892"/>
    <n v="19792766.039999999"/>
    <n v="30627.649999999998"/>
    <n v="95521.964885245892"/>
    <n v="0"/>
    <m/>
    <n v="0"/>
    <n v="0"/>
    <n v="0"/>
    <n v="0"/>
    <n v="0"/>
    <n v="0"/>
    <s v="Provision of Grass cutting services at Isimiri, wellhead locations as well as mtce of fire breaks and the facil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960.1637404371577"/>
    <n v="7960.1637404371577"/>
    <n v="7960.1637404371577"/>
    <n v="7960.1637404371577"/>
    <n v="7960.1637404371577"/>
    <n v="7960.1637404371577"/>
    <n v="7960.1637404371577"/>
    <n v="7960.1637404371577"/>
    <n v="7960.1637404371577"/>
    <n v="7960.1637404371577"/>
    <n v="7960.1637404371577"/>
    <n v="7960.1637404371577"/>
    <n v="95521.964885245892"/>
    <n v="28656.589465573768"/>
  </r>
  <r>
    <s v="O.NG.PBW.ECF.FLO.724FP"/>
    <s v="PBW ESCRAVO B F/L PREV. MTC"/>
    <s v="O.NG.PBW.ECF.FLO.724FP"/>
    <s v="PBW ESCRAVO B F/L PREV. MTC"/>
    <s v="IRETI OMOTOSO"/>
    <s v="PRODUCTION"/>
    <n v="413001"/>
    <n v="4130"/>
    <s v="OF-MTCE"/>
    <s v="BASE JV"/>
    <s v="PRODUCTION"/>
    <s v="PRODUCTION"/>
    <x v="6"/>
    <s v="Asset Management Integration Lead"/>
    <s v="COOKEY, GABRIEL"/>
    <s v="OGBONNA.ONUGHA@SHELL.COM"/>
    <x v="0"/>
    <s v="OPEX"/>
    <s v="NON SAL"/>
    <s v="N/A"/>
    <s v="N/A"/>
    <s v="N/A"/>
    <s v="P233 Facilities Maintenance"/>
    <s v="S7200 Services"/>
    <s v="A2140 Facilities Maintenance"/>
    <n v="-0.03"/>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K2G.FAC.71300"/>
    <s v="K2S NAG OPERATIONS"/>
    <s v="O.NG.PEL.FAC.71300"/>
    <s v="LAND AREA EAST OIL FACILITIES OPERATIONS (PRODUCTION MAINTENANCE OIL (ONSHORE))"/>
    <s v="IRETI OMOTOSO"/>
    <s v="PRODUCTION"/>
    <n v="412002"/>
    <n v="4120"/>
    <s v="OF-MTCE"/>
    <s v="BASE JV"/>
    <s v="PRODUCTION"/>
    <s v="PRODUCTION"/>
    <x v="2"/>
    <s v="Asset Management Integration Lead"/>
    <s v="ADEDIRAN, ADEWALE"/>
    <s v="EFE.IGWE@SHELL.COM"/>
    <x v="0"/>
    <s v="OPEX"/>
    <s v="NON SAL"/>
    <s v="N/A"/>
    <s v="N/A"/>
    <s v="C_OPSE_OIL_Z11"/>
    <s v="P231 Production Operations - Gas"/>
    <s v="S7200 Services"/>
    <s v="A2110 Production Operations"/>
    <n v="0"/>
    <n v="11447.93"/>
    <n v="0"/>
    <n v="0"/>
    <n v="0"/>
    <m/>
    <m/>
    <n v="0"/>
    <n v="0"/>
    <m/>
    <n v="0"/>
    <n v="0"/>
    <n v="0"/>
    <n v="0"/>
    <n v="0"/>
    <n v="0"/>
    <s v="CORR INHIB -EC1304A (LITERS).BIOCIDES EC6197A K2S NEW PROJECT.GAP TO POTENTIAL.ADIBAWA AGS OPERATE AND MAINTAIN SERVICESSURVEILLIANCE OF WELLHEAD, ACCESS ROADS, FLOWLINES  AND ROW OF ISIMIRI LOCATIONS..PROVISION OF STATION ATTENDANT AND HOUSE KEEPING SERVICES .PROVISION OF GRASSCUTTING, HOLTICULTURE, GARDENING AND HOUSE KEEPING IN ISIMIRI.PROVISION OF GRASS CUTTING SERVICES AT ISIMIRI, WELLHEAD LOCATIONS AS WELL AS MTCE OF FIRE BREAKS AND THE FACILITIES..FACILITY CIVIL MAINTENANCE CONTRACT  FOR NKALI AND ISIMIRI FLOWSTATIONSURVEILLIANCE OF WELLHEAD, ACCESS ROADS, FLOWLINES  AND ROW OF OBELE LOCATIONS. .PROVISION OF STATION ATTENDANT AND HOUSE KEEPING SERVICES .PROVISION OF GRASS CUTTING SERVICES AT OBELE FS, WELLHEAD LOCATIONS AS WELL AS MTCE OF FIRE BREAKS AND THE FACILITIES.VALVATA:- GEAR OIL .TELLUS 22:LIQUID OIL EXPORT PUMP MOTOR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GRASSCUTTING SERVICES AT RUMUAHIA DISTRICT ZONE 3.PROVISION OF CHARTS TO CARRY OUT MONTHLY STATUTORY WELL TESTING AND TESTING OF WELLS ON SPECIAL REQUEST. BARTON METER CHARTS FOR DAILY WELL TEST, CHANGE PUMPLINE PRESSURE CHARTS 1 TIMES/DAY. ASSUMES 1 CHART /DAY FOR RE-TEST OR DAMAGE ETC.PHASETREAT DEMULSIFIER:PROVISION OF DEMULSIFIER USED FOR INJECTION INTO TRUNKLINES AND EMULSION CONTROL.OMALA: PROVISION OF OMALA USED FOR FOR MAINTENANCE OF PUMPS AND GENERATOR ENGINES .NEATEX:CHEMICAL WASH FOR STATION CLEANING .NALCOOL - FLUSHING RADIATORS- COOLANT - PROTECTS THE ENGINES RADIATORS FROM CORROSION AND SCALING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OGUTA1 FLOW STATION (STATION WARDENS).FLOWSTATION OPERATION SUPPORT SERVICES AT OGUTA GAS PLANT  (STATION WARDENS).DIFFERENTIAL PEN - DIFFERENT COLOURS ASSUMES 10 IN A YEAR.DEMIN WATER .BEANS - CHANGE OUT OF CORRODED/ERODED BEANS AND BEAN O-RING . EFFECTIVE WELLHEAD MAINTENANCE ACTIVITIES AT AN ASSUMPTION OF 2 BEAN/MONTH, INCLUDING PROVISION FOR MER TESTING..ALVANIA (GREASE) - LUBRICATING AND GREASE OF MOVING PARTS IN STATION..ACETONEVALVATA:- GEAR OIL .TELLUS 22:LIQUID OIL EXPORT PUMP MOTOR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UMUAHIA  COMMUNITY SURVEILLANCE  CONTRACT ZONE 1.RPI MAINT CONSUMABLES MATERIALS/ BASKET AT RUMUAHIA DISTRICT  INCLUDE GASKETS, FAN BELT, GAUGES,FUEL,  AIR AND OIL FILTERS, CONNECTORS, INSULATING TAPES, WD-40, SPARK PLUGS, ETC .RIMULA TX 15W-40:PROVISION OF RIMULA USED FOR SERVICING DIESEL GENERATOR AND MAINTENANCE OF PUMPS AND ENGINES REQUIRED DURING TNP/DELIVERY LINE OUTAGES.PROVISION OF SHORT TERM APM DATA COLLECTORS AND ENTRY INTO EC FOR RUMUAHIA.PROVISION OF GRASSCUTTING SERVICES AT RUMUAHIA DISTRICT ZONE 2.PROVISION OF CHARTS TO CARRY OUT MONTHLY STATUTORY WELL TESTING AND TESTING OF WELLS ON SPECIAL REQUEST. BARTON METER CHARTS FOR DAILY WELL TEST, CHANGE PUMPLINE PRESSURE CHARTS 1 TIMES/DAY. ASSUMES 1 CHART /DAY FOR RE-TEST OR DAMAGE ETC.PROVISION OF BUSINESS SUPPORT SERVICES AT RUMUAHIA DISTRICT.PHASETREAT DEMULSIFIER:PROVISION OF DEMULSIFIER USED FOR INJECTION INTO TRUNKLINES AND EMULSION CONTROL.OMALA: PROVISION OF OMALA USED FOR FOR MAINTENANCE OF PUMPS AND GENERATOR ENGINES .OIL STATIONS VESSEL DE-SANDING CALL OFF CONTRACT AT RUMUAHIA DISTRICT.NEATEX:CHEMICAL WASH FOR STATION CLEANING .NALCOOL - FLUSHING RADIATORS- COOLANT - PROTECTS THE ENGINES RADIATORS FROM CORROSION AND SCALING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AHIA1 FLOWSTATION.DIFFERENTIAL PEN - DIFFERENT COLOURS ASSUMES 10 IN A YEAR.DEMIN WATER .BEANS - CHANGE OUT OF CORRODED/ERODED BEANS AND BEAN O-RING . EFFECTIVE WELLHEAD MAINTENANCE ACTIVITIES AT AN ASSUMPTION OF 2 BEAN/MONTH, INCLUDING PROVISION FOR MER TESTING..ALVANIA (GREASE) - LUBRICATING AND GREASE OF MOVING PARTS IN STATION..ACETONEVALVATA:- GEAR OIL .TELLUS 22:LIQUID OIL EXPORT PUMP MOTOR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UMUAHIA EAST COMMUNITY SURVEILLANCE  CONTRACT ZONE 2.RIMULA TX 15W-40:PROVISION OF RIMULA USED FOR SERVICING DIESEL GENERATOR AND MAINTENANCE OF PUMPS AND ENGINES REQUIRED DURING TNP/DELIVERY LINE OUTAGES.PROVISION OF STEAM CLEANING SERVICES FOR RUMUAHIA DISTRICT.PROVISION OF JOURNEY MANAGERS SERVICES AT RUMUAHIA.PROVISION OF GRASSCUTTING SERVICES AT RUMUAHIA DISTRICT ZONE 1.PROVISION OF CHARTS TO CARRY OUT MONTHLY STATUTORY WELL TESTING AND TESTING OF WELLS ON SPECIAL REQUEST. BARTON METER CHARTS FOR DAILY WELL TEST, CHANGE PUMPLINE PRESSURE CHARTS 1 TIMES/DAY. ASSUMES 1 CHART /DAY FOR RE-TEST OR DAMAGE ETC.PCF SUPPORT CONTRACT FOR RUMUAHIA DISTRICT.OPERATION SUPPORT CONTRACT FOR RUMUAHIA DISTRICT.OMALA: PROVISION OF OMALA USED FOR FOR MAINTENANCE OF PUMPS AND GENERATOR ENGINES .OIL STATIONS VESSEL DE-SANDING CALL OFF CONTRACT AT  RUMUEKPE.NEATEX:CHEMICAL WASH FOR STATION CLEANING .NALCOOL - FLUSHING RADIATORS- COOLANT - PROTECTS THE ENGINES RADIATORS FROM CORROSION AND SCALING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RUMUEKPE1 FLOW STATION .DIFFERENTIAL PEN - DIFFERENT COLOURS ASSUMES 10 IN A YEAR.DEMIN WATER .BEANS - CHANGE OUT OF CORRODED/ERODED BEANS AND BEAN O-RING . EFFECTIVE WELLHEAD MAINTENANCE ACTIVITIES AT AN ASSUMPTION OF 2 BEAN/MONTH, INCLUDING PROVISION FOR MER TESTING..ALVANIA (GREASE) - LUBRICATING AND GREASE OF MOVING PARTS IN STATION..ACETONE. PHASETREAT DEMULSIFIER:PROVISION OF DEMULSIFIER USED FOR INJECTION INTO TRUNKLINES AND EMULSION CONTROLWASTE MANAGEMENT -HAZADOUS WASTE TREATMENT (OILY RAG). .SURVEILLIANCE OF WELLHEAD, ACCESS ROADS, FLOWLINES  AND ROW OF IMO 3 LOCATIONS..RIG WASH(NEATEX) - CHEMICAL WASH FOR STATION CLEANING .PROVISION OF STATION ATTENDANT AND HOUSE KEEPING SERVICES .PROVISION OF GRASSCUTTING, HOLTICULTURE, GARDENING AND HOUSE KEEPING IN IMO 3.PROVISION OF GRASS CUTTING SERVICES AT IMOR/3, WELLHEAD LOCATIONS AS WELL AS MTCE OF FIRE BREAKS AND THE FACILITIES..PHASE-TREAT - EMULSION CONTROL.OPERATIONS SUPPORT SERVICES FOR LAND 1 IMO RIVER CLUSTER.METERING SUPPORT ENGINEER FOR IMO RIVER OPERATIONS.DIFFERENTIAL PEN - DIFFERENT COLOURS (RED,BLUE,GREEN AND VIOLET)WD40 USED FOR MAINTENANCE PURPOSES FOR CLEANING. (1 NOS) WD40 USED PER MONTH.WASTE MANAGEMENT -HAZADOUS WASTE TREATMENT (OILY RAG). ASSUMPTION BASED ON HISTORICAL TREND, DISPOSING OILY RAGS CHARGED .SURVEILLIANCE OF WELLHEAD, ACCESS ROADS, FLOWLINES  AND ROW OF NKALI LOCATIONS..SUPPORT SERVICES OF SECURITY PERSONNEL AND LOGISTICS TO COVER WELL HEADS AND FIELD ASSETS AND OPERATIONS IN NKALI. SECURITY COST ZEROED..SHAFT ARM PEN ASSUMES 10 IN A YEAR.SAMPLING CANS PROVISION FOR FACILITY -  REPLACE SAMPLING CANS 6 MONTHLY .RIMULA - MTCE OF PUMPS AND ENGINES.RIG WASH(NEATEX) - CHEMICAL WASH FOR STATION CLEANING .PROVISION OF STATION ATTENDANT AND HOUSE KEEPING SERVICES .PROVISION OF GRASSCUTTING, HOLTICULTURE, GARDENING AND HOUSE KEEPING IN NKALI.PROVISION OF GRASS CUTTING SERVICES AT NKALI, WELLHEAD LOCATIONS AS WELL AS MTCE OF FIRE BREAKS AND THE FACILITIES..PROVISION OF CHARTS TO CARRY OUT MONTHLY STATUTORY WELL TESTING AND TESTING OF WELLS FOR SPECIAL REQUEST. BARTON METER CHARTS FOR 6HRLY WELL TEST - 2 TIMES/DAY ..OPERATIONS SUPPORT SERVICES FOR LAND 1 NKALI CLUSTER.NALCOOL - FLUSHING RADIATORS- COOLANT - PROTECTS THE ENGINES RADIATORS FROM CORROSION AND SCALING.LABORATORY SERVICES BASED ON LAB CURRENT SERVICE RATE FOR ANALYSING WELL SAMPLES CHARGED ONCE/MONTH.KIMTEX RAGS USED FOR OPERATIONAL USE AND CLEANING.INK RED ASSUMES 15 IN A YEAR.INK BLUE ASSUMES 10 IN A YEAR.DIFFERENTIAL PEN - DIFFERENT COLOURS (RED,BLUE,GREEN AND VIOLET).BEANS - CHANGE OUT OF CORRODED BEANS - EFFECTIVE WELLHEAD MAINTENANCE ACTIVITIES  WD40 USED FOR MAINTENANCE PURPOSES FOR CLEANING. (2 NOS) WD40 USED PER MONTH.SURVEILLANCE OF WELLHEAD, ACCESS ROADS, FLOWLINES  AND ROW OF AGBD/1 LOCATIONS..STATION AND VESSEL CLEANING BY STEAM CLEANING .SHELLSOL - FOR FLUSHING AND CLEANING OF PROCESS LINES .SHAFT ARM PEN ASSUMES 20 IN A YEAR.SAMPLING CANS PROVISION FOR FACILITY -  REPLACE SAMPLING CANS 6 MONTHLY .RIMULA - MTCE OF PUMPS AND ENGINES.RIG WASH(NEATEX) - CHEMICAL WASH FOR STATION CLEANING .PROVISION OF STATION ATTENDANT AND HOUSE KEEPING SERVICES .PROVISION OF GRASS CUTTING SERVICES AT AGBADA 1 FS, WELLHEAD LOCATIONS AS WELL AS MTCE OF FIRE BREAKS AND THE FACILITIES..PROVISION OF CHARTS TO CARRY OUT MONTHLY STATUTORY WELL TESTING AND TESTING OF WELLS FOR SPECIAL REQUEST. BARTON METER CHARTS FOR 6HRLY WELL TEST - 2 TIMES/DAY..PROCESS SAFETY REVIEW FOR AGBD.PHASE-TREAT - EMULSION CONTROL .NALPREP-FLUSHING RADIATORS- COOLANT - PROTECTS THE ENGINES RADIATORS FROM CORROSION AND SACLING.NALCOOL - FLUSHING RADIATORS- COOLANT - PROTECTS THE ENGINES RADIATORS FROM CORROSION AND SACLING.LABORATORY SERVICES BASED ON LAB CURRENT SERVICE RATE FOR ANALYSING WELL SAMPLES CHARGED ONCE/MONTH.KIMTEX RAGS USED FOR OPERATIONAL USE AND CLEANING.INK RED ASSUMES 15 IN A YEAR.INK BLUE ASSUMES 10 IN A YEAR.FACILITY CIVIL MAINTENANCE CONTRACT - FOR AGBADA 1 &amp; UMUECHEM FLOWSTATION. .DIFFERENTIAL PEN - DIFFERENT COLOURS (RED,BLUE,GREEN AND VIOLET).BEANS - CHANGE OUT OF CORRODED BEANS - EFFECTIVE WELLHEAD MAINTENANCE ACTIVITIES WD40 USED FOR MAINTENANCE PURPOSES FOR CLEANING. (2 NOS) WD40 USED PER MONTH.WASTE MANAGEMENT -HAZADOUS WASTE TREATMENT (OILY RAG). ASSUMPTION BASED ON HISTORICAL TREND, DISPOSING OILY RAGS .SURVEILLIANCE OF WELLHEAD, ACCESS ROADS, FLOWLINES  AND ROW OF UMUE LOCATIONS.STATION AND VESSEL CLEANING BY STEAM CLEANING .SHELLSOL - FOR FLUSHING AND CLEANING OF PROCESS LINES.SHAFT ARM PEN ASSUMES 10 IN A YEAR.SAMPLING CANS PROVISION FOR FACILITY -  REPLACE SAMPLING CANS 6 MONTHLY .RIG WASH(NEATEX) - CHEMICAL WASH FOR STATION CLEANING .PROVISION OF STATION ATTENDANT AND GUARDING SERVICES .PROVISION OF GRASS CUTTING SERVICES AT UMUE FS, WELLHEAD LOCATIONS AS WELL AS MTCE OF FIRE BREAKS AND THE FACILITIES..PHASE-TREAT - EMULSION CONTROL .NALCOOL - FLUSHING RADIATORS- COOLANT - PROTECTS THE ENGINES RADIATORS FROM CORROSION AND SACLING.LABORATORY SERVICES BASED ON LAB CURRENT SERVICE RATE FOR ANALYSING WELL SAMPLES CHARGED ONCE/MONTH.KIMTEX RAGS USED FOR OPERATIONAL USE AND CLEANING.INK RED ASSUMES 15 IN A YEAR.INK BLUE ASSUMES 10 IN A YEAR.DIFFERENTIAL PEN - DIFFERENT COLOURS (RED,BLUE,GREEN AND VIOLET).BEANS - CHANGE OUT OF CORRODED BEANS - EFFECTIVE WELLHEAD MAINTENANCE ACTIVITIESWD40 USED FOR MAINTENANCE PURPOSES FOR CLEANING. (3 NOS) WD40 USED PER MONTH.SURVEILLIANCE OF WELLHEAD, ACCESS ROADS, FLOWLINES  AND ROW OF IMO 2 LOCATIONS..STATION AND VESSEL CLEANING BY STEAM CLEANING .SHAFT ARM PEN ASSUMES 10 IN A YEAR.RIMULA - MTCE OF PUMPS AND ENGINES .RIG WASH(NEATEX) - CHEMICAL WASH FOR STATION CLEANING .PROVISION OF STATION ATTENDANT AND HOUSE KEEPING SERVICES .PROVISION OF GRASSCUTTING, HOLTICULTURE, GARDENING AND HOUSE KEEPING IN PH2 FLOWSTATION.PROVISION OF GRASSCUTTING, HOLTICULTURE, GARDENING AND HOUSE KEEPING IN IMO 2.PROVISION OF GRASS CUTTING SERVICES AT IMOR/2, WELLHEAD LOCATIONS AS WELL AS MTCE OF FIRE BREAKS AND THE FACILITIES.PROVISION OF CHARTS TO CARRY OUT MONTHLY STATUTORY WELL TESTING AND TESTING OF WELLS FOR SPECIAL REQUEST. BARTON METER CHARTS FOR 6HRLY WELL TEST - 2 TIMES/DAY .PROVISION OF ANNULAR PRESSURE MONITORING (APM) SUPPORT .PRODUCTION OPERATION ACTIVITIES AND FRONTLINE MTCE SUPPORT .PHASE-TREAT - EMULSION CONTROL .KIMTEX RAGS USED FOR OPERATIONAL USE AND CLEANING.INK RED ASSUMES 15 IN A YEAR.INK BLUE ASSUMES 10 IN A YEAR.DIFFERENTIAL PEN - DIFFERENT COLOURS (RED,BLUE,GREEN AND VIOLET).BEANS - CHANGE OUT OF CORRODED BEANS - EFFECTIVE WELLHEAD MAINTENANCE ACTIVITIES.. WD40 USED FOR MAINTENANCE PURPOSES FOR CLEANING. (3 NOS) WD40 USED PER MONTH.WASTE MANAGEMENT -HAZADOUS WASTE TREATMENT (OILY RAG). ASSUMPTION BASED ON HISTORICAL TREND, DISPOSING OILY RAGS CHARGED .SURVEILLIANCE OF WELLHEAD, ACCESS ROADS, FLOWLINES  AND ROW OF AGBD/2 LOCATIONS. .STATION AND VESSEL CLEANING BY STEAM CLEANING .SHELLSOL - FOR FLUSHING AND CLEANING OF PROCESS LINES .SAMPLING CANS PROVISION FOR FACILITY -  REPLACE SAMPLING CANS 6 MONTHLY .RIG WASH(NEATEX) - CHEMICAL WASH FOR STATION CLEANING .PROVISION OF STATION ATTENDANT AND HOUSE KEEPING SERVICES .PROVISION OF GRASS CUTTING SERVICES AT AGBADA 2 FS, WELLHEAD LOCATIONS AS WELL AS MTCE OF FIRE BREAKS AND THE FACILITIES . .PROVISION OF CLEANING &amp; HOUSEKEEPING SERVICES AT AGBADA 2.PROVISION OF CHARTS TO CARRY OUT MONTHLY STATUTORY WELL TESTING AND TESTING OF WELLS FOR SPECIAL REQUEST. BARTON METER CHARTS FOR 6HRLY WELL TEST - 2 TIMES/DAY..PROVISION OF ANNULAR PRESSURE MONITORING (APM) SUPPORT .PHASE-TREAT - EMULSION CONTROL .OPERATIONS SUPPORT SERVICES FOR AGBADA FLOWSTATIONS (MAPO).OPERATIONS SUPPORT SERVICES FOR AGBADA FLOWSTATIONS.NALPREP-FLUSHING RADIATORS- COOLANT - PROTECTS THE ENGINES RADIATORS FROM CORROSION AND SCALING.NALCOOL - FLUSHING RADIATORS- COOLANT - PROTECTS THE ENGINES RADIATORS FROM CORROSION AND SCALING .LABORATORY SERVICES FOR ANALYSING WELL SAMPLES CHARGED ONCE/MONTH.KIMTEX RAGS USED FOR OPERATIONAL USE AND CLEANING.INK RED ASSUMES 15 IN A YEAR.INK BLUE ASSUMES 10 IN A YEAR.FACILITY CIVIL MAINTENANCE CONTRACT - FOR AGBADA 2 &amp; OBELE FLOWSTATION. .DIFFERENTIAL PEN - DIFFERENT COLOURS (RED,BLUE,GREEN AND VIOLET).BEANS - CHANGE OUT OF CORRODED BEANS - EFFECTIVE WELLHEAD MAINTENANCE ACTIVITIES WD40 USED FOR MAINTENANCE PURPOSES FOR CLEANING. (3 NOS) WD40 USED PER MONTH.WASTE MANAGEMENT -HAZADOUS WASTE TREATMENT (OILY RAG). ASSUMPTION BASED ON HISTORICAL TREND, DISPOSING OILY RAGS CHARGED..SURVEILLIANCE OF WELLHEAD, ACCESS ROADS, FLOWLINES  AND ROW OF IMO 1 LOCATIONS..STATION AND VESSEL CLEANING BY STEAM CLEANING .SHELLSOL - FOR FLUSHING AND CLEANING OF PROCESS LINES .SHAFT ARM PEN ASSUMES 10 IN A YEAR.SAMPLING CANS PROVISION FOR FACILITY -  REPLACE SAMPLING CANS 6 MONTHLY .RPI MAINT CONSUMABLES MATERIALS/ BASKET AT IMOR DISTRICT  INCLUDE GASKETS, FAN BELT, GAUGES,FUEL,  AIR AND OIL FILTERS, CONNECTORS, INSULATING TAPES, WD-40, SPARK PLUGS, ETC .RIMULA - MTCE OF PUMPS AND ENGINES.RIG WASH(NEATEX) - CHEMICAL WASH FOR STATION CLEANING .PTW CONSUMABLES (LOTO) FOR PH2 INCLUDE ISOLATION TAG  , RED &amp; WHITE SAFETY CHAIN , ELECTRICAL NOTICETAGS ETC..PROVISION OF STATION ATTENDANT AND HOUSE KEEPING SERVICES .PROVISION OF SCHEDULING SUPPORT SERVICES FOR IMOR.PROVISION OF GRASSCUTTING, HOLTICULTURE, GARDENING AND HOUSE KEEPING IN IMO 1.PROVISION OF GRASS CUTTING SERVICES AT IMOR/1, WELLHEAD LOCATIONS AS WELL AS MTCE OF FIRE BREAKS AND THE FACILITIES..PROVISION OF CHARTS TO CARRY OUT MONTHLY STATUTORY WELL TESTING AND TESTING OF WELLS FOR SPECIAL REQUEST. BARTON METER CHARTS FOR 6HRLY WELL TEST.PRODUCTION OPERATION ACTIVITIES AND FRONTLINE MTCE SUPPORT .PROCESS SAFETY REVIEW FOR IMOR.PHASE-TREAT - EMULSION CONTROL .OIL STATIONS VESSEL DE-SANDING CALL OFF CONTRACT FOR PH2 FACILITIES.NALCOOL - FLUSHING RADIATORS- COOLANT - PROTECTS THE ENGINES RADIATORS FROM CORROSION AND SCALING.KIMTEX RAGS USED FOR OPERATIONAL USE AND CLEANING.JOURNEY  MANAGEMENT SUPPORT FOR LAND 1 EAST FACILITIES.INK RED ASSUMES 15 IN A YEAR.INK BLUE ASSUMES 10 IN A YEAR.HAZOP FOR IMOR.FACILITY CIVIL MAINTENANCE CONTRACT AT IMO RIVER.DOCUMENTATION SERVICES OF PRODUCTION/MAINTENANCE OPERATION OF PH2  IMOR DISTRICT.DIFFERENTIAL PEN - DIFFERENT COLOURS (RED,BLUE,GREEN AND VIOLET).BEANS - CHANGE OUT OF CORRODED BEANS - EFFECTIVE WELLHEAD MAINTENANCE ACTIVITIES .ABA GAS BARTON METER CHART MANAGEMENT. LABORATORY SERVICES BASED ON LAB CURRENT SERVICE RATE FOR ANALYSING WELL SAMPLES CHARGED ONCE/MONTHWD40 USED FOR MAINTENANCE PURPOSES FOR CLEANING. (3 NOS) WD40 USED PER MONTH.WASTE MANAGEMENT -HAZADOUS WASTE TREATMENT (OILY RAG). ASSUMPTION BASED ON HISTORICAL TREND, DISPOSING OILY RAGS CHARGED.SURVEILLIANCE OF WELLHEAD, ACCESS ROADS, FLOWLINES  AND ROW OF OBIGBO LOCATIONS..STATION AND VESSEL CLEANING BY STEAM CLEANING .SHELLSOL - FOR FLUSHING AND CLEANING OF PROCESS LINES .SHAFT ARM PEN ASSUMES 10 IN A YEAR.SAMPLING CANS PROVISION FOR FACILITY -  REPLACE SAMPLING CANS 6 MONTHLY .RPI MAINT CONSUMABLES MATERIALS/ BASKET AT PH1 DISTRUCT INCLUDE INCLUDE GASKETS, FAN BELT, GAUGES,FUEL,  AIR AND OIL FILTERS, CONNECTORS, INSULATING TAPES, WD-40, SPARK PLUGS, ETC ETC.RIMULA - MTCE OF PUMPS AND ENGINES.RIG WASH(NEATEX) - CHEMICAL WASH FOR STATION CLEANING .QUARTERLY SAMPLING FOR WATER AND ANALYSIS AND CO2 ANALYSIS.PTW CONSUMABLES (LOTO)FOR PH1 INCLUDE ISOLATION TAG , RED &amp; WHITE SAFETY CHAIN, ELECTRICAL NOTICETAGS ETC..PROVISION OF TOOL ATTENDANT AND BARRIER SERVICES @ OBG F/S.PROVISION OF STATION ATTENDANT, BARRIER AND HOUSE KEEPING SERVICES.PROVISION OF GRASS CUTTING SERVICES AT OBIGBO FS, WELLHEAD LOCATIONS AS WELL AS MTCE OF FIRE BREAKS AND THE FACILITIES..PROVISION OF CHARTS TO CARRY OUT MONTHLY STATUTORY WELL TESTING AND TESTING OF WELLS FOR SPECIAL REQUEST. BARTON METER CHARTS FOR 6HRLY WELL TEST - 2 TIMES/DAY .PROVISION OF ANNULAR PRESSURE MONITORING (APM) SUPPORT .PHASE-TREAT - EMULSION CONTROL .PH1 PROD. OPS AND SCHEDULING SUPPORT SERVICES .OPERATIONS SUPPORT SERVICES FOR OBIGBO FLOWSTATIONS.OIL STATIONS VESSEL DE-SANDING CALL OFF CONTRACT FOR PH1 FACILITIES.NALPREP-FLUSHING RADIATORS- COOLANT - PROTECTS THE ENGINES RADIATORS FROM CORROSION AND SCALING.NALCOOL - FLUSHING RADIATORS- COOLANT - PROTECTS THE ENGINES RADIATORS FROM CORROSION AND SCALING.MAINTENANCE INTEGRITY AND DOCUMENT CONTROL SERVICES IN OBIGBO FACILITIES.KIMTEX RAGS USED FOR OPERATIONAL USE AND CLEANING.INK RED ASSUMES 15 IN A YEAR.INK BLUE ASSUMES 10 IN A YEAR.DIFFERENTIAL PEN - DIFFERENT COLOURS (RED,BLUE,GREEN AND VIOLET).CONTRACT HSE CORODINATION AND PCF SUPPORT FOR PH1.BEANS - CHANGE OUT OF CORRODED BEANS - EFFECTIVE WELLHEAD MAINTENANCE ACTIVITIES . LABORATORY SERVICES BASED ON LAB CURRENT SERVICE RATE FOR ANALYSING WELL SAMPLES CHARGED ONCE/MONTHWD40 USED FOR MAINTENANCE PURPOSES FOR CLEANING. .TELLUS 22- PROVISION FOR LUBRICATING EXPORT PUMP BEARING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GRASSCUTTING SERVICES IN KOLOCREEK DISTRICT - ZONE 2.PROVISION OF ETELEBOU FLOWSTATION ATTENDANTS SERVICE.PROVISION OF CHARTS TO CARRY OUT MONTHLY STATUTORY WELL TESTING AND TESTING OF WELLS ON SPECIAL REQUEST. BARTON METER CHARTS FOR DAILY WELL TEST, CHANGE PUMPLINE PRESSURE CHARTS 1 TIMES/DAY. ASSUMES 1 CHART /DAY FOR RE-TEST OR DAMAGE ETC.OMALA: PROVISION OF OMALA USED FOR FOR MAINTENANCE OF PUMPS AND GENERATOR ENGINES .NALCO (EC9017A)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WD40 USED FOR MAINTENANCE PURPOSES FOR CLEANING. .TELLUS 22- PROVISION FOR LUBRICATING EXPORT PUMP BEARING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UBIE FLOWSTATION ATTENDANTS SERVICE.PROVISION OF CHARTS TO CARRY OUT MONTHLY STATUTORY WELL TESTING AND TESTING OF WELLS ON SPECIAL REQUEST. BARTON METER CHARTS FOR DAILY WELL TEST, CHANGE PUMPLINE PRESSURE CHARTS 1 TIMES/DAY. ASSUMES 1 CHART /DAY FOR RE-TEST OR DAMAGE ETC.PROVISION OF  TECHNICAL SUPPORT SERVICES FOR UBIE FLOWSTATIONS.OMALA: PROVISION OF OMALA USED FOR FOR MAINTENANCE OF PUMPS AND GENERATOR ENGINES .NALCO (EC9017A)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WD40 USED FOR MAINTENANCE PURPOSES FOR CLEANING. .TELLUS 22- PROVISION FOR LUBRICATING EXPORT PUMP BEARING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WATER HYACINTH CLEARING  FOR DIEBU CREEK WELL HEAD .PROVISION OF OPERATIONS SUPPORT SERVICE FOR DIEBU CREEK FIELD.PROVISION OF CHARTS TO CARRY OUT MONTHLY STATUTORY WELL TESTING AND TESTING OF WELLS ON SPECIAL REQUEST. BARTON METER CHARTS FOR DAILY WELL TEST, CHANGE PUMPLINE PRESSURE CHARTS 1 TIMES/DAY. ASSUMES 1 CHART /DAY FOR RE-TEST OR DAMAGE ETC.PHASETREAT DEMULSIFIER:PROVISION OF DEMULSIFIER USED FOR INJECTION INTO TRUNKLINES AND EMULSION CONTROL.OMALA: PROVISION OF OMALA USED FOR FOR MAINTENANCE OF PUMPS AND GENERATOR ENGINES .NALCO (EC9017A)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DIEBU CREEK1 FLOW STATION .DIFFERENTIAL PEN - DIFFERENT COLOURS ASSUMES 10 IN A YEAR.DIESEL FOR FACILITY OPERATION WHEN THE TNP IS DOWN. ASSUMPTION IS BASED ON THE CURRENT RATE OF N119.6 PER LITRE, 58 DAYS DOWNTIME @ 200 LITRES PER DAY..BEANS - CHANGE OUT OF CORRODED/ERODED BEANS AND BEAN O-RING . EFFECTIVE WELLHEAD MAINTENANCE ACTIVITIES AT AN ASSUMPTION OF 2 BEAN/MONTH, INCLUDING PROVISION FOR MER TESTING.WD40 USED FOR MAINTENANCE PURPOSES FOR CLEANING. .TELLUS 22- PROVISION FOR LUBRICATING EXPORT PUMP BEARINGS.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PI MAINT CONSUMABLES MATERIALS/ BASKET AT KOLO CREEK DISTRICT  INCLUDE GASKETS, FAN BELT, GAUGES,FUEL,  AIR AND OIL FILTERS, CONNECTORS, INSULATING TAPES, WD-40, SPARK PLUGS, ETC .RIMULA TX 15W-40:PROVISION OF RIMULA USED FOR SERVICING DIESEL GENERATOR AND MAINTENANCE OF PUMPS AND ENGINES REQUIRED DURING TNP/DELIVERY LINE OUTAGES.PROVISION OF STEAM CLEANING SERVICES FOR NUN RIVER DISTRICT.PROVISION OF OPERATIONS SUPPORT SERVICE FOR NUN RIVER/DC FIELD  .PROVISION OF GRASS CUTTING &amp; GUTTER CLEANING SERVICES AT NUN RIVER FLB, FLOWSTATION AND DIEBU CREEK .PROVISION OF CHARTS TO CARRY OUT MONTHLY STATUTORY WELL TESTING AND TESTING OF WELLS ON SPECIAL REQUEST. BARTON METER CHARTS FOR DAILY WELL TEST, CHANGE PUMPLINE PRESSURE CHARTS 1 TIMES/DAY. ASSUMES 1 CHART /DAY FOR RE-TEST OR DAMAGE ETC.PHASETREAT DEMULSIFIER:PROVISION OF DEMULSIFIER USED FOR INJECTION INTO TRUNKLINES AND EMULSION CONTROL.OPERATIONS SERVICES FOR 8 HOST COMMUNITY POWER GENERATORS AT NUNR/DBUC AREA..OMALA: PROVISION OF OMALA USED FOR FOR MAINTENANCE OF PUMPS AND GENERATOR ENGINES .OIL STATIONS VESSEL DE-SANDING CALL OFF CONTRACT AT NUN RIVER DISTRICT.NALCO (EC9017A) .MYSELLA: PROVISION OF MYSELLA LUBRICANTS FOR MAINTENANCE OF DRIVER AND ENGINES.LABORATORY SERVICES BASED ON LAB CURRENT SERVICE RATE FOR ANALYSING WELL SAMPLES CHARGED ONCE/MONTH.KIMTEX RAGS USED FOR OPERATIONAL USE AND CLEANING.   1 CARTON/MONTH.INK VIOLET ASSUMES 15 IN A YEAR.INK BLUE ASSUMES 10 IN A YEAR.FLOWSTATION OPERATION SUPPORT SERVICES AT NUN RIVER 1 FLOW STATION .DIFFERENTIAL PEN - DIFFERENT COLOURS ASSUMES 10 IN A YEAR.CLEARING OF WATER HYACINTH ON THE WELL HEAD ACCESS AND SLOTS IN NUN RIVER FIELD.BEANS - CHANGE OUT OF CORRODED/ERODED BEANS AND BEAN O-RING . EFFECTIVE WELLHEAD MAINTENANCE ACTIVITIES AT AN ASSUMPTION OF 2 BEAN/MONTH, INCLUDING PROVISION FOR MER TESTING.WD40 USED FOR MAINTENANCE PURPOSES FOR CLEANING. .TELLUS 22- PROVISION FOR LUBRICATING EXPORT PUMP BEARINGS.SURVEILLANCE ON ADIBAWA FLOWLINES, WELLHEAD LOCATIONS AND OTHER FACILITIES IN KOLO CREEK DISTRICT (CONSORTIUM CONTRACT).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PI MAINT CONSUMABLES MATERIALS/ BASKET AT KOLO CREEK DISTRICT  INCLUDE GASKETS, FAN BELT, GAUGES,FUEL,  AIR AND OIL FILTERS, CONNECTORS, INSULATING TAPES, WD-40, SPARK PLUGS, ETC .RIMULA TX 15W-40:PROVISION OF RIMULA USED FOR SERVICING DIESEL GENERATOR AND MAINTENANCE OF PUMPS AND ENGINES REQUIRED DURING TNP/DELIVERY LINE OUTAGES.PROVISION OF JOURNEY MANAGERS SERVICES AT KOCR.PROVISION OF GRASSCUTTING SERVICES IN KOLOCREEK DISTRICT - ZONE 3(CONSORTIUM CONTRACT).PROVISION OF CHARTS TO CARRY OUT MONTHLY STATUTORY WELL TESTING AND TESTING OF WELLS ON SPECIAL REQUEST. BARTON METER CHARTS FOR DAILY WELL TEST, CHANGE PUMPLINE PRESSURE CHARTS 1 TIMES/DAY. ASSUMES 1 CHART /DAY FOR RE-TEST OR DAMAGE ETC.PROVISION OF ADIBAWA FLOWSTATION ATTENDANTS SERVICE.PHASETREAT DEMULSIFIER:PROVISION OF DEMULSIFIER USED FOR INJECTION INTO TRUNKLINES AND EMULSION CONTROL.OMALA: PROVISION OF OMALA USED FOR FOR MAINTENANCE OF PUMPS AND GENERATOR ENGINES .NALCO (EC9017A) .MYSELLA: PROVISION OF MYSELLA LUBRICANTS FOR MAINTENANCE OF DRIVER AND ENGINES.LABORATORY SERVICES BASED ON LAB CURRENT SERVICE RATE FOR ANALYSING WELL SAMPLES CHARGED ONCE/MONTH.KIMTEX RAGS USED FOR OPERATIONAL USE AND CLEANING. COST CAPTURED IN SAP IS $52/CARTON.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WD40 USED FOR MAINTENANCE PURPOSES FOR CLEANING. .TELLUS 22- PROVISION FOR LUBRICATING EXPORT PUMP BEARINGS.SURVEILLANCE ON KOLOCREEK FLOWLINES, WELLHEAD LOCATIONS AND OTHER FACILITIES 2.STARWASH:PROVISION OF STARWASH USED FOR CHEMICAL WASH AND CLEANING OF STATIONS .SHELLSOL: PROVISION OF SHELLSOL USED FOR FLUSHING AND CLEANING OF PROCESS LINES AND INSTRUMENTS .SHAFT ARM PEN ASSUMES 10 IN A YEAR.SAMPLING CANS -BASED ON LAB SERVICES CURRENT RATE.  REPLACE SAMPLING CANS 6 MONTHLY FOR 21 WELLS.RIMULA TX 15W-40:PROVISION OF RIMULA USED FOR SERVICING DIESEL GENERATOR AND MAINTENANCE OF PUMPS AND ENGINES REQUIRED DURING TNP/DELIVERY LINE OUTAGES.PROVISION OF TECHNICAL SUPPORT FOR KOLO CREEK ASSET DOCUMENT &amp; DATA MANAGEMENT SERVICES.PROVISION OF STEAM CLEANING SERVICES FOR KOLO CREEK DISTRICT.PROVISION OF SHORT TERM APM DATA COLLECTORS AND ENTRY INTO EC FOR KOLO CREEK DISTRICT.PROVISION OF SCHEDULING SUPPORT SERVICES FOR KOLO CREEK.PROVISION OF PERMIT COORDINATION SERVICES FOR KOLO CREEK DISTRICT.PROVISION OF KOLOCREEK FLOWSTATION ATTENDANTS SERVICE.PROVISION OF GRASSCUTTING SERVICES IN KOLOCREEK DISTRICT - ZONE 1.PROVISION OF CHARTS TO CARRY OUT MONTHLY STATUTORY WELL TESTING AND TESTING OF WELLS ON SPECIAL REQUEST. BARTON METER CHARTS FOR DAILY WELL TEST, CHANGE PUMPLINE PRESSURE CHARTS 1 TIMES/DAY. ASSUMES 1 CHART /DAY FOR RE-TEST OR DAMAGE ETC.PHASETREAT DEMULSIFIER:PROVISION OF DEMULSIFIER USED FOR INJECTION INTO TRUNKLINES AND EMULSION CONTROL.OMALA: PROVISION OF OMALA USED FOR FOR MAINTENANCE OF PUMPS AND GENERATOR ENGINES .OIL STATIONS VESSEL DE-SANDING CALL OFF CONTRACT AT KOLOCREEK DISTRICT.NALCO (EC9017A) .MYSELLA: PROVISION OF MYSELLA LUBRICANTS FOR MAINTENANCE OF DRIVER AND ENGINES.LABORATORY SERVICES BASED ON LAB CURRENT SERVICE RATE FOR ANALYSING WELL SAMPLES CHARGED ONCE/MONTH.KOLOCREEK DISTRICT PRODUCTION OPERATIONS SUPPORT SERVICES.KIMTEX RAGS USED FOR OPERATIONAL USE AND CLEANING.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ZOK27  ( FYREWASH F1)-GAS TURBINE CLEANING.WASTE TREATMENT AND PLANT MANAGEMENT CONTRACT.VITREA 10  (SHELL TELLUS 68 EQUIVALENT)-CONDENSATE PUMP SEAL.TURBO OIL T46 (1000389630)   (GT46=67 &amp;T46=47)-GT GENERATOR /AG COMPRESSOR.TURBO OIL T32-SEWAGE PUMP.TELLUS -46  (1000387588)-OIL EXPORT PUMP / JOCKEY PUMP P-6301A/B TRUST BEARINGS.TELLUS 22-LIQUID OIL EXPORT PUMP MOTORS .TELLUS - 68   1000064792-ATLAS COPCO INST. AIR COMP. / CONDENSATE TRANSFER PUMP.TELLUS   T32 (1000382398) (QUATRO ADRAL T32 OIL ) -BOOSTER PUMP / PUMP BEARINGS.TEEPOL DETERGENT LIQUID-CLEANING AGENT.SURVEILLANCE OF WELLHEAD, ACCESS ROADS, FLOWLINES  AND ROW OF KOLO CREEK, ETELEBOU, ZARAMA, AND GBARAN LOCATIONS. (59.1KM).STATION ATTENDANTS CONTRACT FOR GBARAN UBIE FS, AGG, GP AND REMOTE MANIFOLDS..SODIUM HYPOCHLORITE SOLUTION(SALT SOLUTION)-WATER TREATMENT.SHELSOL-CLEANING AGENT.SHELLITE-PRODUCTION CHEMISTRY LAB.SHAFT ARM PEN ASSUMES 10 IN A YEAR.SAMPLING CANS -BASED ON LAB SERVICES CURRENT RATE.  REPLACE SAMPLING CANS 6 MONTHLY FOR 21 WELLS.RIMULA TX 15W-40 -DIESEL FIRE PUMP ENGINES P-6302A/B/C.RIG WASH DETERGENT PPS/2020/S/B-CLEANING AGENT.QUARTRO COPREX  P  ISO GRADE 220 -BOOSTER COMPRESSOR.PROVISION OF TECHNICAL SUPPORT FOR GBARAN UBIE ASSETS DOCUMENTS &amp; DATA MANAGEMENT.PROVISION OF TECHNICAL SUPPORT FOR GBARAN UBIE ASSET DOCUMENT &amp; DATA MANAGEMENT SERVICES..PROVISION OF TECHNICAL OPERATION SUPPORT SERVICE FOR GBARAN UBIE INTEGRATED OIL &amp; GAS FACILITIES. .PROVISION OF TECHNICAL OPERATION SUPPORT SERVICE FOR GBARAN UBIE CPF. .PROVISION OF TECHNICAL OPERATION &amp; MAINTENANCE SUPPORT SERVICE FOR GBARAN GSOS PROJECT. .PROVISION OF SHORT TERM APM DATA COLLECTORS AND ENTRY INTO EC FOR GBARAN UBIE.PROVISION OF NITROGEN PURGING SERVICE AT GBARAN UBIE FCAI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KCF.FAC.71300"/>
    <s v="PAE KOLO CREEK F/S FACILITIES OPERATIONS"/>
    <s v="O.NG.PEL.FAC.71300"/>
    <s v="LAND AREA EAST OIL FACILITIES OPERATIONS (PRODUCTION MAINTENANCE OIL (ONSHORE))"/>
    <s v="IRETI OMOTOSO"/>
    <s v="PRODUCTION"/>
    <n v="412001"/>
    <n v="4120"/>
    <s v="OF-MTCE"/>
    <s v="BASE JV"/>
    <s v="PRODUCTION"/>
    <s v="PRODUCTION"/>
    <x v="2"/>
    <s v="Asset Management Integration Lead"/>
    <s v="ADEDIRAN, ADEWALE"/>
    <s v="EFE.IGWE@SHELL.COM"/>
    <x v="0"/>
    <s v="OPEX"/>
    <s v="NON SAL"/>
    <s v="N/A"/>
    <s v="N/A"/>
    <s v="N_KOCR_EL2_G01"/>
    <s v="P231 Production Operations"/>
    <s v="S7200 Services"/>
    <s v="A2110 Production Operations"/>
    <n v="640601.91999999993"/>
    <n v="787950.37"/>
    <n v="102644874.80392"/>
    <n v="197258.12"/>
    <n v="533798.69312760653"/>
    <n v="102644874.80392"/>
    <n v="197258.12"/>
    <n v="533798.69312760653"/>
    <n v="0"/>
    <m/>
    <n v="0"/>
    <n v="0"/>
    <n v="0"/>
    <n v="0"/>
    <n v="0"/>
    <n v="0"/>
    <s v="Provision of Grass cutting Service for Kocr field location wells, flowlines, access roads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4483.224427300542"/>
    <n v="44483.224427300542"/>
    <n v="44483.224427300542"/>
    <n v="44483.224427300542"/>
    <n v="44483.224427300542"/>
    <n v="44483.224427300542"/>
    <n v="44483.224427300542"/>
    <n v="44483.224427300542"/>
    <n v="44483.224427300542"/>
    <n v="44483.224427300542"/>
    <n v="44483.224427300542"/>
    <n v="44483.224427300542"/>
    <n v="533798.69312760665"/>
    <n v="160139.60793828196"/>
  </r>
  <r>
    <s v="O.NG.PAE.NKF.FAC.71300"/>
    <s v="PAE NKALI F/S FACILITIES OPERATIONS"/>
    <s v="O.NG.PEL.FAC.71300"/>
    <s v="LAND AREA EAST OIL FACILITIES OPERATIONS (PRODUCTION MAINTENANCE OIL (ONSHORE))"/>
    <s v="IRETI OMOTOSO"/>
    <s v="PRODUCTION"/>
    <n v="412001"/>
    <n v="4120"/>
    <s v="OF-MTCE"/>
    <s v="BASE JV"/>
    <s v="PRODUCTION"/>
    <s v="PRODUCTION"/>
    <x v="1"/>
    <s v="Asset Management Integration Lead"/>
    <s v="ADEDIRAN, ADEWALE"/>
    <s v="EFE.IGWE@SHELL.COM"/>
    <x v="0"/>
    <s v="OPEX"/>
    <s v="NON SAL"/>
    <s v="N/A"/>
    <s v="N/A"/>
    <s v="N_NKAL_EL1_N01"/>
    <s v="P231 Production Operations"/>
    <s v="S7200 Services"/>
    <s v="A2110 Production Operations"/>
    <n v="102263.93000000002"/>
    <n v="178666.74"/>
    <n v="44580719"/>
    <n v="42239.92"/>
    <n v="188406.21180327871"/>
    <n v="44580719"/>
    <n v="42239.92"/>
    <n v="188406.21180327871"/>
    <n v="0"/>
    <m/>
    <n v="0"/>
    <n v="0"/>
    <n v="0"/>
    <n v="0"/>
    <n v="0"/>
    <n v="0"/>
    <s v="Waste Management -Hazadous waste treatment (oily rag). Assumption based on historical trend, disposing oily rags charged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700.517650273225"/>
    <n v="15700.517650273225"/>
    <n v="15700.517650273225"/>
    <n v="15700.517650273225"/>
    <n v="15700.517650273225"/>
    <n v="15700.517650273225"/>
    <n v="15700.517650273225"/>
    <n v="15700.517650273225"/>
    <n v="15700.517650273225"/>
    <n v="15700.517650273225"/>
    <n v="15700.517650273225"/>
    <n v="15700.517650273225"/>
    <n v="188406.21180327868"/>
    <n v="56521.863540983613"/>
  </r>
  <r>
    <s v="O.NG.PAE.OGF.FAC.71300"/>
    <s v="PAE OBIGBO F/S FACILITIES OPERATIONS"/>
    <s v="O.NG.PEL.FAC.71300"/>
    <s v="LAND AREA EAST OIL FACILITIES OPERATIONS (PRODUCTION MAINTENANCE OIL (ONSHORE))"/>
    <s v="IRETI OMOTOSO"/>
    <s v="PRODUCTION"/>
    <n v="412001"/>
    <n v="4120"/>
    <s v="OF-MTCE"/>
    <s v="BASE JV"/>
    <s v="PRODUCTION"/>
    <s v="PRODUCTION"/>
    <x v="1"/>
    <s v="Asset Management Integration Lead"/>
    <s v="ADEDIRAN, ADEWALE"/>
    <s v="EFE.IGWE@SHELL.COM"/>
    <x v="0"/>
    <s v="OPEX"/>
    <s v="NON SAL"/>
    <s v="N/A"/>
    <s v="N/A"/>
    <s v="N_OBGN_EL1_G01"/>
    <s v="P231 Production Operations"/>
    <s v="S7200 Services"/>
    <s v="A2110 Production Operations"/>
    <n v="664614.00000000012"/>
    <n v="778723.20999999985"/>
    <n v="107579322.55500001"/>
    <n v="248662.34000000003"/>
    <n v="601381.43034426239"/>
    <n v="46579322.555000007"/>
    <n v="148662.34000000003"/>
    <n v="301381.43034426233"/>
    <n v="-300000.00000000006"/>
    <m/>
    <n v="0"/>
    <n v="0"/>
    <n v="0"/>
    <n v="0"/>
    <n v="0"/>
    <n v="0"/>
    <s v="SHELLSOL - for flushing and cleaning of process lin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0115.119195355197"/>
    <n v="50115.119195355197"/>
    <n v="50115.119195355197"/>
    <n v="50115.119195355197"/>
    <n v="50115.119195355197"/>
    <n v="50115.119195355197"/>
    <n v="50115.119195355197"/>
    <n v="50115.119195355197"/>
    <n v="50115.119195355197"/>
    <n v="50115.119195355197"/>
    <n v="50115.119195355197"/>
    <n v="50115.119195355197"/>
    <n v="601381.43034426251"/>
    <n v="180414.4291032787"/>
  </r>
  <r>
    <s v="O.NG.PAE.OGF.FLO.71300"/>
    <s v="PAE OBIGBO F/S FLOWLINES OPERATIONS     "/>
    <s v="O.NG.PEL.FAC.71300"/>
    <s v="LAND AREA EAST OIL FACILITIES OPERATIONS (PRODUCTION MAINTENANCE OIL (ONSHORE))"/>
    <s v="IRETI OMOTOSO"/>
    <s v="PRODUCTION"/>
    <n v="412002"/>
    <n v="4120"/>
    <s v="OF-MTCE"/>
    <s v="BASE JV"/>
    <s v="PRODUCTION"/>
    <s v="PRODUCTION"/>
    <x v="1"/>
    <s v="Asset Management Integration Lead"/>
    <s v="ADEDIRAN, ADEWALE"/>
    <s v="EFE.IGWE@SHELL.COM"/>
    <x v="0"/>
    <s v="OPEX"/>
    <s v="NON SAL"/>
    <s v="N/A"/>
    <s v="N/A"/>
    <s v="N/A"/>
    <s v="P231 Production Operations"/>
    <s v="S7200 Services"/>
    <s v="A2110 Production Operations"/>
    <n v="-3628.81"/>
    <n v="-6287.53"/>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GI.FAC.71300"/>
    <s v="PAE OBIGBO WIP FACILITIES OPERATIONS"/>
    <s v="O.NG.PEL.FAC.71300"/>
    <s v="LAND AREA EAST OIL FACILITIES OPERATIONS (PRODUCTION MAINTENANCE OIL (ONSHORE))"/>
    <s v="IRETI OMOTOSO"/>
    <s v="PRODUCTION"/>
    <n v="412001"/>
    <n v="4120"/>
    <s v="OF-MTCE"/>
    <s v="BASE JV"/>
    <s v="PRODUCTION"/>
    <s v="PRODUCTION"/>
    <x v="1"/>
    <s v="Asset Management Integration Lead"/>
    <s v="ADEDIRAN, ADEWALE"/>
    <s v="EFE.IGWE@SHELL.COM"/>
    <x v="0"/>
    <s v="OPEX"/>
    <s v="NON SAL"/>
    <s v="N/A"/>
    <s v="N/A"/>
    <s v="N_OBGN_EL1_G01"/>
    <s v="P231 Production Operations"/>
    <s v="S7200 Services"/>
    <s v="A2110 Production Operations"/>
    <n v="18050.38"/>
    <n v="102116.06"/>
    <n v="0"/>
    <n v="93855.62"/>
    <n v="93855.62"/>
    <n v="0"/>
    <n v="93855.62"/>
    <n v="93855.62"/>
    <n v="0"/>
    <m/>
    <n v="0"/>
    <n v="0"/>
    <n v="0"/>
    <n v="0"/>
    <n v="0"/>
    <n v="0"/>
    <s v="Biocides EC6197A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821.3016666666663"/>
    <n v="7821.3016666666663"/>
    <n v="7821.3016666666663"/>
    <n v="7821.3016666666663"/>
    <n v="7821.3016666666663"/>
    <n v="7821.3016666666663"/>
    <n v="7821.3016666666663"/>
    <n v="7821.3016666666663"/>
    <n v="7821.3016666666663"/>
    <n v="7821.3016666666663"/>
    <n v="7821.3016666666663"/>
    <n v="7821.3016666666663"/>
    <n v="93855.62"/>
    <n v="28156.685999999998"/>
  </r>
  <r>
    <s v="O.NG.PBW.ECC.FAC.724FP"/>
    <s v="O.NG.PBW.ECC.FAC.724FP(NEW)"/>
    <s v="O.NG.PBW.FAC.724EFP"/>
    <s v="PBW ESCRAVOS BEACH F/S FACIL PREV. MTC (PRODUCTION MAINTENANCE – OIL (ONSHORE))"/>
    <s v="IRETI OMOTOSO"/>
    <s v="PRODUCTION"/>
    <n v="413001"/>
    <n v="4130"/>
    <s v="OF-MTCE"/>
    <s v="BASE JV"/>
    <s v="PRODUCTION"/>
    <s v="PRODUCTION"/>
    <x v="6"/>
    <s v="Asset Management Integration Lead"/>
    <s v="COOKEY, GABRIEL"/>
    <s v="RACHEAL.ORUEKPETI@SHELL.COM"/>
    <x v="0"/>
    <s v="OPEX"/>
    <s v="NON SAL"/>
    <s v="N/A"/>
    <s v="N/A"/>
    <s v="C_OPSE_OIL_Z11"/>
    <s v="P233 Facilities Maintenance"/>
    <s v="S7200 Services"/>
    <s v="A2140 Facilities Maintenance"/>
    <n v="0"/>
    <n v="0"/>
    <n v="0"/>
    <n v="0"/>
    <n v="0"/>
    <n v="0"/>
    <n v="0"/>
    <n v="0"/>
    <n v="0"/>
    <m/>
    <n v="1800000"/>
    <n v="312829.48"/>
    <n v="318731.11934426229"/>
    <n v="1866025.9406532343"/>
    <n v="289161.24794268934"/>
    <n v="295279.36578089668"/>
    <s v="VALVE LEAK TEST AND CALIBRATION OF GUAGES AND INSTRUMENTS.MONTHLY PM OF UTILITY PUMPS -PROCESS DRAIN PUMPS, FIRE JOCKEY PUMPS, SUMO PUMPS, DRAIN PUMPS ETC- BASED ON 3 MONTHLY AND 6 MONTHLY INSPECTION.LIFTING EQUIPMENTS INPECTION(APLIANCES AND ACCESSORIES).INSPECTION OF HEAT EXCHANGERS .FLARE SERVICING,CALIBARTION AND PROVING-USM DIAGONISTIC CHECKS .CONDITION MONITORING OF ROTATING EQUIPMENT AND VALVE LEAK TEST  ( 1M VIBRATION SURVEY, 1M OIL SAMPLING, 3M PUMP EFFICIENCY TEST, 6M ENGINE COMPRESION TEST, 6M INFRARED THERMOGRAPH AND 6M ULTRASONIC VALVE LEAK TEST).BULK GAS SERVICING ,CALIBRATION AND PROVING.BASED ON 3 MONTHLY AND 6 MONTHLY INSPECTION -ENGINE RUNHOUR-BASED MTCE/INSPECTION.BASED ON 3 MONTHLY AND 6 MONTHLY INSPECTION -BEARING INSPECTION AND CHANGEOUT.BASED ON 3 MONTHLY AND 6 MONTHLY INSPECTION - EARTHING AND LIGTHNING INSPECTION.BASED ON 3 MONTHLY AND 6 MONTHLY INSPECTION - AIR COMPRESSOR SERVICING.6MONTHLY ONLINE FACILITIES PROCESS VALVE GREASING AND SERVICING .4K INSPECTION OF TURBINES.1Y EARTHING/LIGHTING PM. BASED ON 3 MONTHLY AND 6 MONTHLY INSPECTION - ELECTRICAL PREVENTIVE MTCE/INSPECTION INCLUDES CATHODIC MTCE ACTIVITIES, ALARMS PANEL, LIGHTING ETCWEIGHING SCALE SERVICING/CAL_x000d__x000a_.ULTRASONIC METER SERVICING/CAL. SPECIALIST ENGINEERS_x000d__x000a_.STATUTORY LIFTING EQUIPMENT INSPECTION (1-YRLY)_x000d__x000a_.SPARES (TEMPERATURE TRANSMITTER)_x000d__x000a_.SPARES (SURGE PROTECTOR)_x000d__x000a_.SPARES (RECEIVER BOARD SINGLE)_x000d__x000a_.SPARES (FUSE, CAP)_x000d__x000a_.PROCESS VALVE INTEGRITY INSPECTIONS (6-MONTHLY)_x000d__x000a_.PREVENTIVE MAINTENANCE ACTIVITIES ON COMPRESSOR, PUMPS, GENERATORS, (NGN ELEMENT)_x000d__x000a_.PREVENTIVE MAINTENANCE ACTIVITIES ON COMPRESSOR, PUMPS, GENERATORS, _x000d__x000a_.PD METER SPECIALIST ENGINEERS_x000d__x000a_.PD METER SPARES (G6-S7 INNER MECH)_x000d__x000a_.PD METER PROVING_x000d__x000a_.METER SPARES (PRESSURE TRANSMITTER)_x000d__x000a_.METER SPARES (PRE-AMPLIFIER)_x000d__x000a_.METER SPARES (PD METER STRAINER SCREEN ASSY)_x000d__x000a_.METER SPARES (PCB OR MAIN BOARD)_x000d__x000a_.METER SPARES (GLADE PACKING)_x000d__x000a_.METER SPARES (G6-S7 UPPER BLADE)_x000d__x000a_.METER SPARES (G6-S7 GEAR TRAIN ASSY)_x000d__x000a_.METER SPARES (DUMMY CALIBRATOR)_x000d__x000a_.METER SPARES (1:1 COUNTER)_x000d__x000a_.METER  SPARES (POWER SUPPLY BOARD 220-240 VAC)_x000d__x000a_.METER  SPARES (G6-S7 LOWER BLADE)_x000d__x000a_.INPLOT PIPING SERVICES_x000d__x000a_.HELIPAD INSPECTIONS (3-MONTHLY)_x000d__x000a_.FLARE STACK/BURNER INSPECTION (24-MONTHLY)_x000d__x000a_.DOF SERVICING_x000d__x000a_.BUNDWALL INSPECTIONS (3-MONTHLY)_x000d__x000a_.6 MONTHLY ULTRASONIC METER SERVICING/CAL._x000d__x000a_.6 MONTHLY PD METER SERVICING.30 MONTHLY PV/RV INSPECTION_x000d__x000a_.3 MONTHLY CONDITION MONITORING (VIBRATION ANALYSIS AND OIL SAMPLING)_x000d__x000a_.24 MONTHLY LOGIC PANEL OVERHAUL (INSTRUMENT INTERVENTION AND LOGIC PANEL OVERHAUL)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LF.FAC.71300"/>
    <s v="PAE OBELE F/S FACILITIES OPERATIONS"/>
    <s v="O.NG.PEL.FAC.71300"/>
    <s v="LAND AREA EAST OIL FACILITIES OPERATIONS (PRODUCTION MAINTENANCE OIL (ONSHORE))"/>
    <s v="IRETI OMOTOSO"/>
    <s v="PRODUCTION"/>
    <n v="412001"/>
    <n v="4120"/>
    <s v="OF-MTCE"/>
    <s v="BASE JV"/>
    <s v="PRODUCTION"/>
    <s v="PRODUCTION"/>
    <x v="1"/>
    <s v="Asset Management Integration Lead"/>
    <s v="ADEDIRAN, ADEWALE"/>
    <s v="EFE.IGWE@SHELL.COM"/>
    <x v="0"/>
    <s v="OPEX"/>
    <s v="NON SAL"/>
    <s v="N/A"/>
    <s v="N/A"/>
    <s v="N_OBEL_EL1_N03"/>
    <s v="P231 Production Operations"/>
    <s v="S7200 Services"/>
    <s v="A2110 Production Operations"/>
    <n v="37040.85"/>
    <n v="91599.53"/>
    <n v="31758727.400000002"/>
    <n v="112026.13"/>
    <n v="216153.10508196722"/>
    <n v="31758727.400000002"/>
    <n v="112026.13"/>
    <n v="216153.10508196722"/>
    <n v="0"/>
    <m/>
    <n v="0"/>
    <n v="0"/>
    <n v="0"/>
    <n v="0"/>
    <n v="0"/>
    <n v="0"/>
    <s v="Provision of Grass cutting services at Obele FS, wellhead locations as well as mtce of fire breaks and the facil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012.758756830601"/>
    <n v="18012.758756830601"/>
    <n v="18012.758756830601"/>
    <n v="18012.758756830601"/>
    <n v="18012.758756830601"/>
    <n v="18012.758756830601"/>
    <n v="18012.758756830601"/>
    <n v="18012.758756830601"/>
    <n v="18012.758756830601"/>
    <n v="18012.758756830601"/>
    <n v="18012.758756830601"/>
    <n v="18012.758756830601"/>
    <n v="216153.10508196717"/>
    <n v="64845.931524590167"/>
  </r>
  <r>
    <s v="O.NG.PBW.ECC.FAC.724FP_1"/>
    <s v="O.NG.PBW.ECC.FAC.724FP(NEW)"/>
    <s v="O.NG.PBW.ECC.FAC.724FP(NEW)"/>
    <s v="O.NG.PBW.ECC.FAC.724FP(NEW)"/>
    <s v="IRETI OMOTOSO"/>
    <s v="PRODUCTION"/>
    <n v="413001"/>
    <n v="4130"/>
    <s v="OF-MTCE"/>
    <s v="BASE JV"/>
    <s v="PRODUCTION"/>
    <s v="PRODUCTION"/>
    <x v="6"/>
    <s v="Asset Management Integration Lead"/>
    <s v="COOKEY, GABRIEL"/>
    <s v="RACHEAL.ORUEKPETI@SHELL.COM"/>
    <x v="0"/>
    <s v="OPEX"/>
    <s v="NON SAL"/>
    <s v="N/A"/>
    <s v="N/A"/>
    <s v="C_OPSE_OIL_Z11"/>
    <s v="P233 Facilities Maintenance"/>
    <s v="S7200 Services"/>
    <s v="A2140 Facilities Maintenance"/>
    <n v="0"/>
    <n v="0"/>
    <n v="8193735.2925000004"/>
    <n v="186213.58000000002"/>
    <n v="213078.2858770492"/>
    <n v="8193735.2925000004"/>
    <n v="186213.58000000002"/>
    <n v="213078.2858770492"/>
    <n v="0"/>
    <m/>
    <n v="8193735.2925000014"/>
    <n v="186213.58000000002"/>
    <n v="213078.28587704917"/>
    <n v="8494290.3370282874"/>
    <n v="172124.92625911027"/>
    <n v="199975.05851166204"/>
    <s v="Lifting Equipments inpection(Apliances and Accessor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756.523823087431"/>
    <n v="17756.523823087431"/>
    <n v="17756.523823087431"/>
    <n v="17756.523823087431"/>
    <n v="17756.523823087431"/>
    <n v="17756.523823087431"/>
    <n v="17756.523823087431"/>
    <n v="17756.523823087431"/>
    <n v="17756.523823087431"/>
    <n v="17756.523823087431"/>
    <n v="17756.523823087431"/>
    <n v="17756.523823087431"/>
    <n v="213078.28587704911"/>
    <n v="63923.485763114761"/>
  </r>
  <r>
    <s v="O.NG.PAE.OUF.FAC.71300"/>
    <s v="PAE OGUTA F/S FACILITIES OPERATIONS"/>
    <s v="O.NG.PEL.FAC.71300"/>
    <s v="LAND AREA EAST OIL FACILITIES OPERATIONS (PRODUCTION MAINTENANCE OIL (ONSHORE))"/>
    <s v="IRETI OMOTOSO"/>
    <s v="PRODUCTION"/>
    <n v="412001"/>
    <n v="4120"/>
    <s v="OF-MTCE"/>
    <s v="BASE JV"/>
    <s v="PRODUCTION"/>
    <s v="PRODUCTION"/>
    <x v="1"/>
    <s v="Asset Management Integration Lead"/>
    <s v="ADEDIRAN, ADEWALE"/>
    <s v="EFE.IGWE@SHELL.COM"/>
    <x v="0"/>
    <s v="OPEX"/>
    <s v="NON SAL"/>
    <s v="N/A"/>
    <s v="N/A"/>
    <s v="N_OGUT_ENV_N01"/>
    <s v="P231 Production Operations"/>
    <s v="S7200 Services"/>
    <s v="A2110 Production Operations"/>
    <n v="431002.56"/>
    <n v="360706.84"/>
    <n v="35673367.640000001"/>
    <n v="142150.85999999999"/>
    <n v="259112.72111475409"/>
    <n v="35673367.640000001"/>
    <n v="142150.85999999999"/>
    <n v="259112.72111475409"/>
    <n v="0"/>
    <m/>
    <n v="0"/>
    <n v="0"/>
    <n v="0"/>
    <n v="0"/>
    <n v="0"/>
    <n v="0"/>
    <s v="Phasetreat Demulsifier:Provision of Demulsifier used for injection into trunklines and emulsion contro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592.72675956284"/>
    <n v="21592.72675956284"/>
    <n v="21592.72675956284"/>
    <n v="21592.72675956284"/>
    <n v="21592.72675956284"/>
    <n v="21592.72675956284"/>
    <n v="21592.72675956284"/>
    <n v="21592.72675956284"/>
    <n v="21592.72675956284"/>
    <n v="21592.72675956284"/>
    <n v="21592.72675956284"/>
    <n v="21592.72675956284"/>
    <n v="259112.72111475412"/>
    <n v="77733.816334426228"/>
  </r>
  <r>
    <s v="O.NG.PBW.OTC.FAC.71300"/>
    <s v="O.NG.PBW.OTC.FAC.71300(NEW)"/>
    <s v="O.NG.PBW.FAC.71300"/>
    <s v="NORTHERN SWAMP (PWB) OIL FACILITIES OPERATIONS (PRODUCTION MAINTENANCE – OIL (ONSHORE))"/>
    <s v="IRETI OMOTOSO"/>
    <s v="PRODUCTION"/>
    <n v="413001"/>
    <n v="4130"/>
    <s v="OF-MTCE"/>
    <s v="BASE JV"/>
    <s v="PRODUCTION"/>
    <s v="PRODUCTION"/>
    <x v="6"/>
    <s v="Asset Management Integration Lead"/>
    <s v="COOKEY, GABRIEL"/>
    <s v="RICHARD.ITENE@SHELL.COM"/>
    <x v="0"/>
    <s v="OPEX"/>
    <s v="NON SAL"/>
    <s v="N/A"/>
    <s v="N/A"/>
    <s v="C_OPSE_OIL_Z11"/>
    <s v="P233 Facilities Maintenance"/>
    <s v="S7200 Services"/>
    <s v="A2140 Facilities Maintenance"/>
    <n v="0"/>
    <n v="0"/>
    <n v="0"/>
    <n v="0"/>
    <n v="0"/>
    <n v="0"/>
    <n v="0"/>
    <n v="0"/>
    <n v="0"/>
    <m/>
    <n v="0"/>
    <n v="0"/>
    <n v="0"/>
    <n v="0"/>
    <n v="0"/>
    <n v="0"/>
    <s v="VARIOUS RANGES OF GAUGE (WELLHEAD PRESSURE MONITORING).TEST CHARTS.PUMPLINE CHARTS.PROVISION FOR MAPO SUPPORT SERVICES TO SUPPORT AFREMO OPERATIONS @N5,606,201 PER PERSON FOR 4 PERSONS.8'' 'ORIFICE PLATE &amp; 'O' RING.6'' X H2 BEAN.6'' ORIFICE PLATE &amp; 'O' RING.4'' X HA BEAN SPANNER.4'' X H2 BEAN SPANNER.4'' X H2 BEAN .4'' X H2 BEAN.4'' ORIFICE PLATE &amp; 'O' RING.2'' X HA BEAN SPANNER.2'' X HA BEAN .2'' X HA BEAN.2'' X H2 BEAN SPANNER.2'' ORIFICE PLATE &amp; 'O' RINGVESSELS DESANDING  -   2TIMES PER YEAR VALUE).TEST CHARTS.PUMPLINE CHARTS.PROVISION FOR 2 PRODUCTION OPERATIONS SUPPORT USING MAPO CONTRACT RATE @N7,247,282 PER ANNUAL PER PERSON FOR 2 PERSON.PROVISION FOR 2 INSTRUMENT TECHNICAIN IN ESCRAVOS USING MAPO RATE @ N6,276,165 PER ANNUAL PER PERSON.PROVISION FOR 1 MECHANICAL TECHNICAIN USING MAPO CONTRACT RATE @N4,877,893 PER ANNUAL.PROSISION OF HLO/ HDA SERVICES FOR ESCRAVOS.PRODUCTION SUPPORT SERVICES FOR ESCRAVOS BEACH AT A MONTHLY RATE OF N840000. RATE BASED ON CONTRACT.PHASETREAT.NGC OPERATORS   (INCLUDE CONTRACT NO AND VALUE).MONTHLY FACILITY MAINTENANCE / HOUSE KEEPING- ESCR F/S.MONTHLY FACILITY GRASS CUTTING / MAINTENANCE - ESCRAVOS BEACH ROAD.ESCRAVOS/UGBORODO IPSS AT A MONTHLY RATE OF N665270.BEAN GUAGE.6'' ORIFICE PLATE &amp; 'O' RING.4'' X HA BEAN SPANNER.4'' X H2 BEAN SPANNER.3'' ORIFICE PLATE &amp; 'O' RING.2'' X HA BEAN SPANNER.2'' X H2 BEAN SPANNER.2'' ORIFICE PLATE &amp; 'O' RINGVESSELS DESANDING - 2 TIMES PER YEAR. RATES BASED ON CONTRACT .VARIOUS RANGES OF GAUGE (WELLHEAD PRESSURE MONITORING).TEST CHARTS.SAMPLING LABLE AND JACKET.SAMPLE CANS.PUMPLINE CHARTS.PROVISION FOR MAPO SUPPORT SERVICES USING CONTRACT RATE @N7,247,282 PER PERSON PER ANNUAL FOR 6 PERSONS.NEATEX 245 - 1 DRUMS PER MONTH.MONTHLY RATE FOR STATION ATTENDANTS (PRODUCTION SUPPORT). RTAES BASED ON CONTRACT .MONTHLY FACILITY GRASS CUTTING / MAINTENANCE - YOKRI .METER OPERATIONS INCLUDING TICKETS.BEAN GUAGE.8'' 'ORIFICE PLATE &amp; 'O' RING.6'' X H2 BEAN.6'' ORIFICE PLATE &amp; 'O' RING.4'' X HA BEAN SPANNER.4'' X H2 BEAN SPANNER.4'' X H2 BEAN .4'' X H2 BEAN.4'' ORIFICE PLATE &amp; 'O' RING.2'' X HA BEAN SPANNER.2'' X HA BEAN .2'' X HA BEAN.2'' X H2 BEAN SPANNER.2'' ORIFICE PLATE &amp; 'O' RINGXYLENE - USED IN PRODUCTION CHEMISTRY LAB ANALYSIS.TELLUS 22- PROVISION FOR LUBRICATING EXPORT PUMP BEARINGS.TEG:FOR NAG WELL OPEN UP AND HYDRATE INHIBITION .SODIUM HYPOCHLORITE.SIRIUS X 40- USED IN THE TOP UP  OF DIESEL ENGINE (3 NOS).SHELLSOL: PROVISION OF SHELLSOL USED FOR FLUSHING AND CLEANING OF PROCESS LINES AND INSTRUMENTS .PROVISION OF DEAMIN WATER FOR CLEANING AND FLUSHING OF BATTERIES.NEATEX:CHEMICAL WASH FOR STATION CLEANING.NALPREP-FLUSHING RADIATORS- COOLANT - PROTECTS THE ENGINES RADIATORS FROM CORROSION AND SACLING BASED ON 110LTRS/MONTH.NALCO (EC9017A) ANTIFOAM.NALCO (EC6197A) BIOCIDE.NALCO (EC6064A) OXYGEN SCAVENGER.NALCO (EC2206A) DEMULSIFIER.NALCO (EC1005A) PH ADJUSTER.MORLINA 150- USED FOR TOPPING UP FIRE PUMP GEAR BOXES AT 40 LITRES A MONTH.MORLINA 10-  USED TO TOP UP GLYCOL EQUALISATION PUMPS GEAR BOX.METERING SUPPORT ENGINNER FOR ESCRAVOS NGC OPERATION.LABORATORY SERVICES BASED ON LAB CURRENT SERVICE RATE FOR ANALYSING WELL SAMPLES CHARGED ONCE/MONTH.KIMTECH RAGS  FOR OPERATIONAL USE AND CLEANING. COST CAPTURED IN SAP IS $52/CARTON.  1 CARTON/MONTH.GAS TURBINE CLEANER (ZOK27).FOAM CONCENTRATE- USED IN PROVIDING FIRE COVER ASSUMES 8 DRUMS A MONTH.ESCRAVOS INTEGRATED FACILITY AS-BUILT DRAWINGS UPDATE.ACETONE - USED IN PRODUCTION CHEMISTRY LAB ANALYSISXYLENE - USED IN PRODUCTION CHEMISTRY LAB ANALYSIS.VITREA 10 (SHELL TELLUS 68 EQUIVALENT).TURBO T46: PROVISION OF TURBO GT 46 USED FOR SERVICING OF GAS GENERATOR TURBO T46 OIL (1000389630).TEG:FOR NAG WELL OPEN UP AND HYDRATE INHIBITION .SODIUM HYPOCHLORITE.SHELLSOL: PROVISION OF SHELLSOL USED FOR FLUSHING AND CLEANING OF PROCESS LINES AND INSTRUMENTS .RIGWASH(NEATEX) - CHEMICAL WASH FOR STATION CLEANING.PROVISION OF DEAMIN WATER FOR CLEANING AND FLUSHING OF BATTERIES.OTUMARA INTEGRATED FACILITY AS-BUILT DRAWINGS UPDATE.OPERATION AND MAINTENANCE OF OTUMARA BOOSTER COMPRESSOR POST-HANDOVER TO ASSET (PROVISION FOR MADRELLA OIL, BLENDED OIL COST $500/20LTR; CONSUMPTION 20LTRS/DAY).NEATEX:CHEMICAL WASH FOR STATION CLEANING.NALPREP-FLUSHING RADIATORS- COOLANT - PROTECTS THE ENGINES RADIATORS FROM CORROSION AND SACLING BASED ON 110LTRS/MONTH.NALCOOL:FLUSHING RADIATORS- COOLANT - PROTECTS THE ENGINES RADIATORS FROM CORROSION AND SACLING .NALCO (EC9017A) ANTIFOAM.NALCO (EC6197A) BIOCIDE.NALCO (EC6064A) OXYGEN SCAVENGER.NALCO (EC2206A) DEMULSIFIER.NALCO (EC1005A) PH ADJUSTER.MORLINA 150- USED FOR TOPPING UP FIRE PUMP GEAR BOXES AT 40 LITRES A MONTH.MORLINA 10-  USED TO TOP UP GLYCOL EQUALISATION PUMPS GEAR BOX.METERING SUPPORT ENGINNER FOR OTUMARA OPERATIONS.LABORATORY SERVICES BASED ON LAB CURRENT SERVICE RATE FOR ANALYSING WELL SAMPLES CHARGED ONCE/MONTH.KIMTECH RAGS  FOR OPERATIONAL USE AND CLEANING. COST CAPTURED IN SAP IS $52/CARTON.  1 CARTON/MONTH.GAS TURBINE CLEANER (ZOK27).FOAM CONCENTRATE- USED IN PROVIDING FIRE COVER ASSUMES 8 DRUMS A MONTH.ACETONE - USED IN PRODUCTION CHEMISTRY LAB ANALYSISYOKRI IPSS  AT A MONTHLY RATE OF N528716.VARIOUS RANGES OF GAUGE (WELLHEAD PRESSURE MONITORING).TEST CHARTS.SOKOBOLOU  IPSS  AT A MONTHLY RATE OF N528716.SAMPLING LABLE AND JACKET.SAMPLE CANS.QUARTERLY VESSELS DESANDING. RATES BASED ON CONTRACT.PUMPLINE CHARTS.PROVISION OF MAPO SUPPORT SERVICES @N7,615,053 PER OR 1 PERSON.PROVISION OF MAPO SUPPORT SERVICES @N7,247,282 PER OR 1 PERSON.PRODUCTION SUPPORT  (STATION ATTENDANT.MONTHLY FACILITY GRASS CUTTING .HOUSE KEEPING AT YOKRI FLOW &amp; COMPRESSOR STATIONS.BEAN GUAGE.8'' 'ORIFICE PLATE &amp; 'O' RING.6'' X H2 BEAN.6'' ORIFICE PLATE &amp; 'O' RING.4'' X HA BEAN SPANNER.4'' X H2 BEAN SPANNER.4'' X H2 BEAN .4'' X H2 BEAN.4'' ORIFICE PLATE &amp; 'O' RING.3'' ORIFICE PLATE &amp; 'O' RING.2'' X HA BEAN SPANNER.2'' X HA BEAN .2'' X HA BEAN.2'' X H2 BEAN SPANNER.2'' ORIFICE PLATE &amp; 'O' RINGYOUBEBE IPSS  AT A MONTHLY RATE OF N568716.VESSELS DESANDING .VARIOUS RANGES OF GAUGE (WELLHEAD PRESSURE MONITORING).TROUBLE SHOOTING OF GASLIFT WELL (PER WELL).TEST CHARTS.SAMPLING LABLE AND JACKET.SAMPLE CANS.PUMPLINE CHARTS.PROVISION FOR 2DCC  MAPO SUPPORT SERVICES IN SOUTHBANK USING MAPO CONTRACT RATE OF N5,242,056 ANNUALLY FOR 2 PERSONS.PHASETREAT.OGULAGHA IPSS  AT A MONTHLY RATE OF N568716.MONTHLY STATION MAINTENANCE  MAINTENANCE - SOUTHBANK .MONTHLY STATION GRASS CUTTING- SOUTHBANK .MONTHLY PAYMENT FOR STATION ATTENDANTS (PRODUCTION SUPPORT ). RATES BASED ON CONTRACT.METER OPERATIONS INCLUDING TICKETS.GASLIFT WELLS KICK OFF (PER WELL).GASLIFT OPTIMISATION/ADJUSTMENT (PER WELL).BEAN GUAGE.8'' 'ORIFICE PLATE &amp; 'O' RING.6'' X H2 BEAN.6'' ORIFICE PLATE &amp; 'O' RING.4'' X HA BEAN SPANNER.4'' X H2 BEAN SPANNER.4'' X H2 BEAN .4'' X H2 BEAN.4'' ORIFICE PLATE &amp; 'O' RING.3'' ORIFICE PLATE &amp; 'O' RING.2'' X HA BEAN SPANNER.2'' X HA BEAN .2'' X HA BEAN.2'' X H2 BEAN SPANNER.2'' ORIFICE PLATE &amp; 'O' RING.10'' ORIFICE PLATE &amp; 'O' R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RKF.FAC.71300"/>
    <s v="PAE RUMEKPE F/S FACILITIES OPERATIONS"/>
    <s v="O.NG.PEL.FAC.71300"/>
    <s v="LAND AREA EAST OIL FACILITIES OPERATIONS (PRODUCTION MAINTENANCE OIL (ONSHORE))"/>
    <s v="IRETI OMOTOSO"/>
    <s v="PRODUCTION"/>
    <n v="412001"/>
    <n v="4120"/>
    <s v="OF-MTCE"/>
    <s v="BASE JV"/>
    <s v="PRODUCTION"/>
    <s v="PRODUCTION"/>
    <x v="1"/>
    <s v="Asset Management Integration Lead"/>
    <s v="ADEDIRAN, ADEWALE"/>
    <s v="EFE.IGWE@SHELL.COM"/>
    <x v="0"/>
    <s v="OPEX"/>
    <s v="NON SAL"/>
    <s v="N/A"/>
    <s v="N/A"/>
    <s v="N_AHIA_EL2_N03"/>
    <s v="P231 Production Operations"/>
    <s v="S7200 Services"/>
    <s v="A2110 Production Operations"/>
    <n v="702508.13000000012"/>
    <n v="398947.61"/>
    <n v="69823117.936000004"/>
    <n v="96518.53"/>
    <n v="325446.78552786889"/>
    <n v="69823117.936000004"/>
    <n v="96518.53"/>
    <n v="325446.78552786889"/>
    <n v="0"/>
    <m/>
    <n v="0"/>
    <n v="0"/>
    <n v="0"/>
    <n v="0"/>
    <n v="0"/>
    <n v="0"/>
    <s v=" Phasetreat Demulsifier:Provision of Demulsifier used for injection into trunklines and emulsion contro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120.56546065574"/>
    <n v="27120.56546065574"/>
    <n v="27120.56546065574"/>
    <n v="27120.56546065574"/>
    <n v="27120.56546065574"/>
    <n v="27120.56546065574"/>
    <n v="27120.56546065574"/>
    <n v="27120.56546065574"/>
    <n v="27120.56546065574"/>
    <n v="27120.56546065574"/>
    <n v="27120.56546065574"/>
    <n v="27120.56546065574"/>
    <n v="325446.78552786889"/>
    <n v="97634.035658360663"/>
  </r>
  <r>
    <s v="O.NG.PAE.UBF.FAC.71300"/>
    <s v="PAE UBIE F/S FACILITIES OPERATIONS"/>
    <s v="O.NG.PEL.FAC.71300"/>
    <s v="LAND AREA EAST OIL FACILITIES OPERATIONS (PRODUCTION MAINTENANCE OIL (ONSHORE))"/>
    <s v="IRETI OMOTOSO"/>
    <s v="PRODUCTION"/>
    <n v="412001"/>
    <n v="4120"/>
    <s v="OF-MTCE"/>
    <s v="BASE JV"/>
    <s v="PRODUCTION"/>
    <s v="PRODUCTION"/>
    <x v="2"/>
    <s v="Asset Management Integration Lead"/>
    <s v="ADEDIRAN, ADEWALE"/>
    <s v="EFE.IGWE@SHELL.COM"/>
    <x v="0"/>
    <s v="OPEX"/>
    <s v="NON SAL"/>
    <s v="N/A"/>
    <s v="N/A"/>
    <s v="N_NUNR_EL2_N03"/>
    <s v="P231 Production Operations"/>
    <s v="S7200 Services"/>
    <s v="A2110 Production Operations"/>
    <n v="61891.28"/>
    <n v="0"/>
    <n v="24146850.355199996"/>
    <n v="71733.540000000008"/>
    <n v="150903.54116459016"/>
    <n v="24146850.355199996"/>
    <n v="71733.540000000008"/>
    <n v="150903.54116459016"/>
    <n v="0"/>
    <m/>
    <n v="0"/>
    <n v="0"/>
    <n v="0"/>
    <n v="0"/>
    <n v="0"/>
    <n v="0"/>
    <s v="Provision of Ubie Flowstation Attendants servi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575.29509704918"/>
    <n v="12575.29509704918"/>
    <n v="12575.29509704918"/>
    <n v="12575.29509704918"/>
    <n v="12575.29509704918"/>
    <n v="12575.29509704918"/>
    <n v="12575.29509704918"/>
    <n v="12575.29509704918"/>
    <n v="12575.29509704918"/>
    <n v="12575.29509704918"/>
    <n v="12575.29509704918"/>
    <n v="12575.29509704918"/>
    <n v="150903.54116459016"/>
    <n v="45271.062349377047"/>
  </r>
  <r>
    <s v="O.NG.PAE.UCF.FAC.71300"/>
    <s v="PAE UMUECHEM F/S FACILITIES OPERATIONS"/>
    <s v="O.NG.PEL.FAC.71300"/>
    <s v="LAND AREA EAST OIL FACILITIES OPERATIONS (PRODUCTION MAINTENANCE OIL (ONSHORE))"/>
    <s v="IRETI OMOTOSO"/>
    <s v="PRODUCTION"/>
    <n v="412001"/>
    <n v="4120"/>
    <s v="OF-MTCE"/>
    <s v="BASE JV"/>
    <s v="PRODUCTION"/>
    <s v="PRODUCTION"/>
    <x v="1"/>
    <s v="Asset Management Integration Lead"/>
    <s v="ADEDIRAN, ADEWALE"/>
    <s v="EFE.IGWE@SHELL.COM"/>
    <x v="0"/>
    <s v="OPEX"/>
    <s v="NON SAL"/>
    <s v="N/A"/>
    <s v="N/A"/>
    <s v="N_UMUE_EL1_N03"/>
    <s v="P231 Production Operations"/>
    <s v="S7200 Services"/>
    <s v="A2110 Production Operations"/>
    <n v="148764.08000000002"/>
    <n v="295396.00999999995"/>
    <n v="52571982.399999999"/>
    <n v="98532.23"/>
    <n v="270899.38540983608"/>
    <n v="52571982.399999999"/>
    <n v="98532.23"/>
    <n v="270899.38540983608"/>
    <n v="0"/>
    <m/>
    <n v="0"/>
    <n v="0"/>
    <n v="0"/>
    <n v="0"/>
    <n v="0"/>
    <n v="0"/>
    <s v="Surveilliance of wellhead, access roads, flowlines  and ROW of Umue Loc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2574.948784153006"/>
    <n v="22574.948784153006"/>
    <n v="22574.948784153006"/>
    <n v="22574.948784153006"/>
    <n v="22574.948784153006"/>
    <n v="22574.948784153006"/>
    <n v="22574.948784153006"/>
    <n v="22574.948784153006"/>
    <n v="22574.948784153006"/>
    <n v="22574.948784153006"/>
    <n v="22574.948784153006"/>
    <n v="22574.948784153006"/>
    <n v="270899.38540983608"/>
    <n v="81269.815622950817"/>
  </r>
  <r>
    <s v="O.NG.PBE.DCF.FAC.71300"/>
    <s v="PBE DIEBU CREEK F/S FACIL OPERATIONS"/>
    <s v="O.NG.PEL.FAC.71300"/>
    <s v="LAND AREA EAST OIL FACILITIES OPERATIONS (PRODUCTION MAINTENANCE OIL (ONSHORE))"/>
    <s v="IRETI OMOTOSO"/>
    <s v="PRODUCTION"/>
    <n v="412001"/>
    <n v="4120"/>
    <s v="OF-MTCE"/>
    <s v="BASE JV"/>
    <s v="PRODUCTION"/>
    <s v="PRODUCTION"/>
    <x v="2"/>
    <s v="Asset Management Integration Lead"/>
    <s v="ADEDIRAN, ADEWALE"/>
    <s v="EFE.IGWE@SHELL.COM"/>
    <x v="0"/>
    <s v="OPEX"/>
    <s v="NON SAL"/>
    <s v="N/A"/>
    <s v="N/A"/>
    <s v="N_DBUC_EL2_N03"/>
    <s v="P231 Production Operations"/>
    <s v="S7200 Services"/>
    <s v="A2110 Production Operations"/>
    <n v="170492.11"/>
    <n v="287974.08"/>
    <n v="53436196.095999993"/>
    <n v="392799.31"/>
    <n v="567999.95293770486"/>
    <n v="53436196.095999993"/>
    <n v="242799.31"/>
    <n v="417999.95293770486"/>
    <n v="-150000"/>
    <m/>
    <n v="0"/>
    <n v="0"/>
    <n v="0"/>
    <n v="0"/>
    <n v="0"/>
    <n v="0"/>
    <s v="Diesel for facility operation (FS and FLB) when the TNP is down. PDLT directive to stock AGOs in contingency mode at remote locations. Dgen consumption is 1700 ltres/day for , Landing craft 114litres/day for daily movement to Dbuc, 1 Hilux @ 10litres/day for daily movement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7333.329411475403"/>
    <n v="47333.329411475403"/>
    <n v="47333.329411475403"/>
    <n v="47333.329411475403"/>
    <n v="47333.329411475403"/>
    <n v="47333.329411475403"/>
    <n v="47333.329411475403"/>
    <n v="47333.329411475403"/>
    <n v="47333.329411475403"/>
    <n v="47333.329411475403"/>
    <n v="47333.329411475403"/>
    <n v="47333.329411475403"/>
    <n v="567999.95293770486"/>
    <n v="170399.98588131144"/>
  </r>
  <r>
    <s v="O.NG.PBE.NUF.FAC.71300"/>
    <s v="PBE NUN RIVER F/S FACIL OPERATIONS"/>
    <s v="O.NG.PEL.FAC.71300"/>
    <s v="LAND AREA EAST OIL FACILITIES OPERATIONS (PRODUCTION MAINTENANCE OIL (ONSHORE))"/>
    <s v="IRETI OMOTOSO"/>
    <s v="PRODUCTION"/>
    <n v="412001"/>
    <n v="4120"/>
    <s v="OF-MTCE"/>
    <s v="BASE JV"/>
    <s v="PRODUCTION"/>
    <s v="PRODUCTION"/>
    <x v="2"/>
    <s v="Asset Management Integration Lead"/>
    <s v="ADEDIRAN, ADEWALE"/>
    <s v="EFE.IGWE@SHELL.COM"/>
    <x v="0"/>
    <s v="OPEX"/>
    <s v="NON SAL"/>
    <s v="N/A"/>
    <s v="N/A"/>
    <s v="N_NUNR_EL2_N03"/>
    <s v="P231 Production Operations"/>
    <s v="S7200 Services"/>
    <s v="A2110 Production Operations"/>
    <n v="830099.7100000002"/>
    <n v="1006271.43"/>
    <n v="127861061.516928"/>
    <n v="263621.91000000003"/>
    <n v="682838.50513746892"/>
    <n v="97361061.516928002"/>
    <n v="113621.91000000003"/>
    <n v="432838.50513746892"/>
    <n v="-250000"/>
    <m/>
    <n v="0"/>
    <n v="0"/>
    <n v="0"/>
    <n v="0"/>
    <n v="0"/>
    <n v="0"/>
    <s v="Fencing of facility wells, , ADIB 12T(2182bbls) ,ADNE 004(1904bbls), NunR 11L  @ average cost of N5M per wellhead location from historical dat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6903.208761455739"/>
    <n v="56903.208761455739"/>
    <n v="56903.208761455739"/>
    <n v="56903.208761455739"/>
    <n v="56903.208761455739"/>
    <n v="56903.208761455739"/>
    <n v="56903.208761455739"/>
    <n v="56903.208761455739"/>
    <n v="56903.208761455739"/>
    <n v="56903.208761455739"/>
    <n v="56903.208761455739"/>
    <n v="56903.208761455739"/>
    <n v="682838.5051374688"/>
    <n v="204851.55154124068"/>
  </r>
  <r>
    <s v="O.NG.PAE.A1F.FAC.724FC"/>
    <s v="PAE AGBADA 1 FAC CORR. MTC"/>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_AGBD_EL1_N01"/>
    <s v="P233 Facilities Maintenance"/>
    <s v="S7200 Services"/>
    <s v="A2140 Facilities Maintenance"/>
    <n v="28290.230000000003"/>
    <n v="126258.35000000002"/>
    <n v="2000000.0000000002"/>
    <n v="124310"/>
    <n v="130867.37704918033"/>
    <n v="2000000.0000000002"/>
    <n v="124310"/>
    <n v="130867.37704918033"/>
    <n v="0"/>
    <m/>
    <n v="113873515.69266747"/>
    <n v="1782295.4714945562"/>
    <n v="2155651.2606508429"/>
    <n v="118050519.0199448"/>
    <n v="1647449.5394103194"/>
    <n v="2034500.4214429255"/>
    <s v="Provision of spare parts for repairs of gas engines, pumps drivers (cylinder head kit, V-belt , Nozzles, Turbo charger, Pneumatic Starte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905.61475409836"/>
    <n v="10905.61475409836"/>
    <n v="10905.61475409836"/>
    <n v="10905.61475409836"/>
    <n v="10905.61475409836"/>
    <n v="10905.61475409836"/>
    <n v="10905.61475409836"/>
    <n v="10905.61475409836"/>
    <n v="10905.61475409836"/>
    <n v="10905.61475409836"/>
    <n v="10905.61475409836"/>
    <n v="10905.61475409836"/>
    <n v="130867.37704918034"/>
    <n v="39260.2131147541"/>
  </r>
  <r>
    <s v="O.NG.PAE.A2F.FAC.724FC"/>
    <s v="PAE AGBADA 2 FAC CORR. MTC"/>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_AGBD_EL1_N01"/>
    <s v="P233 Facilities Maintenance"/>
    <s v="S7200 Services"/>
    <s v="A2140 Facilities Maintenance"/>
    <n v="90145.27"/>
    <n v="232115.03999999998"/>
    <n v="4625000"/>
    <n v="161140"/>
    <n v="176303.93442622951"/>
    <n v="4625000"/>
    <n v="161140"/>
    <n v="176303.93442622951"/>
    <n v="0"/>
    <m/>
    <n v="0"/>
    <n v="0"/>
    <n v="0"/>
    <n v="0"/>
    <n v="0"/>
    <n v="0"/>
    <s v=" EARTHING AND LIGHTNING CORRECTIVE MTCE 7 UNITS  @ AGBADA 2 FLOW STATION, OBIGBO AGG, OBIGBO NAG, IMOR 2 , NKALI FS, UMUECHEM FS  &amp;  OBELLE FS._x000a__x000a_   EARTHING MATERIALS  FOR 21 EARTH PITS EACH  @F$ 476.1, = F$10,000, X 7 FACILITIES = F$ 70,000_x000a_ SERVICES &amp; FTO  @ N2,625,000 each X 7  =  18,375,000_x000a_ TOTAL@ F$ 130,246 + 5% VAT= F$ 136,758.3"/>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691.994535519125"/>
    <n v="14691.994535519125"/>
    <n v="14691.994535519125"/>
    <n v="14691.994535519125"/>
    <n v="14691.994535519125"/>
    <n v="14691.994535519125"/>
    <n v="14691.994535519125"/>
    <n v="14691.994535519125"/>
    <n v="14691.994535519125"/>
    <n v="14691.994535519125"/>
    <n v="14691.994535519125"/>
    <n v="14691.994535519125"/>
    <n v="176303.93442622953"/>
    <n v="52891.180327868853"/>
  </r>
  <r>
    <s v="O.NG.PAE.A2F.FLO.724FC"/>
    <s v="PAE AGBADA 2 F/L CORR. MTC              "/>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47508.219999999994"/>
    <n v="1949.09"/>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BF.FAC.724FC"/>
    <s v="PAE ADIBAWA F/S CORR. MTC"/>
    <s v="O.NG.PEL.FAC.724FC"/>
    <s v="LAND AREA EAST (PEA) OIL FACILITIES CORRECTIVE MAINTENANCE (PRODUCTION MAINTENANCE – OIL (ONSHORE))"/>
    <s v="IRETI OMOTOSO"/>
    <s v="PRODUCTION"/>
    <n v="413001"/>
    <n v="4130"/>
    <s v="OF-MTCE"/>
    <s v="BASE JV"/>
    <s v="PRODUCTION"/>
    <s v="PRODUCTION"/>
    <x v="2"/>
    <s v="Asset Management Integration Lead"/>
    <s v="ADEDIRAN, ADEWALE"/>
    <s v="EFE.IGWE@SHELL.COM"/>
    <x v="0"/>
    <s v="OPEX"/>
    <s v="NON SAL"/>
    <s v="N/A"/>
    <s v="N/A"/>
    <s v="N_ADIB_EL1_N02"/>
    <s v="P233 Facilities Maintenance"/>
    <s v="S7200 Services"/>
    <s v="A2140 Facilities Maintenance"/>
    <n v="501270.74999999994"/>
    <n v="337513.81999999995"/>
    <n v="11648170.034547796"/>
    <n v="110150.47149455645"/>
    <n v="148341.19291930331"/>
    <n v="11648170.034547796"/>
    <n v="110150.47149455645"/>
    <n v="148341.19291930331"/>
    <n v="0"/>
    <m/>
    <n v="0"/>
    <n v="0"/>
    <n v="0"/>
    <n v="0"/>
    <n v="0"/>
    <n v="0"/>
    <s v="Civil/Structural Repair Scope For Mbiama Microwave Station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361.766076608608"/>
    <n v="12361.766076608608"/>
    <n v="12361.766076608608"/>
    <n v="12361.766076608608"/>
    <n v="12361.766076608608"/>
    <n v="12361.766076608608"/>
    <n v="12361.766076608608"/>
    <n v="12361.766076608608"/>
    <n v="12361.766076608608"/>
    <n v="12361.766076608608"/>
    <n v="12361.766076608608"/>
    <n v="12361.766076608608"/>
    <n v="148341.19291930328"/>
    <n v="44502.357875790993"/>
  </r>
  <r>
    <s v="O.NG.PAE.AHF.FAC.724FC"/>
    <s v="PAE AHIA F/S FACILITIES CORR. MTC"/>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_AHIA_EL2_N03"/>
    <s v="P233 Facilities Maintenance"/>
    <s v="S7200 Services"/>
    <s v="A2140 Facilities Maintenance"/>
    <n v="327820.33999999997"/>
    <n v="59365.999999999985"/>
    <n v="3185907.3325477941"/>
    <n v="104915"/>
    <n v="115360.59781163211"/>
    <n v="3185907.3325477941"/>
    <n v="104915"/>
    <n v="115360.59781163211"/>
    <n v="0"/>
    <m/>
    <n v="0"/>
    <n v="0"/>
    <n v="0"/>
    <n v="0"/>
    <n v="0"/>
    <n v="0"/>
    <s v="Provision of spare parts for repairs of gas engines, pumps drivers (cylinder head kit, V-belt , Nozzles, Turbo charg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613.3831509693409"/>
    <n v="9613.3831509693409"/>
    <n v="9613.3831509693409"/>
    <n v="9613.3831509693409"/>
    <n v="9613.3831509693409"/>
    <n v="9613.3831509693409"/>
    <n v="9613.3831509693409"/>
    <n v="9613.3831509693409"/>
    <n v="9613.3831509693409"/>
    <n v="9613.3831509693409"/>
    <n v="9613.3831509693409"/>
    <n v="9613.3831509693409"/>
    <n v="115360.59781163209"/>
    <n v="34608.179343489632"/>
  </r>
  <r>
    <s v="O.NG.PBW.SHF.FAC.71300"/>
    <s v="PBW SAGHARA F/S FACIL OPERATE"/>
    <s v="O.NG.PBW.FAC.71300B"/>
    <s v="NORTHERN SWAMP (PWB) OIL FACILITIES OPERATIONS (INDIRECT PRODUCTION &amp; FIELD OVERHEAD – OIL (ONSHORE))"/>
    <s v="IRETI OMOTOSO"/>
    <s v="PRODUCTION"/>
    <n v="413001"/>
    <n v="4130"/>
    <s v="OF-MTCE"/>
    <s v="BASE JV"/>
    <s v="PRODUCTION"/>
    <s v="PRODUCTION"/>
    <x v="6"/>
    <s v="Asset Management Integration Lead"/>
    <s v="COOKEY, GABRIEL"/>
    <s v="RICHARD.ITENE@SHELL.COM"/>
    <x v="0"/>
    <s v="OPEX"/>
    <s v="NON SAL"/>
    <s v="N/A"/>
    <s v="N/A"/>
    <s v="N_SAGR_WS1_N02"/>
    <s v="P231 Production Operations"/>
    <s v="S7200 Services"/>
    <s v="A2110 Production Operations"/>
    <n v="92039.23000000001"/>
    <n v="134884.51999999999"/>
    <n v="39351733.278696001"/>
    <n v="11160"/>
    <n v="140182.07632359344"/>
    <n v="39351733.278696001"/>
    <n v="11160"/>
    <n v="140182.07632359344"/>
    <n v="0"/>
    <m/>
    <n v="39351733.278695993"/>
    <n v="11160"/>
    <n v="140182.07632359344"/>
    <n v="40511285.737254359"/>
    <n v="11160"/>
    <n v="143983.88766312905"/>
    <s v="Station security Services for Saghara at a monthly Rate of N996941. Rates Based on New Contrac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681.839693632786"/>
    <n v="11681.839693632786"/>
    <n v="11681.839693632786"/>
    <n v="11681.839693632786"/>
    <n v="11681.839693632786"/>
    <n v="11681.839693632786"/>
    <n v="11681.839693632786"/>
    <n v="11681.839693632786"/>
    <n v="11681.839693632786"/>
    <n v="11681.839693632786"/>
    <n v="11681.839693632786"/>
    <n v="11681.839693632786"/>
    <n v="140182.07632359347"/>
    <n v="42054.622897078028"/>
  </r>
  <r>
    <s v="O.NG.PAE.EMF.FAC.724FC"/>
    <s v="PAE EGBEMA F/S FACILITIES CORR. MTC"/>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41189.979999999996"/>
    <n v="12305.189999999999"/>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SHF.FAC.724FC"/>
    <s v="PBW SAGHARA F/S FACIL CORR. MTC"/>
    <s v="O.NG.PBW.FAC.724SGFC"/>
    <s v="PBW SAGHARA F/S FACIL CORR. MTC (PRODUCTION MAINTENANCE – OIL (ONSHORE))"/>
    <s v="IRETI OMOTOSO"/>
    <s v="PRODUCTION"/>
    <n v="413001"/>
    <n v="4130"/>
    <s v="OF-MTCE"/>
    <s v="BASE JV"/>
    <s v="PRODUCTION"/>
    <s v="PRODUCTION"/>
    <x v="6"/>
    <s v="Asset Management Integration Lead"/>
    <s v="COOKEY, GABRIEL"/>
    <s v="RACHEAL.ORUEKPETI@SHELL.COM"/>
    <x v="0"/>
    <s v="OPEX"/>
    <s v="NON SAL"/>
    <s v="N/A"/>
    <s v="N/A"/>
    <s v="N_SAGR_WS1_N02"/>
    <s v="P233 Facilities Maintenance"/>
    <s v="S7200 Services"/>
    <s v="A2140 Facilities Maintenance"/>
    <n v="3217.3199999999997"/>
    <n v="1366.07"/>
    <n v="1122499.9999999993"/>
    <n v="72795.750534634266"/>
    <n v="76476.078403486725"/>
    <n v="1122500"/>
    <n v="72795.750534634266"/>
    <n v="76476.078403486725"/>
    <n v="0"/>
    <m/>
    <n v="1122499.9999999993"/>
    <n v="72795.750534634266"/>
    <n v="76476.078403486725"/>
    <n v="1163674.510212919"/>
    <n v="67288.127926816669"/>
    <n v="71103.45418980984"/>
    <s v="Corrective maintenance activities on Field instruments, USM,  inplot-pi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373.0065336238931"/>
    <n v="6373.0065336238931"/>
    <n v="6373.0065336238931"/>
    <n v="6373.0065336238931"/>
    <n v="6373.0065336238931"/>
    <n v="6373.0065336238931"/>
    <n v="6373.0065336238931"/>
    <n v="6373.0065336238931"/>
    <n v="6373.0065336238931"/>
    <n v="6373.0065336238931"/>
    <n v="6373.0065336238931"/>
    <n v="6373.0065336238931"/>
    <n v="76476.07840348671"/>
    <n v="22942.823521046015"/>
  </r>
  <r>
    <s v="O.NG.PAE.EMF.FLO.724FC"/>
    <s v="PAE EGBEMA F/S FLOWLINES CORR. MTC"/>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EUF.FAC.724FC"/>
    <s v="PAE ETELEBOU F/S FACILITIES CORR. MTC"/>
    <s v="O.NG.PEL.FAC.724FC"/>
    <s v="LAND AREA EAST (PEA) OIL FACILITIES CORRECTIVE MAINTENANCE (PRODUCTION MAINTENANCE – OIL (ONSHORE))"/>
    <s v="IRETI OMOTOSO"/>
    <s v="PRODUCTION"/>
    <n v="413001"/>
    <n v="4130"/>
    <s v="OF-MTCE"/>
    <s v="BASE JV"/>
    <s v="PRODUCTION"/>
    <s v="PRODUCTION"/>
    <x v="2"/>
    <s v="Asset Management Integration Lead"/>
    <s v="ADEDIRAN, ADEWALE"/>
    <s v="EFE.IGWE@SHELL.COM"/>
    <x v="0"/>
    <s v="OPEX"/>
    <s v="NON SAL"/>
    <s v="N/A"/>
    <s v="N/A"/>
    <s v="N_ETEL_EL2_N01"/>
    <s v="P233 Facilities Maintenance"/>
    <s v="S7200 Services"/>
    <s v="A2140 Facilities Maintenance"/>
    <n v="23203.79"/>
    <n v="97924.749999999985"/>
    <n v="4185907.3325477941"/>
    <n v="66196"/>
    <n v="79920.286336222271"/>
    <n v="4185907.3325477941"/>
    <n v="66196"/>
    <n v="79920.286336222271"/>
    <n v="0"/>
    <m/>
    <n v="0"/>
    <n v="0"/>
    <n v="0"/>
    <n v="0"/>
    <n v="0"/>
    <n v="0"/>
    <s v="Crude Export Pumps Fluid inspection corrective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660.0238613518559"/>
    <n v="6660.0238613518559"/>
    <n v="6660.0238613518559"/>
    <n v="6660.0238613518559"/>
    <n v="6660.0238613518559"/>
    <n v="6660.0238613518559"/>
    <n v="6660.0238613518559"/>
    <n v="6660.0238613518559"/>
    <n v="6660.0238613518559"/>
    <n v="6660.0238613518559"/>
    <n v="6660.0238613518559"/>
    <n v="6660.0238613518559"/>
    <n v="79920.2863362223"/>
    <n v="23976.085900866681"/>
  </r>
  <r>
    <s v="O.NG.PBW.SUU.HEL.724FP"/>
    <s v="PBW.SUPPORT HELIPAD PREV. MTC"/>
    <s v="O.NG.PBW.SUU.HEL.724FP"/>
    <s v="PBW.SUPPORT HELIPAD PREV. MTC"/>
    <s v="IRETI OMOTOSO"/>
    <s v="PRODUCTION"/>
    <n v="415003"/>
    <n v="4150"/>
    <s v="OF-MTCE"/>
    <s v="BASE JV"/>
    <s v="PRODUCTION"/>
    <s v="PRODUCTION"/>
    <x v="6"/>
    <s v="Asset Management Integration Lead"/>
    <s v="COOKEY, GABRIEL"/>
    <s v="MIKE.UMOH@SHELL.COM"/>
    <x v="0"/>
    <s v="OPEX"/>
    <s v="NON SAL"/>
    <s v="N/A"/>
    <s v="N/A"/>
    <s v="N/A"/>
    <s v="P233 Facilities Maintenance"/>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GBF.FAC.724FC"/>
    <s v="GBARAN F/S FAC CORR MTC"/>
    <s v="O.NG.PEL.FAC.724FC"/>
    <s v="LAND AREA EAST (PEA) OIL FACILITIES CORRECTIVE MAINTENANCE (PRODUCTION MAINTENANCE – OIL (ONSHORE))"/>
    <s v="IRETI OMOTOSO"/>
    <s v="PRODUCTION"/>
    <n v="413001"/>
    <n v="4130"/>
    <s v="OF-MTCE"/>
    <s v="BASE JV"/>
    <s v="PRODUCTION"/>
    <s v="PRODUCTION"/>
    <x v="2"/>
    <s v="Asset Management Integration Lead"/>
    <s v="ADEDIRAN, ADEWALE"/>
    <s v="EFE.IGWE@SHELL.COM"/>
    <x v="0"/>
    <s v="OPEX"/>
    <s v="NON SAL"/>
    <s v="N/A"/>
    <s v="N/A"/>
    <s v="N_GBAR_EL2_G01"/>
    <s v="P233 Facilities Maintenance"/>
    <s v="S7200 Services"/>
    <s v="A2110 Production Operations"/>
    <n v="478850.61"/>
    <n v="242312.72999999995"/>
    <n v="0"/>
    <n v="91801"/>
    <n v="91801"/>
    <n v="0"/>
    <n v="91801"/>
    <n v="91801"/>
    <n v="0"/>
    <m/>
    <n v="0"/>
    <n v="0"/>
    <n v="0"/>
    <n v="0"/>
    <n v="0"/>
    <n v="0"/>
    <s v="Provision of spare parts for Mtce of prod.equipments  for gas engines, pumps and driver, air compressor,utility pumps etc.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650.083333333333"/>
    <n v="7650.083333333333"/>
    <n v="7650.083333333333"/>
    <n v="7650.083333333333"/>
    <n v="7650.083333333333"/>
    <n v="7650.083333333333"/>
    <n v="7650.083333333333"/>
    <n v="7650.083333333333"/>
    <n v="7650.083333333333"/>
    <n v="7650.083333333333"/>
    <n v="7650.083333333333"/>
    <n v="7650.083333333333"/>
    <n v="91800.999999999985"/>
    <n v="27540.3"/>
  </r>
  <r>
    <s v="O.NG.PAE.I1F.FAC.724FC"/>
    <s v="PAE IMO RIVER 1 F/S FACILITIES CORR. MTC"/>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_IMOR_EL1_N01"/>
    <s v="P233 Facilities Maintenance"/>
    <s v="S7200 Services"/>
    <s v="A2140 Facilities Maintenance"/>
    <n v="334203.47000000015"/>
    <n v="51188.659999999989"/>
    <n v="30278860.998821691"/>
    <n v="118540"/>
    <n v="217814.95409449734"/>
    <n v="30278860.998821691"/>
    <n v="118540"/>
    <n v="217814.95409449734"/>
    <n v="0"/>
    <m/>
    <n v="0"/>
    <n v="0"/>
    <n v="0"/>
    <n v="0"/>
    <n v="0"/>
    <n v="0"/>
    <s v="PH2 District  Field Instrument maintenance serv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151.246174541444"/>
    <n v="18151.246174541444"/>
    <n v="18151.246174541444"/>
    <n v="18151.246174541444"/>
    <n v="18151.246174541444"/>
    <n v="18151.246174541444"/>
    <n v="18151.246174541444"/>
    <n v="18151.246174541444"/>
    <n v="18151.246174541444"/>
    <n v="18151.246174541444"/>
    <n v="18151.246174541444"/>
    <n v="18151.246174541444"/>
    <n v="217814.95409449734"/>
    <n v="65344.486228349197"/>
  </r>
  <r>
    <s v="O.NG.PAE.I1F.FLO.724FC"/>
    <s v="PAE Imo river 1 F/S Flowlines Corr. Mtc"/>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0"/>
    <n v="17036.379999999997"/>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2F.FAC.724FC"/>
    <s v="PAE IMO RIVER 2 F/S FACILITIES CORR. MTC"/>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_IMOR_EL1_N01"/>
    <s v="P233 Facilities Maintenance"/>
    <s v="S7200 Services"/>
    <s v="A2140 Facilities Maintenance"/>
    <n v="162969.27999999997"/>
    <n v="644082.87999999989"/>
    <n v="1000000"/>
    <n v="20510"/>
    <n v="23788.688524590165"/>
    <n v="1000000"/>
    <n v="20510"/>
    <n v="23788.688524590165"/>
    <n v="0"/>
    <m/>
    <n v="0"/>
    <n v="0"/>
    <n v="0"/>
    <n v="0"/>
    <n v="0"/>
    <n v="0"/>
    <s v="Generator repairs  - Alternator repai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82.3907103825136"/>
    <n v="1982.3907103825136"/>
    <n v="1982.3907103825136"/>
    <n v="1982.3907103825136"/>
    <n v="1982.3907103825136"/>
    <n v="1982.3907103825136"/>
    <n v="1982.3907103825136"/>
    <n v="1982.3907103825136"/>
    <n v="1982.3907103825136"/>
    <n v="1982.3907103825136"/>
    <n v="1982.3907103825136"/>
    <n v="1982.3907103825136"/>
    <n v="23788.688524590165"/>
    <n v="7136.6065573770493"/>
  </r>
  <r>
    <s v="O.NG.PCE.ALG.FAC.71300"/>
    <s v="PCE ALAKIRI G/P FACIL OPERATIONS"/>
    <s v="O.NG.PCE.ALG.FAC.71300"/>
    <s v="PCE ALAKIRI G/P FACIL OPERATIONS"/>
    <s v="IRETI OMOTOSO"/>
    <s v="PRODUCTION"/>
    <n v="413003"/>
    <n v="4130"/>
    <s v="GAS"/>
    <s v="DOMGAS/IPP"/>
    <s v="PRODUCTION"/>
    <s v="PRODUCTION"/>
    <x v="5"/>
    <s v="Asset Management Integration Lead"/>
    <s v="AZUBUIKE, JOHN"/>
    <s v="GOODI.EMOGHWARE@SHELL.COM"/>
    <x v="0"/>
    <s v="OPEX"/>
    <s v="NON SAL"/>
    <s v="N/A"/>
    <s v="N/A"/>
    <s v="N/A"/>
    <s v="P231 Production Operations - Gas"/>
    <s v="S7200 Services"/>
    <s v="A2110 Production Operations"/>
    <n v="-27.69"/>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3F.FAC.724FC"/>
    <s v="PAE IMO RIVER 3 F/S FACILITIES CORR. MTC"/>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_IMOR_EL1_N01"/>
    <s v="P233 Facilities Maintenance"/>
    <s v="S7200 Services"/>
    <s v="A2140 Facilities Maintenance"/>
    <n v="61934.409999999996"/>
    <n v="27329.429999999989"/>
    <n v="0"/>
    <n v="0"/>
    <n v="0"/>
    <m/>
    <m/>
    <n v="0"/>
    <n v="0"/>
    <m/>
    <n v="0"/>
    <n v="0"/>
    <n v="0"/>
    <n v="0"/>
    <n v="0"/>
    <n v="0"/>
    <s v="PROVISION OF SPARE PARTS FOR MTCE OF PROD. EQUIPMENTS  FOR GAS ENGINES, PUMPS AND DRIVER, AIR COMPRESSOR,UTILITY PUMPS ETC. LUMPSUM AVERAGE BASED ON HISTORICAL TREND.PROVISION FOR W/SHOP SERVICES RECALIBRATION AND REPAIRS OF PRESSURE GUAGES, METER PROVER LOOPS,USM, ASSESSORIES, LEVEL INSTRUMENTS ETC.OTHER SERVICING /MAINTENANCE AND REPAIR INCLUDING GENERATORS MTCE /SERVICING.ANNUAL MAINTENANCE BUDGET FOR SAFETY CRITICAL VALVES - AUDCO VALVES, REPLACEMENT OF BATTERIES ETC.ANNUAL MAINTENANCE BUDGET FOR PUMP SERVICING, PUMP REPAIRS , CLUTCH REPAIR, SUMO PUMPS ETC.ANNUAL MAINTENANCE BUDGET FOR MECHANICAL ENGINE SERVICING -.ANNUAL MAINTENANCE BUDGET FOR ELECTRICAL SERVICING - REPAIR OF AVRS, EIS, EARTHING SYSTEM,LV SWITCH BOARDS. CLOSE OUT OF EARTHING AUDIT ACTIONS, LIGHTING IMPROVEMENT SYSTEMS, ELECTRICAL SPARESREPAIRS OF GENERATORS - DIESEL AND GAS ENGINES-SPARES FOR CORRECTIVE  MTCE OF G3500 GENSETS.PUMP REPAIRS AND SPARES(LUBE OIL ,SLUDGE ,FIRE WATER, JOCKEY,SEWAGE PUMP,ETC).PROVISION OF SPARE PARTS FOR MTCE OF PROD.EQUIPMENTS  FOR GAS ENGINES, PUMPS AND DRIVER, AIR COMPRESSOR,UTILITY PUMPS ETC. REPLACEMENT OF LIGHTING BULBS AND  FITTINGS .REPAIRS AND REPLACEMENT OF CONTROL VALVES, ESD V/V ,MSDV, AND RECERTIFCATION OF FAILED RVS.MSDV ACTUATOR PURCHASE.REPAIRS AND RE-CALIBRATION OF INSTRUMENTS: GOVERNOR , CONTROLLERS, PUMPLINE RECORDERS , &amp; MISCELLENOUS INSTRUMENTS, GUAGES .PROVISION OF SPARE PARTS FOR REPAIRS OF GAS ENGINES, PUMPS DRIVERS (CYLINDER HEAD KIT, V-BELT , NOZZLES, TURBO CHARGER).METERING SYSTEM - REPAIRS AND REPLACEMENT SPARES  PD METERS, ROTRON METERS, BARTON METERS).GENERATOR REPAIRS  - ALTERNATOR REPAIRS.CRUDE EXPORT PUMPS FLUID INSPECTION CORRECTIVE MAINTENANCE.CORRECTIVE MAINTENANCE ON INSTRUMENT AIR COMPRESSORS.ANNUAL MAINTENANCE BUDGET FOR ELECTRICAL SERVICING -  EIS, EARTHING SYSTEM,LV SWITCH BOARDS. CLOSE OUT OF EARTHING AUDIT ACTIONS, LIGHTING IMPROVEMENT SYSTEMS, ELECTRICAL SPARESREPLACEMENT OF LIGHTING BULBS AND  FITTINGS .REPAIRS AND REPLACEMENT OF CONTROL VALVES, ESD V/V ,MSDV, AND RECERTIFCATION OF FAILED RVS.MSDV ACTUATOR PURCHASE.REPAIRS AND RE-CALIBRATION OF INSTRUMENTS: GOVERNOR , CONTROLLERS, PUMPLINE RECORDERS , &amp; MISCELLENOUS INSTRUMENTS, GUAGES .PROVISION OF SPARE PARTS FOR REPAIRS OF GAS ENGINES, PUMPS DRIVERS (CYLINDER HEAD KIT, V-BELT , NOZZLES, TURBO CHARGER).PROVISION FOR W/SHOP SERVICES RECALIBRATION AND REPAIRS OF PRESSURE GUAGES, METER PROVER LOOPS,USM, ASSESSORIES, LEVEL INSTRUMENTS ETC.METERING SYSTEM - REPAIRS AND REPLACEMENT SPARES  PD METERS, ROTRON METERS, BARTON METERS).MAINTENANCE INTERVENTION SERVICES CONTRACT.INSTRUMENT MAINTENANCE INTERVENTION SERVICES CONTRACT .GENERATOR REPAIRS  - ALTERNATOR REPAIRS.ELECTRICAL MAINTENANCE INTERVENTION SERVICES CONTRACT.CRUDE EXPORT PUMPS FLUID INSPECTION CORRECTIVE MAINTENANCE.CORRECTIVE MAINTENANCE ON INSTRUMENT AIR COMPRESSORS.ANNUAL MAINTENANCE BUDGET FOR ELECTRICAL SERVICING -  EIS, EARTHING SYSTEM,LV SWITCH BOARDS. CLOSE OUT OF EARTHING AUDIT ACTIONS, LIGHTING IMPROVEMENT SYSTEMS, ELECTRICAL SPARESREPLACEMENT OF LIGHTING BULBS AND  FITTINGS .REPAIRS AND REPLACEMENT OF CONTROL VALVES, ESD V/V ,MSDV, AND RECERTIFCATION OF FAILED RVS.MSDV ACTUATOR PURCHASE.REPAIRS AND RE-CALIBRATION OF INSTRUMENTS: GOVERNOR , CONTROLLERS, PUMPLINE RECORDERS , &amp; MISCELLENOUS INSTRUMENTS, GUAGES .PUMP REPAIRS -  FLKO PUMP REHAB , CP PUMP REPAIRS/REPLACEMENT.PROVISION OF SPARE PARTS FOR REPAIRS OF GAS ENGINES, PUMPS DRIVERS (CYLINDER HEAD KIT, V-BELT , NOZZLES, TURBO CHARGER).PROVISION FOR W/SHOP SERVICES RECALIBRATION AND REPAIRS OF PRESSURE GUAGES, METER PROVER LOOPS,USM, ASSESSORIES, LEVEL INSTRUMENTS ETC.METERING SYSTEM - REPAIRS AND REPLACEMENT SPARES  PD METERS, ROTRON METERS, BARTON METERS).GENERATOR REPAIRS  - ALTERNATOR REPAIRS.CRUDE EXPORT PUMPS FLUID INSPECTION CORRECTIVE MAINTENANCE.CORRECTIVE MAINTENANCE ON INSTRUMENT AIR COMPRESSORS.ANNUAL MAINTENANCE BUDGET FOR ELECTRICAL SERVICING -  EIS, EARTHING SYSTEM,LV SWITCH BOARDS. CLOSE OUT OF EARTHING AUDIT ACTIONS, LIGHTING IMPROVEMENT SYSTEMS, ELECTRICAL SPARESREPLACEMENT OF LIGHTING BULBS AND  FITTINGS .REPAIRS AND REPLACEMENT OF CONTROL VALVES, ESD V/V ,MSDV, AND RECERTIFCATION OF FAILED RVS.MSDV ACTUATOR PURCHASE.REPAIRS AND RE-CALIBRATION OF INSTRUMENTS: GOVERNOR , CONTROLLERS, PUMPLINE RECORDERS , &amp; MISCELLENOUS INSTRUMENTS, GUAGES .PUMP REPAIRS -  FLKO PUMP REHAB , CP PUMP REPAIRS/REPLACEMENT.PROVISION OF SPARE PARTS FOR REPAIRS OF GAS ENGINES, PUMPS DRIVERS (CYLINDER HEAD KIT, V-BELT , NOZZLES, TURBO CHARGER).PROVISION FOR W/SHOP SERVICES RECALIBRATION AND REPAIRS OF PRESSURE GUAGES, METER PROVER LOOPS,USM, ASSESSORIES, LEVEL INSTRUMENTS ETC.PH2 DISTRICT  FIELD MECHANICAL MAINTENANCE SERVICES.PH2 DISTRICT  FIELD INSTRUMENT MAINTENANCE SERVICES.PH2 DISTRICT  FIELD ELECTRICAL MAINTENANCE SERVICES.METERING SYSTEM - REPAIRS AND REPLACEMENT SPARES  PD METERS, ROTRON METERS, BARTON METERS).GENERATOR REPAIRS  - ALTERNATOR REPAIRS.CRUDE EXPORT PUMPS FLUID INSPECTION CORRECTIVE MAINTENANCE.CORRECTIVE MAINTENANCE ON INSTRUMENT AIR COMPRESSORS.ANNUAL MAINTENANCE BUDGET FOR ELECTRICAL SERVICING -  EIS, EARTHING SYSTEM,LV SWITCH BOARDS. CLOSE OUT OF EARTHING AUDIT ACTIONS, LIGHTING IMPROVEMENT SYSTEMS, ELECTRICAL SPAR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ALG.FAC.724FC"/>
    <s v="PCE ALAKIRI G/P FACIL CORR. MTC"/>
    <s v="O.NG.PCE.ALG.FAC.724FC"/>
    <s v="PCE ALAKIRI G/P FACIL CORR. MTC"/>
    <s v="IRETI OMOTOSO"/>
    <s v="PRODUCTION"/>
    <n v="413003"/>
    <n v="4130"/>
    <s v="GAS"/>
    <s v="DOMGAS/IPP"/>
    <s v="PRODUCTION"/>
    <s v="PRODUCTION"/>
    <x v="5"/>
    <s v="Asset Management Integration Lead"/>
    <s v="AZUBUIKE, JOHN"/>
    <s v="TAIRU.YISA@SHELL.COM"/>
    <x v="0"/>
    <s v="OPEX"/>
    <s v="NON SAL"/>
    <s v="N/A"/>
    <s v="N/A"/>
    <s v="N/A"/>
    <s v="P233 Facilities Maintenance - Gas"/>
    <s v="S7200 Services"/>
    <s v="A2140 Facilities Maintenance"/>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E.ALG.FAC.724FP"/>
    <s v="PCE ALAKIRI G/P FACIL PREV. MTC"/>
    <s v="O.NG.PCE.ALG.FAC.724FP"/>
    <s v="PCE ALAKIRI G/P FACIL PREV. MTC"/>
    <s v="IRETI OMOTOSO"/>
    <s v="PRODUCTION"/>
    <n v="413003"/>
    <n v="4130"/>
    <s v="GAS"/>
    <s v="DOMGAS/IPP"/>
    <s v="PRODUCTION"/>
    <s v="PRODUCTION"/>
    <x v="5"/>
    <s v="Asset Management Integration Lead"/>
    <s v="AZUBUIKE, JOHN"/>
    <s v="TAIRU.YISA@SHELL.COM"/>
    <x v="0"/>
    <s v="OPEX"/>
    <s v="NON SAL"/>
    <s v="N/A"/>
    <s v="N/A"/>
    <s v="N/A"/>
    <s v="P233 Facilities Maintenance - Gas"/>
    <s v="S7200 Services"/>
    <s v="A2140 Facilities Maintenance"/>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SF.FAC.724FC"/>
    <s v="PAE ISIMIRI F/S FACILITIES CORR. MTC"/>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50557.859999999993"/>
    <n v="10823.19"/>
    <n v="3185907.3325477941"/>
    <n v="117760"/>
    <n v="128205.59781163211"/>
    <n v="3185907.3325477941"/>
    <n v="117760"/>
    <n v="128205.59781163211"/>
    <n v="0"/>
    <m/>
    <n v="0"/>
    <n v="0"/>
    <n v="0"/>
    <n v="0"/>
    <n v="0"/>
    <n v="0"/>
    <s v="Provision of spare parts for repairs of gas engines, pumps drivers (cylinder head kit, V-belt , Nozzles, Turbo charg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683.799817636009"/>
    <n v="10683.799817636009"/>
    <n v="10683.799817636009"/>
    <n v="10683.799817636009"/>
    <n v="10683.799817636009"/>
    <n v="10683.799817636009"/>
    <n v="10683.799817636009"/>
    <n v="10683.799817636009"/>
    <n v="10683.799817636009"/>
    <n v="10683.799817636009"/>
    <n v="10683.799817636009"/>
    <n v="10683.799817636009"/>
    <n v="128205.59781163213"/>
    <n v="38461.679343489632"/>
  </r>
  <r>
    <s v="O.NG.PAE.KCF.FAC.724FC"/>
    <s v="PAE KOLO CREEK F/S FACILITIES CORR. MTC"/>
    <s v="O.NG.PEL.FAC.724FC"/>
    <s v="LAND AREA EAST (PEA) OIL FACILITIES CORRECTIVE MAINTENANCE (PRODUCTION MAINTENANCE – OIL (ONSHORE))"/>
    <s v="IRETI OMOTOSO"/>
    <s v="PRODUCTION"/>
    <n v="413001"/>
    <n v="4130"/>
    <s v="OF-MTCE"/>
    <s v="BASE JV"/>
    <s v="PRODUCTION"/>
    <s v="PRODUCTION"/>
    <x v="2"/>
    <s v="Asset Management Integration Lead"/>
    <s v="ADEDIRAN, ADEWALE"/>
    <s v="EFE.IGWE@SHELL.COM"/>
    <x v="0"/>
    <s v="OPEX"/>
    <s v="NON SAL"/>
    <s v="N/A"/>
    <s v="N/A"/>
    <s v="N_KOCR_EL2_G01"/>
    <s v="P233 Facilities Maintenance"/>
    <s v="S7200 Services"/>
    <s v="A2140 Facilities Maintenance"/>
    <n v="114330.32999999999"/>
    <n v="165333.40999999997"/>
    <n v="3185907.3325477941"/>
    <n v="83027"/>
    <n v="93472.597811632106"/>
    <n v="3185907.3325477941"/>
    <n v="83027"/>
    <n v="93472.597811632106"/>
    <n v="0"/>
    <m/>
    <n v="0"/>
    <n v="0"/>
    <n v="0"/>
    <n v="0"/>
    <n v="0"/>
    <n v="0"/>
    <s v="Pump repairs -  FLKO pump rehab , CP pump repairs/replacement Avg cost on CM per F/S is $22,297 mostly due to spar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789.3831509693418"/>
    <n v="7789.3831509693418"/>
    <n v="7789.3831509693418"/>
    <n v="7789.3831509693418"/>
    <n v="7789.3831509693418"/>
    <n v="7789.3831509693418"/>
    <n v="7789.3831509693418"/>
    <n v="7789.3831509693418"/>
    <n v="7789.3831509693418"/>
    <n v="7789.3831509693418"/>
    <n v="7789.3831509693418"/>
    <n v="7789.3831509693418"/>
    <n v="93472.597811632106"/>
    <n v="28041.77934348963"/>
  </r>
  <r>
    <s v="O.NG.PAE.NKF.FAC.724FC"/>
    <s v="PAE NKALI F/S FACILITIES CORR. MTC"/>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_NKAL_EL1_N01"/>
    <s v="P233 Facilities Maintenance"/>
    <s v="S7200 Services"/>
    <s v="A2140 Facilities Maintenance"/>
    <n v="147048.76"/>
    <n v="25959.730000000003"/>
    <n v="2185907.3325477941"/>
    <n v="48610"/>
    <n v="55776.909287041948"/>
    <n v="2185907.3325477941"/>
    <n v="48610"/>
    <n v="55776.909287041948"/>
    <n v="0"/>
    <m/>
    <n v="0"/>
    <n v="0"/>
    <n v="0"/>
    <n v="0"/>
    <n v="0"/>
    <n v="0"/>
    <s v="Provision of spare parts for repairs of gas engines, pumps drivers (cylinder head kit, V-belt , Nozzles, Turbo charg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648.0757739201617"/>
    <n v="4648.0757739201617"/>
    <n v="4648.0757739201617"/>
    <n v="4648.0757739201617"/>
    <n v="4648.0757739201617"/>
    <n v="4648.0757739201617"/>
    <n v="4648.0757739201617"/>
    <n v="4648.0757739201617"/>
    <n v="4648.0757739201617"/>
    <n v="4648.0757739201617"/>
    <n v="4648.0757739201617"/>
    <n v="4648.0757739201617"/>
    <n v="55776.909287041955"/>
    <n v="16733.072786112585"/>
  </r>
  <r>
    <s v="O.NG.PAE.NKF.FLO.724FC"/>
    <s v="PAE Nkali F/S Flowlines Corr. Mtc       "/>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0"/>
    <n v="3300.18"/>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GF.FAC.724FC"/>
    <s v="PAE OBIGBO F/S FACILITIES CORR. MTC"/>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_OBGN_EL1_G01"/>
    <s v="P233 Facilities Maintenance"/>
    <s v="S7200 Services"/>
    <s v="A2140 Facilities Maintenance"/>
    <n v="131819.23999999996"/>
    <n v="92876.700000000026"/>
    <n v="24037760.998821691"/>
    <n v="83890"/>
    <n v="162702.33114367767"/>
    <n v="24037760.998821691"/>
    <n v="83890"/>
    <n v="162702.33114367767"/>
    <n v="0"/>
    <m/>
    <n v="0"/>
    <n v="0"/>
    <n v="0"/>
    <n v="0"/>
    <n v="0"/>
    <n v="0"/>
    <s v="Electrical Maintenance intervention services contrac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558.527595306472"/>
    <n v="13558.527595306472"/>
    <n v="13558.527595306472"/>
    <n v="13558.527595306472"/>
    <n v="13558.527595306472"/>
    <n v="13558.527595306472"/>
    <n v="13558.527595306472"/>
    <n v="13558.527595306472"/>
    <n v="13558.527595306472"/>
    <n v="13558.527595306472"/>
    <n v="13558.527595306472"/>
    <n v="13558.527595306472"/>
    <n v="162702.3311436777"/>
    <n v="48810.699343103297"/>
  </r>
  <r>
    <s v="O.NG.PAE.OGF.FLO.724FC"/>
    <s v="PAE OBIGBO F/S FLOWLINES CORR. MTC      "/>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 Gas"/>
    <s v="S7200 Services"/>
    <s v="A2140 Facilities Maintenance"/>
    <n v="39690.369999999995"/>
    <n v="2844.68"/>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GI.FAC.724FC"/>
    <s v="PAE OBIGBO WIP FACILITIES CORR. MTC"/>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_OBGN_EL1_G01"/>
    <s v="P233 Facilities Maintenance"/>
    <s v="S7200 Services"/>
    <s v="A2140 Facilities Maintenance"/>
    <n v="6556.25"/>
    <n v="22622.949999999997"/>
    <n v="4424650.334998345"/>
    <n v="25111"/>
    <n v="39618.050278683098"/>
    <n v="4424650.334998345"/>
    <n v="25111"/>
    <n v="39618.050278683098"/>
    <n v="0"/>
    <m/>
    <n v="0"/>
    <n v="0"/>
    <n v="0"/>
    <n v="0"/>
    <n v="0"/>
    <n v="0"/>
    <s v="Provision of spare parts for mtce of prod. Equipments  for gas engines, pumps and driver, air compressor,utility pumps etc. Lumpsum average based on historical trend"/>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301.5041898902582"/>
    <n v="3301.5041898902582"/>
    <n v="3301.5041898902582"/>
    <n v="3301.5041898902582"/>
    <n v="3301.5041898902582"/>
    <n v="3301.5041898902582"/>
    <n v="3301.5041898902582"/>
    <n v="3301.5041898902582"/>
    <n v="3301.5041898902582"/>
    <n v="3301.5041898902582"/>
    <n v="3301.5041898902582"/>
    <n v="3301.5041898902582"/>
    <n v="39618.050278683084"/>
    <n v="11885.415083604928"/>
  </r>
  <r>
    <s v="O.NG.PAE.OLF.FAC.724FC"/>
    <s v="PAE OBELE F/S FACILITIES CORR. MTC"/>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13528.23"/>
    <n v="65670.599999999991"/>
    <n v="3000000"/>
    <n v="74710"/>
    <n v="84546.065573770495"/>
    <n v="3000000"/>
    <n v="74710"/>
    <n v="84546.065573770495"/>
    <n v="0"/>
    <m/>
    <n v="0"/>
    <n v="0"/>
    <n v="0"/>
    <n v="0"/>
    <n v="0"/>
    <n v="0"/>
    <s v="Provision of spare parts for repairs of gas engines, pumps drivers (cylinder head kit, V-belt , Nozzles, Turbo charg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045.5054644808743"/>
    <n v="7045.5054644808743"/>
    <n v="7045.5054644808743"/>
    <n v="7045.5054644808743"/>
    <n v="7045.5054644808743"/>
    <n v="7045.5054644808743"/>
    <n v="7045.5054644808743"/>
    <n v="7045.5054644808743"/>
    <n v="7045.5054644808743"/>
    <n v="7045.5054644808743"/>
    <n v="7045.5054644808743"/>
    <n v="7045.5054644808743"/>
    <n v="84546.065573770495"/>
    <n v="25363.819672131147"/>
  </r>
  <r>
    <s v="O.NG.PAE.OUC.FAC.724FC"/>
    <s v="PAE OGUTA C/S FACILITIES CORR. MTC      "/>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0"/>
    <n v="779.09"/>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UF.FAC.724FC"/>
    <s v="PAE OGUTA F/S FACILITIES CORR. MTC"/>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_OGUT_ENV_N01"/>
    <s v="P233 Facilities Maintenance"/>
    <s v="S7200 Services"/>
    <s v="A2140 Facilities Maintenance"/>
    <n v="40859.299999999988"/>
    <n v="56472.78"/>
    <n v="3185907.3325477941"/>
    <n v="113760"/>
    <n v="124205.59781163211"/>
    <n v="3185907.3325477941"/>
    <n v="113760"/>
    <n v="124205.59781163211"/>
    <n v="0"/>
    <m/>
    <n v="0"/>
    <n v="0"/>
    <n v="0"/>
    <n v="0"/>
    <n v="0"/>
    <n v="0"/>
    <s v="Provision of spare parts for repairs of gas engines, pumps drivers (cylinder head kit, V-belt , Nozzles, Turbo charg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350.466484302675"/>
    <n v="10350.466484302675"/>
    <n v="10350.466484302675"/>
    <n v="10350.466484302675"/>
    <n v="10350.466484302675"/>
    <n v="10350.466484302675"/>
    <n v="10350.466484302675"/>
    <n v="10350.466484302675"/>
    <n v="10350.466484302675"/>
    <n v="10350.466484302675"/>
    <n v="10350.466484302675"/>
    <n v="10350.466484302675"/>
    <n v="124205.59781163208"/>
    <n v="37261.679343489632"/>
  </r>
  <r>
    <s v="O.NG.PAE.RKF.FAC.724FC"/>
    <s v="PAE RUMEKPE F/S FACILITIES CORR. MTC"/>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_AHIA_EL2_N03"/>
    <s v="P233 Facilities Maintenance"/>
    <s v="S7200 Services"/>
    <s v="A2140 Facilities Maintenance"/>
    <n v="38543.159999999996"/>
    <n v="58639.689999999995"/>
    <n v="3185907.3325477941"/>
    <n v="103260"/>
    <n v="113705.59781163211"/>
    <n v="3185907.3325477941"/>
    <n v="103260"/>
    <n v="113705.59781163211"/>
    <n v="0"/>
    <m/>
    <n v="0"/>
    <n v="0"/>
    <n v="0"/>
    <n v="0"/>
    <n v="0"/>
    <n v="0"/>
    <s v="Provision of spare parts for repairs of gas engines, pumps drivers (cylinder head kit, V-belt , Nozzles, Turbo charg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475.4664843026749"/>
    <n v="9475.4664843026749"/>
    <n v="9475.4664843026749"/>
    <n v="9475.4664843026749"/>
    <n v="9475.4664843026749"/>
    <n v="9475.4664843026749"/>
    <n v="9475.4664843026749"/>
    <n v="9475.4664843026749"/>
    <n v="9475.4664843026749"/>
    <n v="9475.4664843026749"/>
    <n v="9475.4664843026749"/>
    <n v="9475.4664843026749"/>
    <n v="113705.59781163208"/>
    <n v="34111.679343489632"/>
  </r>
  <r>
    <s v="O.NG.PAE.UBF.FAC.724FC"/>
    <s v="PAE UBIE F/S FACILITIES CORR. MTC"/>
    <s v="O.NG.PEL.FAC.724FC"/>
    <s v="LAND AREA EAST (PEA) OIL FACILITIES CORRECTIVE MAINTENANCE (PRODUCTION MAINTENANCE – OIL (ONSHORE))"/>
    <s v="IRETI OMOTOSO"/>
    <s v="PRODUCTION"/>
    <n v="413001"/>
    <n v="4130"/>
    <s v="OF-MTCE"/>
    <s v="BASE JV"/>
    <s v="PRODUCTION"/>
    <s v="PRODUCTION"/>
    <x v="2"/>
    <s v="Asset Management Integration Lead"/>
    <s v="ADEDIRAN, ADEWALE"/>
    <s v="EFE.IGWE@SHELL.COM"/>
    <x v="0"/>
    <s v="OPEX"/>
    <s v="NON SAL"/>
    <s v="N/A"/>
    <s v="N/A"/>
    <s v="N_NUNR_EL2_N03"/>
    <s v="P233 Facilities Maintenance"/>
    <s v="S7200 Services"/>
    <s v="A2140 Facilities Maintenance"/>
    <n v="172657.55000000002"/>
    <n v="1740.71"/>
    <n v="2185907.3325477941"/>
    <n v="76265"/>
    <n v="83431.909287041955"/>
    <n v="2185907.3325477941"/>
    <n v="76265"/>
    <n v="83431.909287041955"/>
    <n v="0"/>
    <m/>
    <n v="0"/>
    <n v="0"/>
    <n v="0"/>
    <n v="0"/>
    <n v="0"/>
    <n v="0"/>
    <s v="Pump repairs -  FLKO pump rehab , CP pump repairs/replacement Avg cost on CM per F/S is $22,297 mostly due to spar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952.6591072534957"/>
    <n v="6952.6591072534957"/>
    <n v="6952.6591072534957"/>
    <n v="6952.6591072534957"/>
    <n v="6952.6591072534957"/>
    <n v="6952.6591072534957"/>
    <n v="6952.6591072534957"/>
    <n v="6952.6591072534957"/>
    <n v="6952.6591072534957"/>
    <n v="6952.6591072534957"/>
    <n v="6952.6591072534957"/>
    <n v="6952.6591072534957"/>
    <n v="83431.909287041941"/>
    <n v="25029.572786112585"/>
  </r>
  <r>
    <s v="O.NG.PAE.UCF.FAC.724FC"/>
    <s v="PEA UMUECHEM F/S  CORRECTIVE MTC."/>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_UMUE_EL1_N03"/>
    <s v="P233 Facilities Maintenance"/>
    <s v="S7200 Services"/>
    <s v="A2140 Facilities Maintenance"/>
    <n v="9986.01"/>
    <n v="102861.12000000002"/>
    <n v="2000000"/>
    <n v="93810"/>
    <n v="100367.37704918033"/>
    <n v="2000000"/>
    <n v="93810"/>
    <n v="100367.37704918033"/>
    <n v="0"/>
    <m/>
    <n v="0"/>
    <n v="0"/>
    <n v="0"/>
    <n v="0"/>
    <n v="0"/>
    <n v="0"/>
    <s v="Provision of spare parts for repairs of gas engines, pumps drivers (cylinder head kit, V-belt , Nozzles, Turbo charge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363.9480874316941"/>
    <n v="8363.9480874316941"/>
    <n v="8363.9480874316941"/>
    <n v="8363.9480874316941"/>
    <n v="8363.9480874316941"/>
    <n v="8363.9480874316941"/>
    <n v="8363.9480874316941"/>
    <n v="8363.9480874316941"/>
    <n v="8363.9480874316941"/>
    <n v="8363.9480874316941"/>
    <n v="8363.9480874316941"/>
    <n v="8363.9480874316941"/>
    <n v="100367.37704918033"/>
    <n v="30110.213114754097"/>
  </r>
  <r>
    <s v="O.NG.PAE.UCF.FLO.724FC"/>
    <s v="PAE UMUECHEM F/S FLOWLINES CORR. MTC"/>
    <s v="O.NG.PEL.FAC.724FC"/>
    <s v="LAND AREA EAST (PEA) OIL FACILITIES CORREC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0.01"/>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DCF.FAC.724FC"/>
    <s v="PBE DIEBU CREEK F/S FACIL CORR. MTC"/>
    <s v="O.NG.PEL.FAC.724FC"/>
    <s v="LAND AREA EAST (PEA) OIL FACILITIES CORRECTIVE MAINTENANCE (PRODUCTION MAINTENANCE – OIL (ONSHORE))"/>
    <s v="IRETI OMOTOSO"/>
    <s v="PRODUCTION"/>
    <n v="413001"/>
    <n v="4130"/>
    <s v="OF-MTCE"/>
    <s v="BASE JV"/>
    <s v="PRODUCTION"/>
    <s v="PRODUCTION"/>
    <x v="2"/>
    <s v="Asset Management Integration Lead"/>
    <s v="ADEDIRAN, ADEWALE"/>
    <s v="EFE.IGWE@SHELL.COM"/>
    <x v="0"/>
    <s v="OPEX"/>
    <s v="NON SAL"/>
    <s v="N/A"/>
    <s v="N/A"/>
    <s v="N_DBUC_EL2_N03"/>
    <s v="P233 Facilities Maintenance"/>
    <s v="S7200 Services"/>
    <s v="A2140 Facilities Maintenance"/>
    <n v="4745.2600000000011"/>
    <n v="196719.22000000003"/>
    <n v="3185907.3325477941"/>
    <n v="82265"/>
    <n v="92710.597811632106"/>
    <n v="3185907.3325477941"/>
    <n v="82265"/>
    <n v="92710.597811632106"/>
    <n v="0"/>
    <m/>
    <n v="0"/>
    <n v="0"/>
    <n v="0"/>
    <n v="0"/>
    <n v="0"/>
    <n v="0"/>
    <s v="Pump repairs -  FLKO pump rehab , CP pump repairs/replaceme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725.8831509693418"/>
    <n v="7725.8831509693418"/>
    <n v="7725.8831509693418"/>
    <n v="7725.8831509693418"/>
    <n v="7725.8831509693418"/>
    <n v="7725.8831509693418"/>
    <n v="7725.8831509693418"/>
    <n v="7725.8831509693418"/>
    <n v="7725.8831509693418"/>
    <n v="7725.8831509693418"/>
    <n v="7725.8831509693418"/>
    <n v="7725.8831509693418"/>
    <n v="92710.597811632106"/>
    <n v="27813.179343489632"/>
  </r>
  <r>
    <s v="O.NG.PBE.NUF.FAC.724FC"/>
    <s v="PBE NUN RIVER F/S FACIL CORR. MTC"/>
    <s v="O.NG.PEL.FAC.724FC"/>
    <s v="LAND AREA EAST (PEA) OIL FACILITIES CORRECTIVE MAINTENANCE (PRODUCTION MAINTENANCE – OIL (ONSHORE))"/>
    <s v="IRETI OMOTOSO"/>
    <s v="PRODUCTION"/>
    <n v="413001"/>
    <n v="4130"/>
    <s v="OF-MTCE"/>
    <s v="BASE JV"/>
    <s v="PRODUCTION"/>
    <s v="PRODUCTION"/>
    <x v="2"/>
    <s v="Asset Management Integration Lead"/>
    <s v="ADEDIRAN, ADEWALE"/>
    <s v="EFE.IGWE@SHELL.COM"/>
    <x v="0"/>
    <s v="OPEX"/>
    <s v="NON SAL"/>
    <s v="N/A"/>
    <s v="N/A"/>
    <s v="N_NUNR_EL2_N03"/>
    <s v="P233 Facilities Maintenance"/>
    <s v="S7200 Services"/>
    <s v="A2140 Facilities Maintenance"/>
    <n v="132359.73999999993"/>
    <n v="217371.75"/>
    <n v="3185907.3325477941"/>
    <n v="82265"/>
    <n v="92710.597811632106"/>
    <n v="3185907.3325477941"/>
    <n v="82265"/>
    <n v="92710.597811632106"/>
    <n v="0"/>
    <m/>
    <n v="0"/>
    <n v="0"/>
    <n v="0"/>
    <n v="0"/>
    <n v="0"/>
    <n v="0"/>
    <s v="Pump repairs -  FLKO pump rehab , CP pump repairs/replacement Avg cost on CM per F/S is $22,297 mostly due to spar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725.8831509693418"/>
    <n v="7725.8831509693418"/>
    <n v="7725.8831509693418"/>
    <n v="7725.8831509693418"/>
    <n v="7725.8831509693418"/>
    <n v="7725.8831509693418"/>
    <n v="7725.8831509693418"/>
    <n v="7725.8831509693418"/>
    <n v="7725.8831509693418"/>
    <n v="7725.8831509693418"/>
    <n v="7725.8831509693418"/>
    <n v="7725.8831509693418"/>
    <n v="92710.597811632106"/>
    <n v="27813.179343489632"/>
  </r>
  <r>
    <s v="O.NG.PAE.A1F.FAC.724FP"/>
    <s v="PAE AGBADA 1 FAC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_AGBD_EL1_N01"/>
    <s v="P233 Facilities Maintenance"/>
    <s v="S7200 Services"/>
    <s v="A2140 Facilities Maintenance"/>
    <n v="169871.26000000004"/>
    <n v="184478.59"/>
    <n v="79725465.079999998"/>
    <n v="633666"/>
    <n v="895060.96747540985"/>
    <n v="79725465.079999998"/>
    <n v="333666"/>
    <n v="595060.96747540985"/>
    <n v="-300000"/>
    <m/>
    <n v="610615604.22808015"/>
    <n v="6096450.7899999935"/>
    <n v="8098469.1645182893"/>
    <n v="633013642.92069232"/>
    <n v="5635202.0227044849"/>
    <n v="7710656.5896575749"/>
    <s v="Deployment of shielded ignition system on pumps and generators at Agbada-1, Agbada-2 and Obigbo f/s. _x000a_Total of 10 units.     _x000a_Cost of Spare per unit _x000a_$32.03K (Spares coded in SAP.  Ref. PR: 10593330) + $1.60k (VAT) =   $33.63k_x000a_Subtotal = $33.63k x 10 = $336.3k_x000a_Service Cost per unit_x000a_N2,436,340 + 121,817 (VAT) = N2,558,157_x000a_SubTotal = N2,558,157 x 10 =  N25,581,570_x000a__x000a_GRAND TOTAL = F$ 420.17K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4588.413956284145"/>
    <n v="74588.413956284145"/>
    <n v="74588.413956284145"/>
    <n v="74588.413956284145"/>
    <n v="74588.413956284145"/>
    <n v="74588.413956284145"/>
    <n v="74588.413956284145"/>
    <n v="74588.413956284145"/>
    <n v="74588.413956284145"/>
    <n v="74588.413956284145"/>
    <n v="74588.413956284145"/>
    <n v="74588.413956284145"/>
    <n v="895060.96747540997"/>
    <n v="268518.29024262296"/>
  </r>
  <r>
    <s v="O.NG.PAE.A1F.FLO.724FP"/>
    <s v="PAE AGBADA 1 F/L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36551.119999999995"/>
    <n v="0"/>
    <n v="29280000"/>
    <n v="384000"/>
    <n v="480000"/>
    <n v="29280000"/>
    <n v="384000"/>
    <n v="480000"/>
    <n v="0"/>
    <m/>
    <n v="0"/>
    <n v="0"/>
    <n v="0"/>
    <n v="0"/>
    <n v="0"/>
    <n v="0"/>
    <s v="TOH of Crude oil Export Pump /driver @ Agbada 2 EP6; Ahia EP3; Obigbo EP7; Nkali EP2 &amp; Obele EP2 (G342 /D225)  @ $80K each  ie (N4,880,000 &amp; $64k ) per unit._x000a_ Total F$400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0000"/>
    <n v="40000"/>
    <n v="40000"/>
    <n v="40000"/>
    <n v="40000"/>
    <n v="40000"/>
    <n v="40000"/>
    <n v="40000"/>
    <n v="40000"/>
    <n v="40000"/>
    <n v="40000"/>
    <n v="40000"/>
    <n v="480000"/>
    <n v="144000"/>
  </r>
  <r>
    <s v="O.NG.PAE.A2F.FAC.724FP"/>
    <s v="PAE AGBADA 2 FAC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_AGBD_EL1_N01"/>
    <s v="P233 Facilities Maintenance"/>
    <s v="S7200 Services"/>
    <s v="A2140 Facilities Maintenance"/>
    <n v="271211.02"/>
    <n v="138736.16000000003"/>
    <n v="8051321.2600000007"/>
    <n v="253426"/>
    <n v="279823.77462295082"/>
    <n v="8051321.2600000007"/>
    <n v="253426"/>
    <n v="279823.77462295082"/>
    <n v="0"/>
    <m/>
    <n v="0"/>
    <n v="0"/>
    <n v="0"/>
    <n v="0"/>
    <n v="0"/>
    <n v="0"/>
    <s v="Statutory inspection of tackles and slings (6 month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318.6478852459"/>
    <n v="23318.6478852459"/>
    <n v="23318.6478852459"/>
    <n v="23318.6478852459"/>
    <n v="23318.6478852459"/>
    <n v="23318.6478852459"/>
    <n v="23318.6478852459"/>
    <n v="23318.6478852459"/>
    <n v="23318.6478852459"/>
    <n v="23318.6478852459"/>
    <n v="23318.6478852459"/>
    <n v="23318.6478852459"/>
    <n v="279823.77462295088"/>
    <n v="83947.132386885249"/>
  </r>
  <r>
    <s v="O.NG.PAE.A2F.FLO.724FP"/>
    <s v="PAE AGBADA 2 F/L PREV. MTC              "/>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67751.110000000015"/>
    <n v="70874.87000000001"/>
    <n v="3011336.3800000008"/>
    <n v="95549.54"/>
    <n v="105422.77403278688"/>
    <n v="3011336.3800000008"/>
    <n v="95549.54"/>
    <n v="105422.77403278688"/>
    <n v="0"/>
    <m/>
    <n v="0"/>
    <n v="0"/>
    <n v="0"/>
    <n v="0"/>
    <n v="0"/>
    <n v="0"/>
    <s v="Revamp of Amflow chemical injection unit at Agbada-2 and Umuechem f/s._x000a_Total of 2 units. _x000a_Cost of Spare per unit _x000a_$45,499.78 (Spares coded in SAP.  Ref. PR: 10514911) + 5% VAT  = $47,774.77_x000a_Subtotal = $47,774.77 x 2 = $95,549.54_x000a_Service Cost per unit_x000a_N1,433,969.7 + 5% VAT = N1,505,668.19_x000a_Subtotal = N1,505,668.19 x 2 = N3,011,336.37_x000a__x000a_GRAND TOTAL = F$ 105,423_x000a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785.2311693989068"/>
    <n v="8785.2311693989068"/>
    <n v="8785.2311693989068"/>
    <n v="8785.2311693989068"/>
    <n v="8785.2311693989068"/>
    <n v="8785.2311693989068"/>
    <n v="8785.2311693989068"/>
    <n v="8785.2311693989068"/>
    <n v="8785.2311693989068"/>
    <n v="8785.2311693989068"/>
    <n v="8785.2311693989068"/>
    <n v="8785.2311693989068"/>
    <n v="105422.77403278685"/>
    <n v="31626.832209836062"/>
  </r>
  <r>
    <s v="O.NG.PAE.ABF.FAC.724FP"/>
    <s v="PAE ADIBAWA F/S PREV. MTC"/>
    <s v="O.NG.PEL.FAC.724FP"/>
    <s v="LAND AREA EAST (PEA) OIL FACILITIES PREVENTIVE MAINTENANCE (PRODUCTION MAINTENANCE – OIL (ONSHORE))"/>
    <s v="IRETI OMOTOSO"/>
    <s v="PRODUCTION"/>
    <n v="413001"/>
    <n v="4130"/>
    <s v="OF-MTCE"/>
    <s v="BASE JV"/>
    <s v="PRODUCTION"/>
    <s v="PRODUCTION"/>
    <x v="2"/>
    <s v="Asset Management Integration Lead"/>
    <s v="ADEDIRAN, ADEWALE"/>
    <s v="EFE.IGWE@SHELL.COM"/>
    <x v="0"/>
    <s v="OPEX"/>
    <s v="NON SAL"/>
    <s v="N/A"/>
    <s v="N/A"/>
    <s v="N_ADIB_EL1_N02"/>
    <s v="P233 Facilities Maintenance"/>
    <s v="S7200 Services"/>
    <s v="A2140 Facilities Maintenance"/>
    <n v="37632.969999999994"/>
    <n v="154678.37"/>
    <n v="22836857.118080001"/>
    <n v="114511"/>
    <n v="189385.9413707541"/>
    <n v="22836857.118080001"/>
    <n v="64511"/>
    <n v="139385.9413707541"/>
    <n v="-50000"/>
    <m/>
    <n v="0"/>
    <n v="0"/>
    <n v="0"/>
    <n v="0"/>
    <n v="0"/>
    <n v="0"/>
    <s v="Yearly Flowline Piping Inspection (FIM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782.161780896175"/>
    <n v="15782.161780896175"/>
    <n v="15782.161780896175"/>
    <n v="15782.161780896175"/>
    <n v="15782.161780896175"/>
    <n v="15782.161780896175"/>
    <n v="15782.161780896175"/>
    <n v="15782.161780896175"/>
    <n v="15782.161780896175"/>
    <n v="15782.161780896175"/>
    <n v="15782.161780896175"/>
    <n v="15782.161780896175"/>
    <n v="189385.94137075415"/>
    <n v="56815.782411226224"/>
  </r>
  <r>
    <s v="O.NG.PAE.ABF.FLO.724FP"/>
    <s v="PAE ADIBAWA F/L PREV. MTC"/>
    <s v="O.NG.PEL.FAC.724FP"/>
    <s v="LAND AREA EAST (PEA) OIL FACILITIES PREVENTIVE MAINTENANCE (PRODUCTION MAINTENANCE – OIL (ONSHORE))"/>
    <s v="IRETI OMOTOSO"/>
    <s v="PRODUCTION"/>
    <n v="413001"/>
    <n v="4130"/>
    <s v="OF-MTCE"/>
    <s v="BASE JV"/>
    <s v="PRODUCTION"/>
    <s v="PRODUCTION"/>
    <x v="2"/>
    <s v="Asset Management Integration Lead"/>
    <s v="ADEDIRAN, ADEWALE"/>
    <s v="EFE.IGWE@SHELL.COM"/>
    <x v="0"/>
    <s v="OPEX"/>
    <s v="NON SAL"/>
    <s v="N/A"/>
    <s v="N/A"/>
    <s v="N/A"/>
    <s v="P233 Facilities Maintenance"/>
    <s v="S7200 Services"/>
    <s v="A2140 Facilities Maintenance"/>
    <n v="24524.659999999996"/>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HF.FAC.724FP"/>
    <s v="PAE AHIA F/S FACILITIES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_AHIA_EL2_N03"/>
    <s v="P233 Facilities Maintenance"/>
    <s v="S7200 Services"/>
    <s v="A2140 Facilities Maintenance"/>
    <n v="176523.08"/>
    <n v="100311.73"/>
    <n v="39488451.579999998"/>
    <n v="163239"/>
    <n v="292709.33304918034"/>
    <n v="39488451.579999998"/>
    <n v="163239"/>
    <n v="292709.33304918034"/>
    <n v="0"/>
    <m/>
    <n v="0"/>
    <n v="0"/>
    <n v="0"/>
    <n v="0"/>
    <n v="0"/>
    <n v="0"/>
    <s v="Yearly Flowline Piping Inspection (FIM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4392.444420765027"/>
    <n v="24392.444420765027"/>
    <n v="24392.444420765027"/>
    <n v="24392.444420765027"/>
    <n v="24392.444420765027"/>
    <n v="24392.444420765027"/>
    <n v="24392.444420765027"/>
    <n v="24392.444420765027"/>
    <n v="24392.444420765027"/>
    <n v="24392.444420765027"/>
    <n v="24392.444420765027"/>
    <n v="24392.444420765027"/>
    <n v="292709.33304918039"/>
    <n v="87812.799914754098"/>
  </r>
  <r>
    <s v="O.NG.PAE.EMF.FAC.724FP"/>
    <s v="PAE EGBEMA F/S FACILITIES PREV. MTC     "/>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36235.709999999992"/>
    <n v="7204.4900000000007"/>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EUF.FAC.724FP"/>
    <s v="PAE ETELEBOU F/S FACILITIES PREV. MTC"/>
    <s v="O.NG.PEL.FAC.724FP"/>
    <s v="LAND AREA EAST (PEA) OIL FACILITIES PREVENTIVE MAINTENANCE (PRODUCTION MAINTENANCE – OIL (ONSHORE))"/>
    <s v="IRETI OMOTOSO"/>
    <s v="PRODUCTION"/>
    <n v="413001"/>
    <n v="4130"/>
    <s v="OF-MTCE"/>
    <s v="BASE JV"/>
    <s v="PRODUCTION"/>
    <s v="PRODUCTION"/>
    <x v="2"/>
    <s v="Asset Management Integration Lead"/>
    <s v="ADEDIRAN, ADEWALE"/>
    <s v="EFE.IGWE@SHELL.COM"/>
    <x v="0"/>
    <s v="OPEX"/>
    <s v="NON SAL"/>
    <s v="N/A"/>
    <s v="N/A"/>
    <s v="N_ETEL_EL2_N01"/>
    <s v="P233 Facilities Maintenance"/>
    <s v="S7200 Services"/>
    <s v="A2140 Facilities Maintenance"/>
    <n v="121071.33000000002"/>
    <n v="112819.02"/>
    <n v="14328063.039999999"/>
    <n v="92713"/>
    <n v="139690.25586885246"/>
    <n v="14328063.039999999"/>
    <n v="92713"/>
    <n v="139690.25586885246"/>
    <n v="0"/>
    <m/>
    <n v="0"/>
    <n v="0"/>
    <n v="0"/>
    <n v="0"/>
    <n v="0"/>
    <n v="0"/>
    <s v="Generator TOH spares ,  Etel G3306; Adibawa G3306; Nun River G3306 &amp; D3304,; Gbaran EPF 2 units @ $90K each ie (N5,490,000 &amp; $72K) per unit . _x000a_ Total F$540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640.854655737705"/>
    <n v="11640.854655737705"/>
    <n v="11640.854655737705"/>
    <n v="11640.854655737705"/>
    <n v="11640.854655737705"/>
    <n v="11640.854655737705"/>
    <n v="11640.854655737705"/>
    <n v="11640.854655737705"/>
    <n v="11640.854655737705"/>
    <n v="11640.854655737705"/>
    <n v="11640.854655737705"/>
    <n v="11640.854655737705"/>
    <n v="139690.25586885243"/>
    <n v="41907.076760655735"/>
  </r>
  <r>
    <s v="O.NG.PAE.EUF.FLO.724FP"/>
    <s v="PAE ETELEBOU F/S FLOWLINES PREV. MTC"/>
    <s v="O.NG.PEL.FAC.724FP"/>
    <s v="LAND AREA EAST (PEA) OIL FACILITIES PREVENTIVE MAINTENANCE (PRODUCTION MAINTENANCE – OIL (ONSHORE))"/>
    <s v="IRETI OMOTOSO"/>
    <s v="PRODUCTION"/>
    <n v="413001"/>
    <n v="4130"/>
    <s v="OF-MTCE"/>
    <s v="BASE JV"/>
    <s v="PRODUCTION"/>
    <s v="PRODUCTION"/>
    <x v="2"/>
    <s v="Asset Management Integration Lead"/>
    <s v="ADEDIRAN, ADEWALE"/>
    <s v="EFE.IGWE@SHELL.COM"/>
    <x v="0"/>
    <s v="OPEX"/>
    <s v="NON SAL"/>
    <s v="N/A"/>
    <s v="N/A"/>
    <s v="N/A"/>
    <s v="P233 Facilities Maintenance"/>
    <s v="S7200 Services"/>
    <s v="A2140 Facilities Maintenance"/>
    <n v="0.02"/>
    <n v="28808.75"/>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GBF.FAC.724FP"/>
    <s v="GBARAN F/S FAC PREV MTC"/>
    <s v="O.NG.PEL.FAC.724FP"/>
    <s v="LAND AREA EAST (PEA) OIL FACILITIES PREVENTIVE MAINTENANCE (PRODUCTION MAINTENANCE – OIL (ONSHORE))"/>
    <s v="IRETI OMOTOSO"/>
    <s v="PRODUCTION"/>
    <n v="413001"/>
    <n v="4130"/>
    <s v="OF-MTCE"/>
    <s v="BASE JV"/>
    <s v="PRODUCTION"/>
    <s v="PRODUCTION"/>
    <x v="2"/>
    <s v="Asset Management Integration Lead"/>
    <s v="ADEDIRAN, ADEWALE"/>
    <s v="EFE.IGWE@SHELL.COM"/>
    <x v="0"/>
    <s v="OPEX"/>
    <s v="NON SAL"/>
    <s v="N/A"/>
    <s v="N/A"/>
    <s v="N_GBAR_EL2_G01"/>
    <s v="P233 Facilities Maintenance"/>
    <s v="S7200 Services"/>
    <s v="A2110 Production Operations"/>
    <n v="346809.09000000014"/>
    <n v="1140316.1800000002"/>
    <n v="148374524.44999999"/>
    <n v="1531069.45"/>
    <n v="2017543.3006557375"/>
    <n v="148374524.44999999"/>
    <n v="456069.44999999995"/>
    <n v="942543.30065573764"/>
    <n v="-1075000"/>
    <m/>
    <n v="0"/>
    <n v="0"/>
    <n v="0"/>
    <n v="0"/>
    <n v="0"/>
    <n v="0"/>
    <s v="Gbaran Ubie Maintenance Support Servic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8128.60838797811"/>
    <n v="168128.60838797811"/>
    <n v="168128.60838797811"/>
    <n v="168128.60838797811"/>
    <n v="168128.60838797811"/>
    <n v="168128.60838797811"/>
    <n v="168128.60838797811"/>
    <n v="168128.60838797811"/>
    <n v="168128.60838797811"/>
    <n v="168128.60838797811"/>
    <n v="168128.60838797811"/>
    <n v="168128.60838797811"/>
    <n v="2017543.3006557368"/>
    <n v="605262.99019672128"/>
  </r>
  <r>
    <s v="O.NG.PAE.I1F.FAC.724FP"/>
    <s v="PAE IMO RIVER 1 F/S FACILITIES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_IMOR_EL1_N01"/>
    <s v="P233 Facilities Maintenance"/>
    <s v="S7200 Services"/>
    <s v="A2140 Facilities Maintenance"/>
    <n v="317448.39"/>
    <n v="145291.90000000002"/>
    <n v="26420008"/>
    <n v="417245.5"/>
    <n v="503868.47704918031"/>
    <n v="26420008"/>
    <n v="117245.5"/>
    <n v="203868.47704918031"/>
    <n v="-300000"/>
    <m/>
    <n v="0"/>
    <n v="0"/>
    <n v="0"/>
    <n v="0"/>
    <n v="0"/>
    <n v="0"/>
    <s v="Imo Solar 4k Turbine Inspection_x000a_2FSR  for 7 days @ F$2,442 each per day =F$34,188 (NG01010158)_x000a_Solar 4k Turbine Spares @F$30,000 &amp; Other Logistics F$ 10,000_x000a_Purchase of F/Gas Injectors one set (21pc) F$3,859.61_x000a_AGG specialist support and hands-on workshop :$66,315"/>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1989.039754098354"/>
    <n v="41989.039754098354"/>
    <n v="41989.039754098354"/>
    <n v="41989.039754098354"/>
    <n v="41989.039754098354"/>
    <n v="41989.039754098354"/>
    <n v="41989.039754098354"/>
    <n v="41989.039754098354"/>
    <n v="41989.039754098354"/>
    <n v="41989.039754098354"/>
    <n v="41989.039754098354"/>
    <n v="41989.039754098354"/>
    <n v="503868.47704918013"/>
    <n v="151160.54311475408"/>
  </r>
  <r>
    <s v="O.NG.PAE.I1F.FLO.724FP"/>
    <s v="PAE IMO RIVER 1 F/S FLOWLINES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20853.97"/>
    <n v="24144.260000000002"/>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2F.FAC.724FP"/>
    <s v="PAE IMO RIVER 2 F/S FACILITIES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_IMOR_EL1_N01"/>
    <s v="P233 Facilities Maintenance"/>
    <s v="S7200 Services"/>
    <s v="A2140 Facilities Maintenance"/>
    <n v="229230.99000000005"/>
    <n v="311502.21999999997"/>
    <n v="1809250"/>
    <n v="46240.5"/>
    <n v="52172.467213114753"/>
    <n v="1809250"/>
    <n v="46240.5"/>
    <n v="52172.467213114753"/>
    <n v="0"/>
    <m/>
    <n v="0"/>
    <n v="0"/>
    <n v="0"/>
    <n v="0"/>
    <n v="0"/>
    <n v="0"/>
    <s v="Statutory inspection of tackles and slings (6 month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347.7056010928954"/>
    <n v="4347.7056010928954"/>
    <n v="4347.7056010928954"/>
    <n v="4347.7056010928954"/>
    <n v="4347.7056010928954"/>
    <n v="4347.7056010928954"/>
    <n v="4347.7056010928954"/>
    <n v="4347.7056010928954"/>
    <n v="4347.7056010928954"/>
    <n v="4347.7056010928954"/>
    <n v="4347.7056010928954"/>
    <n v="4347.7056010928954"/>
    <n v="52172.467213114731"/>
    <n v="15651.740163934424"/>
  </r>
  <r>
    <s v="O.NG.PAE.I3F.FAC.724FP"/>
    <s v="PAE IMO RIVER 3 F/S FACILITIES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_IMOR_EL1_N01"/>
    <s v="P233 Facilities Maintenance"/>
    <s v="S7200 Services"/>
    <s v="A2140 Facilities Maintenance"/>
    <n v="203965.17"/>
    <n v="74150.14"/>
    <n v="0"/>
    <n v="0"/>
    <n v="0"/>
    <m/>
    <m/>
    <n v="0"/>
    <n v="0"/>
    <m/>
    <n v="0"/>
    <n v="0"/>
    <n v="0"/>
    <n v="0"/>
    <n v="0"/>
    <n v="0"/>
    <s v="STATUTORY INSPECTION OF TACKLES AND SLINGS (6 MONTHLY).PUMPS MAINTENANCE (CP PUMPS, SUMO PUMP, CHEMICAL INJECTION PUMP, FIRE WATER PUMPS).MAINTENANCE OF CRUDE EXPORT PUMPS (2 NOS) &amp; DRIVERS (SPARES).INSTRUMENTS AND CONTROL SYSTEM MAINTENANCE.FIRE EXTINGUISHERS MAINTENANCE (6 MONTHLY).ELECTRICAL SYSTEM MAINTENANCE (EARTHING AND LIGHTING INSPECTION, CATHODIC PREVENTION ETC).CONDITION MONITORING OF ROTATING EQUIPMENT (1M VIBRATION SURVEY, OIL SAMPLING, 3M PUMP EFFICIENCY TEST, 6M ENGINE COMPRESSION TEST).CHECK ON FIRE AND GAS DETECTION SYSTEM (6 MONTHLY)UPS AND BATTERY SUPPLY SYSTEMS 1 - 4 PREVENTIVE MAINTENANCE/CHECKS.SERVICE OF CORROSION PROBES &amp; COUPON AND ANALYSIS OF CORROSION PRODUCT IN GBARAN UBIE..PROVISION OF WORKSHOP SERVICES FOR GBARAN UBIE.PROVISION OF SPECIALIZED MAINTENANCE SUPPORT FOR EGGS2 FISCAL GAS METERING SYSTEM.PROVISION OF SCHEDULING SUPPORT SERVICES FOR GBARAN UBIE.PROVISION OF MECHANICAL INTERVENTION SUPPORT SERVICES FOR GBARAN UBIE ASSETS..PROVISION OF FIELD MECHANICAL SERVICE FOR GBARAN UBIE REMOTE FACILITIES. .PM ON OIL EXPORT  PUMPS (SULZER PUMPS).PM ON LIGAMENT VALVES AT CPF &amp; REMOTE MANIFOLD.PM ON CRANE (E.G DAVIT CRANE)&amp; GANTRIES SYSTEM CPF AND REMOTE MANIFOLDS.OEM SUPPORT SERVICES/SPARES FOR AG INSTRUMENT -FIRE&amp;GAS SYSTEM HIMA, PROCESS CONTROL SYSTEM- DELTA-V TRANSMITTERS.GBARAN UBIE SUPPORT SERVICES .FIELD MAINTENANCE CONTRACT FOR HV/LV ELECTRIC MOTOR IN GBARAN UBIE..FIELD INSTRUMENTATION MAINTENANCE SERVICES FOR GBARAN UBIE CPF..FIELD ELECTRICAL LIGHTING MAINTENANCE SERVICE FOR GBARAN UBIE CENTRAL PROCESSING FACILITY INTERIOR.FIELD ELECTRICAL LIGHTING MAINTENANCE SERVICE FOR GBARAN UBIE CENTRAL PROCESSING FACILITY EXTERIOR..FIELD ELECTRICAL LIGHTING MAINTENANCE SERVICE FOR  9 (NINE) GBARAN UBIE REMOTE MANIFOLD FACILITY..CONDENSATE RETURN PUMP PM MAINTENANCE-QUARTERLY PUMP MAINTENANCE.CIVIL MAINTENANCE SERVICE GBARAN UBIE REMOTE MANIFOLD UNITS.CIVIL MAINTENANCE SERVICE GBARAN UBIE CENTRAL PROCESSING FACILITY.CIVIL MAINTENANCE SERVICE FOR GBARAN EPFYEARLY FLOWLINE PIPING INSPECTION (FIMS) .VALVES GREASING AND SERVICING .VALVE LEAK TEST ON INLET MANIFOLDS .STATUTORY INSPECTION OF SHACKLES AND SLINGS (6 MONTHLY).PUMPS MAINTENANCE (CP PUMPS, SUMO PUMP, CHEMICAL INJECTION PUMP, FIRE WATER PUMPS) .PROVISION OF QA/QC PERSONNEL FOR KOLO CREEK DISTRICT (2 MECHANICAL,INSTRUMENT, ELECTRICAL SUPPORT AND 2 HSE SUPPORT).PROVISION OF MAINTENANCE TECHNICAL SUPPORT SERVICES FOR KOLO CREEK DISTRICT OIL FACILITIES (ADIBAWA,.PM ON FIRE AND GAS DETECTION SYSTEM (6 MONTHLY).MAINTENANCE OF  DIESEL AND GAS GENSETS (SPARES) .MAINTENANCE CRUDE EXPORT PUMPS (3 NOS) &amp; DRIVERS (SPARES).KOLO CREEK DISTRICT FIELD INSTRUMENT MAINTENANCE SERVICES.KOLO CREEK DISTRICT  FIELD MECHANICAL MAINTENANCE SERVICES.INSTRUMENTS AND CONTROL SYSTEM MAINTENANCE (ESD, CHEMICAL INJ SYS, METERING SYSTEM , PROCESS VESSLS).INSTRUMENT AIR COMPRESSOR MAINTENANCE/ SERVICING .FLARE STACK INSPECTION (1 YEARLY).FLARE METER SERVICING, CALIBRATION AND PROVING-USM (1 NO) DIAGONISTIC CHECKS .FIRE EXTINGUISHERS MAINTENANCE (6 MONTHLY).ELECTRICAL SYSTEM MAINTENANCE (EARTHING AND LIGHTING INSPECTION, CATHODIC PREVENTION ETC).CRUDE EXPORT METERS SERVICING AND PROVING (PD METERS ) ( 6 MONTHLY).CONDITION MONITORING OF ROTATING EQUIPMENT (1M VIBRATION SURVEY, OIL SAMPLING, 3M PUMP EFFICIENCY TEST, 6M ENGINE COMPRESSION TEST).CIVIL MAINTENANCE SERVICE KOLO CREEK AND ETELEBOU HYDROCARBON FACILITIES.CALIBRATION OF PRESSURE GUAGES AND INSTRUMENTS (6 MONTHLY).6 MONTHLY BUNDWALL INTEGRITY INSPEC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3F.FLO.724FP"/>
    <s v="PAE IMO RIVER 3 F/S FLOWLINES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0.02"/>
    <n v="31740.22"/>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SF.FAC.724FP"/>
    <s v="PAE ISIMIRI F/S FACILITIES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56303.13"/>
    <n v="2432.1400000000012"/>
    <n v="20508448"/>
    <n v="280280"/>
    <n v="347520.8131147541"/>
    <n v="20508448"/>
    <n v="130280"/>
    <n v="197520.8131147541"/>
    <n v="-150000"/>
    <m/>
    <n v="0"/>
    <n v="0"/>
    <n v="0"/>
    <n v="0"/>
    <n v="0"/>
    <n v="0"/>
    <s v="REHABILITATION OF PERIMETER / FACILITY LIGHTS 4 UNITS  @ OBIGBO NAG / AGG , IMOR AGG, AGBADA AGG,  CEAG FITTINGS / ABACUS LIGHTS.   _x000a__x000a_20 FITTINGS PER FACILITY  @ F$ 1500 EACH  = F$ 30,000, _x000a__x000a_SERVICES &amp; FTO N3,125.000 EACH = N12,500,000._x000a_TOTAL F$ 160,984 + 5% VAT = F$ 169,033  ( REF PR 10597922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960.06775956284"/>
    <n v="28960.06775956284"/>
    <n v="28960.06775956284"/>
    <n v="28960.06775956284"/>
    <n v="28960.06775956284"/>
    <n v="28960.06775956284"/>
    <n v="28960.06775956284"/>
    <n v="28960.06775956284"/>
    <n v="28960.06775956284"/>
    <n v="28960.06775956284"/>
    <n v="28960.06775956284"/>
    <n v="28960.06775956284"/>
    <n v="347520.81311475416"/>
    <n v="104256.24393442622"/>
  </r>
  <r>
    <s v="O.NG.PAE.ISF.FLO.724FP"/>
    <s v="PAE ISIMIRI F/S FLOWLINES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6539.93"/>
    <n v="6968.75"/>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KCF.FAC.724FP"/>
    <s v="PAE KOLO CREEK F/S FACILITIES PREV. MTC"/>
    <s v="O.NG.PEL.FAC.724FP"/>
    <s v="LAND AREA EAST (PEA) OIL FACILITIES PREVENTIVE MAINTENANCE (PRODUCTION MAINTENANCE – OIL (ONSHORE))"/>
    <s v="IRETI OMOTOSO"/>
    <s v="PRODUCTION"/>
    <n v="413001"/>
    <n v="4130"/>
    <s v="OF-MTCE"/>
    <s v="BASE JV"/>
    <s v="PRODUCTION"/>
    <s v="PRODUCTION"/>
    <x v="2"/>
    <s v="Asset Management Integration Lead"/>
    <s v="ADEDIRAN, ADEWALE"/>
    <s v="EFE.IGWE@SHELL.COM"/>
    <x v="0"/>
    <s v="OPEX"/>
    <s v="NON SAL"/>
    <s v="N/A"/>
    <s v="N/A"/>
    <s v="N_KOCR_EL2_G01"/>
    <s v="P233 Facilities Maintenance"/>
    <s v="S7200 Services"/>
    <s v="A2140 Facilities Maintenance"/>
    <n v="83646.91"/>
    <n v="250182.28"/>
    <n v="34212069"/>
    <n v="107661"/>
    <n v="219831.71803278688"/>
    <n v="34212069"/>
    <n v="57661"/>
    <n v="169831.71803278688"/>
    <n v="-50000"/>
    <m/>
    <n v="0"/>
    <n v="0"/>
    <n v="0"/>
    <n v="0"/>
    <n v="0"/>
    <n v="0"/>
    <s v="Kolo Creek District  Field Mechanical Maintenance Serv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319.309836065571"/>
    <n v="18319.309836065571"/>
    <n v="18319.309836065571"/>
    <n v="18319.309836065571"/>
    <n v="18319.309836065571"/>
    <n v="18319.309836065571"/>
    <n v="18319.309836065571"/>
    <n v="18319.309836065571"/>
    <n v="18319.309836065571"/>
    <n v="18319.309836065571"/>
    <n v="18319.309836065571"/>
    <n v="18319.309836065571"/>
    <n v="219831.71803278686"/>
    <n v="65949.515409836065"/>
  </r>
  <r>
    <s v="O.NG.PAE.KCF.FLO.724FP"/>
    <s v="PAE KOLO CREEK F/S FLOWLINES PREV. MTC"/>
    <s v="O.NG.PEL.FAC.724FP"/>
    <s v="LAND AREA EAST (PEA) OIL FACILITIES PREVENTIVE MAINTENANCE (PRODUCTION MAINTENANCE – OIL (ONSHORE))"/>
    <s v="IRETI OMOTOSO"/>
    <s v="PRODUCTION"/>
    <n v="413001"/>
    <n v="4130"/>
    <s v="OF-MTCE"/>
    <s v="BASE JV"/>
    <s v="PRODUCTION"/>
    <s v="PRODUCTION"/>
    <x v="2"/>
    <s v="Asset Management Integration Lead"/>
    <s v="ADEDIRAN, ADEWALE"/>
    <s v="EFE.IGWE@SHELL.COM"/>
    <x v="0"/>
    <s v="OPEX"/>
    <s v="NON SAL"/>
    <s v="N/A"/>
    <s v="N/A"/>
    <s v="N/A"/>
    <s v="P233 Facilities Maintenance"/>
    <s v="S7200 Services"/>
    <s v="A2140 Facilities Maintenance"/>
    <n v="0.02"/>
    <n v="0"/>
    <n v="19293750.000000004"/>
    <n v="92700"/>
    <n v="155958.19672131148"/>
    <n v="19293750.000000004"/>
    <n v="92700"/>
    <n v="155958.19672131148"/>
    <n v="0"/>
    <m/>
    <n v="0"/>
    <n v="0"/>
    <n v="0"/>
    <n v="0"/>
    <n v="0"/>
    <n v="0"/>
    <s v="Revamp of Amflow chemical injection unit at Kolocreek f/s._x000a_Total of 1 unit. _x000a_Cost of Spare per unit _x000a_$45,499.78 (Spares coded in SAP.  Ref. PR: 10514911) + 5% VAT  = $47,774.77_x000a_Service Cost per unit_x000a_N1,433,969.7 + 5% VAT = N1,505,668.19_x000a__x000a_GRAND TOTAL = F$ 52,711_x000a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996.516393442624"/>
    <n v="12996.516393442624"/>
    <n v="12996.516393442624"/>
    <n v="12996.516393442624"/>
    <n v="12996.516393442624"/>
    <n v="12996.516393442624"/>
    <n v="12996.516393442624"/>
    <n v="12996.516393442624"/>
    <n v="12996.516393442624"/>
    <n v="12996.516393442624"/>
    <n v="12996.516393442624"/>
    <n v="12996.516393442624"/>
    <n v="155958.19672131148"/>
    <n v="46787.459016393441"/>
  </r>
  <r>
    <s v="O.NG.PAE.NKF.FAC.724FP"/>
    <s v="PAE NKALI F/S FACILITIES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_NKAL_EL1_N01"/>
    <s v="P233 Facilities Maintenance"/>
    <s v="S7200 Services"/>
    <s v="A2140 Facilities Maintenance"/>
    <n v="138057.13"/>
    <n v="28289.639999999989"/>
    <n v="8072095.9999999991"/>
    <n v="162455"/>
    <n v="188920.88852459018"/>
    <n v="8072095.9999999991"/>
    <n v="162455"/>
    <n v="188920.88852459018"/>
    <n v="0"/>
    <m/>
    <n v="0"/>
    <n v="0"/>
    <n v="0"/>
    <n v="0"/>
    <n v="0"/>
    <n v="0"/>
    <s v="Statutory inspection of tackles and slings (6 month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743.407377049181"/>
    <n v="15743.407377049181"/>
    <n v="15743.407377049181"/>
    <n v="15743.407377049181"/>
    <n v="15743.407377049181"/>
    <n v="15743.407377049181"/>
    <n v="15743.407377049181"/>
    <n v="15743.407377049181"/>
    <n v="15743.407377049181"/>
    <n v="15743.407377049181"/>
    <n v="15743.407377049181"/>
    <n v="15743.407377049181"/>
    <n v="188920.88852459018"/>
    <n v="56676.26655737705"/>
  </r>
  <r>
    <s v="O.NG.PAE.NKF.FLO.724FP"/>
    <s v="PAE NKALI F/S FLOWLINES PREV. MTC       "/>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12262.3"/>
    <n v="7056.77"/>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GF.FAC.724FP"/>
    <s v="PAE OBIGBO F/S FACILITIES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_OBGN_EL1_G01"/>
    <s v="P233 Facilities Maintenance"/>
    <s v="S7200 Services"/>
    <s v="A2140 Facilities Maintenance"/>
    <n v="197410.42"/>
    <n v="59539.040000000008"/>
    <n v="13330356"/>
    <n v="346994"/>
    <n v="390700.08524590166"/>
    <n v="13330356"/>
    <n v="346994"/>
    <n v="390700.08524590166"/>
    <n v="0"/>
    <m/>
    <n v="0"/>
    <n v="0"/>
    <n v="0"/>
    <n v="0"/>
    <n v="0"/>
    <n v="0"/>
    <s v="PMs on fire and gas detection system (6 month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2558.340437158469"/>
    <n v="32558.340437158469"/>
    <n v="32558.340437158469"/>
    <n v="32558.340437158469"/>
    <n v="32558.340437158469"/>
    <n v="32558.340437158469"/>
    <n v="32558.340437158469"/>
    <n v="32558.340437158469"/>
    <n v="32558.340437158469"/>
    <n v="32558.340437158469"/>
    <n v="32558.340437158469"/>
    <n v="32558.340437158469"/>
    <n v="390700.08524590166"/>
    <n v="117210.0255737705"/>
  </r>
  <r>
    <s v="O.NG.PAE.OGF.FLO.724FP"/>
    <s v="PAE OBIGBO F/S FLOWLINES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18238.759999999995"/>
    <n v="46358.829999999994"/>
    <n v="20816250"/>
    <n v="219219"/>
    <n v="287469"/>
    <n v="20816250"/>
    <n v="219219"/>
    <n v="287469"/>
    <n v="0"/>
    <m/>
    <n v="0"/>
    <n v="0"/>
    <n v="0"/>
    <n v="0"/>
    <n v="0"/>
    <n v="0"/>
    <s v="_x000a_Installation of Murphy TTD-T Crude oil pumpset controls on G342 at Agbada-1, Agbada-2 and Obigbo f/s._x000a_Total of 10 units. _x000a_Cost of Spare per unit _x000a_$20,878 (Spares coded in SAP) + 5% VAT  = $21,921.9_x000a_Subtotal = $21,921.9 x 10 = $219,219_x000a_Service Cost per unit_x000a_N1,982,500 + 5% VAT = N2,081,625_x000a_Subtotal = N2,081,625 x 10 = N20,816,250_x000a__x000a_GRAND TOTAL = F$ 287,469_x000a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955.75"/>
    <n v="23955.75"/>
    <n v="23955.75"/>
    <n v="23955.75"/>
    <n v="23955.75"/>
    <n v="23955.75"/>
    <n v="23955.75"/>
    <n v="23955.75"/>
    <n v="23955.75"/>
    <n v="23955.75"/>
    <n v="23955.75"/>
    <n v="23955.75"/>
    <n v="287469"/>
    <n v="86240.7"/>
  </r>
  <r>
    <s v="O.NG.PAE.OGI.FAC.724FP"/>
    <s v="PAE OBIGBO WIP FACILITIES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_OBGN_EL1_G01"/>
    <s v="P233 Facilities Maintenance"/>
    <s v="S7200 Services"/>
    <s v="A2140 Facilities Maintenance"/>
    <n v="18520.160000000003"/>
    <n v="9536.23"/>
    <n v="1520000.0000000002"/>
    <n v="45850"/>
    <n v="50833.606557377047"/>
    <n v="1520000.0000000002"/>
    <n v="45850"/>
    <n v="50833.606557377047"/>
    <n v="0"/>
    <m/>
    <n v="0"/>
    <n v="0"/>
    <n v="0"/>
    <n v="0"/>
    <n v="0"/>
    <n v="0"/>
    <s v="Check on fire and gas detection system (6 month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236.1338797814205"/>
    <n v="4236.1338797814205"/>
    <n v="4236.1338797814205"/>
    <n v="4236.1338797814205"/>
    <n v="4236.1338797814205"/>
    <n v="4236.1338797814205"/>
    <n v="4236.1338797814205"/>
    <n v="4236.1338797814205"/>
    <n v="4236.1338797814205"/>
    <n v="4236.1338797814205"/>
    <n v="4236.1338797814205"/>
    <n v="4236.1338797814205"/>
    <n v="50833.606557377061"/>
    <n v="15250.081967213113"/>
  </r>
  <r>
    <s v="O.NG.PAE.OLF.FAC.724FP"/>
    <s v="PAE OBELE F/S FACILITIES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47968.200000000019"/>
    <n v="30419.78"/>
    <n v="3780767"/>
    <n v="173228"/>
    <n v="185623.95737704917"/>
    <n v="3780767"/>
    <n v="173228"/>
    <n v="185623.95737704917"/>
    <n v="0"/>
    <m/>
    <n v="0"/>
    <n v="0"/>
    <n v="0"/>
    <n v="0"/>
    <n v="0"/>
    <n v="0"/>
    <s v="Statutory inspection of tackles and slings (6 month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468.663114754097"/>
    <n v="15468.663114754097"/>
    <n v="15468.663114754097"/>
    <n v="15468.663114754097"/>
    <n v="15468.663114754097"/>
    <n v="15468.663114754097"/>
    <n v="15468.663114754097"/>
    <n v="15468.663114754097"/>
    <n v="15468.663114754097"/>
    <n v="15468.663114754097"/>
    <n v="15468.663114754097"/>
    <n v="15468.663114754097"/>
    <n v="185623.95737704923"/>
    <n v="55687.187213114747"/>
  </r>
  <r>
    <s v="O.NG.PAE.OUC.FAC.724FP"/>
    <s v="PAE OGUTA C/S FACILITIES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9062.18"/>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UF.FAC.724FP"/>
    <s v="PAE OGUTA F/S FACILITIES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_OGUT_ENV_N01"/>
    <s v="P233 Facilities Maintenance"/>
    <s v="S7200 Services"/>
    <s v="A2140 Facilities Maintenance"/>
    <n v="229865.69999999998"/>
    <n v="156439.96999999997"/>
    <n v="33996805.439999998"/>
    <n v="248585.8"/>
    <n v="360050.73586885247"/>
    <n v="33996805.439999998"/>
    <n v="248585.8"/>
    <n v="360050.73586885247"/>
    <n v="0"/>
    <m/>
    <n v="0"/>
    <n v="0"/>
    <n v="0"/>
    <n v="0"/>
    <n v="0"/>
    <n v="0"/>
    <s v="Robertshaw panel overhaul at Ahia, Oguta, Rumuekpe and Obele fs._x000a_Total of 4 units. _x000a_Cost of Spare per unit _x000a_$26,473 (Spares coded in SAP.  Ref. PR: 10591508) + 5% VAT  = $27,796.7_x000a_Subtotal = $27,796.7 x 4 = $111,187_x000a_Service Cost per unit_x000a_N1,353,285 + 5% VAT = N1,420,949.25_x000a_Subtotal = N1,420,949.25 x 4 = N5,683,797_x000a__x000a_GRAND TOTAL = F$ 129,822_x000a__x000a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004.227989071038"/>
    <n v="30004.227989071038"/>
    <n v="30004.227989071038"/>
    <n v="30004.227989071038"/>
    <n v="30004.227989071038"/>
    <n v="30004.227989071038"/>
    <n v="30004.227989071038"/>
    <n v="30004.227989071038"/>
    <n v="30004.227989071038"/>
    <n v="30004.227989071038"/>
    <n v="30004.227989071038"/>
    <n v="30004.227989071038"/>
    <n v="360050.73586885253"/>
    <n v="108015.22076065573"/>
  </r>
  <r>
    <s v="O.NG.PAE.RKF.FAC.724FP"/>
    <s v="PAE RUMEKPE F/S FACILITIES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_AHIA_EL2_N03"/>
    <s v="P233 Facilities Maintenance"/>
    <s v="S7200 Services"/>
    <s v="A2140 Facilities Maintenance"/>
    <n v="179269.47000000009"/>
    <n v="20457.339999999993"/>
    <n v="43253029.799999997"/>
    <n v="183673"/>
    <n v="325486.21245901636"/>
    <n v="43253029.799999997"/>
    <n v="183673"/>
    <n v="325486.21245901636"/>
    <n v="0"/>
    <m/>
    <n v="0"/>
    <n v="0"/>
    <n v="0"/>
    <n v="0"/>
    <n v="0"/>
    <n v="0"/>
    <s v=" REHABILITATION  OF HOLEC  SWITCH GEAR  @ RUMUEKPE FLOW STATION,  NKALI FS &amp; ISIMIRI FS,REPLACEMENT OF INSTRUMENT UNITS, ELECTRICAL BUS BARS / ISOLATORS ,                                      SWITCH GEARS &amp;  BREAKERS_x000a__x000a_ REFURBISHMENT  OF  ONE UNIT @ F$15,000, each,= F$ 45,000_x000a_ DECOMMISSIONING, INSTALLATION / COMMISSIONING /FTO @ N3,250,000 each, = N 9,750,000 _x000a_TOTAL F$ 76,967 + 5 % VAT = F$ 80815.35"/>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123.851038251363"/>
    <n v="27123.851038251363"/>
    <n v="27123.851038251363"/>
    <n v="27123.851038251363"/>
    <n v="27123.851038251363"/>
    <n v="27123.851038251363"/>
    <n v="27123.851038251363"/>
    <n v="27123.851038251363"/>
    <n v="27123.851038251363"/>
    <n v="27123.851038251363"/>
    <n v="27123.851038251363"/>
    <n v="27123.851038251363"/>
    <n v="325486.21245901636"/>
    <n v="97645.863737704902"/>
  </r>
  <r>
    <s v="O.NG.PAE.SUU.RDS.724FP"/>
    <s v="PAE.SUPPORT ROADS PREV. MTC             "/>
    <s v="O.NG.PEL.FAC.724FP"/>
    <s v="LAND AREA EAST (PEA) OIL FACILITIES PREVENTIVE MAINTENANCE (PRODUCTION MAINTENANCE – OIL (ONSHORE))"/>
    <s v="IRETI OMOTOSO"/>
    <s v="PRODUCTION"/>
    <n v="413001"/>
    <n v="4130"/>
    <s v="OF-MTCE"/>
    <s v="BASE JV"/>
    <s v="PRODUCTION"/>
    <s v="PRODUCTION"/>
    <x v="2"/>
    <s v="Asset Management Integration Lead"/>
    <s v="ADEDIRAN, ADEWALE"/>
    <s v="EFE.IGWE@SHELL.COM"/>
    <x v="0"/>
    <s v="OPEX"/>
    <s v="NON SAL"/>
    <s v="N/A"/>
    <s v="N/A"/>
    <s v="N/A"/>
    <s v="P233 Facilities Maintenance"/>
    <s v="S7200 Services"/>
    <s v="A2140 Facilities Maintenance"/>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UBF.FAC.724FP"/>
    <s v="PAE UBIE F/S FACILITIES PREV. MTC"/>
    <s v="O.NG.PEL.FAC.724FP"/>
    <s v="LAND AREA EAST (PEA) OIL FACILITIES PREVENTIVE MAINTENANCE (PRODUCTION MAINTENANCE – OIL (ONSHORE))"/>
    <s v="IRETI OMOTOSO"/>
    <s v="PRODUCTION"/>
    <n v="413001"/>
    <n v="4130"/>
    <s v="OF-MTCE"/>
    <s v="BASE JV"/>
    <s v="PRODUCTION"/>
    <s v="PRODUCTION"/>
    <x v="2"/>
    <s v="Asset Management Integration Lead"/>
    <s v="ADEDIRAN, ADEWALE"/>
    <s v="EFE.IGWE@SHELL.COM"/>
    <x v="0"/>
    <s v="OPEX"/>
    <s v="NON SAL"/>
    <s v="N/A"/>
    <s v="N/A"/>
    <s v="N_NUNR_EL2_N03"/>
    <s v="P233 Facilities Maintenance"/>
    <s v="S7200 Services"/>
    <s v="A2140 Facilities Maintenance"/>
    <n v="18990.84"/>
    <n v="0"/>
    <n v="3928738.0000000005"/>
    <n v="89713"/>
    <n v="102594.10819672131"/>
    <n v="3928738.0000000005"/>
    <n v="89713"/>
    <n v="102594.10819672131"/>
    <n v="0"/>
    <m/>
    <n v="0"/>
    <n v="0"/>
    <n v="0"/>
    <n v="0"/>
    <n v="0"/>
    <n v="0"/>
    <s v="Flare stack Inspection (1 year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549.5090163934419"/>
    <n v="8549.5090163934419"/>
    <n v="8549.5090163934419"/>
    <n v="8549.5090163934419"/>
    <n v="8549.5090163934419"/>
    <n v="8549.5090163934419"/>
    <n v="8549.5090163934419"/>
    <n v="8549.5090163934419"/>
    <n v="8549.5090163934419"/>
    <n v="8549.5090163934419"/>
    <n v="8549.5090163934419"/>
    <n v="8549.5090163934419"/>
    <n v="102594.10819672128"/>
    <n v="30778.232459016392"/>
  </r>
  <r>
    <s v="O.NG.PCE.SUU.ACC.71300"/>
    <s v="PCE.SUPPORT ACCOODATION OPERATIONS"/>
    <s v="O.NG.PCE.SUU.ACC.71300A"/>
    <s v="PCE.SUPPORT ACCOMODATION OPERATIONS "/>
    <s v="IRETI OMOTOSO"/>
    <s v="PRODUCTION"/>
    <n v="414001"/>
    <n v="4140"/>
    <s v="OF-MTCE"/>
    <s v="BASE JV"/>
    <s v="PRODUCTION"/>
    <s v="PRODUCTION"/>
    <x v="5"/>
    <s v="Asset Management Integration Lead"/>
    <s v="AZUBUIKE, JOHN"/>
    <s v="PATRICK.OGUN@SHELL.COM"/>
    <x v="0"/>
    <s v="OPEX"/>
    <s v="NON SAL"/>
    <s v="N/A"/>
    <s v="N/A"/>
    <s v="C_OPSE_OIL_Z11"/>
    <s v="P231 Production Operations"/>
    <s v="S7200 Services"/>
    <s v="A2110 Production Operations"/>
    <n v="0"/>
    <n v="16619.11"/>
    <n v="15096000.000000002"/>
    <n v="51000"/>
    <n v="100495.08196721312"/>
    <n v="15096000.000000002"/>
    <n v="51000"/>
    <n v="100495.08196721312"/>
    <n v="0"/>
    <m/>
    <n v="15096000"/>
    <n v="51000"/>
    <n v="100495.0819672131"/>
    <n v="15096000"/>
    <n v="51000"/>
    <n v="100495.08196721312"/>
    <s v="SOKU FLB -  Replacement of faulty 30 pieces of 2-HP AC Unit in the room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374.5901639344265"/>
    <n v="8374.5901639344265"/>
    <n v="8374.5901639344265"/>
    <n v="8374.5901639344265"/>
    <n v="8374.5901639344265"/>
    <n v="8374.5901639344265"/>
    <n v="8374.5901639344265"/>
    <n v="8374.5901639344265"/>
    <n v="8374.5901639344265"/>
    <n v="8374.5901639344265"/>
    <n v="8374.5901639344265"/>
    <n v="8374.5901639344265"/>
    <n v="100495.08196721309"/>
    <n v="30148.524590163935"/>
  </r>
  <r>
    <s v="O.NG.PAE.UCF.FAC.724FP"/>
    <s v="PAE UMUECHEM F/S FACILITIES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_UMUE_EL1_N03"/>
    <s v="P233 Facilities Maintenance"/>
    <s v="S7200 Services"/>
    <s v="A2140 Facilities Maintenance"/>
    <n v="87424.22"/>
    <n v="85856.659999999989"/>
    <n v="3585891.9999999991"/>
    <n v="200138"/>
    <n v="211895.02295081966"/>
    <n v="3585891.9999999991"/>
    <n v="200138"/>
    <n v="211895.02295081966"/>
    <n v="0"/>
    <m/>
    <n v="0"/>
    <n v="0"/>
    <n v="0"/>
    <n v="0"/>
    <n v="0"/>
    <n v="0"/>
    <s v="Statutory inspection of tackles and slings (6 month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657.918579234971"/>
    <n v="17657.918579234971"/>
    <n v="17657.918579234971"/>
    <n v="17657.918579234971"/>
    <n v="17657.918579234971"/>
    <n v="17657.918579234971"/>
    <n v="17657.918579234971"/>
    <n v="17657.918579234971"/>
    <n v="17657.918579234971"/>
    <n v="17657.918579234971"/>
    <n v="17657.918579234971"/>
    <n v="17657.918579234971"/>
    <n v="211895.02295081966"/>
    <n v="63568.506885245893"/>
  </r>
  <r>
    <s v="O.NG.PAE.UCF.FLO.724FP"/>
    <s v="PAE UMUECHEM F/S FLOWLINES PREV. MTC"/>
    <s v="O.NG.PEL.FAC.724FP"/>
    <s v="LAND AREA EAST (PEA) OIL FACILITIES PREVENTIVE MAINTENANCE (PRODUCTION MAINTENANCE – OIL (ONSHORE))"/>
    <s v="IRETI OMOTOSO"/>
    <s v="PRODUCTION"/>
    <n v="413001"/>
    <n v="4130"/>
    <s v="OF-MTCE"/>
    <s v="BASE JV"/>
    <s v="PRODUCTION"/>
    <s v="PRODUCTION"/>
    <x v="1"/>
    <s v="Asset Management Integration Lead"/>
    <s v="ADEDIRAN, ADEWALE"/>
    <s v="EFE.IGWE@SHELL.COM"/>
    <x v="0"/>
    <s v="OPEX"/>
    <s v="NON SAL"/>
    <s v="N/A"/>
    <s v="N/A"/>
    <s v="N/A"/>
    <s v="P233 Facilities Maintenance"/>
    <s v="S7200 Services"/>
    <s v="A2140 Facilities Maintenance"/>
    <n v="0.03"/>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DCF.FAC.724FP"/>
    <s v="PBE DIEBU CREEK F/S FACIL PREV. MTC"/>
    <s v="O.NG.PEL.FAC.724FP"/>
    <s v="LAND AREA EAST (PEA) OIL FACILITIES PREVENTIVE MAINTENANCE (PRODUCTION MAINTENANCE – OIL (ONSHORE))"/>
    <s v="IRETI OMOTOSO"/>
    <s v="PRODUCTION"/>
    <n v="413001"/>
    <n v="4130"/>
    <s v="OF-MTCE"/>
    <s v="BASE JV"/>
    <s v="PRODUCTION"/>
    <s v="PRODUCTION"/>
    <x v="2"/>
    <s v="Asset Management Integration Lead"/>
    <s v="ADEDIRAN, ADEWALE"/>
    <s v="EFE.IGWE@SHELL.COM"/>
    <x v="0"/>
    <s v="OPEX"/>
    <s v="NON SAL"/>
    <s v="N/A"/>
    <s v="N/A"/>
    <s v="N_DBUC_EL2_N03"/>
    <s v="P233 Facilities Maintenance"/>
    <s v="S7200 Services"/>
    <s v="A2140 Facilities Maintenance"/>
    <n v="43625.77"/>
    <n v="32991.040000000008"/>
    <n v="10063388.08"/>
    <n v="107147"/>
    <n v="140141.71501639346"/>
    <n v="10063388.08"/>
    <n v="107147"/>
    <n v="140141.71501639346"/>
    <n v="0"/>
    <m/>
    <n v="0"/>
    <n v="0"/>
    <n v="0"/>
    <n v="0"/>
    <n v="0"/>
    <n v="0"/>
    <s v="Yearly Flowline Piping Inspection (FIM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678.476251366121"/>
    <n v="11678.476251366121"/>
    <n v="11678.476251366121"/>
    <n v="11678.476251366121"/>
    <n v="11678.476251366121"/>
    <n v="11678.476251366121"/>
    <n v="11678.476251366121"/>
    <n v="11678.476251366121"/>
    <n v="11678.476251366121"/>
    <n v="11678.476251366121"/>
    <n v="11678.476251366121"/>
    <n v="11678.476251366121"/>
    <n v="140141.71501639349"/>
    <n v="42042.514504918036"/>
  </r>
  <r>
    <s v="O.NG.PBE.DCF.FLO.724FP"/>
    <s v="PBE DIEBU CREEK F/S FLOWL PREVENT MTC   "/>
    <s v="O.NG.PEL.FAC.724FP"/>
    <s v="LAND AREA EAST (PEA) OIL FACILITIES PREVENTIVE MAINTENANCE (PRODUCTION MAINTENANCE – OIL (ONSHORE))"/>
    <s v="IRETI OMOTOSO"/>
    <s v="PRODUCTION"/>
    <n v="413001"/>
    <n v="4130"/>
    <s v="OF-MTCE"/>
    <s v="BASE JV"/>
    <s v="PRODUCTION"/>
    <s v="PRODUCTION"/>
    <x v="2"/>
    <s v="Asset Management Integration Lead"/>
    <s v="ADEDIRAN, ADEWALE"/>
    <s v="EFE.IGWE@SHELL.COM"/>
    <x v="0"/>
    <s v="OPEX"/>
    <s v="NON SAL"/>
    <s v="N/A"/>
    <s v="N/A"/>
    <s v="N/A"/>
    <s v="P233 Facilities Maintenance"/>
    <s v="S7200 Services"/>
    <s v="A2140 Facilities Maintenance"/>
    <n v="20437.190000000002"/>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E.NUF.FAC.724FP"/>
    <s v="PBE NUN RIVER F/S FACIL PREV. MTC"/>
    <s v="O.NG.PEL.FAC.724FP"/>
    <s v="LAND AREA EAST (PEA) OIL FACILITIES PREVENTIVE MAINTENANCE (PRODUCTION MAINTENANCE – OIL (ONSHORE))"/>
    <s v="IRETI OMOTOSO"/>
    <s v="PRODUCTION"/>
    <n v="413001"/>
    <n v="4130"/>
    <s v="OF-MTCE"/>
    <s v="BASE JV"/>
    <s v="PRODUCTION"/>
    <s v="PRODUCTION"/>
    <x v="2"/>
    <s v="Asset Management Integration Lead"/>
    <s v="ADEDIRAN, ADEWALE"/>
    <s v="EFE.IGWE@SHELL.COM"/>
    <x v="0"/>
    <s v="OPEX"/>
    <s v="NON SAL"/>
    <s v="N/A"/>
    <s v="N/A"/>
    <s v="N_NUNR_EL2_N03"/>
    <s v="P233 Facilities Maintenance"/>
    <s v="S7200 Services"/>
    <s v="A2140 Facilities Maintenance"/>
    <n v="141469.87999999995"/>
    <n v="194228.95999999996"/>
    <n v="20928738"/>
    <n v="107147"/>
    <n v="175765.8131147541"/>
    <n v="20928738"/>
    <n v="107147"/>
    <n v="175765.8131147541"/>
    <n v="0"/>
    <m/>
    <n v="0"/>
    <n v="0"/>
    <n v="0"/>
    <n v="0"/>
    <n v="0"/>
    <n v="0"/>
    <s v="Provision of HLO &amp; Helipad Maintenance Services at Nun River FLB"/>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647.151092896174"/>
    <n v="14647.151092896174"/>
    <n v="14647.151092896174"/>
    <n v="14647.151092896174"/>
    <n v="14647.151092896174"/>
    <n v="14647.151092896174"/>
    <n v="14647.151092896174"/>
    <n v="14647.151092896174"/>
    <n v="14647.151092896174"/>
    <n v="14647.151092896174"/>
    <n v="14647.151092896174"/>
    <n v="14647.151092896174"/>
    <n v="175765.81311475413"/>
    <n v="52729.743934426231"/>
  </r>
  <r>
    <s v="O.NG.PCW.ARF.FAC.724FC"/>
    <s v="PCW AFREMO F/S FACIL CORR. MTC"/>
    <s v="O.NG.PCW.FAC.724AFC"/>
    <s v="PCW AFREMO F/S FACIL CORR. MTC (PRODUCTION MAINTENANCE – OIL (ONSHORE))"/>
    <s v="IRETI OMOTOSO"/>
    <s v="PRODUCTION"/>
    <n v="413001"/>
    <n v="4130"/>
    <s v="OF-MTCE"/>
    <s v="BASE JV"/>
    <s v="PRODUCTION"/>
    <s v="PRODUCTION"/>
    <x v="6"/>
    <s v="Asset Management Integration Lead"/>
    <s v="COOKEY, GABRIEL"/>
    <s v="RACHEAL.ORUEKPETI@SHELL.COM"/>
    <x v="0"/>
    <s v="OPEX"/>
    <s v="NON SAL"/>
    <s v="N/A"/>
    <s v="N/A"/>
    <s v="N_AFRE_WS1_N02"/>
    <s v="P233 Facilities Maintenance"/>
    <s v="S7200 Services"/>
    <s v="A2140 Facilities Maintenance"/>
    <n v="-0.03"/>
    <n v="0"/>
    <n v="1104510.4431116283"/>
    <n v="20881.16194611046"/>
    <n v="24502.507661230553"/>
    <n v="1104510.4431116281"/>
    <n v="20881.16194611046"/>
    <n v="24502.507661230553"/>
    <n v="0"/>
    <m/>
    <n v="1104510.4431116285"/>
    <n v="20881.16194611046"/>
    <n v="24502.507661230553"/>
    <n v="1145025.0769826095"/>
    <n v="19301.323030139924"/>
    <n v="23055.503610410775"/>
    <s v="Corrective maintenance activities on Field instruments, USM,  inplot-pi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41.8756384358794"/>
    <n v="2041.8756384358794"/>
    <n v="2041.8756384358794"/>
    <n v="2041.8756384358794"/>
    <n v="2041.8756384358794"/>
    <n v="2041.8756384358794"/>
    <n v="2041.8756384358794"/>
    <n v="2041.8756384358794"/>
    <n v="2041.8756384358794"/>
    <n v="2041.8756384358794"/>
    <n v="2041.8756384358794"/>
    <n v="2041.8756384358794"/>
    <n v="24502.507661230546"/>
    <n v="7350.7522983691661"/>
  </r>
  <r>
    <s v="O.NG.PAE.A1B.FAC.71300"/>
    <s v="PAE AGBADA 1 BOOSTER FAC OPERATIONS"/>
    <s v="O.NG.PEL.GAS.71300"/>
    <s v="LAND AREA EAST (PEL) GAS FACILITIES OPERATIONS (PRODUCTION MAINTENANCE – GAS (ONSHORE))"/>
    <s v="IRETI OMOTOSO"/>
    <s v="PRODUCTION"/>
    <n v="413003"/>
    <n v="4130"/>
    <s v="GAS"/>
    <s v="BASE JV"/>
    <s v="PRODUCTION"/>
    <s v="PRODUCTION"/>
    <x v="1"/>
    <s v="Asset Management Integration Lead"/>
    <s v="ADEDIRAN, ADEWALE"/>
    <s v="FUBARA.AMAKIRI@SHELL.COM"/>
    <x v="0"/>
    <s v="OPEX"/>
    <s v="NON SAL"/>
    <s v="N/A"/>
    <s v="N/A"/>
    <s v="N_AGBD_EL1_N01"/>
    <s v="P231 Production Operations"/>
    <s v="S7200 Services"/>
    <s v="A2170 Direct Mngt and Overheads"/>
    <n v="2658.15"/>
    <n v="0.81"/>
    <n v="6090000"/>
    <n v="3015"/>
    <n v="22982.213114754097"/>
    <n v="6090000"/>
    <n v="3015"/>
    <n v="22982.213114754097"/>
    <n v="0"/>
    <m/>
    <n v="176665424.20000002"/>
    <n v="852945.43"/>
    <n v="1432176.3290163937"/>
    <n v="151312130"/>
    <n v="754575"/>
    <n v="1250680.3442622949"/>
    <s v="Provision of Station Attendant and House Keeping Servic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15.1844262295081"/>
    <n v="1915.1844262295081"/>
    <n v="1915.1844262295081"/>
    <n v="1915.1844262295081"/>
    <n v="1915.1844262295081"/>
    <n v="1915.1844262295081"/>
    <n v="1915.1844262295081"/>
    <n v="1915.1844262295081"/>
    <n v="1915.1844262295081"/>
    <n v="1915.1844262295081"/>
    <n v="1915.1844262295081"/>
    <n v="1915.1844262295081"/>
    <n v="22982.213114754104"/>
    <n v="6894.6639344262285"/>
  </r>
  <r>
    <s v="O.NG.PAE.GBA.FAC.71300"/>
    <s v="GBARAN AGG FACILITIES OPERATIONS"/>
    <s v="O.NG.PEL.GAS.71300"/>
    <s v="LAND AREA EAST (PEL) GAS FACILITIES OPERATIONS (PRODUCTION MAINTENANCE – GAS (ONSHORE))"/>
    <s v="IRETI OMOTOSO"/>
    <s v="PRODUCTION"/>
    <n v="413003"/>
    <n v="4130"/>
    <s v="GAS"/>
    <s v="BASE JV"/>
    <s v="PRODUCTION"/>
    <s v="PRODUCTION"/>
    <x v="2"/>
    <s v="Asset Management Integration Lead"/>
    <s v="ADEDIRAN, ADEWALE"/>
    <s v="FUBARA.AMAKIRI@SHELL.COM"/>
    <x v="0"/>
    <s v="OPEX"/>
    <s v="NON SAL"/>
    <s v="N/A"/>
    <s v="N/A"/>
    <s v="N_GBAR_EL2_G01"/>
    <s v="P231 Production Operations"/>
    <s v="S7200 Services"/>
    <s v="A2110 Production Operations"/>
    <n v="562077.69000000006"/>
    <n v="419061.99999999994"/>
    <n v="59568324.199999996"/>
    <n v="207074.68"/>
    <n v="402380.66098360653"/>
    <n v="59568324.199999996"/>
    <n v="207074.68"/>
    <n v="402380.66098360653"/>
    <n v="0"/>
    <m/>
    <n v="0"/>
    <n v="0"/>
    <n v="0"/>
    <n v="0"/>
    <n v="0"/>
    <n v="0"/>
    <s v="Kimtex rags used for operational use and cleaning.   1 carton/month"/>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3531.721748633878"/>
    <n v="33531.721748633878"/>
    <n v="33531.721748633878"/>
    <n v="33531.721748633878"/>
    <n v="33531.721748633878"/>
    <n v="33531.721748633878"/>
    <n v="33531.721748633878"/>
    <n v="33531.721748633878"/>
    <n v="33531.721748633878"/>
    <n v="33531.721748633878"/>
    <n v="33531.721748633878"/>
    <n v="33531.721748633878"/>
    <n v="402380.66098360665"/>
    <n v="120714.19829508195"/>
  </r>
  <r>
    <s v="O.NG.PAE.GBG.FAC.71300"/>
    <s v="GBARAN G/P FACILITIES OPERATIONS"/>
    <s v="O.NG.PEL.GAS.71300"/>
    <s v="LAND AREA EAST (PEL) GAS FACILITIES OPERATIONS (PRODUCTION MAINTENANCE – GAS (ONSHORE))"/>
    <s v="IRETI OMOTOSO"/>
    <s v="PRODUCTION"/>
    <n v="413003"/>
    <n v="4130"/>
    <s v="GAS"/>
    <s v="BASE JV"/>
    <s v="PRODUCTION"/>
    <s v="PRODUCTION"/>
    <x v="2"/>
    <s v="Asset Management Integration Lead"/>
    <s v="ADEDIRAN, ADEWALE"/>
    <s v="FUBARA.AMAKIRI@SHELL.COM"/>
    <x v="0"/>
    <s v="OPEX"/>
    <s v="NON SAL"/>
    <s v="N/A"/>
    <s v="N/A"/>
    <s v="N_GBAR_EL2_G01"/>
    <s v="P231 Production Operations - Gas"/>
    <s v="S7200 Services"/>
    <s v="A2110 Production Operations"/>
    <n v="932416.1599999998"/>
    <n v="513914.44999999995"/>
    <n v="111007100"/>
    <n v="642855.75"/>
    <n v="1006813.4549180327"/>
    <n v="111007100"/>
    <n v="642855.75"/>
    <n v="1006813.4549180327"/>
    <n v="0"/>
    <m/>
    <n v="0"/>
    <n v="0"/>
    <n v="0"/>
    <n v="0"/>
    <n v="0"/>
    <n v="0"/>
    <s v="Dehydration Chemicals for Gbaran gas trains - TEG / Desither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3901.121243169386"/>
    <n v="83901.121243169386"/>
    <n v="83901.121243169386"/>
    <n v="83901.121243169386"/>
    <n v="83901.121243169386"/>
    <n v="83901.121243169386"/>
    <n v="83901.121243169386"/>
    <n v="83901.121243169386"/>
    <n v="83901.121243169386"/>
    <n v="83901.121243169386"/>
    <n v="83901.121243169386"/>
    <n v="83901.121243169386"/>
    <n v="1006813.4549180329"/>
    <n v="302044.03647540981"/>
  </r>
  <r>
    <s v="O.NG.PCW.BSF.FAC.71300"/>
    <s v="PCW BENISEDE F/S FACIL OPERATIONS"/>
    <s v="O.NG.PBW.GAS.71300H"/>
    <s v="SOUTHERN SWAMP (PWC) OIL FACILITIES OPERATIONS (FUEL &amp; DIESEL)"/>
    <s v="IRETI OMOTOSO"/>
    <s v="PRODUCTION"/>
    <n v="413001"/>
    <n v="4130"/>
    <s v="OF-MTCE"/>
    <s v="BASE JV"/>
    <s v="PRODUCTION"/>
    <s v="PRODUCTION"/>
    <x v="6"/>
    <s v="Asset Management Integration Lead"/>
    <s v="COOKEY, GABRIEL"/>
    <s v="RICHARD.ITENE@SHELL.COM"/>
    <x v="0"/>
    <s v="OPEX"/>
    <s v="NON SAL"/>
    <s v="N/A"/>
    <s v="N/A"/>
    <s v="N_BENS_WS2_N02"/>
    <s v="P231 Production Operations"/>
    <s v="S7200 Services"/>
    <s v="A2110 Production Operations"/>
    <n v="1360885.2500000005"/>
    <n v="1843598.5699999998"/>
    <n v="288154435.732544"/>
    <n v="967160.91999999993"/>
    <n v="1911929.5617460459"/>
    <n v="288154435.732544"/>
    <n v="967160.91999999993"/>
    <n v="1911929.5617460459"/>
    <n v="0"/>
    <m/>
    <n v="288154435.73254395"/>
    <n v="967160.92"/>
    <n v="1911929.5617460457"/>
    <n v="293061265.32831335"/>
    <n v="948951.89129307773"/>
    <n v="1909808.4989268919"/>
    <s v="Using rate from SAP for procurement of Gasket for station desanding, Bean &amp; Bean box, Sample cans and tags etc"/>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9327.46347883716"/>
    <n v="159327.46347883716"/>
    <n v="159327.46347883716"/>
    <n v="159327.46347883716"/>
    <n v="159327.46347883716"/>
    <n v="159327.46347883716"/>
    <n v="159327.46347883716"/>
    <n v="159327.46347883716"/>
    <n v="159327.46347883716"/>
    <n v="159327.46347883716"/>
    <n v="159327.46347883716"/>
    <n v="159327.46347883716"/>
    <n v="1911929.5617460459"/>
    <n v="573578.86852381378"/>
  </r>
  <r>
    <s v="O.NG.PAE.I2B.FAC.71300"/>
    <s v="IMOR 2 BOOSTER FACILITY OPERATIONS"/>
    <s v="O.NG.PEL.GAS.71300"/>
    <s v="LAND AREA EAST (PEL) GAS FACILITIES OPERATIONS (PRODUCTION MAINTENANCE – GAS (ONSHORE))"/>
    <s v="IRETI OMOTOSO"/>
    <s v="PRODUCTION"/>
    <n v="413003"/>
    <n v="4130"/>
    <s v="GAS"/>
    <s v="BASE JV"/>
    <s v="PRODUCTION"/>
    <s v="PRODUCTION"/>
    <x v="1"/>
    <s v="Asset Management Integration Lead"/>
    <s v="ADEDIRAN, ADEWALE"/>
    <s v="FUBARA.AMAKIRI@SHELL.COM"/>
    <x v="0"/>
    <s v="OPEX"/>
    <s v="NON SAL"/>
    <s v="N/A"/>
    <s v="N/A"/>
    <s v="N_IMOR_EL1_N01"/>
    <s v="P231 Production Operations"/>
    <s v="S7200 Services"/>
    <s v="A2110 Production Operations"/>
    <n v="0"/>
    <n v="55.21"/>
    <n v="0"/>
    <n v="0"/>
    <n v="0"/>
    <m/>
    <m/>
    <n v="0"/>
    <n v="0"/>
    <m/>
    <n v="0"/>
    <n v="0"/>
    <n v="0"/>
    <n v="0"/>
    <n v="0"/>
    <n v="0"/>
    <s v="SHAFT ARM PEN ASSUMES 10 IN A YEAR.PROVISION OF CHARTS TO CARRY OUT MONTHLY STATUTORY WELL TESTING AND TESTING OF WELLS ON SPECIAL REQUEST. BARTON METER CHARTS FOR DAILY WELL TEST, CHANGE PUMPLINE PRESSURE CHARTS 1 TIMES/DAY. ASSUMES 1 CHART /DAY FOR RE-TEST OR DAMAGE ETC.LABORATORY SERVICES BASED ON LAB CURRENT SERVICE RATE FOR ANALYSING WELL SAMPLES CHARGED ONCE/MONTH.KIMTEX RAGS USED FOR OPERATIONAL USE AND CLEANING.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STATION STEAM CLEANING (QUARTERLY).KIMTEX RAGS USED FOR OPERATIONAL USE AND CLEANINGTEG TRI-ETHYLENE  GLYCOL -VESSEL (GAS PROCCESSING).SAMPLING CANS -BASED ON LAB SERVICES CURRENT RATE.  REPLACE SAMPLING CANS 6 MONTHLY FOR 21 WELLS.PROVISION OF CHARTS TO CARRY OUT MONTHLY STATUTORY WELL TESTING AND TESTING OF WELLS ON SPECIAL REQUEST. BARTON METER CHARTS FOR DAILY WELL TEST, CHANGE PUMPLINE PRESSURE CHARTS 1 TIMES/DAY. ASSUMES 1 CHART /DAY FOR RE-TEST OR DAMAGE ETC.PROPANE GAS -OPERATIONS ( FLARE LITE UP).OXYGEN GAS -WORKSHOP.NITROGEN GAS- METERING SYSTEM.MONO ETHYLENE  GLYCOL (MEG )-GAS MANIFOLD.KIMTEX RAGS USED FOR OPERATIONAL USE AND CLEANING.   1 CARTON/MONTH.INK VIOLET ASSUMES 15 IN A YEAR.INK BLUE ASSUMES 10 IN A YEAR.CO2 BOTTLES 45 KG (AIR STATER)- AG COMPRESSORS.BEANS - CHANGE OUT OF CORRODED/ERODED BEANS AND BEAN O-RING . EFFECTIVE WELLHEAD MAINTENANCE ACTIVITIES AT AN ASSUMPTION OF 2 BEAN/MONTH, INCLUDING PROVISION FOR MER TESTING..ARGON GAS -WELDING.ACETYLENE GAS -WORKSHOPWD40 USED FOR MAINTENANCE PURPOSES FOR CLEANING. (2 NOS) WD40 USED PER MONTH. PLAN ZEROED.PROVISION OF STATION ATTENDANT AND HOUSE KEEPING SERVICES .KIMTEX RAGS USED FOR OPERATIONAL USE AND CLEAN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3B.FAC.71300"/>
    <s v="IMOR 3 BOOSTER FACILITY OPERATIONS"/>
    <s v="O.NG.PEL.GAS.71300"/>
    <s v="LAND AREA EAST (PEL) GAS FACILITIES OPERATIONS (PRODUCTION MAINTENANCE – GAS (ONSHORE))"/>
    <s v="IRETI OMOTOSO"/>
    <s v="PRODUCTION"/>
    <n v="413003"/>
    <n v="4130"/>
    <s v="GAS"/>
    <s v="BASE JV"/>
    <s v="PRODUCTION"/>
    <s v="PRODUCTION"/>
    <x v="1"/>
    <s v="Asset Management Integration Lead"/>
    <s v="ADEDIRAN, ADEWALE"/>
    <s v="FUBARA.AMAKIRI@SHELL.COM"/>
    <x v="0"/>
    <s v="OPEX"/>
    <s v="NON SAL"/>
    <s v="N/A"/>
    <s v="N/A"/>
    <s v="N_IMOR_EL1_N01"/>
    <s v="P231 Production Operations"/>
    <s v="S7200 Services"/>
    <s v="A2110 Production Operations"/>
    <n v="0"/>
    <n v="0"/>
    <n v="0"/>
    <n v="0"/>
    <n v="0"/>
    <m/>
    <m/>
    <n v="0"/>
    <n v="0"/>
    <m/>
    <n v="0"/>
    <n v="0"/>
    <n v="0"/>
    <n v="0"/>
    <n v="0"/>
    <n v="0"/>
    <s v="SHAFT ARM PEN ASSUMES 10 IN A YEAR.PROVISION OF CHARTS TO CARRY OUT MONTHLY STATUTORY WELL TESTING AND TESTING OF WELLS ON SPECIAL REQUEST. BARTON METER CHARTS FOR DAILY WELL TEST, CHANGE PUMPLINE PRESSURE CHARTS 1 TIMES/DAY. ASSUMES 1 CHART /DAY FOR RE-TEST OR DAMAGE ETC.LABORATORY SERVICES BASED ON LAB CURRENT SERVICE RATE FOR ANALYSING WELL SAMPLES CHARGED ONCE/MONTH.KIMTEX RAGS USED FOR OPERATIONAL USE AND CLEANING.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STATION STEAM CLEANING (QUARTERLY).KIMTEX RAGS USED FOR OPERATIONAL USE AND CLEANINGTEG TRI-ETHYLENE  GLYCOL -VESSEL (GAS PROCCESSING).SAMPLING CANS -BASED ON LAB SERVICES CURRENT RATE.  REPLACE SAMPLING CANS 6 MONTHLY FOR 21 WELLS.PROVISION OF CHARTS TO CARRY OUT MONTHLY STATUTORY WELL TESTING AND TESTING OF WELLS ON SPECIAL REQUEST. BARTON METER CHARTS FOR DAILY WELL TEST, CHANGE PUMPLINE PRESSURE CHARTS 1 TIMES/DAY. ASSUMES 1 CHART /DAY FOR RE-TEST OR DAMAGE ETC.PROPANE GAS -OPERATIONS ( FLARE LITE UP).OXYGEN GAS -WORKSHOP.NITROGEN GAS- METERING SYSTEM.MONO ETHYLENE  GLYCOL (MEG )-GAS MANIFOLD.KIMTEX RAGS USED FOR OPERATIONAL USE AND CLEANING.   1 CARTON/MONTH.INK VIOLET ASSUMES 15 IN A YEAR.INK BLUE ASSUMES 10 IN A YEAR.CO2 BOTTLES 45 KG (AIR STATER)- AG COMPRESSORS.BEANS - CHANGE OUT OF CORRODED/ERODED BEANS AND BEAN O-RING . EFFECTIVE WELLHEAD MAINTENANCE ACTIVITIES AT AN ASSUMPTION OF 2 BEAN/MONTH, INCLUDING PROVISION FOR MER TESTING..ARGON GAS -WELDING.ACETYLENE GAS -WORKSHOPWD40 USED FOR MAINTENANCE PURPOSES FOR CLEANING. (2 NOS) WD40 USED PER MONTH. PLAN ZEROED.PROVISION OF STATION ATTENDANT AND HOUSE KEEPING SERVICES .KIMTEX RAGS USED FOR OPERATIONAL USE AND CLEAN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BSF.FAC.724FP"/>
    <s v="PCW BENISEDE F/S FACIL PREV. MTC"/>
    <s v="O.NG.PCW.FAC.724BFP"/>
    <s v="PCW BENISEDE F/S FACIL PREV. MTC (PRODUCTION MAINTENANCE – OIL (ONSHORE))"/>
    <s v="IRETI OMOTOSO"/>
    <s v="PRODUCTION"/>
    <n v="413001"/>
    <n v="4130"/>
    <s v="OF-MTCE"/>
    <s v="BASE JV"/>
    <s v="PRODUCTION"/>
    <s v="PRODUCTION"/>
    <x v="6"/>
    <s v="Asset Management Integration Lead"/>
    <s v="COOKEY, GABRIEL"/>
    <s v="SAMUEL.AKPORHUARHO@SHELL.COM"/>
    <x v="0"/>
    <s v="OPEX"/>
    <s v="NON SAL"/>
    <s v="N/A"/>
    <s v="N/A"/>
    <s v="N_BENS_WS2_N02"/>
    <s v="P233 Facilities Maintenance"/>
    <s v="S7200 Services"/>
    <s v="A2140 Facilities Maintenance"/>
    <n v="94783.369999999952"/>
    <n v="214317.83"/>
    <n v="9902460"/>
    <n v="357609.37"/>
    <n v="390076.45196721313"/>
    <n v="9902460"/>
    <n v="322609.37"/>
    <n v="355076.45196721313"/>
    <n v="-35000"/>
    <m/>
    <n v="9902460"/>
    <n v="357609.37"/>
    <n v="390076.45196721313"/>
    <n v="10265692.909045015"/>
    <n v="330553.15536502167"/>
    <n v="364211.16490287415"/>
    <s v="Recertification of Dongle License and Delta V system support for Benisede FS @ $35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2506.370997267761"/>
    <n v="32506.370997267761"/>
    <n v="32506.370997267761"/>
    <n v="32506.370997267761"/>
    <n v="32506.370997267761"/>
    <n v="32506.370997267761"/>
    <n v="32506.370997267761"/>
    <n v="32506.370997267761"/>
    <n v="32506.370997267761"/>
    <n v="32506.370997267761"/>
    <n v="32506.370997267761"/>
    <n v="32506.370997267761"/>
    <n v="390076.45196721324"/>
    <n v="117022.93559016394"/>
  </r>
  <r>
    <s v="O.NG.PAE.NKB.FAC.71300"/>
    <s v="NKALI BOOSTER FACILITY OPERATIONS"/>
    <s v="O.NG.PEL.GAS.71300"/>
    <s v="LAND AREA EAST (PEL) GAS FACILITIES OPERATIONS (PRODUCTION MAINTENANCE – GAS (ONSHORE))"/>
    <s v="IRETI OMOTOSO"/>
    <s v="PRODUCTION"/>
    <n v="413003"/>
    <n v="4130"/>
    <s v="GAS"/>
    <s v="BASE JV"/>
    <s v="PRODUCTION"/>
    <s v="PRODUCTION"/>
    <x v="1"/>
    <s v="Asset Management Integration Lead"/>
    <s v="ADEDIRAN, ADEWALE"/>
    <s v="FUBARA.AMAKIRI@SHELL.COM"/>
    <x v="0"/>
    <s v="OPEX"/>
    <s v="NON SAL"/>
    <s v="N/A"/>
    <s v="N/A"/>
    <s v="N_NKAL_EL1_N01"/>
    <s v="P231 Production Operations"/>
    <s v="S7200 Services"/>
    <s v="A2110 Production Operations"/>
    <n v="0"/>
    <n v="0"/>
    <n v="0"/>
    <n v="0"/>
    <n v="0"/>
    <m/>
    <m/>
    <n v="0"/>
    <n v="0"/>
    <m/>
    <n v="0"/>
    <n v="0"/>
    <n v="0"/>
    <n v="0"/>
    <n v="0"/>
    <n v="0"/>
    <s v="SHAFT ARM PEN ASSUMES 10 IN A YEAR.PROVISION OF CHARTS TO CARRY OUT MONTHLY STATUTORY WELL TESTING AND TESTING OF WELLS ON SPECIAL REQUEST. BARTON METER CHARTS FOR DAILY WELL TEST, CHANGE PUMPLINE PRESSURE CHARTS 1 TIMES/DAY. ASSUMES 1 CHART /DAY FOR RE-TEST OR DAMAGE ETC.LABORATORY SERVICES BASED ON LAB CURRENT SERVICE RATE FOR ANALYSING WELL SAMPLES CHARGED ONCE/MONTH.KIMTEX RAGS USED FOR OPERATIONAL USE AND CLEANING.   1 CARTON/MONTH.INK VIOLET ASSUMES 15 IN A YEAR.INK BLUE ASSUMES 10 IN A YEAR.DIFFERENTIAL PEN - DIFFERENT COLOURS ASSUMES 10 IN A YEAR.BEANS - CHANGE OUT OF CORRODED/ERODED BEANS AND BEAN O-RING . EFFECTIVE WELLHEAD MAINTENANCE ACTIVITIES AT AN ASSUMPTION OF 2 BEAN/MONTH, INCLUDING PROVISION FOR MER TESTING.STATION STEAM CLEANING (QUARTERLY).KIMTEX RAGS USED FOR OPERATIONAL USE AND CLEANINGTEG TRI-ETHYLENE  GLYCOL -VESSEL (GAS PROCCESSING).SAMPLING CANS -BASED ON LAB SERVICES CURRENT RATE.  REPLACE SAMPLING CANS 6 MONTHLY FOR 21 WELLS.PROVISION OF CHARTS TO CARRY OUT MONTHLY STATUTORY WELL TESTING AND TESTING OF WELLS ON SPECIAL REQUEST. BARTON METER CHARTS FOR DAILY WELL TEST, CHANGE PUMPLINE PRESSURE CHARTS 1 TIMES/DAY. ASSUMES 1 CHART /DAY FOR RE-TEST OR DAMAGE ETC.PROPANE GAS -OPERATIONS ( FLARE LITE UP).OXYGEN GAS -WORKSHOP.NITROGEN GAS- METERING SYSTEM.MONO ETHYLENE  GLYCOL (MEG )-GAS MANIFOLD.KIMTEX RAGS USED FOR OPERATIONAL USE AND CLEANING.   1 CARTON/MONTH.INK VIOLET ASSUMES 15 IN A YEAR.INK BLUE ASSUMES 10 IN A YEAR.CO2 BOTTLES 45 KG (AIR STATER)- AG COMPRESSORS.BEANS - CHANGE OUT OF CORRODED/ERODED BEANS AND BEAN O-RING . EFFECTIVE WELLHEAD MAINTENANCE ACTIVITIES AT AN ASSUMPTION OF 2 BEAN/MONTH, INCLUDING PROVISION FOR MER TESTING..ARGON GAS -WELDING.ACETYLENE GAS -WORKSHOPWD40 USED FOR MAINTENANCE PURPOSES FOR CLEANING. (2 NOS) WD40 USED PER MONTH. PLAN ZEROED.PROVISION OF STATION ATTENDANT AND HOUSE KEEPING SERVICES .KIMTEX RAGS USED FOR OPERATIONAL USE AND CLEAN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UC.FAC.71300"/>
    <s v="PAE OGUTA C/S FACILITIES OPERATIONS"/>
    <s v="O.NG.PEL.GAS.71300"/>
    <s v="LAND AREA EAST (PEL) GAS FACILITIES OPERATIONS (PRODUCTION MAINTENANCE – GAS (ONSHORE))"/>
    <s v="IRETI OMOTOSO"/>
    <s v="PRODUCTION"/>
    <n v="413003"/>
    <n v="4130"/>
    <s v="GAS"/>
    <s v="BASE JV"/>
    <s v="PRODUCTION"/>
    <s v="PRODUCTION"/>
    <x v="1"/>
    <s v="Asset Management Integration Lead"/>
    <s v="ADEDIRAN, ADEWALE"/>
    <s v="FUBARA.AMAKIRI@SHELL.COM"/>
    <x v="0"/>
    <s v="OPEX"/>
    <s v="NON SAL"/>
    <s v="N/A"/>
    <s v="N/A"/>
    <s v="N/A"/>
    <s v="P231 Production Operations - Gas"/>
    <s v="S7200 Services"/>
    <s v="A2110 Production Operations"/>
    <n v="168184.3"/>
    <n v="15451.27"/>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GA.FAC.71300"/>
    <s v="PAE AGBADA  AGG OPERATIONS"/>
    <s v="O.NG.PEL.GAS.71300_DGS"/>
    <s v="LAND AREA EAST (PEL) GAS FACILITIES OPERATIONS (PRODUCTION MAINTENANCE – GAS (ONSHORE))"/>
    <s v="IRETI OMOTOSO"/>
    <s v="PRODUCTION"/>
    <n v="413003"/>
    <n v="4130"/>
    <s v="GAS"/>
    <s v="DOMGAS/IPP"/>
    <s v="PRODUCTION"/>
    <s v="PRODUCTION"/>
    <x v="1"/>
    <s v="Asset Management Integration Lead"/>
    <s v="ADEDIRAN, ADEWALE"/>
    <s v="DENNIS.ONYEBUCHIE@SHELL.COM"/>
    <x v="0"/>
    <s v="OPEX"/>
    <s v="NON SAL"/>
    <s v="N/A"/>
    <s v="N/A"/>
    <s v="N_AGBD_EL1_N01"/>
    <s v="P231 Production Operations - Gas"/>
    <s v="S7200 Services"/>
    <s v="A2110 Production Operations"/>
    <n v="99987.41"/>
    <n v="604626.07999999996"/>
    <n v="24950528"/>
    <n v="283993.2"/>
    <n v="365798.20983606559"/>
    <n v="24950528"/>
    <n v="133993.20000000001"/>
    <n v="215798.20983606559"/>
    <n v="-150000"/>
    <m/>
    <n v="592157693"/>
    <n v="2249334.9000000004"/>
    <n v="4190835.5327868848"/>
    <n v="592157693"/>
    <n v="2249334.9000000004"/>
    <n v="4190835.5327868853"/>
    <s v="Surveillance of ROW and access road to Agbada AG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483.184153005466"/>
    <n v="30483.184153005466"/>
    <n v="30483.184153005466"/>
    <n v="30483.184153005466"/>
    <n v="30483.184153005466"/>
    <n v="30483.184153005466"/>
    <n v="30483.184153005466"/>
    <n v="30483.184153005466"/>
    <n v="30483.184153005466"/>
    <n v="30483.184153005466"/>
    <n v="30483.184153005466"/>
    <n v="30483.184153005466"/>
    <n v="365798.20983606571"/>
    <n v="109739.46295081968"/>
  </r>
  <r>
    <s v="O.NG.PAE.AGC.FAC.71300"/>
    <s v="PAE AGBADA NAG FAC SUPPORT OPERATION"/>
    <s v="O.NG.PEL.GAS.71300_DGS"/>
    <s v="LAND AREA EAST (PEL) GAS FACILITIES OPERATIONS (PRODUCTION MAINTENANCE – GAS (ONSHORE))"/>
    <s v="IRETI OMOTOSO"/>
    <s v="PRODUCTION"/>
    <n v="413003"/>
    <n v="4130"/>
    <s v="GAS"/>
    <s v="DOMGAS/IPP"/>
    <s v="PRODUCTION"/>
    <s v="PRODUCTION"/>
    <x v="1"/>
    <s v="Asset Management Integration Lead"/>
    <s v="ADEDIRAN, ADEWALE"/>
    <s v="DENNIS.ONYEBUCHIE@SHELL.COM"/>
    <x v="0"/>
    <s v="OPEX"/>
    <s v="NON SAL"/>
    <s v="N/A"/>
    <s v="N/A"/>
    <s v="N_AGBD_EL1_N01"/>
    <s v="P231 Production Operations - Gas"/>
    <s v="S7200 Services"/>
    <s v="A2110 Production Operations"/>
    <n v="0"/>
    <n v="25985.9"/>
    <n v="53071728"/>
    <n v="67777.48000000001"/>
    <n v="241783.14557377051"/>
    <n v="53071728"/>
    <n v="67777.48000000001"/>
    <n v="241783.14557377051"/>
    <n v="0"/>
    <m/>
    <n v="0"/>
    <n v="0"/>
    <n v="0"/>
    <n v="0"/>
    <n v="0"/>
    <n v="0"/>
    <s v="Operation support for Agbada NA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148.595464480873"/>
    <n v="20148.595464480873"/>
    <n v="20148.595464480873"/>
    <n v="20148.595464480873"/>
    <n v="20148.595464480873"/>
    <n v="20148.595464480873"/>
    <n v="20148.595464480873"/>
    <n v="20148.595464480873"/>
    <n v="20148.595464480873"/>
    <n v="20148.595464480873"/>
    <n v="20148.595464480873"/>
    <n v="20148.595464480873"/>
    <n v="241783.14557377042"/>
    <n v="72534.94367213115"/>
  </r>
  <r>
    <s v="O.NG.PAE.GBE.FAC.71300"/>
    <s v=" PAE GBARAN EPF FACILITIES OPERATIONS "/>
    <s v="O.NG.PEL.GAS.71300_DGS"/>
    <s v="LAND AREA EAST (PEL) GAS FACILITIES OPERATIONS (PRODUCTION MAINTENANCE – GAS (ONSHORE))"/>
    <s v="IRETI OMOTOSO"/>
    <s v="PRODUCTION"/>
    <n v="413003"/>
    <n v="4130"/>
    <s v="GAS"/>
    <s v="DOMGAS/IPP"/>
    <s v="PRODUCTION"/>
    <s v="PRODUCTION"/>
    <x v="2"/>
    <s v="Asset Management Integration Lead"/>
    <s v="ADEDIRAN, ADEWALE"/>
    <s v="DENNIS.ONYEBUCHIE@SHELL.COM"/>
    <x v="0"/>
    <s v="OPEX"/>
    <s v="NON SAL"/>
    <s v="N/A"/>
    <s v="N/A"/>
    <s v="N_GBAR_EL2_G01"/>
    <s v="P231 Production Operations - Gas"/>
    <s v="S7200 Services"/>
    <s v="A2140 Facilities Maintenance"/>
    <n v="7014.0199999999995"/>
    <n v="14962.29"/>
    <n v="0"/>
    <n v="300000"/>
    <n v="300000"/>
    <n v="0"/>
    <n v="300000"/>
    <n v="300000"/>
    <n v="0"/>
    <m/>
    <n v="0"/>
    <n v="0"/>
    <n v="0"/>
    <n v="0"/>
    <n v="0"/>
    <n v="0"/>
    <s v="Gbaran EPF Facilities Oper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5000"/>
    <n v="25000"/>
    <n v="25000"/>
    <n v="25000"/>
    <n v="25000"/>
    <n v="25000"/>
    <n v="25000"/>
    <n v="25000"/>
    <n v="25000"/>
    <n v="25000"/>
    <n v="25000"/>
    <n v="25000"/>
    <n v="300000"/>
    <n v="90000"/>
  </r>
  <r>
    <s v="O.NG.PCW.ETF.FAC.724FP"/>
    <s v="PCW ESTUARY F/S FACIL PREV. MTC"/>
    <s v="O.NG.PCW.FAC.724EFP"/>
    <s v="PCW ESTUARY F/S FACIL PREV. MTC (PRODUCTION MAINTENANCE – OIL (ONSHORE))"/>
    <s v="IRETI OMOTOSO"/>
    <s v="PRODUCTION"/>
    <n v="413001"/>
    <n v="4130"/>
    <s v="OF-MTCE"/>
    <s v="BASE JV"/>
    <s v="PRODUCTION"/>
    <s v="PRODUCTION"/>
    <x v="6"/>
    <s v="Asset Management Integration Lead"/>
    <s v="COOKEY, GABRIEL"/>
    <s v="RACHEAL.ORUEKPETI@SHELL.COM"/>
    <x v="0"/>
    <s v="OPEX"/>
    <s v="NON SAL"/>
    <s v="N/A"/>
    <s v="N/A"/>
    <s v="N_FORC_WS1_G01"/>
    <s v="P233 Facilities Maintenance"/>
    <s v="S7200 Services"/>
    <s v="A2140 Facilities Maintenance"/>
    <n v="55011.26"/>
    <n v="5790.48"/>
    <n v="1540083.8523158068"/>
    <n v="100628.54089335751"/>
    <n v="105677.99614685196"/>
    <n v="1540083.8523158068"/>
    <n v="100628.54089335751"/>
    <n v="105677.99614685196"/>
    <n v="0"/>
    <m/>
    <n v="1540083.8523158068"/>
    <n v="100628.54089335751"/>
    <n v="105677.99614685195"/>
    <n v="1596575.7884458113"/>
    <n v="93015.129083663094"/>
    <n v="98249.803799878864"/>
    <s v="STATUTORY LIFTING EQUIPMENT INSPECTION (1-YRLY)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806.4996789043289"/>
    <n v="8806.4996789043289"/>
    <n v="8806.4996789043289"/>
    <n v="8806.4996789043289"/>
    <n v="8806.4996789043289"/>
    <n v="8806.4996789043289"/>
    <n v="8806.4996789043289"/>
    <n v="8806.4996789043289"/>
    <n v="8806.4996789043289"/>
    <n v="8806.4996789043289"/>
    <n v="8806.4996789043289"/>
    <n v="8806.4996789043289"/>
    <n v="105677.99614685198"/>
    <n v="31703.398844055588"/>
  </r>
  <r>
    <s v="O.NG.PAE.IMA.FAC.71300"/>
    <s v="PAE IMO RIVER 1 AGG OPERATIONS"/>
    <s v="O.NG.PEL.GAS.71300_DGS"/>
    <s v="LAND AREA EAST (PEL) GAS FACILITIES OPERATIONS (PRODUCTION MAINTENANCE – GAS (ONSHORE))"/>
    <s v="IRETI OMOTOSO"/>
    <s v="PRODUCTION"/>
    <n v="413003"/>
    <n v="4130"/>
    <s v="GAS"/>
    <s v="DOMGAS/IPP"/>
    <s v="PRODUCTION"/>
    <s v="PRODUCTION"/>
    <x v="1"/>
    <s v="Asset Management Integration Lead"/>
    <s v="ADEDIRAN, ADEWALE"/>
    <s v="DENNIS.ONYEBUCHIE@SHELL.COM"/>
    <x v="0"/>
    <s v="OPEX"/>
    <s v="NON SAL"/>
    <s v="N/A"/>
    <s v="N/A"/>
    <s v="N_IMOR_EL1_N01"/>
    <s v="P231 Production Operations - Gas"/>
    <s v="S7200 Services"/>
    <s v="A2110 Production Operations"/>
    <n v="184332.11"/>
    <n v="182806.15000000002"/>
    <n v="15370800"/>
    <n v="146741.70000000001"/>
    <n v="197137.76557377051"/>
    <n v="15370800"/>
    <n v="96741.700000000012"/>
    <n v="147137.76557377051"/>
    <n v="-50000"/>
    <m/>
    <n v="0"/>
    <n v="0"/>
    <n v="0"/>
    <n v="0"/>
    <n v="0"/>
    <n v="0"/>
    <s v="Station and vessel cleaning by steam cleanin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428.14713114754"/>
    <n v="16428.14713114754"/>
    <n v="16428.14713114754"/>
    <n v="16428.14713114754"/>
    <n v="16428.14713114754"/>
    <n v="16428.14713114754"/>
    <n v="16428.14713114754"/>
    <n v="16428.14713114754"/>
    <n v="16428.14713114754"/>
    <n v="16428.14713114754"/>
    <n v="16428.14713114754"/>
    <n v="16428.14713114754"/>
    <n v="197137.76557377042"/>
    <n v="59141.329672131149"/>
  </r>
  <r>
    <s v="O.NG.PAE.OGC.FAC.71300"/>
    <s v="PAE OBIGBO NAG FACILITIES OPERATIONS"/>
    <s v="O.NG.PEL.GAS.71300_DGS"/>
    <s v="LAND AREA EAST (PEL) GAS FACILITIES OPERATIONS (PRODUCTION MAINTENANCE – GAS (ONSHORE))"/>
    <s v="IRETI OMOTOSO"/>
    <s v="PRODUCTION"/>
    <n v="413003"/>
    <n v="4130"/>
    <s v="GAS"/>
    <s v="DOMGAS/IPP"/>
    <s v="PRODUCTION"/>
    <s v="PRODUCTION"/>
    <x v="1"/>
    <s v="Asset Management Integration Lead"/>
    <s v="ADEDIRAN, ADEWALE"/>
    <s v="DENNIS.ONYEBUCHIE@SHELL.COM"/>
    <x v="0"/>
    <s v="OPEX"/>
    <s v="NON SAL"/>
    <s v="N/A"/>
    <s v="N/A"/>
    <s v="N_OBGN_EL1_G01"/>
    <s v="P231 Production Operations - Gas"/>
    <s v="S7200 Services"/>
    <s v="A2110 Production Operations"/>
    <n v="408148.89999999997"/>
    <n v="525286.37000000011"/>
    <n v="23045834"/>
    <n v="41612.61"/>
    <n v="117172.72147540984"/>
    <n v="23045834"/>
    <n v="41612.61"/>
    <n v="117172.72147540984"/>
    <n v="0"/>
    <m/>
    <n v="0"/>
    <n v="0"/>
    <n v="0"/>
    <n v="0"/>
    <n v="0"/>
    <n v="0"/>
    <s v="SERVO CK 337T - Emulsion contro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764.3934562841532"/>
    <n v="9764.3934562841532"/>
    <n v="9764.3934562841532"/>
    <n v="9764.3934562841532"/>
    <n v="9764.3934562841532"/>
    <n v="9764.3934562841532"/>
    <n v="9764.3934562841532"/>
    <n v="9764.3934562841532"/>
    <n v="9764.3934562841532"/>
    <n v="9764.3934562841532"/>
    <n v="9764.3934562841532"/>
    <n v="9764.3934562841532"/>
    <n v="117172.72147540987"/>
    <n v="35151.816442622949"/>
  </r>
  <r>
    <s v="O.NG.PAE.ONA.FAC.71300"/>
    <s v="PAE OBIGBO N AGG OPERATIONS"/>
    <s v="O.NG.PEL.GAS.71300_DGS"/>
    <s v="LAND AREA EAST (PEL) GAS FACILITIES OPERATIONS (PRODUCTION MAINTENANCE – GAS (ONSHORE))"/>
    <s v="IRETI OMOTOSO"/>
    <s v="PRODUCTION"/>
    <n v="413003"/>
    <n v="4130"/>
    <s v="GAS"/>
    <s v="DOMGAS/IPP"/>
    <s v="PRODUCTION"/>
    <s v="PRODUCTION"/>
    <x v="1"/>
    <s v="Asset Management Integration Lead"/>
    <s v="ADEDIRAN, ADEWALE"/>
    <s v="DENNIS.ONYEBUCHIE@SHELL.COM"/>
    <x v="0"/>
    <s v="OPEX"/>
    <s v="NON SAL"/>
    <s v="N/A"/>
    <s v="N/A"/>
    <s v="N_OBGN_EL1_G01"/>
    <s v="P231 Production Operations - Gas"/>
    <s v="S7200 Services"/>
    <s v="A2110 Production Operations"/>
    <n v="3586215.4500000007"/>
    <n v="3323961.94"/>
    <n v="475718803"/>
    <n v="1409209.9100000001"/>
    <n v="2968943.6903278688"/>
    <n v="405568803"/>
    <n v="1154421.9100000001"/>
    <n v="2484155.6903278688"/>
    <n v="-484788"/>
    <m/>
    <n v="0"/>
    <n v="0"/>
    <n v="0"/>
    <n v="0"/>
    <n v="0"/>
    <n v="0"/>
    <s v="SHELLSOL - for flushing and cleaning of process line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47411.97419398907"/>
    <n v="247411.97419398907"/>
    <n v="247411.97419398907"/>
    <n v="247411.97419398907"/>
    <n v="247411.97419398907"/>
    <n v="247411.97419398907"/>
    <n v="247411.97419398907"/>
    <n v="247411.97419398907"/>
    <n v="247411.97419398907"/>
    <n v="247411.97419398907"/>
    <n v="247411.97419398907"/>
    <n v="247411.97419398907"/>
    <n v="2968943.6903278697"/>
    <n v="890683.10709836066"/>
  </r>
  <r>
    <s v="O.NG.PAE.A1B.FAC.724FC"/>
    <s v="AGBADA 1 BOOSTER FACILITY CORRECTIVE MTC"/>
    <s v="O.NG.PEL.GAS.724FC"/>
    <s v="LAND AREA EAST (PEL) GAS FACILITIES CORRECTIVE MAINTENANCE (PRODUCTION MAINTENANCE – GAS (ONSHORE))"/>
    <s v="IRETI OMOTOSO"/>
    <s v="PRODUCTION"/>
    <n v="413003"/>
    <n v="4130"/>
    <s v="GAS"/>
    <s v="BASE JV"/>
    <s v="PRODUCTION"/>
    <s v="PRODUCTION"/>
    <x v="1"/>
    <s v="Asset Management Integration Lead"/>
    <s v="ADEDIRAN, ADEWALE"/>
    <s v="FUBARA.AMAKIRI@SHELL.COM"/>
    <x v="0"/>
    <s v="OPEX"/>
    <s v="NON SAL"/>
    <s v="N/A"/>
    <s v="N/A"/>
    <s v="N_AGBD_EL1_N01"/>
    <s v="P233 Facilities Maintenance"/>
    <s v="S7200 Services"/>
    <s v="A2140 Facilities Maintenance"/>
    <n v="38172.07"/>
    <n v="37696.89"/>
    <n v="0"/>
    <n v="46802"/>
    <n v="46802"/>
    <n v="0"/>
    <n v="46802"/>
    <n v="46802"/>
    <n v="0"/>
    <m/>
    <n v="9500000.0000000019"/>
    <n v="788516.00000000023"/>
    <n v="819663.54098360671"/>
    <n v="55250000"/>
    <n v="639000"/>
    <n v="820147.5409836066"/>
    <s v="Repairs and replacement of Controllers, control valves, ESD v/v ,MSDV, and recertifcation of failed RV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900.1666666666665"/>
    <n v="3900.1666666666665"/>
    <n v="3900.1666666666665"/>
    <n v="3900.1666666666665"/>
    <n v="3900.1666666666665"/>
    <n v="3900.1666666666665"/>
    <n v="3900.1666666666665"/>
    <n v="3900.1666666666665"/>
    <n v="3900.1666666666665"/>
    <n v="3900.1666666666665"/>
    <n v="3900.1666666666665"/>
    <n v="3900.1666666666665"/>
    <n v="46801.999999999993"/>
    <n v="14040.6"/>
  </r>
  <r>
    <s v="O.NG.PCW.NTF.FAC.724FC"/>
    <s v="PCW NORTH BANK F/S FACIL CORR. MTC"/>
    <s v="O.NG.PCW.FAC.724NFC"/>
    <s v="PCW NORTH BANK F/S FACIL CORR. MTC (PRODUCTION MAINTENANCE – OIL (ONSHORE))"/>
    <s v="IRETI OMOTOSO"/>
    <s v="PRODUCTION"/>
    <n v="413001"/>
    <n v="4130"/>
    <s v="OF-MTCE"/>
    <s v="BASE JV"/>
    <s v="PRODUCTION"/>
    <s v="PRODUCTION"/>
    <x v="6"/>
    <s v="Asset Management Integration Lead"/>
    <s v="COOKEY, GABRIEL"/>
    <s v="RACHEAL.ORUEKPETI@SHELL.COM"/>
    <x v="0"/>
    <s v="OPEX"/>
    <s v="NON SAL"/>
    <s v="N/A"/>
    <s v="N/A"/>
    <s v="N_FORC_WS1_G01"/>
    <s v="P233 Facilities Maintenance"/>
    <s v="S7200 Services"/>
    <s v="A2140 Facilities Maintenance"/>
    <n v="21944.010000000002"/>
    <n v="115384.88999999998"/>
    <n v="9687940.9243277945"/>
    <n v="69413.586300543218"/>
    <n v="101177.32703604418"/>
    <n v="9687940.9243277963"/>
    <n v="69413.586300543218"/>
    <n v="101177.32703604418"/>
    <n v="0"/>
    <m/>
    <n v="9687940.9243277926"/>
    <n v="69413.586300543218"/>
    <n v="101177.32703604418"/>
    <n v="10043305.042395407"/>
    <n v="64161.853412417018"/>
    <n v="97090.722403877371"/>
    <s v="Corrective maintenance activities on Field instruments, USM,  inplot-pi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431.4439196703479"/>
    <n v="8431.4439196703479"/>
    <n v="8431.4439196703479"/>
    <n v="8431.4439196703479"/>
    <n v="8431.4439196703479"/>
    <n v="8431.4439196703479"/>
    <n v="8431.4439196703479"/>
    <n v="8431.4439196703479"/>
    <n v="8431.4439196703479"/>
    <n v="8431.4439196703479"/>
    <n v="8431.4439196703479"/>
    <n v="8431.4439196703479"/>
    <n v="101177.32703604417"/>
    <n v="30353.198110813253"/>
  </r>
  <r>
    <s v="O.NG.PAE.GBA.FAC.724FC"/>
    <s v="GBARAN AGG FAC CORR MTC"/>
    <s v="O.NG.PEL.GAS.724FC"/>
    <s v="LAND AREA EAST (PEL) GAS FACILITIES CORRECTIVE MAINTENANCE (PRODUCTION MAINTENANCE – GAS (ONSHORE))"/>
    <s v="IRETI OMOTOSO"/>
    <s v="PRODUCTION"/>
    <n v="413003"/>
    <n v="4130"/>
    <s v="GAS"/>
    <s v="BASE JV"/>
    <s v="PRODUCTION"/>
    <s v="PRODUCTION"/>
    <x v="2"/>
    <s v="Asset Management Integration Lead"/>
    <s v="ADEDIRAN, ADEWALE"/>
    <s v="FUBARA.AMAKIRI@SHELL.COM"/>
    <x v="0"/>
    <s v="OPEX"/>
    <s v="NON SAL"/>
    <s v="N/A"/>
    <s v="N/A"/>
    <s v="N_GBAR_EL2_G01"/>
    <s v="P233 Facilities Maintenance - Gas"/>
    <s v="S7200 Services"/>
    <s v="A2140 Facilities Maintenance"/>
    <n v="223839.27999999997"/>
    <n v="390874.76999999996"/>
    <n v="0"/>
    <n v="181205"/>
    <n v="181205"/>
    <n v="0"/>
    <n v="181205"/>
    <n v="181205"/>
    <n v="0"/>
    <m/>
    <n v="0"/>
    <n v="0"/>
    <n v="0"/>
    <n v="0"/>
    <n v="0"/>
    <n v="0"/>
    <s v="Corrective maintenance on Instrumentation , transmitters and controlle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100.416666666666"/>
    <n v="15100.416666666666"/>
    <n v="15100.416666666666"/>
    <n v="15100.416666666666"/>
    <n v="15100.416666666666"/>
    <n v="15100.416666666666"/>
    <n v="15100.416666666666"/>
    <n v="15100.416666666666"/>
    <n v="15100.416666666666"/>
    <n v="15100.416666666666"/>
    <n v="15100.416666666666"/>
    <n v="15100.416666666666"/>
    <n v="181204.99999999997"/>
    <n v="54361.5"/>
  </r>
  <r>
    <s v="O.NG.PCW.NTF.FLO.71300"/>
    <s v="PCW NORTH BANK F/S FLOWL OPERATIONS"/>
    <s v="O.NG.PCW.NTF.FLO.71300"/>
    <s v="PCW NORTH BANK F/S FLOWL OPERATIONS"/>
    <s v="IRETI OMOTOSO"/>
    <s v="PRODUCTION"/>
    <n v="413001"/>
    <n v="4130"/>
    <s v="OF-MTCE"/>
    <s v="BASE JV"/>
    <s v="PRODUCTION"/>
    <s v="PRODUCTION"/>
    <x v="6"/>
    <s v="Asset Management Integration Lead"/>
    <s v="COOKEY, GABRIEL"/>
    <s v="RICHARD.ITENE@SHELL.COM"/>
    <x v="0"/>
    <s v="OPEX"/>
    <s v="NON SAL"/>
    <s v="N/A"/>
    <s v="N/A"/>
    <s v="N_FORC_WS1_G01"/>
    <s v="P231 Production Operations"/>
    <s v="S7200 Services"/>
    <s v="A2110 Production Operations"/>
    <n v="97172.61"/>
    <n v="343741.19999999995"/>
    <n v="48048000"/>
    <n v="137659.19999999998"/>
    <n v="295193.6262295082"/>
    <n v="48000000"/>
    <n v="197659.19999999998"/>
    <n v="355036.24918032787"/>
    <n v="59842.62295081967"/>
    <m/>
    <n v="48048000"/>
    <n v="137659.20000000001"/>
    <n v="295193.6262295082"/>
    <n v="49810452.442503668"/>
    <n v="127244.10136407944"/>
    <n v="290557.06019196031"/>
    <s v="Payment for QA/QC for FIMs implementa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4599.468852459016"/>
    <n v="24599.468852459016"/>
    <n v="24599.468852459016"/>
    <n v="24599.468852459016"/>
    <n v="24599.468852459016"/>
    <n v="24599.468852459016"/>
    <n v="24599.468852459016"/>
    <n v="24599.468852459016"/>
    <n v="24599.468852459016"/>
    <n v="24599.468852459016"/>
    <n v="24599.468852459016"/>
    <n v="24599.468852459016"/>
    <n v="295193.6262295082"/>
    <n v="88558.087868852454"/>
  </r>
  <r>
    <s v="O.NG.PAE.GBG.FAC.724FC"/>
    <s v="GBARAN G/P FAC CORR MTC"/>
    <s v="O.NG.PEL.GAS.724FC"/>
    <s v="LAND AREA EAST (PEL) GAS FACILITIES CORRECTIVE MAINTENANCE (PRODUCTION MAINTENANCE – GAS (ONSHORE))"/>
    <s v="IRETI OMOTOSO"/>
    <s v="PRODUCTION"/>
    <n v="413003"/>
    <n v="4130"/>
    <s v="GAS"/>
    <s v="BASE JV"/>
    <s v="PRODUCTION"/>
    <s v="PRODUCTION"/>
    <x v="2"/>
    <s v="Asset Management Integration Lead"/>
    <s v="ADEDIRAN, ADEWALE"/>
    <s v="FUBARA.AMAKIRI@SHELL.COM"/>
    <x v="0"/>
    <s v="OPEX"/>
    <s v="NON SAL"/>
    <s v="N/A"/>
    <s v="N/A"/>
    <s v="N_GBAR_EL2_G01"/>
    <s v="P233 Facilities Maintenance - Gas"/>
    <s v="S7200 Services"/>
    <s v="A2140 Facilities Maintenance"/>
    <n v="349954.09"/>
    <n v="718882.36"/>
    <n v="9500000.0000000019"/>
    <n v="560509"/>
    <n v="591656.5409836066"/>
    <n v="9500000.0000000019"/>
    <n v="560509"/>
    <n v="591656.5409836066"/>
    <n v="0"/>
    <m/>
    <n v="0"/>
    <n v="0"/>
    <n v="0"/>
    <n v="0"/>
    <n v="0"/>
    <n v="0"/>
    <s v="Replacement spares for control valves; ESD valv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9304.711748633883"/>
    <n v="49304.711748633883"/>
    <n v="49304.711748633883"/>
    <n v="49304.711748633883"/>
    <n v="49304.711748633883"/>
    <n v="49304.711748633883"/>
    <n v="49304.711748633883"/>
    <n v="49304.711748633883"/>
    <n v="49304.711748633883"/>
    <n v="49304.711748633883"/>
    <n v="49304.711748633883"/>
    <n v="49304.711748633883"/>
    <n v="591656.5409836066"/>
    <n v="177496.96229508196"/>
  </r>
  <r>
    <s v="O.NG.PAE.I2B.FAC.724FC"/>
    <s v="IMOR 2 BOOSTER FACILITY CORRECTIVE MTCE"/>
    <s v="O.NG.PEL.GAS.724FC"/>
    <s v="LAND AREA EAST (PEL) GAS FACILITIES CORRECTIVE MAINTENANCE (PRODUCTION MAINTENANCE – GAS (ONSHORE))"/>
    <s v="IRETI OMOTOSO"/>
    <s v="PRODUCTION"/>
    <n v="413003"/>
    <n v="4130"/>
    <s v="GAS"/>
    <s v="BASE JV"/>
    <s v="PRODUCTION"/>
    <s v="PRODUCTION"/>
    <x v="1"/>
    <s v="Asset Management Integration Lead"/>
    <s v="ADEDIRAN, ADEWALE"/>
    <s v="FUBARA.AMAKIRI@SHELL.COM"/>
    <x v="0"/>
    <s v="OPEX"/>
    <s v="NON SAL"/>
    <s v="N/A"/>
    <s v="N/A"/>
    <s v="N_IMOR_EL1_N01"/>
    <s v="P233 Facilities Maintenance"/>
    <s v="S7200 Services"/>
    <s v="A2140 Facilities Maintenance"/>
    <n v="0"/>
    <n v="36.82"/>
    <n v="0"/>
    <n v="0"/>
    <n v="0"/>
    <m/>
    <m/>
    <n v="0"/>
    <n v="0"/>
    <m/>
    <n v="0"/>
    <n v="0"/>
    <n v="0"/>
    <n v="0"/>
    <n v="0"/>
    <n v="0"/>
    <s v="REPAIRS AND REPLACEMENT OF CONTROL VALVES, ESD V/V ,MSDV, AND RECERTIFCATION OF FAILED RVS.REPAIR WORKS ON WAUKESHA ENGINES .PROVISION OF SPARE PARTS FOR MTCE OF WAUKESHA ENGINES FOR CORRECTIVE ACTIONS  E.G STARTER MOTOR, FUEL GAS REGULATOR ETC.ANNUAL MAINTENANCE BUDGET FOR ELECTRICAL REPAIR OF EARTHING SYSTEM,TERMINALS,LIGHTNING ETCREPLACEMENT OF LIGHTING BULBS AND  FITTINGS .CORRECTIVE MAINTENANCE ON INSTRUMENTATION , TRANSMITTERS AND CONTROLLERS.CARRY OUT ELECTRICAL MAINTENANCE SERVICEYEARLY CALIBRATION OF WORKSHOP EQUIPMENT.UPS AND BATTERIES MAINTENANCE AT GUIOGP(CORPORATE SUPPORT CONTRACT SERVICES) .SERVICE OF CORROSION PROBES &amp; COUPON AND ANALYSIS OF CORROSION PRODUCT IN GBARAN UBIE..REPLACEMENT SPARES FOR CONTROL VALVES; ESD VALVES.REHABILITATION OF GENSET ALTERNATORS, AVRS, EIS,EARTHING SYSTEMS, AND LV SWITCHBOARDS.PROVISION OF WORKSHOP SERVICES FOR GBARAN UBIE.PROVISION OF SPECIALIZED MAINTENANCE SUPPORT FOR EGGS2 FISCAL GAS METERING SYSTEM.ESD/OSD TEST  CPF&amp; REMOTE ( 6 MONTHLY &amp; 1 YEARLY).CORRECTIVE MAINTENANCE ON FLARE TIP (INCLUDING SPARES).COMPRESSORS AND DRIVERS MAINTENANCE PER FACILITI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3B.FAC.724FC"/>
    <s v="IMOR 3 BOOSTER FACILITY CORRECTIVE MTCE"/>
    <s v="O.NG.PEL.GAS.724FC"/>
    <s v="LAND AREA EAST (PEL) GAS FACILITIES CORRECTIVE MAINTENANCE (PRODUCTION MAINTENANCE – GAS (ONSHORE))"/>
    <s v="IRETI OMOTOSO"/>
    <s v="PRODUCTION"/>
    <n v="413003"/>
    <n v="4130"/>
    <s v="GAS"/>
    <s v="BASE JV"/>
    <s v="PRODUCTION"/>
    <s v="PRODUCTION"/>
    <x v="1"/>
    <s v="Asset Management Integration Lead"/>
    <s v="ADEDIRAN, ADEWALE"/>
    <s v="FUBARA.AMAKIRI@SHELL.COM"/>
    <x v="0"/>
    <s v="OPEX"/>
    <s v="NON SAL"/>
    <s v="N/A"/>
    <s v="N/A"/>
    <s v="N_IMOR_EL1_N01"/>
    <s v="P233 Facilities Maintenance"/>
    <s v="S7200 Services"/>
    <s v="A2140 Facilities Maintenance"/>
    <n v="0"/>
    <n v="0"/>
    <n v="0"/>
    <n v="0"/>
    <n v="0"/>
    <m/>
    <m/>
    <n v="0"/>
    <n v="0"/>
    <m/>
    <n v="0"/>
    <n v="0"/>
    <n v="0"/>
    <n v="0"/>
    <n v="0"/>
    <n v="0"/>
    <s v="REPAIRS AND REPLACEMENT OF CONTROL VALVES, ESD V/V ,MSDV, AND RECERTIFCATION OF FAILED RVS.REPAIR WORKS ON WAUKESHA ENGINES .PROVISION OF SPARE PARTS FOR MTCE OF WAUKESHA ENGINES FOR CORRECTIVE ACTIONS  E.G STARTER MOTOR, FUEL GAS REGULATOR ETC.ANNUAL MAINTENANCE BUDGET FOR ELECTRICAL REPAIR OF EARTHING SYSTEM,TERMINALS,LIGHTNING ETCREPLACEMENT OF LIGHTING BULBS AND  FITTINGS .CORRECTIVE MAINTENANCE ON INSTRUMENTATION , TRANSMITTERS AND CONTROLLERS.CARRY OUT ELECTRICAL MAINTENANCE SERVICEYEARLY CALIBRATION OF WORKSHOP EQUIPMENT.UPS AND BATTERIES MAINTENANCE AT GUIOGP(CORPORATE SUPPORT CONTRACT SERVICES) .SERVICE OF CORROSION PROBES &amp; COUPON AND ANALYSIS OF CORROSION PRODUCT IN GBARAN UBIE..REPLACEMENT SPARES FOR CONTROL VALVES; ESD VALVES.REHABILITATION OF GENSET ALTERNATORS, AVRS, EIS,EARTHING SYSTEMS, AND LV SWITCHBOARDS.PROVISION OF WORKSHOP SERVICES FOR GBARAN UBIE.PROVISION OF SPECIALIZED MAINTENANCE SUPPORT FOR EGGS2 FISCAL GAS METERING SYSTEM.ESD/OSD TEST  CPF&amp; REMOTE ( 6 MONTHLY &amp; 1 YEARLY).CORRECTIVE MAINTENANCE ON FLARE TIP (INCLUDING SPARES).COMPRESSORS AND DRIVERS MAINTENANCE PER FACILITI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GA.FAC.724FC"/>
    <s v="PAE AGBADA  AGG CORRECTIVE MAINT"/>
    <s v="O.NG.PEL.GAS.724FC_DGS"/>
    <s v="LAND AREA EAST (PEL) GAS FACILITIES CORRECTIVE MAINTENANCE (PRODUCTION MAINTENANCE – GAS (ONSHORE))"/>
    <s v="IRETI OMOTOSO"/>
    <s v="PRODUCTION"/>
    <n v="413003"/>
    <n v="4130"/>
    <s v="GAS"/>
    <s v="DOMGAS/IPP"/>
    <s v="PRODUCTION"/>
    <s v="PRODUCTION"/>
    <x v="1"/>
    <s v="Asset Management Integration Lead"/>
    <s v="ADEDIRAN, ADEWALE"/>
    <s v="DENNIS.ONYEBUCHIE@SHELL.COM"/>
    <x v="0"/>
    <s v="OPEX"/>
    <s v="NON SAL"/>
    <s v="N/A"/>
    <s v="N/A"/>
    <s v="N_AGBD_EL1_N01"/>
    <s v="P233 Facilities Maintenance - Gas"/>
    <s v="S7200 Services"/>
    <s v="A2140 Facilities Maintenance"/>
    <n v="165522.28999999992"/>
    <n v="346673.48999999993"/>
    <n v="6954612.7083329"/>
    <n v="97000"/>
    <n v="119802.00887978"/>
    <n v="6954612.7083329"/>
    <n v="97000"/>
    <n v="119802.00887978"/>
    <n v="0"/>
    <m/>
    <n v="93835489.986662492"/>
    <n v="858165.90136836644"/>
    <n v="1165823.2455869319"/>
    <n v="93835489.986662492"/>
    <n v="858165.90136836644"/>
    <n v="1165823.2455869319"/>
    <s v="Instrument Maintenance contract for Agbad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983.5007399816659"/>
    <n v="9983.5007399816659"/>
    <n v="9983.5007399816659"/>
    <n v="9983.5007399816659"/>
    <n v="9983.5007399816659"/>
    <n v="9983.5007399816659"/>
    <n v="9983.5007399816659"/>
    <n v="9983.5007399816659"/>
    <n v="9983.5007399816659"/>
    <n v="9983.5007399816659"/>
    <n v="9983.5007399816659"/>
    <n v="9983.5007399816659"/>
    <n v="119802.00887978"/>
    <n v="35940.602663933998"/>
  </r>
  <r>
    <s v="O.NG.PAE.AGC.FAC.724FC"/>
    <s v="PAE AGBADA NAG FAC CORRECTIVE MTC"/>
    <s v="O.NG.PEL.GAS.724FC_DGS"/>
    <s v="LAND AREA EAST (PEL) GAS FACILITIES CORRECTIVE MAINTENANCE (PRODUCTION MAINTENANCE – GAS (ONSHORE))"/>
    <s v="IRETI OMOTOSO"/>
    <s v="PRODUCTION"/>
    <n v="413003"/>
    <n v="4130"/>
    <s v="GAS"/>
    <s v="DOMGAS/IPP"/>
    <s v="PRODUCTION"/>
    <s v="PRODUCTION"/>
    <x v="1"/>
    <s v="Asset Management Integration Lead"/>
    <s v="ADEDIRAN, ADEWALE"/>
    <s v="DENNIS.ONYEBUCHIE@SHELL.COM"/>
    <x v="0"/>
    <s v="OPEX"/>
    <s v="NON SAL"/>
    <s v="N/A"/>
    <s v="N/A"/>
    <s v="N_AGBD_EL1_N01"/>
    <s v="P233 Facilities Maintenance - Gas"/>
    <s v="S7200 Services"/>
    <s v="A2140 Facilities Maintenance"/>
    <n v="0"/>
    <n v="0"/>
    <n v="7045215.9083328992"/>
    <n v="23440"/>
    <n v="46539.068551911143"/>
    <n v="7045215.9083328992"/>
    <n v="23440"/>
    <n v="46539.068551911143"/>
    <n v="0"/>
    <m/>
    <n v="0"/>
    <n v="0"/>
    <n v="0"/>
    <n v="0"/>
    <n v="0"/>
    <n v="0"/>
    <s v="Repairs of Genset alternators, AVRs, EIS,Earthing systems, Electric Motors and LV switchboard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878.2557126592619"/>
    <n v="3878.2557126592619"/>
    <n v="3878.2557126592619"/>
    <n v="3878.2557126592619"/>
    <n v="3878.2557126592619"/>
    <n v="3878.2557126592619"/>
    <n v="3878.2557126592619"/>
    <n v="3878.2557126592619"/>
    <n v="3878.2557126592619"/>
    <n v="3878.2557126592619"/>
    <n v="3878.2557126592619"/>
    <n v="3878.2557126592619"/>
    <n v="46539.068551911128"/>
    <n v="13961.720565573343"/>
  </r>
  <r>
    <s v="O.NG.PCW.OKF.FAC.724FC"/>
    <s v="PCW OPUKUSHI F/S FACIL CORR. MTC"/>
    <s v="O.NG.PCW.FAC.724OPFC"/>
    <s v="PCW OPUKUSHI F/S FACIL CORR. MTC (PRODUCTION MAINTENANCE – OIL (ONSHORE))"/>
    <s v="IRETI OMOTOSO"/>
    <s v="PRODUCTION"/>
    <n v="413001"/>
    <n v="4130"/>
    <s v="OF-MTCE"/>
    <s v="BASE JV"/>
    <s v="PRODUCTION"/>
    <s v="PRODUCTION"/>
    <x v="6"/>
    <s v="Asset Management Integration Lead"/>
    <s v="COOKEY, GABRIEL"/>
    <s v="SAMUEL.AKPORHUARHO@SHELL.COM"/>
    <x v="0"/>
    <s v="OPEX"/>
    <s v="NON SAL"/>
    <s v="N/A"/>
    <s v="N/A"/>
    <s v="N_OPUK_WS2_N02"/>
    <s v="P233 Facilities Maintenance"/>
    <s v="S7200 Services"/>
    <s v="A2140 Facilities Maintenance"/>
    <n v="43105.789999999994"/>
    <n v="55928.969999999987"/>
    <n v="46124270.887391999"/>
    <n v="174395.62"/>
    <n v="325622.73766358034"/>
    <n v="42291150.817391999"/>
    <n v="90450"/>
    <n v="229109.51087669507"/>
    <n v="-96513.226786885265"/>
    <m/>
    <n v="46124270.887391999"/>
    <n v="174395.61999999997"/>
    <n v="325622.73766358034"/>
    <n v="47722544.356282495"/>
    <n v="162029.22623887673"/>
    <n v="318496.58478406526"/>
    <s v="Deployment of shielded ignition system for 2 Gas engines at Opukushi FS._x000a_Cost of Spare per Pump @ F$$36.5k = F$73k_x000a_Installation cost per pump @  N640,5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135.228138631694"/>
    <n v="27135.228138631694"/>
    <n v="27135.228138631694"/>
    <n v="27135.228138631694"/>
    <n v="27135.228138631694"/>
    <n v="27135.228138631694"/>
    <n v="27135.228138631694"/>
    <n v="27135.228138631694"/>
    <n v="27135.228138631694"/>
    <n v="27135.228138631694"/>
    <n v="27135.228138631694"/>
    <n v="27135.228138631694"/>
    <n v="325622.73766358034"/>
    <n v="97686.821299074101"/>
  </r>
  <r>
    <s v="O.NG.PCW.OKF.FAC.724FP"/>
    <s v="PCW OPUKUSHI F/S FACIL PREV. MTC"/>
    <s v="O.NG.PCW.FAC.724OPFP"/>
    <s v="PCW OPUKUSHI F/S FACIL PREV. MTC (PRODUCTION MAINTENANCE – OIL (ONSHORE))"/>
    <s v="IRETI OMOTOSO"/>
    <s v="PRODUCTION"/>
    <n v="413001"/>
    <n v="4130"/>
    <s v="OF-MTCE"/>
    <s v="BASE JV"/>
    <s v="PRODUCTION"/>
    <s v="PRODUCTION"/>
    <x v="6"/>
    <s v="Asset Management Integration Lead"/>
    <s v="COOKEY, GABRIEL"/>
    <s v="SAMUEL.AKPORHUARHO@SHELL.COM"/>
    <x v="0"/>
    <s v="OPEX"/>
    <s v="NON SAL"/>
    <s v="N/A"/>
    <s v="N/A"/>
    <s v="N_OPUK_WS2_N02"/>
    <s v="P233 Facilities Maintenance"/>
    <s v="S7200 Services"/>
    <s v="A2140 Facilities Maintenance"/>
    <n v="43785.47"/>
    <n v="254980.90000000002"/>
    <n v="56656041.634783998"/>
    <n v="323563.63"/>
    <n v="509321.14355666889"/>
    <n v="56656041.634783998"/>
    <n v="323563.63"/>
    <n v="509321.14355666889"/>
    <n v="0"/>
    <m/>
    <n v="56656041.634783998"/>
    <n v="323563.63"/>
    <n v="509321.14355666883"/>
    <n v="58734246.325131446"/>
    <n v="299083.26747104072"/>
    <n v="491654.56689770118"/>
    <s v="24 monthly Logic Panel Overhaul (instrument intervention and Logic panel overhaul)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2443.428629722403"/>
    <n v="42443.428629722403"/>
    <n v="42443.428629722403"/>
    <n v="42443.428629722403"/>
    <n v="42443.428629722403"/>
    <n v="42443.428629722403"/>
    <n v="42443.428629722403"/>
    <n v="42443.428629722403"/>
    <n v="42443.428629722403"/>
    <n v="42443.428629722403"/>
    <n v="42443.428629722403"/>
    <n v="42443.428629722403"/>
    <n v="509321.14355666871"/>
    <n v="152796.34306700065"/>
  </r>
  <r>
    <s v="O.NG.PAE.GBE.FAC.724FC"/>
    <s v=" PAE GBARAN EPF FACILITIES CORR MTC"/>
    <s v="O.NG.PEL.GAS.724FC_DGS"/>
    <s v="LAND AREA EAST (PEL) GAS FACILITIES CORRECTIVE MAINTENANCE (PRODUCTION MAINTENANCE – GAS (ONSHORE))"/>
    <s v="IRETI OMOTOSO"/>
    <s v="PRODUCTION"/>
    <n v="413003"/>
    <n v="4130"/>
    <s v="GAS"/>
    <s v="DOMGAS/IPP"/>
    <s v="PRODUCTION"/>
    <s v="PRODUCTION"/>
    <x v="2"/>
    <s v="Asset Management Integration Lead"/>
    <s v="ADEDIRAN, ADEWALE"/>
    <s v="DENNIS.ONYEBUCHIE@SHELL.COM"/>
    <x v="0"/>
    <s v="OPEX"/>
    <s v="NON SAL"/>
    <s v="N/A"/>
    <s v="N/A"/>
    <s v="N_GBAR_EL2_G01"/>
    <s v="P233 Facilities Maintenance - Gas"/>
    <s v="S7200 Services"/>
    <s v="A2140 Facilities Maintenance"/>
    <n v="0"/>
    <n v="3953.64"/>
    <n v="9780000.0000000037"/>
    <n v="218480.5"/>
    <n v="250546.07377049181"/>
    <n v="9780000.0000000037"/>
    <n v="218480.5"/>
    <n v="250546.07377049181"/>
    <n v="0"/>
    <m/>
    <n v="0"/>
    <n v="0"/>
    <n v="0"/>
    <n v="0"/>
    <n v="0"/>
    <n v="0"/>
    <s v="Provision of Maintenance Support Service for EPF"/>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878.839480874318"/>
    <n v="20878.839480874318"/>
    <n v="20878.839480874318"/>
    <n v="20878.839480874318"/>
    <n v="20878.839480874318"/>
    <n v="20878.839480874318"/>
    <n v="20878.839480874318"/>
    <n v="20878.839480874318"/>
    <n v="20878.839480874318"/>
    <n v="20878.839480874318"/>
    <n v="20878.839480874318"/>
    <n v="20878.839480874318"/>
    <n v="250546.07377049176"/>
    <n v="75163.822131147535"/>
  </r>
  <r>
    <s v="O.NG.PAE.IMA.FAC.724FC"/>
    <s v="PAE IMO RIVER 1 AGG CORRECTIVE MAINT"/>
    <s v="O.NG.PEL.GAS.724FC_DGS"/>
    <s v="LAND AREA EAST (PEL) GAS FACILITIES CORRECTIVE MAINTENANCE (PRODUCTION MAINTENANCE – GAS (ONSHORE))"/>
    <s v="IRETI OMOTOSO"/>
    <s v="PRODUCTION"/>
    <n v="413003"/>
    <n v="4130"/>
    <s v="GAS"/>
    <s v="DOMGAS/IPP"/>
    <s v="PRODUCTION"/>
    <s v="PRODUCTION"/>
    <x v="1"/>
    <s v="Asset Management Integration Lead"/>
    <s v="ADEDIRAN, ADEWALE"/>
    <s v="DENNIS.ONYEBUCHIE@SHELL.COM"/>
    <x v="0"/>
    <s v="OPEX"/>
    <s v="NON SAL"/>
    <s v="N/A"/>
    <s v="N/A"/>
    <s v="N_IMOR_EL1_N01"/>
    <s v="P233 Facilities Maintenance - Gas"/>
    <s v="S7200 Services"/>
    <s v="A2140 Facilities Maintenance"/>
    <n v="323836.20000000007"/>
    <n v="257718.74999999997"/>
    <n v="14324650.334998347"/>
    <n v="203993.6506841832"/>
    <n v="250959.71735630895"/>
    <n v="14324650.334998347"/>
    <n v="103993.6506841832"/>
    <n v="150959.71735630895"/>
    <n v="-100000"/>
    <m/>
    <n v="0"/>
    <n v="0"/>
    <n v="0"/>
    <n v="0"/>
    <n v="0"/>
    <n v="0"/>
    <s v="Compressors and Turbine corrective maintenance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0913.309779692412"/>
    <n v="20913.309779692412"/>
    <n v="20913.309779692412"/>
    <n v="20913.309779692412"/>
    <n v="20913.309779692412"/>
    <n v="20913.309779692412"/>
    <n v="20913.309779692412"/>
    <n v="20913.309779692412"/>
    <n v="20913.309779692412"/>
    <n v="20913.309779692412"/>
    <n v="20913.309779692412"/>
    <n v="20913.309779692412"/>
    <n v="250959.71735630895"/>
    <n v="75287.915206892678"/>
  </r>
  <r>
    <s v="O.NG.PAE.OGC.FAC.724FC"/>
    <s v="PAE OBIGBO NAG FACILITIES CORR. MTC"/>
    <s v="O.NG.PEL.GAS.724FC_DGS"/>
    <s v="LAND AREA EAST (PEL) GAS FACILITIES CORRECTIVE MAINTENANCE (PRODUCTION MAINTENANCE – GAS (ONSHORE))"/>
    <s v="IRETI OMOTOSO"/>
    <s v="PRODUCTION"/>
    <n v="413003"/>
    <n v="4130"/>
    <s v="GAS"/>
    <s v="DOMGAS/IPP"/>
    <s v="PRODUCTION"/>
    <s v="PRODUCTION"/>
    <x v="1"/>
    <s v="Asset Management Integration Lead"/>
    <s v="ADEDIRAN, ADEWALE"/>
    <s v="DENNIS.ONYEBUCHIE@SHELL.COM"/>
    <x v="0"/>
    <s v="OPEX"/>
    <s v="NON SAL"/>
    <s v="N/A"/>
    <s v="N/A"/>
    <s v="N_OBGN_EL1_G01"/>
    <s v="P233 Facilities Maintenance - Gas"/>
    <s v="S7200 Services"/>
    <s v="A2140 Facilities Maintenance"/>
    <n v="179335.74000000002"/>
    <n v="173853.89"/>
    <n v="32406360.700000003"/>
    <n v="111258.1"/>
    <n v="217508.4629508197"/>
    <n v="32406360.700000003"/>
    <n v="111258.1"/>
    <n v="217508.4629508197"/>
    <n v="0"/>
    <m/>
    <n v="0"/>
    <n v="0"/>
    <n v="0"/>
    <n v="0"/>
    <n v="0"/>
    <n v="0"/>
    <s v="Repairs of Genset alternators, AVRs, EIS,Earthing systems, and LV switchboard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125.705245901641"/>
    <n v="18125.705245901641"/>
    <n v="18125.705245901641"/>
    <n v="18125.705245901641"/>
    <n v="18125.705245901641"/>
    <n v="18125.705245901641"/>
    <n v="18125.705245901641"/>
    <n v="18125.705245901641"/>
    <n v="18125.705245901641"/>
    <n v="18125.705245901641"/>
    <n v="18125.705245901641"/>
    <n v="18125.705245901641"/>
    <n v="217508.46295081975"/>
    <n v="65252.538885245907"/>
  </r>
  <r>
    <s v="O.NG.PCW.OTF.FAC.71300"/>
    <s v="PCW OGBOTOBO F/S FACIL OPERATIONS"/>
    <s v="O.NG.PCW.FAC.71300E"/>
    <s v="SOUTHERN SWAMP (PWC) OIL FACILITIES OPERATIONS (WASTE MANAGEMENT )"/>
    <s v="IRETI OMOTOSO"/>
    <s v="PRODUCTION"/>
    <n v="412001"/>
    <n v="4120"/>
    <s v="OF-MTCE"/>
    <s v="BASE JV"/>
    <s v="PRODUCTION"/>
    <s v="PRODUCTION"/>
    <x v="6"/>
    <s v="Asset Management Integration Lead"/>
    <s v="COOKEY, GABRIEL"/>
    <s v="RICHARD.ITENE@SHELL.COM"/>
    <x v="0"/>
    <s v="OPEX"/>
    <s v="NON SAL"/>
    <s v="N/A"/>
    <s v="N/A"/>
    <s v="N_BENS_WS2_N02"/>
    <s v="P231 Production Operations"/>
    <s v="S7200 Services"/>
    <s v="A2110 Production Operations"/>
    <n v="111869.44"/>
    <n v="119863.57999999997"/>
    <n v="0"/>
    <n v="0"/>
    <n v="0"/>
    <n v="0"/>
    <n v="0"/>
    <n v="0"/>
    <n v="0"/>
    <m/>
    <n v="0"/>
    <n v="0"/>
    <n v="0"/>
    <n v="0"/>
    <n v="0"/>
    <n v="0"/>
    <s v="STATION GRASS CUTTING  AND CLEARING OF BREAK AROUND THE FLOW STATION FENCE.PROVISION FOR 4 MAPO SUPPORT SERVICES @N4,877,893 PER PERSON FOR 4 PERSONS.PAYMENT FOR HLO/HDA SERVICES FOR OGBOTOBO FLOWSTATION.OGBOTOBO FLOW STATION AND WELL HEAD  SURVEILLANCE (OGBOTOBO SECURITY &amp; SURVEILLANCE).OGBOTOBO FLOW STATION AND WELL HEAD  SURVEILLANCE (AGBAYA SURVEILLANCE SERVICES)_x000d__x000a_.FACILITY STATION AND GENERAL HOUSE KEE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ONA.FAC.724FC"/>
    <s v="PAE OBIGBO N AGG CORRECTIVE MAINT"/>
    <s v="O.NG.PEL.GAS.724FC_DGS"/>
    <s v="LAND AREA EAST (PEL) GAS FACILITIES CORRECTIVE MAINTENANCE (PRODUCTION MAINTENANCE – GAS (ONSHORE))"/>
    <s v="IRETI OMOTOSO"/>
    <s v="PRODUCTION"/>
    <n v="413003"/>
    <n v="4130"/>
    <s v="GAS"/>
    <s v="DOMGAS/IPP"/>
    <s v="PRODUCTION"/>
    <s v="PRODUCTION"/>
    <x v="1"/>
    <s v="Asset Management Integration Lead"/>
    <s v="ADEDIRAN, ADEWALE"/>
    <s v="DENNIS.ONYEBUCHIE@SHELL.COM"/>
    <x v="0"/>
    <s v="OPEX"/>
    <s v="NON SAL"/>
    <s v="N/A"/>
    <s v="N/A"/>
    <s v="N_OBGN_EL1_G01"/>
    <s v="P233 Facilities Maintenance - Gas"/>
    <s v="S7200 Services"/>
    <s v="A2140 Facilities Maintenance"/>
    <n v="290452.11999999994"/>
    <n v="526228.11"/>
    <n v="23324650.334998347"/>
    <n v="203993.6506841832"/>
    <n v="280467.91407762037"/>
    <n v="23324650.334998347"/>
    <n v="203993.6506841832"/>
    <n v="280467.91407762037"/>
    <n v="0"/>
    <m/>
    <n v="0"/>
    <n v="0"/>
    <n v="0"/>
    <n v="0"/>
    <n v="0"/>
    <n v="0"/>
    <s v="Instrument Maintenance contrac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372.326173135029"/>
    <n v="23372.326173135029"/>
    <n v="23372.326173135029"/>
    <n v="23372.326173135029"/>
    <n v="23372.326173135029"/>
    <n v="23372.326173135029"/>
    <n v="23372.326173135029"/>
    <n v="23372.326173135029"/>
    <n v="23372.326173135029"/>
    <n v="23372.326173135029"/>
    <n v="23372.326173135029"/>
    <n v="23372.326173135029"/>
    <n v="280467.91407762031"/>
    <n v="84140.374223286111"/>
  </r>
  <r>
    <s v="O.NG.PCW.OTF.FAC.724FC"/>
    <s v="PCW OGBOTOBO F/S FACIL CORR. MTC"/>
    <s v="O.NG.PCW.FAC.724OGFC"/>
    <s v="PCW OGBOTOBO F/S FACIL CORR. MTC (PRODUCTION MAINTENANCE – OIL (ONSHORE))"/>
    <s v="IRETI OMOTOSO"/>
    <s v="PRODUCTION"/>
    <n v="413001"/>
    <n v="4130"/>
    <s v="OF-MTCE"/>
    <s v="BASE JV"/>
    <s v="PRODUCTION"/>
    <s v="PRODUCTION"/>
    <x v="6"/>
    <s v="Asset Management Integration Lead"/>
    <s v="COOKEY, GABRIEL"/>
    <s v="SAMUEL.AKPORHUARHO@SHELL.COM"/>
    <x v="0"/>
    <s v="OPEX"/>
    <s v="NON SAL"/>
    <s v="N/A"/>
    <s v="N/A"/>
    <s v="N_BENS_WS2_N02"/>
    <s v="P233 Facilities Maintenance"/>
    <s v="S7200 Services"/>
    <s v="A2140 Facilities Maintenance"/>
    <n v="0"/>
    <n v="0"/>
    <n v="0"/>
    <n v="0"/>
    <n v="0"/>
    <n v="0"/>
    <n v="0"/>
    <n v="0"/>
    <n v="0"/>
    <m/>
    <n v="0"/>
    <n v="0"/>
    <n v="0"/>
    <n v="0"/>
    <n v="0"/>
    <n v="0"/>
    <s v="SPARES REQUIREMENT FOR PRESERVATION ACTIV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OTF.FAC.724FP"/>
    <s v="PCW OGBOTOBO F/S FACIL PREV. MTC"/>
    <s v="O.NG.PCW.FAC.724OGFP"/>
    <s v="PCW OGBOTOBO F/S FACIL PREV. MTC (PRODUCTION MAINTENANCE – OIL (ONSHORE))"/>
    <s v="IRETI OMOTOSO"/>
    <s v="PRODUCTION"/>
    <n v="413001"/>
    <n v="4130"/>
    <s v="OF-MTCE"/>
    <s v="BASE JV"/>
    <s v="PRODUCTION"/>
    <s v="PRODUCTION"/>
    <x v="6"/>
    <s v="Asset Management Integration Lead"/>
    <s v="COOKEY, GABRIEL"/>
    <s v="SAMUEL.AKPORHUARHO@SHELL.COM"/>
    <x v="0"/>
    <s v="OPEX"/>
    <s v="NON SAL"/>
    <s v="N/A"/>
    <s v="N/A"/>
    <s v="N_BENS_WS2_N02"/>
    <s v="P233 Facilities Maintenance"/>
    <s v="S7200 Services"/>
    <s v="A2140 Facilities Maintenance"/>
    <n v="71.22"/>
    <n v="1392.73"/>
    <n v="0"/>
    <n v="0"/>
    <n v="0"/>
    <n v="0"/>
    <n v="0"/>
    <n v="0"/>
    <n v="0"/>
    <m/>
    <n v="0"/>
    <n v="0"/>
    <n v="0"/>
    <n v="0"/>
    <n v="0"/>
    <n v="0"/>
    <s v="SPARES REQUIREMENT FOR PRESERVATION ACTIV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1B.FAC.724FP"/>
    <s v="AGBADA 1 BOOSTER FACILITY PREVENTIVE MTC"/>
    <s v="O.NG.PEL.GAS.724FP"/>
    <s v="LAND AREA EAST (PEL) GAS FACILITIES PREVENTIVE MAINTENANCE (PRODUCTION MAINTENANCE – GAS (ONSHORE))"/>
    <s v="IRETI OMOTOSO"/>
    <s v="PRODUCTION"/>
    <n v="413003"/>
    <n v="4130"/>
    <s v="GAS"/>
    <s v="BASE JV"/>
    <s v="PRODUCTION"/>
    <s v="PRODUCTION"/>
    <x v="1"/>
    <s v="Asset Management Integration Lead"/>
    <s v="ADEDIRAN, ADEWALE"/>
    <s v="FUBARA.AMAKIRI@SHELL.COM"/>
    <x v="0"/>
    <s v="OPEX"/>
    <s v="NON SAL"/>
    <s v="N/A"/>
    <s v="N/A"/>
    <s v="N_AGBD_EL1_N01"/>
    <s v="P233 Facilities Maintenance"/>
    <s v="S7200 Services"/>
    <s v="A2140 Facilities Maintenance"/>
    <n v="49267.840000000004"/>
    <n v="1754.6"/>
    <n v="51849400"/>
    <n v="617146"/>
    <n v="787144.03278688528"/>
    <n v="51849400"/>
    <n v="117146"/>
    <n v="287144.03278688528"/>
    <n v="-500000"/>
    <m/>
    <n v="447349250.23999995"/>
    <n v="4747274.0573999994"/>
    <n v="6213992.9106459003"/>
    <n v="447349250.23999995"/>
    <n v="4747274.0573999994"/>
    <n v="6213992.9106459003"/>
    <s v="Agbada Booster Compressor Annual  Inspection_x000a_1 FSR  for 10 days @ F$2,100 each per day =F$ 21,000_x000a_Booster Compressor Spares @ F$ 150,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5595.336065573763"/>
    <n v="65595.336065573763"/>
    <n v="65595.336065573763"/>
    <n v="65595.336065573763"/>
    <n v="65595.336065573763"/>
    <n v="65595.336065573763"/>
    <n v="65595.336065573763"/>
    <n v="65595.336065573763"/>
    <n v="65595.336065573763"/>
    <n v="65595.336065573763"/>
    <n v="65595.336065573763"/>
    <n v="65595.336065573763"/>
    <n v="787144.03278688493"/>
    <n v="236143.20983606557"/>
  </r>
  <r>
    <s v="O.NG.PAE.GBA.FAC.724FP"/>
    <s v="GBARAN AGG FAC PREV MTC"/>
    <s v="O.NG.PEL.GAS.724FP"/>
    <s v="LAND AREA EAST (PEL) GAS FACILITIES PREVENTIVE MAINTENANCE (PRODUCTION MAINTENANCE – GAS (ONSHORE))"/>
    <s v="IRETI OMOTOSO"/>
    <s v="PRODUCTION"/>
    <n v="413003"/>
    <n v="4130"/>
    <s v="GAS"/>
    <s v="BASE JV"/>
    <s v="PRODUCTION"/>
    <s v="PRODUCTION"/>
    <x v="2"/>
    <s v="Asset Management Integration Lead"/>
    <s v="ADEDIRAN, ADEWALE"/>
    <s v="FUBARA.AMAKIRI@SHELL.COM"/>
    <x v="0"/>
    <s v="OPEX"/>
    <s v="NON SAL"/>
    <s v="N/A"/>
    <s v="N/A"/>
    <s v="N_GBAR_EL2_G01"/>
    <s v="P233 Facilities Maintenance - Gas"/>
    <s v="S7200 Services"/>
    <s v="A2140 Facilities Maintenance"/>
    <n v="119835.07000000002"/>
    <n v="204472.77000000005"/>
    <n v="0"/>
    <n v="60200"/>
    <n v="60200"/>
    <n v="0"/>
    <n v="60200"/>
    <n v="60200"/>
    <n v="0"/>
    <m/>
    <n v="0"/>
    <n v="0"/>
    <n v="0"/>
    <n v="0"/>
    <n v="0"/>
    <n v="0"/>
    <s v="Power Generation and Distribution System; Mains distribution, Transformer, fuse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016.6666666666661"/>
    <n v="5016.6666666666661"/>
    <n v="5016.6666666666661"/>
    <n v="5016.6666666666661"/>
    <n v="5016.6666666666661"/>
    <n v="5016.6666666666661"/>
    <n v="5016.6666666666661"/>
    <n v="5016.6666666666661"/>
    <n v="5016.6666666666661"/>
    <n v="5016.6666666666661"/>
    <n v="5016.6666666666661"/>
    <n v="5016.6666666666661"/>
    <n v="60199.999999999978"/>
    <n v="18060"/>
  </r>
  <r>
    <s v="O.NG.PCW.SBF.FAC.724FC"/>
    <s v="PCW SOUTH BANK F/S FACIL CORR. MTC"/>
    <s v="O.NG.PCW.FAC.724SBFC"/>
    <s v="PCW SOUTH BANK F/S FACIL CORR. MTC (PRODUCTION MAINTENANCE – OIL (ONSHORE))"/>
    <s v="IRETI OMOTOSO"/>
    <s v="PRODUCTION"/>
    <n v="413001"/>
    <n v="4130"/>
    <s v="OF-MTCE"/>
    <s v="BASE JV"/>
    <s v="PRODUCTION"/>
    <s v="PRODUCTION"/>
    <x v="6"/>
    <s v="Asset Management Integration Lead"/>
    <s v="COOKEY, GABRIEL"/>
    <s v="RACHEAL.ORUEKPETI@SHELL.COM"/>
    <x v="0"/>
    <s v="OPEX"/>
    <s v="NON SAL"/>
    <s v="N/A"/>
    <s v="N/A"/>
    <s v="N_FORC_WS1_G01"/>
    <s v="P233 Facilities Maintenance"/>
    <s v="S7200 Services"/>
    <s v="A2140 Facilities Maintenance"/>
    <n v="20346.91"/>
    <n v="36873.61"/>
    <n v="17481825.591314573"/>
    <n v="117060.51670256442"/>
    <n v="174377.97765769417"/>
    <n v="17481825.591314573"/>
    <n v="117060.51670256442"/>
    <n v="174377.97765769417"/>
    <n v="0"/>
    <m/>
    <n v="17481825.591314573"/>
    <n v="117060.51670256442"/>
    <n v="174377.97765769414"/>
    <n v="18123077.801871419"/>
    <n v="108203.88505114529"/>
    <n v="167623.81227039584"/>
    <s v="Corrective maintenance activities on Field instruments, USM,  inplot-pip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531.49813814118"/>
    <n v="14531.49813814118"/>
    <n v="14531.49813814118"/>
    <n v="14531.49813814118"/>
    <n v="14531.49813814118"/>
    <n v="14531.49813814118"/>
    <n v="14531.49813814118"/>
    <n v="14531.49813814118"/>
    <n v="14531.49813814118"/>
    <n v="14531.49813814118"/>
    <n v="14531.49813814118"/>
    <n v="14531.49813814118"/>
    <n v="174377.97765769417"/>
    <n v="52313.393297308248"/>
  </r>
  <r>
    <s v="O.NG.PAE.GBG.FAC.724FP"/>
    <s v="GBARAN G/P FAC PREV MTC"/>
    <s v="O.NG.PEL.GAS.724FP"/>
    <s v="LAND AREA EAST (PEL) GAS FACILITIES PREVENTIVE MAINTENANCE (PRODUCTION MAINTENANCE – GAS (ONSHORE))"/>
    <s v="IRETI OMOTOSO"/>
    <s v="PRODUCTION"/>
    <n v="413003"/>
    <n v="4130"/>
    <s v="GAS"/>
    <s v="BASE JV"/>
    <s v="PRODUCTION"/>
    <s v="PRODUCTION"/>
    <x v="2"/>
    <s v="Asset Management Integration Lead"/>
    <s v="ADEDIRAN, ADEWALE"/>
    <s v="FUBARA.AMAKIRI@SHELL.COM"/>
    <x v="0"/>
    <s v="OPEX"/>
    <s v="NON SAL"/>
    <s v="N/A"/>
    <s v="N/A"/>
    <s v="N_GBAR_EL2_G01"/>
    <s v="P233 Facilities Maintenance - Gas"/>
    <s v="S7200 Services"/>
    <s v="A2140 Facilities Maintenance"/>
    <n v="409584.92"/>
    <n v="1022009.4999999998"/>
    <n v="391168850.23999995"/>
    <n v="4013128.0573999998"/>
    <n v="5295648.8778590159"/>
    <n v="391168850.23999995"/>
    <n v="3013128.0573999998"/>
    <n v="4295648.8778590159"/>
    <n v="-1000000"/>
    <m/>
    <n v="0"/>
    <n v="0"/>
    <n v="0"/>
    <n v="0"/>
    <n v="0"/>
    <n v="0"/>
    <s v="Rehabilitation of Perimeter / facility lights for 4 Units at Gbaran Oil / NAG, Kolocreek RIF, Zarama RIF, CEAG fittings / Abacus lights 20 fittings per facility @ F$ 1,500 each = F$30,000, _x000a__x000a_Services &amp; FTO N3,125.000 EACH = N12,500,000._x000a_TOTAL =F$ 160,984 + 5% VAT = F$ 169,033 (REF PR 10597922)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41304.07315491798"/>
    <n v="441304.07315491798"/>
    <n v="441304.07315491798"/>
    <n v="441304.07315491798"/>
    <n v="441304.07315491798"/>
    <n v="441304.07315491798"/>
    <n v="441304.07315491798"/>
    <n v="441304.07315491798"/>
    <n v="441304.07315491798"/>
    <n v="441304.07315491798"/>
    <n v="441304.07315491798"/>
    <n v="441304.07315491798"/>
    <n v="5295648.8778590159"/>
    <n v="1588694.6633577046"/>
  </r>
  <r>
    <s v="O.NG.PCW.SBF.FLO.71300"/>
    <s v="PCW SOUTH BANK F/S FLOWL OPERATIONS"/>
    <s v="O.NG.PCW.SBF.FLO.71300"/>
    <s v="PCW SOUTH BANK F/S FLOWL OPERATIONS"/>
    <s v="IRETI OMOTOSO"/>
    <s v="PRODUCTION"/>
    <n v="413001"/>
    <n v="4130"/>
    <s v="OF-MTCE"/>
    <s v="BASE JV"/>
    <s v="PRODUCTION"/>
    <s v="PRODUCTION"/>
    <x v="6"/>
    <s v="Asset Management Integration Lead"/>
    <s v="COOKEY, GABRIEL"/>
    <s v="RICHARD.ITENE@SHELL.COM"/>
    <x v="0"/>
    <s v="OPEX"/>
    <s v="NON SAL"/>
    <s v="N/A"/>
    <s v="N/A"/>
    <s v="N/A"/>
    <s v="P231 Production Operation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I2B.FAC.724FP"/>
    <s v="IMOR 2 BOOSTER FACILITY PREVENTIVE MTCE"/>
    <s v="O.NG.PEL.GAS.724FP"/>
    <s v="LAND AREA EAST (PEL) GAS FACILITIES PREVENTIVE MAINTENANCE (PRODUCTION MAINTENANCE – GAS (ONSHORE))"/>
    <s v="IRETI OMOTOSO"/>
    <s v="PRODUCTION"/>
    <n v="413003"/>
    <n v="4130"/>
    <s v="GAS"/>
    <s v="BASE JV"/>
    <s v="PRODUCTION"/>
    <s v="PRODUCTION"/>
    <x v="1"/>
    <s v="Asset Management Integration Lead"/>
    <s v="ADEDIRAN, ADEWALE"/>
    <s v="FUBARA.AMAKIRI@SHELL.COM"/>
    <x v="0"/>
    <s v="OPEX"/>
    <s v="NON SAL"/>
    <s v="N/A"/>
    <s v="N/A"/>
    <s v="N_IMOR_EL1_N01"/>
    <s v="P233 Facilities Maintenance"/>
    <s v="S7200 Services"/>
    <s v="A2140 Facilities Maintenance"/>
    <n v="1074.28"/>
    <n v="4628.6899999999996"/>
    <n v="4331000"/>
    <n v="56800"/>
    <n v="71000"/>
    <n v="4331000"/>
    <n v="56800"/>
    <n v="71000"/>
    <n v="0"/>
    <m/>
    <n v="0"/>
    <n v="0"/>
    <n v="0"/>
    <n v="0"/>
    <n v="0"/>
    <n v="0"/>
    <s v="Imo Booster Compressor Annual  Inspection_x000a_1 FSR  for 10 days @ F$2,100 each per day =F$ 21,000_x000a_Booster Compressor Spares @ F$ 150,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916.6666666666661"/>
    <n v="5916.6666666666661"/>
    <n v="5916.6666666666661"/>
    <n v="5916.6666666666661"/>
    <n v="5916.6666666666661"/>
    <n v="5916.6666666666661"/>
    <n v="5916.6666666666661"/>
    <n v="5916.6666666666661"/>
    <n v="5916.6666666666661"/>
    <n v="5916.6666666666661"/>
    <n v="5916.6666666666661"/>
    <n v="5916.6666666666661"/>
    <n v="70999.999999999985"/>
    <n v="21300"/>
  </r>
  <r>
    <s v="O.NG.PAE.I3B.FAC.724FP"/>
    <s v="IMOR 3 BOOSTER FACILITY PREVENTIVE MTCE"/>
    <s v="O.NG.PEL.GAS.724FP"/>
    <s v="LAND AREA EAST (PEL) GAS FACILITIES PREVENTIVE MAINTENANCE (PRODUCTION MAINTENANCE – GAS (ONSHORE))"/>
    <s v="IRETI OMOTOSO"/>
    <s v="PRODUCTION"/>
    <n v="413003"/>
    <n v="4130"/>
    <s v="GAS"/>
    <s v="BASE JV"/>
    <s v="PRODUCTION"/>
    <s v="PRODUCTION"/>
    <x v="1"/>
    <s v="Asset Management Integration Lead"/>
    <s v="ADEDIRAN, ADEWALE"/>
    <s v="FUBARA.AMAKIRI@SHELL.COM"/>
    <x v="0"/>
    <s v="OPEX"/>
    <s v="NON SAL"/>
    <s v="N/A"/>
    <s v="N/A"/>
    <s v="N_IMOR_EL1_N01"/>
    <s v="P233 Facilities Maintenance"/>
    <s v="S7200 Services"/>
    <s v="A2140 Facilities Maintenance"/>
    <n v="8422.02"/>
    <n v="0"/>
    <n v="0"/>
    <n v="0"/>
    <n v="0"/>
    <m/>
    <m/>
    <n v="0"/>
    <n v="0"/>
    <m/>
    <n v="0"/>
    <n v="0"/>
    <n v="0"/>
    <n v="0"/>
    <n v="0"/>
    <n v="0"/>
    <s v="PROVISION OF IT SUPPORT SERVICES.POWER GENERATION AND DISTRIBUTION SYSTEMYEARLY FLOWLINE PIPING INSPECTION (FIMS).UNDERGROUND POWER CABLE DETECTOR(EZI CAT I650).TELECOMMUNICATION FACILITIES.STATUTORY INSPECTION OF PRESSURE AND RELIEF VALVES (30 MONTHLY PV/RV)AND (INCLUDING PLANT POSITIVE ISOLATION).SPECIALIST REFRIGERATION MAINTENANCE SERVICES AT GBARAN FLB AND KITCHEN.SMOKE DETECTION SYSTEM.SIEMENS S7 300/400 PLC FOR LOW VOLTAGE SWITCHBOARD.QUARTERLY CONDITION MONITORING OF ROTATING EQUIPMENT .PROVISION OF SPECIALIST HVAC SERVICES FOR GBARAN CPF AND REMOTE FACILITIES..PRESSURE GAUGE RECERTIFICATION.PM ON PROCESS CONTROL SYSTEMS.PM ON PIG LAUNCHERS AND RECEIVERS(6 MONTHLY).PM ON MOTORISED VALVES.PM ON METERS(DENSITOMETER, AGAR WATER CUT AND CLASS 1- 4 METERS – 3 &amp; 6 MONTHLY).PM ON GSOS SPIKING PUMP (4 PCS).PM ON GSOS PUMP DRIVERS(GAS ENGINE - 4 PCS).PM ON FLARE SYSTEM(BLOWERS &amp; KNOCK OUT DRUM PUMPS) INCLUDING FLARE TIP INSPECTION DURING S/D.PM ON ELECTRIC MOTORS AT CPF &amp; REMOTE MANIFOLD.PM ON DIESEL GENERATORS AT REMOTE MANIFOLDS.PM FIRE EQUIPMENT (FIRE TRUCK, TENDERS, HOSES, TANKS, ETC).MAINTENANCE QA/QC FOR IN-PLOT PIPING,ROTATING  EQUIPMENT,MECHANICAL, INSTRUMENT &amp; LIFTING EQUIPMENT CERTIFICATION FOR GBARAN.IN-PLOT PIPING STATUTORY INSPECTION .HIPPS SYSTEM MAINTENANCE.GEAR BOX REPAIRS.GBARAN LIFE PROTECTING ELECTRICAL ISOLATION EQUIPMENT (MINIMUM REQUIREMENT).FISCAL METERING VALIDATION- (QUARTERLY).FIRE WATER PUMPING SYSTEM.FIELD MAINTENANCE &amp; REPAIRS OF GBARAN UBIE UNDERGROUND/OVERHEAD CABLES .EMERGENCY GENERATOR CONTROL SYSTEM DCS/PLC/PRIME MOVER BASIC FAULT FINDING.EARTHING MAINTENANCE -QUARTERLY EARTHING AND LIGHTENING MAINTENANCE.COOLER AND HEAT EXCHANGER PM (6 MONTHLY.CERTIFICATION OF WORKSHOP TEST EQUIPMENT.CAPITAL SPARES PRESERVATION MAINTENANCE (GBU WAREHOUSE)..ATLAS COPCO ZT-15, ZT-145 AIR COMPRESSOR .ANTI-CORROSION PAINTING (5 YEARLY) FOR GBARAN NAG &amp; GBARAN OIL M/FYEARLY IN-PLOT PIPING INSPECTION .PMS ON FIRE AND GAS DETECTION SYSTEM (6 MONTHLY).INSTRUMENTS AND CONTROL SYSTEM MAINTENANCE  .ELECTRICAL SYSTEM MAINTENANCE (EARTHING AND LIGHTING INSPECTION, CATHODIC PREVENTION ETC).CONDITION MONITORING OF ROTATING EQUIPMENT ( 1M VIBRATION SURVEY, 1M OIL SAMPLING ETC).BOOSTER COMPRESSOR MAINTENANCE.30 MONTHLY RV STATUTORY INSPEC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NKB.FAC.724FP"/>
    <s v="NKALI BOOSTER FACILITY PREVENTIVE MTCE"/>
    <s v="O.NG.PEL.GAS.724FP"/>
    <s v="LAND AREA EAST (PEL) GAS FACILITIES PREVENTIVE MAINTENANCE (PRODUCTION MAINTENANCE – GAS (ONSHORE))"/>
    <s v="IRETI OMOTOSO"/>
    <s v="PRODUCTION"/>
    <n v="413003"/>
    <n v="4130"/>
    <s v="GAS"/>
    <s v="BASE JV"/>
    <s v="PRODUCTION"/>
    <s v="PRODUCTION"/>
    <x v="1"/>
    <s v="Asset Management Integration Lead"/>
    <s v="ADEDIRAN, ADEWALE"/>
    <s v="FUBARA.AMAKIRI@SHELL.COM"/>
    <x v="0"/>
    <s v="OPEX"/>
    <s v="NON SAL"/>
    <s v="N/A"/>
    <s v="N/A"/>
    <s v="N/A"/>
    <s v="P233 Facilities Maintenance"/>
    <s v="S7200 Services"/>
    <s v="A2140 Facilities Maintenance"/>
    <n v="0"/>
    <n v="0"/>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AE.AGA.FAC.724FP"/>
    <s v="PAE AGBADA  AGG PREVENTIVE MAINT"/>
    <s v="O.NG.PEL.GAS.724FP_DGS"/>
    <s v="LAND AREA EAST (PEL) GAS FACILITIES PREVENTIVE MAINTENANCE (PRODUCTION MAINTENANCE – GAS (ONSHORE))"/>
    <s v="IRETI OMOTOSO"/>
    <s v="PRODUCTION"/>
    <n v="413003"/>
    <n v="4130"/>
    <s v="GAS"/>
    <s v="DOMGAS/IPP"/>
    <s v="PRODUCTION"/>
    <s v="PRODUCTION"/>
    <x v="1"/>
    <s v="Asset Management Integration Lead"/>
    <s v="ADEDIRAN, ADEWALE"/>
    <s v="DENNIS.ONYEBUCHIE@SHELL.COM"/>
    <x v="0"/>
    <s v="OPEX"/>
    <s v="NON SAL"/>
    <s v="N/A"/>
    <s v="N/A"/>
    <s v="N_AGBD_EL1_N01"/>
    <s v="P233 Facilities Maintenance - Gas"/>
    <s v="S7200 Services"/>
    <s v="A2140 Facilities Maintenance"/>
    <n v="410897.71"/>
    <n v="208241.15999999997"/>
    <n v="12401981.192500001"/>
    <n v="286530"/>
    <n v="327192.23341803276"/>
    <n v="12401981.192500001"/>
    <n v="286530"/>
    <n v="327192.23341803276"/>
    <n v="0"/>
    <m/>
    <n v="91885584.657499984"/>
    <n v="1752311.3800000001"/>
    <n v="2053575.5919918034"/>
    <n v="91885584.657499984"/>
    <n v="1752311.3800000001"/>
    <n v="2053575.5919918034"/>
    <s v="Statutory inspection of tackles and slings (6 month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266.019451502729"/>
    <n v="27266.019451502729"/>
    <n v="27266.019451502729"/>
    <n v="27266.019451502729"/>
    <n v="27266.019451502729"/>
    <n v="27266.019451502729"/>
    <n v="27266.019451502729"/>
    <n v="27266.019451502729"/>
    <n v="27266.019451502729"/>
    <n v="27266.019451502729"/>
    <n v="27266.019451502729"/>
    <n v="27266.019451502729"/>
    <n v="327192.23341803276"/>
    <n v="98157.670025409825"/>
  </r>
  <r>
    <s v="O.NG.PAE.AGC.FAC.724FP"/>
    <s v="PAE AGBADA NAG FAC PREVENTIVE MTC"/>
    <s v="O.NG.PEL.GAS.724FP_DGS"/>
    <s v="LAND AREA EAST (PEL) GAS FACILITIES PREVENTIVE MAINTENANCE (PRODUCTION MAINTENANCE – GAS (ONSHORE))"/>
    <s v="IRETI OMOTOSO"/>
    <s v="PRODUCTION"/>
    <n v="413003"/>
    <n v="4130"/>
    <s v="GAS"/>
    <s v="DOMGAS/IPP"/>
    <s v="PRODUCTION"/>
    <s v="PRODUCTION"/>
    <x v="1"/>
    <s v="Asset Management Integration Lead"/>
    <s v="ADEDIRAN, ADEWALE"/>
    <s v="DENNIS.ONYEBUCHIE@SHELL.COM"/>
    <x v="0"/>
    <s v="OPEX"/>
    <s v="NON SAL"/>
    <s v="N/A"/>
    <s v="N/A"/>
    <s v="N_AGBD_EL1_N01"/>
    <s v="P233 Facilities Maintenance - Gas"/>
    <s v="S7200 Services"/>
    <s v="A2140 Facilities Maintenance"/>
    <n v="0"/>
    <n v="9079.4500000000007"/>
    <n v="1124425.8399999996"/>
    <n v="99725.203999999998"/>
    <n v="103411.84609836065"/>
    <n v="1124425.8399999996"/>
    <n v="99725.203999999998"/>
    <n v="103411.84609836065"/>
    <n v="0"/>
    <m/>
    <n v="0"/>
    <n v="0"/>
    <n v="0"/>
    <n v="0"/>
    <n v="0"/>
    <n v="0"/>
    <s v="Electrical Maintenance on HVAC System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617.6538415300529"/>
    <n v="8617.6538415300529"/>
    <n v="8617.6538415300529"/>
    <n v="8617.6538415300529"/>
    <n v="8617.6538415300529"/>
    <n v="8617.6538415300529"/>
    <n v="8617.6538415300529"/>
    <n v="8617.6538415300529"/>
    <n v="8617.6538415300529"/>
    <n v="8617.6538415300529"/>
    <n v="8617.6538415300529"/>
    <n v="8617.6538415300529"/>
    <n v="103411.84609836066"/>
    <n v="31023.553829508193"/>
  </r>
  <r>
    <s v="O.NG.PAE.GBE.FAC.724FP"/>
    <s v=" PAE GBARAN EPF FACILITIES PREV MTCE "/>
    <s v="O.NG.PEL.GAS.724FP_DGS"/>
    <s v="LAND AREA EAST (PEL) GAS FACILITIES PREVENTIVE MAINTENANCE (PRODUCTION MAINTENANCE – GAS (ONSHORE))"/>
    <s v="IRETI OMOTOSO"/>
    <s v="PRODUCTION"/>
    <n v="413003"/>
    <n v="4130"/>
    <s v="GAS"/>
    <s v="DOMGAS/IPP"/>
    <s v="PRODUCTION"/>
    <s v="PRODUCTION"/>
    <x v="2"/>
    <s v="Asset Management Integration Lead"/>
    <s v="ADEDIRAN, ADEWALE"/>
    <s v="DENNIS.ONYEBUCHIE@SHELL.COM"/>
    <x v="0"/>
    <s v="OPEX"/>
    <s v="NON SAL"/>
    <s v="N/A"/>
    <s v="N/A"/>
    <s v="N_GBAR_EL2_G01"/>
    <s v="P233 Facilities Maintenance - Gas"/>
    <s v="S7200 Services"/>
    <s v="A2110 Production Operations"/>
    <n v="122580.95000000001"/>
    <n v="395920.44"/>
    <n v="0"/>
    <n v="125000"/>
    <n v="125000"/>
    <n v="0"/>
    <n v="125000"/>
    <n v="125000"/>
    <n v="0"/>
    <m/>
    <n v="0"/>
    <n v="0"/>
    <n v="0"/>
    <n v="0"/>
    <n v="0"/>
    <n v="0"/>
    <s v="EPF Preventive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416.666666666666"/>
    <n v="10416.666666666666"/>
    <n v="10416.666666666666"/>
    <n v="10416.666666666666"/>
    <n v="10416.666666666666"/>
    <n v="10416.666666666666"/>
    <n v="10416.666666666666"/>
    <n v="10416.666666666666"/>
    <n v="10416.666666666666"/>
    <n v="10416.666666666666"/>
    <n v="10416.666666666666"/>
    <n v="10416.666666666666"/>
    <n v="125000.00000000001"/>
    <n v="37500"/>
  </r>
  <r>
    <s v="O.NG.PAE.IMA.FAC.724FP"/>
    <s v="PAE IMO RIVER 1 AGG PREVENTIVE MAINT"/>
    <s v="O.NG.PEL.GAS.724FP_DGS"/>
    <s v="LAND AREA EAST (PEL) GAS FACILITIES PREVENTIVE MAINTENANCE (PRODUCTION MAINTENANCE – GAS (ONSHORE))"/>
    <s v="IRETI OMOTOSO"/>
    <s v="PRODUCTION"/>
    <n v="413003"/>
    <n v="4130"/>
    <s v="GAS"/>
    <s v="DOMGAS/IPP"/>
    <s v="PRODUCTION"/>
    <s v="PRODUCTION"/>
    <x v="1"/>
    <s v="Asset Management Integration Lead"/>
    <s v="ADEDIRAN, ADEWALE"/>
    <s v="DENNIS.ONYEBUCHIE@SHELL.COM"/>
    <x v="0"/>
    <s v="OPEX"/>
    <s v="NON SAL"/>
    <s v="N/A"/>
    <s v="N/A"/>
    <s v="N_IMOR_EL1_N01"/>
    <s v="P233 Facilities Maintenance - Gas"/>
    <s v="S7200 Services"/>
    <s v="A2140 Facilities Maintenance"/>
    <n v="138408.95999999999"/>
    <n v="99776.079999999987"/>
    <n v="20689579.752500001"/>
    <n v="361217.96"/>
    <n v="429052.6477131148"/>
    <n v="20689579.752500001"/>
    <n v="71005.960000000021"/>
    <n v="138840.6477131148"/>
    <n v="-290212"/>
    <m/>
    <n v="0"/>
    <n v="0"/>
    <n v="0"/>
    <n v="0"/>
    <n v="0"/>
    <n v="0"/>
    <s v="Statutory inspection of tackles and slings (6 monthly)"/>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5754.387309426231"/>
    <n v="35754.387309426231"/>
    <n v="35754.387309426231"/>
    <n v="35754.387309426231"/>
    <n v="35754.387309426231"/>
    <n v="35754.387309426231"/>
    <n v="35754.387309426231"/>
    <n v="35754.387309426231"/>
    <n v="35754.387309426231"/>
    <n v="35754.387309426231"/>
    <n v="35754.387309426231"/>
    <n v="35754.387309426231"/>
    <n v="429052.64771311468"/>
    <n v="128715.79431393443"/>
  </r>
  <r>
    <s v="O.NG.PAE.OGC.FAC.724FP"/>
    <s v="PAE OBIGBO NAG FACILITIES PREV. MTC"/>
    <s v="O.NG.PEL.GAS.724FP_DGS"/>
    <s v="LAND AREA EAST (PEL) GAS FACILITIES PREVENTIVE MAINTENANCE (PRODUCTION MAINTENANCE – GAS (ONSHORE))"/>
    <s v="IRETI OMOTOSO"/>
    <s v="PRODUCTION"/>
    <n v="413003"/>
    <n v="4130"/>
    <s v="GAS"/>
    <s v="DOMGAS/IPP"/>
    <s v="PRODUCTION"/>
    <s v="PRODUCTION"/>
    <x v="1"/>
    <s v="Asset Management Integration Lead"/>
    <s v="ADEDIRAN, ADEWALE"/>
    <s v="DENNIS.ONYEBUCHIE@SHELL.COM"/>
    <x v="0"/>
    <s v="OPEX"/>
    <s v="NON SAL"/>
    <s v="N/A"/>
    <s v="N/A"/>
    <s v="N_OBGN_EL1_G01"/>
    <s v="P233 Facilities Maintenance - Gas"/>
    <s v="S7200 Services"/>
    <s v="A2140 Facilities Maintenance"/>
    <n v="120788.19999999998"/>
    <n v="554.76000000000022"/>
    <n v="4116247.3600000013"/>
    <n v="155632.21600000001"/>
    <n v="169128.10898360657"/>
    <n v="4116247.3600000013"/>
    <n v="155632.21600000001"/>
    <n v="169128.10898360657"/>
    <n v="0"/>
    <m/>
    <n v="0"/>
    <n v="0"/>
    <n v="0"/>
    <n v="0"/>
    <n v="0"/>
    <n v="0"/>
    <s v="1M Rotating equipment Integrity inspec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094.009081967213"/>
    <n v="14094.009081967213"/>
    <n v="14094.009081967213"/>
    <n v="14094.009081967213"/>
    <n v="14094.009081967213"/>
    <n v="14094.009081967213"/>
    <n v="14094.009081967213"/>
    <n v="14094.009081967213"/>
    <n v="14094.009081967213"/>
    <n v="14094.009081967213"/>
    <n v="14094.009081967213"/>
    <n v="14094.009081967213"/>
    <n v="169128.10898360657"/>
    <n v="50738.432695081967"/>
  </r>
  <r>
    <s v="O.NG.PAE.ONA.FAC.724FP"/>
    <s v="PAE OBIGBO N AGG PREVENTIVE MAINT"/>
    <s v="O.NG.PEL.GAS.724FP_DGS"/>
    <s v="LAND AREA EAST (PEL) GAS FACILITIES PREVENTIVE MAINTENANCE (PRODUCTION MAINTENANCE – GAS (ONSHORE))"/>
    <s v="IRETI OMOTOSO"/>
    <s v="PRODUCTION"/>
    <n v="413003"/>
    <n v="4130"/>
    <s v="GAS"/>
    <s v="DOMGAS/IPP"/>
    <s v="PRODUCTION"/>
    <s v="PRODUCTION"/>
    <x v="1"/>
    <s v="Asset Management Integration Lead"/>
    <s v="ADEDIRAN, ADEWALE"/>
    <s v="DENNIS.ONYEBUCHIE@SHELL.COM"/>
    <x v="0"/>
    <s v="OPEX"/>
    <s v="NON SAL"/>
    <s v="N/A"/>
    <s v="N/A"/>
    <s v="N_OBGN_EL1_G01"/>
    <s v="P233 Facilities Maintenance"/>
    <s v="S7200 Services"/>
    <s v="A2140 Facilities Maintenance"/>
    <n v="249942.42000000004"/>
    <n v="413957.19"/>
    <n v="53553350.512500003"/>
    <n v="724206"/>
    <n v="899790.75577868847"/>
    <n v="53553350.512500003"/>
    <n v="524206"/>
    <n v="699790.75577868847"/>
    <n v="-200000"/>
    <m/>
    <n v="0"/>
    <n v="0"/>
    <n v="0"/>
    <n v="0"/>
    <n v="0"/>
    <n v="0"/>
    <s v=" OEM Generator Alternator and control inspection , checks &amp; Maintenance  at Okoloma GP, _x000a_OEM MTCE SPARES, RELAY CHANGE OUT, RE-CALIBRATION @ F$15,000, _x000a_SERVICE/ LOGISTICS @N 3,125,00 _x000a_ TOTAL  F$25,246 +5 % VAT = F$26,508.3"/>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4982.562981557363"/>
    <n v="74982.562981557363"/>
    <n v="74982.562981557363"/>
    <n v="74982.562981557363"/>
    <n v="74982.562981557363"/>
    <n v="74982.562981557363"/>
    <n v="74982.562981557363"/>
    <n v="74982.562981557363"/>
    <n v="74982.562981557363"/>
    <n v="74982.562981557363"/>
    <n v="74982.562981557363"/>
    <n v="74982.562981557363"/>
    <n v="899790.75577868812"/>
    <n v="269937.22673360654"/>
  </r>
  <r>
    <s v="O.NG.PPE.MAN.MAN.724FP"/>
    <s v="PP M/FOLD PREV. MTCE [INTEG/PAINTING]"/>
    <s v="O.NG.PPE.MAN.MAN.724FP"/>
    <s v="PIPELINE M/FOLD PREV. MNTCE.- EA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N/A"/>
    <s v="P233 Facilities Maintenance"/>
    <s v="S7200 Services"/>
    <s v="A2140 Facilities Maintenance"/>
    <n v="0.01"/>
    <n v="0"/>
    <n v="0"/>
    <n v="0"/>
    <n v="0"/>
    <n v="0"/>
    <n v="0"/>
    <n v="0"/>
    <n v="0"/>
    <n v="0"/>
    <n v="172494039.67704511"/>
    <n v="346200"/>
    <n v="911754.22844932834"/>
    <n v="172537134.4029192"/>
    <n v="346200"/>
    <n v="911895.52263252193"/>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MAN.NCT.724FP"/>
    <s v="PP M/FOLD PREV. MTCE [INTEG/PAINTING] NCTL"/>
    <s v="O.NG.PPE.MAN.MAN.724FP"/>
    <s v="PIPELINE M/FOLD PREV. MNTCE.- EA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C_OPSE_OIL_Z11"/>
    <s v="P233 Facilities Maintenance"/>
    <s v="S7200 Services"/>
    <s v="A2140 Facilities Maintenance"/>
    <n v="177425.81999999995"/>
    <n v="104754.82"/>
    <n v="45953617.826746337"/>
    <n v="68500"/>
    <n v="219167.5994319552"/>
    <n v="45953617.826746337"/>
    <n v="68500"/>
    <n v="219167.5994319552"/>
    <n v="0"/>
    <n v="0"/>
    <n v="0"/>
    <n v="0"/>
    <n v="0"/>
    <n v="0"/>
    <n v="0"/>
    <n v="0"/>
    <s v="YEARLY VALVE SERVICING AT 10NOS MANIFOLDS (10nos @ $6k each = $60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263.9666193296"/>
    <n v="18263.9666193296"/>
    <n v="18263.9666193296"/>
    <n v="18263.9666193296"/>
    <n v="18263.9666193296"/>
    <n v="18263.9666193296"/>
    <n v="18263.9666193296"/>
    <n v="18263.9666193296"/>
    <n v="18263.9666193296"/>
    <n v="18263.9666193296"/>
    <n v="18263.9666193296"/>
    <n v="18263.9666193296"/>
    <n v="219167.59943195514"/>
    <n v="65750.27982958655"/>
  </r>
  <r>
    <s v="O.NG.PPE.MAN.TNP.724FP"/>
    <s v="PP M/FOLD PREV. MTCE [INTEG/PAINTING] TN"/>
    <s v="O.NG.PPE.MAN.MAN.724FP"/>
    <s v="PIPELINE M/FOLD PREV. MNTCE.- EA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C_OPSE_OIL_Z11"/>
    <s v="P233 Facilities Maintenance"/>
    <s v="S7200 Services"/>
    <s v="A2140 Facilities Maintenance"/>
    <n v="489245.18"/>
    <n v="587705.67999999993"/>
    <n v="126540421.85029878"/>
    <n v="277700"/>
    <n v="692586.62901737308"/>
    <n v="126540421.85029878"/>
    <n v="277700"/>
    <n v="692586.62901737308"/>
    <n v="0"/>
    <n v="0"/>
    <n v="0"/>
    <n v="0"/>
    <n v="0"/>
    <n v="0"/>
    <n v="0"/>
    <n v="0"/>
    <s v="MAINTENANCE PAINTING OF PIPELINE MANIFOLD FACILITIES (5nos @ $15k each = $75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7715.552418114421"/>
    <n v="57715.552418114421"/>
    <n v="57715.552418114421"/>
    <n v="57715.552418114421"/>
    <n v="57715.552418114421"/>
    <n v="57715.552418114421"/>
    <n v="57715.552418114421"/>
    <n v="57715.552418114421"/>
    <n v="57715.552418114421"/>
    <n v="57715.552418114421"/>
    <n v="57715.552418114421"/>
    <n v="57715.552418114421"/>
    <n v="692586.62901737308"/>
    <n v="207775.98870521193"/>
  </r>
  <r>
    <s v="O.NG.PPE.PIP.NCT.71300"/>
    <s v="PPE P/L MTNCE OPERATNS [COATN/CP SURVEY] NCTL"/>
    <s v="O.NG.PPE.PIP.PIP.71300"/>
    <s v="PIPELINE OPERATNS EA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C_OPSE_OIL_Z11"/>
    <s v="P231 Production Operations"/>
    <s v="S7200 Services"/>
    <s v="A2110 Production Operations"/>
    <n v="1149427.18"/>
    <n v="628226.22"/>
    <n v="92159617.826746345"/>
    <n v="338900"/>
    <n v="641062.68139916833"/>
    <n v="70641617.829999998"/>
    <n v="244500"/>
    <n v="476111.86173770495"/>
    <n v="-164950.81966146338"/>
    <s v="REDUCTION IN SCOPE - DROP IN CP SYSTEMS REMEDIAL WORKS, GROUNDBED FAILURE INVESTIGATION, LRUT OF NON-PIGEABLE LINES, ETC"/>
    <n v="370222300.4407171"/>
    <n v="1272360.0000000002"/>
    <n v="2486203.6080023507"/>
    <n v="370265395.16659117"/>
    <n v="1272360.0000000002"/>
    <n v="2486344.9021855453"/>
    <s v="CP SYSTEMS SURVEY LAND &amp; SWAMP. (150 lines @$1k each = $150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3421.890116597358"/>
    <n v="53421.890116597358"/>
    <n v="53421.890116597358"/>
    <n v="53421.890116597358"/>
    <n v="53421.890116597358"/>
    <n v="53421.890116597358"/>
    <n v="53421.890116597358"/>
    <n v="53421.890116597358"/>
    <n v="53421.890116597358"/>
    <n v="53421.890116597358"/>
    <n v="53421.890116597358"/>
    <n v="53421.890116597358"/>
    <n v="641062.68139916845"/>
    <n v="192318.80441975049"/>
  </r>
  <r>
    <s v="O.NG.PPE.PIP.PIP.71300"/>
    <s v="PPE P/L MTNCE OPERATNS [COATN/CP SURVEY]"/>
    <s v="O.NG.PPE.PIP.PIP.71300"/>
    <s v="PIPELINE OPERATNS EA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N/A"/>
    <s v="P231 Production Operations"/>
    <s v="S7200 Services"/>
    <s v="A2110 Production Operations"/>
    <n v="0.01"/>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PIP.TNP.71300"/>
    <s v="PPE P/L MTNCE OPERATNS [COATN/CP SURVEY]"/>
    <s v="O.NG.PPE.PIP.PIP.71300"/>
    <s v="PIPELINE OPERATNS EA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C_OPSE_OIL_Z11"/>
    <s v="P231 Production Operations"/>
    <s v="S7200 Services"/>
    <s v="A2110 Production Operations"/>
    <n v="841798.45999999985"/>
    <n v="1671926.19"/>
    <n v="278062682.6139707"/>
    <n v="933460"/>
    <n v="1845140.9266031827"/>
    <n v="192306682.61000001"/>
    <n v="602260"/>
    <n v="1232773.7134754099"/>
    <n v="-612367.21312777279"/>
    <s v="REDUCTION IN SCOPE - DROP IN CP SYSTEMS REMEDIAL WORKS, GROUNDBED FAILURE INVESTIGATION, LRUT OF NON-PIGEABLE LINES, ETC"/>
    <n v="0"/>
    <n v="0"/>
    <n v="0"/>
    <n v="0"/>
    <n v="0"/>
    <n v="0"/>
    <s v="LRUT of 4Nos non pigeable lines =  $392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3761.74388359854"/>
    <n v="153761.74388359854"/>
    <n v="153761.74388359854"/>
    <n v="153761.74388359854"/>
    <n v="153761.74388359854"/>
    <n v="153761.74388359854"/>
    <n v="153761.74388359854"/>
    <n v="153761.74388359854"/>
    <n v="153761.74388359854"/>
    <n v="153761.74388359854"/>
    <n v="153761.74388359854"/>
    <n v="153761.74388359854"/>
    <n v="1845140.9266031829"/>
    <n v="553542.27798095474"/>
  </r>
  <r>
    <n v="112891"/>
    <s v="IRIAMA PIPELINE FIRE                    "/>
    <s v="O.NG.PPE.PIP.PIP.724FC"/>
    <s v=" PIPELINE CORR. MTCENANCE [EPRS] -EAST (MAINTENANCE OF PIPELINES, FLOWLINES AND RISERS - CRUDE)"/>
    <s v="IRETI OMOTOSO"/>
    <s v="PRODUCTION"/>
    <n v="412002"/>
    <n v="4120"/>
    <s v="OF-MTCE"/>
    <s v="BASE JV"/>
    <s v="PRODUCTION"/>
    <s v="PRODUCTION"/>
    <x v="0"/>
    <s v="_x0009_Head, Pipeline Operations &amp; Maintenance Mgt.                             "/>
    <s v="AGUEGBOH, OBIORA"/>
    <s v="EWORITSE.SANIYO@SHELL.COM"/>
    <x v="0"/>
    <s v="OPEX"/>
    <s v="NON SAL"/>
    <s v="N/A"/>
    <s v="N/A"/>
    <s v="N/A"/>
    <s v="P244.01 Other Production Expenses"/>
    <s v="S7200 Services"/>
    <s v="A2110 Production Operations"/>
    <n v="44.33"/>
    <n v="0"/>
    <n v="0"/>
    <n v="0"/>
    <n v="0"/>
    <n v="0"/>
    <n v="0"/>
    <n v="0"/>
    <n v="0"/>
    <n v="0"/>
    <n v="3760405765.8874249"/>
    <n v="6538295.5506442338"/>
    <n v="18867494.783062022"/>
    <n v="3762259818.6546712"/>
    <n v="6538146.3258851543"/>
    <n v="18873424.41983489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MAN.MAN.724FC"/>
    <s v="MANIFOLD CORRECTIVE MAINTENANCE         "/>
    <s v="O.NG.PPE.PIP.PIP.724FC"/>
    <s v=" PIPELINE CORR. MTCENANCE [EPRS] -EAST (MAINTENANCE OF PIPELINES, FLOWLINES AND RISERS - CRUDE)"/>
    <s v="IRETI OMOTOSO"/>
    <s v="PRODUCTION"/>
    <n v="412002"/>
    <n v="4120"/>
    <s v="OF-MTCE"/>
    <s v="BASE JV"/>
    <s v="PRODUCTION"/>
    <s v="PRODUCTION"/>
    <x v="0"/>
    <s v="_x0009_Head, Pipeline Operations &amp; Maintenance Mgt.                             "/>
    <s v="AGUEGBOH, OBIORA"/>
    <s v="EWORITSE.SANIYO@SHELL.COM"/>
    <x v="0"/>
    <s v="OPEX"/>
    <s v="NON SAL"/>
    <s v="N/A"/>
    <s v="N/A"/>
    <s v="N/A"/>
    <s v="P233 Facilities Maintenance"/>
    <s v="S7200 Services"/>
    <s v="A2140 Facilities Maintenance"/>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PIP.GPS.724FC"/>
    <s v="PPE PIPELINE MTCENANCE CORR. MTCENANCE GPHSL"/>
    <s v="O.NG.PPE.PIP.PIP.724FC"/>
    <s v=" PIPELINE CORR. MTCENANCE [EPRS] -EAST (MAINTENANCE OF PIPELINES, FLOWLINES AND RISERS - CRUDE)"/>
    <s v="IRETI OMOTOSO"/>
    <s v="PRODUCTION"/>
    <n v="412002"/>
    <n v="4120"/>
    <s v="OF-MTCE"/>
    <s v="BASE JV"/>
    <s v="PRODUCTION"/>
    <s v="PRODUCTION"/>
    <x v="0"/>
    <s v="_x0009_Head, Pipeline Operations &amp; Maintenance Mgt.                             "/>
    <s v="AGUEGBOH, OBIORA"/>
    <s v="EWORITSE.SANIYO@SHELL.COM"/>
    <x v="0"/>
    <s v="OPEX"/>
    <s v="NON SAL"/>
    <s v="N/A"/>
    <s v="N/A"/>
    <s v="C_OPSE_OIL_Z11"/>
    <s v="P233 Facilities Maintenance"/>
    <s v="S7200 Services"/>
    <s v="A2140 Facilities Maintenance"/>
    <n v="33622.270000000004"/>
    <n v="0"/>
    <n v="30023037.999999996"/>
    <n v="89092.800000000003"/>
    <n v="187528.99016393442"/>
    <n v="30023037.999999996"/>
    <n v="89092.800000000003"/>
    <n v="187528.99016393442"/>
    <n v="0"/>
    <n v="0"/>
    <n v="0"/>
    <n v="0"/>
    <n v="0"/>
    <n v="0"/>
    <n v="0"/>
    <n v="0"/>
    <s v="Leak repair by Clamping on swampy terrain with Cofferda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627.415846994534"/>
    <n v="15627.415846994534"/>
    <n v="15627.415846994534"/>
    <n v="15627.415846994534"/>
    <n v="15627.415846994534"/>
    <n v="15627.415846994534"/>
    <n v="15627.415846994534"/>
    <n v="15627.415846994534"/>
    <n v="15627.415846994534"/>
    <n v="15627.415846994534"/>
    <n v="15627.415846994534"/>
    <n v="15627.415846994534"/>
    <n v="187528.99016393439"/>
    <n v="56258.697049180322"/>
  </r>
  <r>
    <s v="O.NG.PPE.PIP.NCT.724FC"/>
    <s v="PPE PIPELINE MTCENANCE CORR. MTCENANCE N"/>
    <s v="O.NG.PPE.PIP.PIP.724FC"/>
    <s v=" PIPELINE CORR. MTCENANCE [EPRS] -EAST (MAINTENANCE OF PIPELINES, FLOWLINES AND RISERS - CRUDE)"/>
    <s v="IRETI OMOTOSO"/>
    <s v="PRODUCTION"/>
    <n v="412002"/>
    <n v="4120"/>
    <s v="OF-MTCE"/>
    <s v="BASE JV"/>
    <s v="PRODUCTION"/>
    <s v="PRODUCTION"/>
    <x v="0"/>
    <s v="_x0009_Head, Pipeline Operations &amp; Maintenance Mgt.                             "/>
    <s v="AGUEGBOH, OBIORA"/>
    <s v="EWORITSE.SANIYO@SHELL.COM"/>
    <x v="0"/>
    <s v="OPEX"/>
    <s v="NON SAL"/>
    <s v="N/A"/>
    <s v="N/A"/>
    <s v="C_OPSE_OIL_Z11"/>
    <s v="P233 Facilities Maintenance"/>
    <s v="S7200 Services"/>
    <s v="A2140 Facilities Maintenance"/>
    <n v="472345.16000000003"/>
    <n v="282263.57"/>
    <n v="53183037.999999993"/>
    <n v="166292.79999999999"/>
    <n v="340663.41639344255"/>
    <n v="53183037.999999993"/>
    <n v="166292.79999999999"/>
    <n v="340663.41639344255"/>
    <n v="0"/>
    <n v="0"/>
    <n v="0"/>
    <n v="0"/>
    <n v="0"/>
    <n v="0"/>
    <n v="0"/>
    <n v="0"/>
    <s v="Leak repair by Clamping on swampy terrain with Cofferda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388.618032786879"/>
    <n v="28388.618032786879"/>
    <n v="28388.618032786879"/>
    <n v="28388.618032786879"/>
    <n v="28388.618032786879"/>
    <n v="28388.618032786879"/>
    <n v="28388.618032786879"/>
    <n v="28388.618032786879"/>
    <n v="28388.618032786879"/>
    <n v="28388.618032786879"/>
    <n v="28388.618032786879"/>
    <n v="28388.618032786879"/>
    <n v="340663.41639344255"/>
    <n v="102199.02491803277"/>
  </r>
  <r>
    <s v="O.NG.PPE.PIP.PIP.724FC"/>
    <s v="PPE PIPELINE MTCENANCE CORR. MTCENANCE"/>
    <s v="O.NG.PPE.PIP.PIP.724FC"/>
    <s v=" PIPELINE CORR. MTCENANCE [EPRS] -EAST (MAINTENANCE OF PIPELINES, FLOWLINES AND RISERS - CRUDE)"/>
    <s v="IRETI OMOTOSO"/>
    <s v="PRODUCTION"/>
    <n v="412002"/>
    <n v="4120"/>
    <s v="OF-MTCE"/>
    <s v="BASE JV"/>
    <s v="PRODUCTION"/>
    <s v="PRODUCTION"/>
    <x v="0"/>
    <s v="_x0009_Head, Pipeline Operations &amp; Maintenance Mgt.                             "/>
    <s v="AGUEGBOH, OBIORA"/>
    <s v="EWORITSE.SANIYO@SHELL.COM"/>
    <x v="0"/>
    <s v="OPEX"/>
    <s v="NON SAL"/>
    <s v="N/A"/>
    <s v="N/A"/>
    <s v="N/A"/>
    <s v="P233 Facilities Maintenance"/>
    <s v="S7200 Services"/>
    <s v="A2140 Facilities Maintenance"/>
    <n v="15302.92"/>
    <n v="32967.89"/>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PIP.TDB.724FC"/>
    <s v="PPE PIPELINE MTCENANCE CORR. MTCENANCE T"/>
    <s v="O.NG.PPE.PIP.PIP.724FC"/>
    <s v=" PIPELINE CORR. MTCENANCE [EPRS] -EAST (MAINTENANCE OF PIPELINES, FLOWLINES AND RISERS - CRUDE)"/>
    <s v="IRETI OMOTOSO"/>
    <s v="PRODUCTION"/>
    <n v="412002"/>
    <n v="4120"/>
    <s v="OF-MTCE"/>
    <s v="BASE JV"/>
    <s v="PRODUCTION"/>
    <s v="PRODUCTION"/>
    <x v="0"/>
    <s v="_x0009_Head, Pipeline Operations &amp; Maintenance Mgt.                             "/>
    <s v="AGUEGBOH, OBIORA"/>
    <s v="EWORITSE.SANIYO@SHELL.COM"/>
    <x v="0"/>
    <s v="OPEX"/>
    <s v="NON SAL"/>
    <s v="N/A"/>
    <s v="N/A"/>
    <s v="C_OPSE_OIL_Z11"/>
    <s v="P233 Facilities Maintenance"/>
    <s v="S7200 Services"/>
    <s v="A2140 Facilities Maintenance"/>
    <n v="15624800.569999995"/>
    <n v="23158470.329999994"/>
    <n v="2047432922.306077"/>
    <n v="12705970.026032789"/>
    <n v="19418864.853265829"/>
    <n v="2647520422.2399998"/>
    <n v="16865970.030000001"/>
    <n v="25546364.857016392"/>
    <n v="6127500.0037505627"/>
    <s v="1. OVERFLOW OF 24&quot; TNP UPGRADE PROJECT - $12,000_x000a_2 REDUCTION OF SCOPE - EXCLUSION OF PIPELINES REPAIR BY LOCAL ISOLATION "/>
    <n v="0"/>
    <n v="0"/>
    <n v="0"/>
    <n v="0"/>
    <n v="0"/>
    <n v="0"/>
    <s v="Leak repair by Clamping on swampy terrain without Cofferda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18238.7377721523"/>
    <n v="1618238.7377721523"/>
    <n v="1618238.7377721523"/>
    <n v="1618238.7377721523"/>
    <n v="1618238.7377721523"/>
    <n v="1618238.7377721523"/>
    <n v="1618238.7377721523"/>
    <n v="1618238.7377721523"/>
    <n v="1618238.7377721523"/>
    <n v="1618238.7377721523"/>
    <n v="1618238.7377721523"/>
    <n v="1618238.7377721523"/>
    <n v="19418864.853265826"/>
    <n v="5825659.4559797486"/>
  </r>
  <r>
    <s v="O.NG.PCW.YKF.FAC.724FP"/>
    <s v="PCW YOKRI F/S FACIL PREV. MTC"/>
    <s v="O.NG.PCW.FAC.724YFP"/>
    <s v="PCW YOKRI F/S FACIL PREV. MTC (PRODUCTION MAINTENANCE – OIL (ONSHORE))"/>
    <s v="IRETI OMOTOSO"/>
    <s v="PRODUCTION"/>
    <n v="413001"/>
    <n v="4130"/>
    <s v="OF-MTCE"/>
    <s v="BASE JV"/>
    <s v="PRODUCTION"/>
    <s v="PRODUCTION"/>
    <x v="6"/>
    <s v="Asset Management Integration Lead"/>
    <s v="COOKEY, GABRIEL"/>
    <s v="RACHEAL.ORUEKPETI@SHELL.COM"/>
    <x v="0"/>
    <s v="OPEX"/>
    <s v="NON SAL"/>
    <s v="N/A"/>
    <s v="N/A"/>
    <s v="N_FORC_WS1_G01"/>
    <s v="P233 Facilities Maintenance"/>
    <s v="S7200 Services"/>
    <s v="A2140 Facilities Maintenance"/>
    <n v="105997.95000000003"/>
    <n v="95618.939999999988"/>
    <n v="3651230"/>
    <n v="282035.84999999998"/>
    <n v="294007.09590163932"/>
    <n v="3651230"/>
    <n v="282035.84999999998"/>
    <n v="294007.09590163932"/>
    <n v="0"/>
    <m/>
    <n v="3651230"/>
    <n v="282035.84999999998"/>
    <n v="294007.09590163932"/>
    <n v="3785161.0529396157"/>
    <n v="260697.42004678436"/>
    <n v="273107.78415478312"/>
    <s v="24 monthly Logic Panel Overhaul (instrument intervention and Logic panel overhaul)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4500.591325136607"/>
    <n v="24500.591325136607"/>
    <n v="24500.591325136607"/>
    <n v="24500.591325136607"/>
    <n v="24500.591325136607"/>
    <n v="24500.591325136607"/>
    <n v="24500.591325136607"/>
    <n v="24500.591325136607"/>
    <n v="24500.591325136607"/>
    <n v="24500.591325136607"/>
    <n v="24500.591325136607"/>
    <n v="24500.591325136607"/>
    <n v="294007.09590163926"/>
    <n v="88202.128770491792"/>
  </r>
  <r>
    <s v="O.NG.PPE.PIP.TUB.724FC"/>
    <s v="PPE PIPELINE MTCENANCE CORR. MTCENANCE TNP-UPSTREAM BOMU MANIFOLD"/>
    <s v="O.NG.PPE.PIP.PIP.724FC"/>
    <s v=" PIPELINE CORR. MTCENANCE [EPRS] -EAST (MAINTENANCE OF PIPELINES, FLOWLINES AND RISERS - CRUDE)"/>
    <s v="IRETI OMOTOSO"/>
    <s v="PRODUCTION"/>
    <n v="412002"/>
    <n v="4120"/>
    <s v="OF-MTCE"/>
    <s v="BASE JV"/>
    <s v="PRODUCTION"/>
    <s v="PRODUCTION"/>
    <x v="0"/>
    <s v="_x0009_Head, Pipeline Operations &amp; Maintenance Mgt.                             "/>
    <s v="AGUEGBOH, OBIORA"/>
    <s v="EWORITSE.SANIYO@SHELL.COM"/>
    <x v="0"/>
    <s v="OPEX"/>
    <s v="NON SAL"/>
    <s v="N/A"/>
    <s v="N/A"/>
    <s v="C_OPSE_OIL_Z11"/>
    <s v="P233 Facilities Maintenance"/>
    <s v="S7200 Services"/>
    <s v="A2140 Facilities Maintenance"/>
    <n v="6807054.6199999982"/>
    <n v="20952540.729999997"/>
    <n v="1629766767.5813475"/>
    <n v="8576939.9246114437"/>
    <n v="13920437.523238812"/>
    <n v="1743989267.51"/>
    <n v="10074939.92"/>
    <n v="15792937.518393442"/>
    <n v="1872499.9951546304"/>
    <s v="1. OVERFLOW OF 24&quot; TNP UPGRADE PROJECT - $12,000_x000a_2 REDUCTION OF SCOPE - EXCLUSION OF PIPELINES REPAIR BY LOCAL ISOLATION "/>
    <n v="0"/>
    <n v="0"/>
    <n v="0"/>
    <n v="0"/>
    <n v="0"/>
    <n v="0"/>
    <s v="Pipeline repair by Clamping on a Land terrai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60036.460269901"/>
    <n v="1160036.460269901"/>
    <n v="1160036.460269901"/>
    <n v="1160036.460269901"/>
    <n v="1160036.460269901"/>
    <n v="1160036.460269901"/>
    <n v="1160036.460269901"/>
    <n v="1160036.460269901"/>
    <n v="1160036.460269901"/>
    <n v="1160036.460269901"/>
    <n v="1160036.460269901"/>
    <n v="1160036.460269901"/>
    <n v="13920437.523238815"/>
    <n v="4176131.2569716433"/>
  </r>
  <r>
    <s v="O.NG.PPE.PIP.NCT.724FP"/>
    <s v="PP P/LINE MTCNANCE PRE. MTCE NCTL"/>
    <s v="O.NG.PPE.PIP.PIP.724FP"/>
    <s v=" P/LINE PREV. MTCNANCE [IP/RP/CI]-EA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C_OPSE_OIL_Z11"/>
    <s v="P233 Facilities Maintenance"/>
    <s v="S7200 Services"/>
    <s v="A2140 Facilities Maintenance"/>
    <n v="1001361.4200000002"/>
    <n v="197459.9"/>
    <n v="46361979.999999985"/>
    <n v="1076550.8"/>
    <n v="1228557.2918032787"/>
    <n v="22234780"/>
    <n v="352868"/>
    <n v="425768.91803278687"/>
    <n v="-802788.37377049192"/>
    <s v="REDUCTION IN SCOPE - DROP IN NUMBER OF IINTELLIGENT PIGGING, ROUTINE PIGGING, AUXILIARY PUMPING, LRUTs, PROCUREMENT OF CHEMICALS, CP SYSTEMS SURVEY, ETC"/>
    <n v="261412782.73373163"/>
    <n v="7384180.96"/>
    <n v="8241272.0509302672"/>
    <n v="261455877.45960575"/>
    <n v="15570915.21526292"/>
    <n v="16428147.600376381"/>
    <s v="ROUTINE PIGGING OF PIPELINES  (4nos P/Ls, 2RUNS EACH EVERY 2MONTHS = 60 RUNS @$3k each = $144k)"/>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2379.77431693989"/>
    <n v="102379.77431693989"/>
    <n v="102379.77431693989"/>
    <n v="102379.77431693989"/>
    <n v="102379.77431693989"/>
    <n v="102379.77431693989"/>
    <n v="102379.77431693989"/>
    <n v="102379.77431693989"/>
    <n v="102379.77431693989"/>
    <n v="102379.77431693989"/>
    <n v="102379.77431693989"/>
    <n v="102379.77431693989"/>
    <n v="1228557.2918032787"/>
    <n v="368567.18754098361"/>
  </r>
  <r>
    <s v="O.NG.PPE.PIP.PIP.724FP"/>
    <s v="PP P/LINE MTCNANCE PRE. MTCE [IP/RP"/>
    <s v="O.NG.PPE.PIP.PIP.724FP"/>
    <s v=" P/LINE PREV. MTCNANCE [IP/RP/CI]-EA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N/A"/>
    <s v="P233 Facilities Maintenance"/>
    <s v="S7200 Services"/>
    <s v="A2140 Facilities Maintenance"/>
    <n v="-2.0000000004074536E-2"/>
    <n v="35435.310000000005"/>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E.PIP.TNP.724FP"/>
    <s v="PP P/LINE MTCNANCE PRE. MTCE TNP        "/>
    <s v="O.NG.PPE.PIP.PIP.724FP"/>
    <s v=" P/LINE PREV. MTCNANCE [IP/RP/CI]-EA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C_OPSE_OIL_Z11"/>
    <s v="P233 Facilities Maintenance"/>
    <s v="S7200 Services"/>
    <s v="A2140 Facilities Maintenance"/>
    <n v="3796072.9700000007"/>
    <n v="6896025.1000000015"/>
    <n v="215050802.73373166"/>
    <n v="6307630.1600000001"/>
    <n v="7012714.7591269892"/>
    <n v="206194802.72999999"/>
    <n v="5263669.76"/>
    <n v="5939718.2935409835"/>
    <n v="-1072996.4655860057"/>
    <s v="REDUCTION IN SCOPE - DROP IN NUMBER OF IINTELLIGENT PIGGING, ROUTINE PIGGING, AUXILIARY PUMPING, LRUTs, PROCUREMENT OF CHEMICALS, CP SYSTEMS SURVEY, ETC"/>
    <n v="0"/>
    <n v="0"/>
    <n v="0"/>
    <n v="0"/>
    <n v="0"/>
    <n v="0"/>
    <s v=" PIPELINE DESCALING PRIOR IP (100runs @$16k each = $1,600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84392.89659391576"/>
    <n v="584392.89659391576"/>
    <n v="584392.89659391576"/>
    <n v="584392.89659391576"/>
    <n v="584392.89659391576"/>
    <n v="584392.89659391576"/>
    <n v="584392.89659391576"/>
    <n v="584392.89659391576"/>
    <n v="584392.89659391576"/>
    <n v="584392.89659391576"/>
    <n v="584392.89659391576"/>
    <n v="584392.89659391576"/>
    <n v="7012714.7591269873"/>
    <n v="2103814.4277380966"/>
  </r>
  <r>
    <s v="O.NG.PPW.MAN.MAN.724FP"/>
    <s v="PIPELINE MANIFOLD PREVENTIVE MAINTENACE WEST"/>
    <s v="O.NG.PPW.MAN.MAN.724FP"/>
    <s v="PIPELINE M/FOLD PREV. MNTCE.- WE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N/A"/>
    <s v="P233 Facilities Maintenance"/>
    <s v="S7200 Services"/>
    <s v="A2140 Facilities Maintenance"/>
    <n v="54371.61"/>
    <n v="0"/>
    <n v="0"/>
    <n v="0"/>
    <n v="0"/>
    <n v="0"/>
    <n v="0"/>
    <n v="0"/>
    <n v="0"/>
    <n v="0"/>
    <n v="120983235.65349267"/>
    <n v="217800"/>
    <n v="614466.34640489414"/>
    <n v="121026330.37936677"/>
    <n v="217800"/>
    <n v="614607.64058808773"/>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CW.YOC.FAC.724FC"/>
    <s v="PCW YOKRI C/S FACIL CORR. MTC"/>
    <s v="O.NG.PCW.FAC.725FC"/>
    <s v="PCW YOKRI C/S FACIL CORR. MTC (PRODUCTION MACHINERY MAINTENANCE)"/>
    <s v="IRETI OMOTOSO"/>
    <s v="PRODUCTION"/>
    <n v="413003"/>
    <n v="4130"/>
    <s v="GAS"/>
    <s v="BASE JV"/>
    <s v="PRODUCTION"/>
    <s v="PRODUCTION"/>
    <x v="6"/>
    <s v="Asset Management Integration Lead"/>
    <s v="COOKEY, GABRIEL"/>
    <s v="RACHEAL.ORUEKPETI@SHELL.COM"/>
    <x v="0"/>
    <s v="OPEX"/>
    <s v="NON SAL"/>
    <s v="N/A"/>
    <s v="N/A"/>
    <s v="N_FORC_WS1_G01"/>
    <s v="P233 Facilities Maintenance - Gas"/>
    <s v="S7200 Services"/>
    <s v="A2140 Facilities Maintenance"/>
    <n v="20795.13"/>
    <n v="22618.170000000002"/>
    <n v="17053969"/>
    <n v="203655"/>
    <n v="259569.65245901639"/>
    <n v="17053969"/>
    <n v="203655"/>
    <n v="259569.65245901639"/>
    <n v="0"/>
    <m/>
    <n v="17053968.999999996"/>
    <n v="203654.99999999997"/>
    <n v="259569.65245901636"/>
    <n v="0"/>
    <n v="0"/>
    <n v="0"/>
    <s v=" Corrective maintenance activities on Field instruments, USM,  inplot-pipin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630.804371584698"/>
    <n v="21630.804371584698"/>
    <n v="21630.804371584698"/>
    <n v="21630.804371584698"/>
    <n v="21630.804371584698"/>
    <n v="21630.804371584698"/>
    <n v="21630.804371584698"/>
    <n v="21630.804371584698"/>
    <n v="21630.804371584698"/>
    <n v="21630.804371584698"/>
    <n v="21630.804371584698"/>
    <n v="21630.804371584698"/>
    <n v="259569.65245901639"/>
    <n v="77870.895737704908"/>
  </r>
  <r>
    <s v="O.NG.PCW.YOC.FAC.724FP"/>
    <s v="PCW YOKRI C/S FACIL PREV. MTC"/>
    <s v="O.NG.PCW.FAC.725FP"/>
    <s v="PCW YOKRI C/S FACIL PREV. MTC (PRODUCTION MACHINERY MAINTENANCE)"/>
    <s v="IRETI OMOTOSO"/>
    <s v="PRODUCTION"/>
    <n v="413003"/>
    <n v="4130"/>
    <s v="GAS"/>
    <s v="BASE JV"/>
    <s v="PRODUCTION"/>
    <s v="PRODUCTION"/>
    <x v="6"/>
    <s v="Asset Management Integration Lead"/>
    <s v="COOKEY, GABRIEL"/>
    <s v="RACHEAL.ORUEKPETI@SHELL.COM"/>
    <x v="0"/>
    <s v="OPEX"/>
    <s v="NON SAL"/>
    <s v="N/A"/>
    <s v="N/A"/>
    <s v="N_FORC_WS1_G01"/>
    <s v="P233 Facilities Maintenance - Gas"/>
    <s v="S7200 Services"/>
    <s v="A2140 Facilities Maintenance"/>
    <n v="26029.359999999997"/>
    <n v="4584.6500000000005"/>
    <n v="1457947.0000000005"/>
    <n v="178409"/>
    <n v="183189.15409836065"/>
    <n v="1457947"/>
    <n v="178409"/>
    <n v="183189.15409836065"/>
    <n v="0"/>
    <m/>
    <n v="1457947.0000000002"/>
    <n v="178409"/>
    <n v="183189.15409836065"/>
    <n v="0"/>
    <n v="0"/>
    <n v="0"/>
    <s v=" Inspection of Field instruments, USM, Condition monitoring, Preventive work activities on inplot-piping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265.762841530053"/>
    <n v="15265.762841530053"/>
    <n v="15265.762841530053"/>
    <n v="15265.762841530053"/>
    <n v="15265.762841530053"/>
    <n v="15265.762841530053"/>
    <n v="15265.762841530053"/>
    <n v="15265.762841530053"/>
    <n v="15265.762841530053"/>
    <n v="15265.762841530053"/>
    <n v="15265.762841530053"/>
    <n v="15265.762841530053"/>
    <n v="183189.15409836065"/>
    <n v="54956.746229508193"/>
  </r>
  <r>
    <s v="O.NG.PPW.MAN.TEP.724FP"/>
    <s v="PIPELINE MANIFOLD PREVENTIVE MAINTENACE TEP WEST"/>
    <s v="O.NG.PPW.MAN.MAN.724FP"/>
    <s v="PIPELINE M/FOLD PREV. MNTCE.- WE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C_OPSE_OIL_Z11"/>
    <s v="P233 Facilities Maintenance"/>
    <s v="S7200 Services"/>
    <s v="A2140 Facilities Maintenance"/>
    <n v="267116.74"/>
    <n v="238584.48"/>
    <n v="53753617.826746337"/>
    <n v="94500"/>
    <n v="270741.3699237585"/>
    <n v="53753617.826746337"/>
    <n v="94500"/>
    <n v="270741.3699237585"/>
    <n v="0"/>
    <n v="0"/>
    <n v="0"/>
    <n v="0"/>
    <n v="0"/>
    <n v="0"/>
    <n v="0"/>
    <n v="0"/>
    <s v="  MAINTENANCE PAINTING OF PIPELINE MANIFOLD FACILITIES (3nos @ $15k each = $45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2561.780826979873"/>
    <n v="22561.780826979873"/>
    <n v="22561.780826979873"/>
    <n v="22561.780826979873"/>
    <n v="22561.780826979873"/>
    <n v="22561.780826979873"/>
    <n v="22561.780826979873"/>
    <n v="22561.780826979873"/>
    <n v="22561.780826979873"/>
    <n v="22561.780826979873"/>
    <n v="22561.780826979873"/>
    <n v="22561.780826979873"/>
    <n v="270741.3699237585"/>
    <n v="81222.41097712754"/>
  </r>
  <r>
    <s v="O.NG.PPW.MAN.TRP.724FP"/>
    <s v="PIPELINE MANIFOLD PREVENTIVE MAINTENACE"/>
    <s v="O.NG.PPW.MAN.MAN.724FP"/>
    <s v="PIPELINE M/FOLD PREV. MNTCE.- WE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C_OPSE_OIL_Z11"/>
    <s v="P233 Facilities Maintenance"/>
    <s v="S7200 Services"/>
    <s v="A2140 Facilities Maintenance"/>
    <n v="208284.64"/>
    <n v="173643.32"/>
    <n v="67229617.826746345"/>
    <n v="123300"/>
    <n v="343724.97648113559"/>
    <n v="67229617.826746345"/>
    <n v="123300"/>
    <n v="343724.97648113559"/>
    <n v="0"/>
    <n v="0"/>
    <n v="0"/>
    <n v="0"/>
    <n v="0"/>
    <n v="0"/>
    <n v="0"/>
    <n v="0"/>
    <s v="  MAINTENANCE PAINTING OF PIPELINE MANIFOLD FACILITIES (3nos @ $15k each = $45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643.74804009463"/>
    <n v="28643.74804009463"/>
    <n v="28643.74804009463"/>
    <n v="28643.74804009463"/>
    <n v="28643.74804009463"/>
    <n v="28643.74804009463"/>
    <n v="28643.74804009463"/>
    <n v="28643.74804009463"/>
    <n v="28643.74804009463"/>
    <n v="28643.74804009463"/>
    <n v="28643.74804009463"/>
    <n v="28643.74804009463"/>
    <n v="343724.97648113553"/>
    <n v="103117.49294434067"/>
  </r>
  <r>
    <s v="O.NG.PPW.PIP.PIP.71300"/>
    <s v="PIPELINE  OPERATIONS WEST"/>
    <s v="O.NG.PPW.PIP.PIP.71300"/>
    <s v="PIPELINE  OPERATIONS WE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N/A"/>
    <s v="P231 Production Operations"/>
    <s v="S7200 Services"/>
    <s v="A2110 Production Operations"/>
    <n v="3.0000000000000006E-2"/>
    <n v="0"/>
    <n v="0"/>
    <n v="0"/>
    <n v="0"/>
    <n v="0"/>
    <n v="0"/>
    <n v="0"/>
    <n v="0"/>
    <n v="0"/>
    <n v="138929235.65349269"/>
    <n v="474599.99999999994"/>
    <n v="930105.69066718919"/>
    <n v="138972330.37936679"/>
    <n v="474599.99999999994"/>
    <n v="930246.9848503829"/>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W.PIP.TEP.71300"/>
    <s v="PIPELINE  OPERATIONS TEP WEST"/>
    <s v="O.NG.PPW.PIP.PIP.71300"/>
    <s v="PIPELINE  OPERATIONS WE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C_OPSE_OIL_Z11"/>
    <s v="P231 Production Operations"/>
    <s v="S7200 Services"/>
    <s v="A2110 Production Operations"/>
    <n v="402763.16"/>
    <n v="265285.99"/>
    <n v="59846617.826746337"/>
    <n v="213300"/>
    <n v="409518.41910408635"/>
    <n v="58687617.829999998"/>
    <n v="198100"/>
    <n v="390518.41911475407"/>
    <n v="-18999.999989332282"/>
    <s v="REDUCTION IN SCOPE - DROP IN CP SYSTEMS REMEDIAL WORKS, GROUNDBED FAILURE INVESTIGATION, LRUT OF NON-PIGEABLE LINES, ETC"/>
    <n v="0"/>
    <n v="0"/>
    <n v="0"/>
    <n v="0"/>
    <n v="0"/>
    <n v="0"/>
    <s v=" BIANNUAL CP SYSTEMS SURVEY  75 lines/survey @$1k each = $75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4126.534925340529"/>
    <n v="34126.534925340529"/>
    <n v="34126.534925340529"/>
    <n v="34126.534925340529"/>
    <n v="34126.534925340529"/>
    <n v="34126.534925340529"/>
    <n v="34126.534925340529"/>
    <n v="34126.534925340529"/>
    <n v="34126.534925340529"/>
    <n v="34126.534925340529"/>
    <n v="34126.534925340529"/>
    <n v="34126.534925340529"/>
    <n v="409518.41910408647"/>
    <n v="122855.52573122591"/>
  </r>
  <r>
    <s v="O.NG.PPW.PIP.TRP.71300"/>
    <s v="PIPELINE  OPERATIONS TRP WEST           "/>
    <s v="O.NG.PPW.PIP.PIP.71300"/>
    <s v="PIPELINE  OPERATIONS WE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C_OPSE_OIL_Z11"/>
    <s v="P231 Production Operations"/>
    <s v="S7200 Services"/>
    <s v="A2110 Production Operations"/>
    <n v="266096.02999999997"/>
    <n v="236241.7"/>
    <n v="79082617.826746345"/>
    <n v="261300"/>
    <n v="520587.27156310278"/>
    <n v="77923617.829999998"/>
    <n v="246100"/>
    <n v="501587.2715737705"/>
    <n v="-18999.999989332282"/>
    <s v="REDUCTION IN SCOPE - DROP IN CP SYSTEMS REMEDIAL WORKS, GROUNDBED FAILURE INVESTIGATION, LRUT OF NON-PIGEABLE LINES, ETC"/>
    <n v="0"/>
    <n v="0"/>
    <n v="0"/>
    <n v="0"/>
    <n v="0"/>
    <n v="0"/>
    <s v=" BIANNUAL CP SYSTEMS SURVEY  75 lines/survey @$1k each = $75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3382.272630258565"/>
    <n v="43382.272630258565"/>
    <n v="43382.272630258565"/>
    <n v="43382.272630258565"/>
    <n v="43382.272630258565"/>
    <n v="43382.272630258565"/>
    <n v="43382.272630258565"/>
    <n v="43382.272630258565"/>
    <n v="43382.272630258565"/>
    <n v="43382.272630258565"/>
    <n v="43382.272630258565"/>
    <n v="43382.272630258565"/>
    <n v="520587.2715631029"/>
    <n v="156176.18146893082"/>
  </r>
  <r>
    <s v="O.NG.PPW.PIP.PIP.724FC"/>
    <s v="PIPELINE CORRECTIVE MAINTENANCE ( EPRS) WEST"/>
    <s v="O.NG.PPW.PIP.PIP.724FC"/>
    <s v=" PIPELINE CORR. MTCENANCE [EPRS] -WEST (MAINTENANCE OF PIPELINES, FLOWLINES AND RISERS - CRUDE)"/>
    <s v="IRETI OMOTOSO"/>
    <s v="PRODUCTION"/>
    <n v="412002"/>
    <n v="4120"/>
    <s v="OF-MTCE"/>
    <s v="BASE JV"/>
    <s v="PRODUCTION"/>
    <s v="PRODUCTION"/>
    <x v="0"/>
    <s v="_x0009_Head, Pipeline Operations &amp; Maintenance Mgt.                             "/>
    <s v="AGUEGBOH, OBIORA"/>
    <s v="SANNI.MOHAMMED@SHELL.COM"/>
    <x v="0"/>
    <s v="OPEX"/>
    <s v="NON SAL"/>
    <s v="N/A"/>
    <s v="N/A"/>
    <s v="N/A"/>
    <s v="P233 Facilities Maintenance"/>
    <s v="S7200 Services"/>
    <s v="A2140 Facilities Maintenance"/>
    <n v="5210.3600000000006"/>
    <n v="14772.650000000001"/>
    <n v="0"/>
    <n v="0"/>
    <n v="0"/>
    <n v="0"/>
    <n v="0"/>
    <n v="0"/>
    <n v="0"/>
    <n v="0"/>
    <n v="1339432790.339726"/>
    <n v="3871688.8000000003"/>
    <n v="8263271.7191466438"/>
    <n v="1739130589.9972198"/>
    <n v="3871688.8000000003"/>
    <n v="9573756.3081876058"/>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W.PIP.TEP.724FC"/>
    <s v="PIPELINE CORRECTIVE MAINTENANCE ( EPRS -"/>
    <s v="O.NG.PPW.PIP.PIP.724FC"/>
    <s v=" PIPELINE CORR. MTCENANCE [EPRS] -WEST (MAINTENANCE OF PIPELINES, FLOWLINES AND RISERS - CRUDE)"/>
    <s v="IRETI OMOTOSO"/>
    <s v="PRODUCTION"/>
    <n v="412002"/>
    <n v="4120"/>
    <s v="OF-MTCE"/>
    <s v="BASE JV"/>
    <s v="PRODUCTION"/>
    <s v="PRODUCTION"/>
    <x v="0"/>
    <s v="_x0009_Head, Pipeline Operations &amp; Maintenance Mgt.                             "/>
    <s v="AGUEGBOH, OBIORA"/>
    <s v="SANNI.MOHAMMED@SHELL.COM"/>
    <x v="0"/>
    <s v="OPEX"/>
    <s v="NON SAL"/>
    <s v="N/A"/>
    <s v="N/A"/>
    <s v="C_OPSE_OIL_Z11"/>
    <s v="P233 Facilities Maintenance"/>
    <s v="S7200 Services"/>
    <s v="A2140 Facilities Maintenance"/>
    <n v="4435284.76"/>
    <n v="2496658.8199999998"/>
    <n v="668255930.66986299"/>
    <n v="1934910.4000000001"/>
    <n v="4125913.4513766002"/>
    <n v="668255930.66986299"/>
    <n v="1934910.4000000001"/>
    <n v="4125913.4513766002"/>
    <n v="0"/>
    <n v="0"/>
    <n v="0"/>
    <n v="0"/>
    <n v="0"/>
    <n v="0"/>
    <n v="0"/>
    <n v="0"/>
    <s v="Leak repair by Clamping in a swampy terrain without cofferda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43826.12094805"/>
    <n v="343826.12094805"/>
    <n v="343826.12094805"/>
    <n v="343826.12094805"/>
    <n v="343826.12094805"/>
    <n v="343826.12094805"/>
    <n v="343826.12094805"/>
    <n v="343826.12094805"/>
    <n v="343826.12094805"/>
    <n v="343826.12094805"/>
    <n v="343826.12094805"/>
    <n v="343826.12094805"/>
    <n v="4125913.4513766007"/>
    <n v="1237774.03541298"/>
  </r>
  <r>
    <s v="O.NG.PPW.PIP.TRP.724FC"/>
    <s v="PIPELINE CORRECTIVE MAINTENANCE ( EPRS -"/>
    <s v="O.NG.PPW.PIP.PIP.724FC"/>
    <s v=" PIPELINE CORR. MTCENANCE [EPRS] -WEST (MAINTENANCE OF PIPELINES, FLOWLINES AND RISERS - CRUDE)"/>
    <s v="IRETI OMOTOSO"/>
    <s v="PRODUCTION"/>
    <n v="412002"/>
    <n v="4120"/>
    <s v="OF-MTCE"/>
    <s v="BASE JV"/>
    <s v="PRODUCTION"/>
    <s v="PRODUCTION"/>
    <x v="0"/>
    <s v="_x0009_Head, Pipeline Operations &amp; Maintenance Mgt.                             "/>
    <s v="AGUEGBOH, OBIORA"/>
    <s v="SANNI.MOHAMMED@SHELL.COM"/>
    <x v="0"/>
    <s v="OPEX"/>
    <s v="NON SAL"/>
    <s v="N/A"/>
    <s v="N/A"/>
    <s v="C_OPSE_OIL_Z11"/>
    <s v="P233 Facilities Maintenance"/>
    <s v="S7200 Services"/>
    <s v="A2140 Facilities Maintenance"/>
    <n v="6747688.9400000013"/>
    <n v="2953790.5100000007"/>
    <n v="671176859.66986299"/>
    <n v="1936778.4000000001"/>
    <n v="4137358.2677700426"/>
    <n v="671176859.66986299"/>
    <n v="1936778.4000000001"/>
    <n v="4137358.2677700426"/>
    <n v="0"/>
    <n v="0"/>
    <n v="0"/>
    <n v="0"/>
    <n v="0"/>
    <n v="0"/>
    <n v="0"/>
    <n v="0"/>
    <s v="Leak repair by Clamping in a swampy terrain without cofferda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44779.85564750351"/>
    <n v="344779.85564750351"/>
    <n v="344779.85564750351"/>
    <n v="344779.85564750351"/>
    <n v="344779.85564750351"/>
    <n v="344779.85564750351"/>
    <n v="344779.85564750351"/>
    <n v="344779.85564750351"/>
    <n v="344779.85564750351"/>
    <n v="344779.85564750351"/>
    <n v="344779.85564750351"/>
    <n v="344779.85564750351"/>
    <n v="4137358.2677700412"/>
    <n v="1241207.4803310127"/>
  </r>
  <r>
    <s v="O.NG.PPW.PIP.PIP.724FP"/>
    <s v="PIPELINE PREVENTIVE MANITENANCE WEST"/>
    <s v="O.NG.PPW.PIP.PIP.724FP"/>
    <s v="P/LINE PREV. MTCNANCE [IP/RP/CI]-WE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N/A"/>
    <s v="P233 Facilities Maintenance"/>
    <s v="S7200 Services"/>
    <s v="A2140 Facilities Maintenance"/>
    <n v="-0.01"/>
    <n v="0"/>
    <n v="0"/>
    <n v="0"/>
    <n v="0"/>
    <n v="0"/>
    <n v="0"/>
    <n v="0"/>
    <n v="0"/>
    <n v="0"/>
    <n v="102143235.65349264"/>
    <n v="3212254.0000000005"/>
    <n v="3547149.8546016156"/>
    <n v="102186330.37936674"/>
    <n v="3212254.0000000005"/>
    <n v="3547291.1487848093"/>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PW.PIP.TEP.724FP"/>
    <s v="PIPELINE PREVENTIVE MAINTENANCE TRP WEST"/>
    <s v="O.NG.PPW.PIP.PIP.724FP"/>
    <s v="P/LINE PREV. MTCNANCE [IP/RP/CI]-WE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C_OPSE_OIL_Z11"/>
    <s v="P233 Facilities Maintenance"/>
    <s v="S7200 Services"/>
    <s v="A2140 Facilities Maintenance"/>
    <n v="173206.81"/>
    <n v="1206908.1399999999"/>
    <n v="51071617.826746315"/>
    <n v="1606127"/>
    <n v="1773574.9273008076"/>
    <n v="50294017.829999998"/>
    <n v="1551176.6"/>
    <n v="1716075.0191147542"/>
    <n v="-57499.908186053392"/>
    <s v="REDUCTION IN SCOPE - DROP IN NUMBER OF IINTELLIGENT PIGGING, ROUTINE PIGGING, AUXILIARY PUMPING, LRUTs, PROCUREMENT OF CHEMICALS, CP SYSTEMS SURVEY, ETC"/>
    <n v="0"/>
    <n v="0"/>
    <n v="0"/>
    <n v="0"/>
    <n v="0"/>
    <n v="0"/>
    <s v="AUX. PUMPING TO SUPPORT LOW FLOW LINES. (60RUNS @ $20K = $1,200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7797.91060840062"/>
    <n v="147797.91060840062"/>
    <n v="147797.91060840062"/>
    <n v="147797.91060840062"/>
    <n v="147797.91060840062"/>
    <n v="147797.91060840062"/>
    <n v="147797.91060840062"/>
    <n v="147797.91060840062"/>
    <n v="147797.91060840062"/>
    <n v="147797.91060840062"/>
    <n v="147797.91060840062"/>
    <n v="147797.91060840062"/>
    <n v="1773574.9273008073"/>
    <n v="532072.4781902422"/>
  </r>
  <r>
    <s v="O.NG.PPE.MAN.MAN.71300"/>
    <s v="PIPELINE STUDIES"/>
    <s v="O.NG.PPE.MAN.MAN.71300"/>
    <s v="PIPELINE INTEGRITY MANAGEMENT (MAINTENANCE OF PIPELINES, FLOWLINES AND RISERS - CRUDE)"/>
    <s v="IRETI OMOTOSO"/>
    <s v="PRODUCTION"/>
    <n v="412002"/>
    <n v="4120"/>
    <s v="OF-MTCE"/>
    <s v="BASE JV"/>
    <s v="PRODUCTION"/>
    <s v="PRODUCTION"/>
    <x v="0"/>
    <s v="_x0009_Head, Pipeline Value Realisation &amp; Assurance  "/>
    <s v="AGUEGBOH, OBIORA"/>
    <s v="IKECHUKWU.ODINACHI@SHELL.COM"/>
    <x v="0"/>
    <s v="OPEX"/>
    <s v="NON SAL"/>
    <s v="N/A"/>
    <s v="N/A"/>
    <s v="C_OPSE_OIL_Z11"/>
    <s v="P231 Production Operations"/>
    <s v="S7200 Services"/>
    <s v="A2110 Production Operations"/>
    <n v="307851.74"/>
    <n v="526480.96"/>
    <n v="64119790"/>
    <n v="150475"/>
    <n v="360703.81967213115"/>
    <n v="64119790"/>
    <n v="150475"/>
    <n v="360703.81967213115"/>
    <n v="0"/>
    <n v="0"/>
    <n v="64119789.999999993"/>
    <n v="150475"/>
    <n v="360703.81967213115"/>
    <n v="64036540.54714679"/>
    <n v="150607.65614993006"/>
    <n v="360563.526796313"/>
    <s v="CIMS Integration/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058.651639344262"/>
    <n v="30058.651639344262"/>
    <n v="30058.651639344262"/>
    <n v="30058.651639344262"/>
    <n v="30058.651639344262"/>
    <n v="30058.651639344262"/>
    <n v="30058.651639344262"/>
    <n v="30058.651639344262"/>
    <n v="30058.651639344262"/>
    <n v="30058.651639344262"/>
    <n v="30058.651639344262"/>
    <n v="30058.651639344262"/>
    <n v="360703.81967213121"/>
    <n v="108211.14590163935"/>
  </r>
  <r>
    <s v="O.NG.PPW.PIP.TRP.724FP"/>
    <s v="PIPELINE PREVENTIVE MAINTENANCE TEP WEST"/>
    <s v="O.NG.PPW.PIP.PIP.724FP"/>
    <s v="P/LINE PREV. MTCNANCE [IP/RP/CI]-WE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C_OPSE_OIL_Z11"/>
    <s v="P233 Facilities Maintenance"/>
    <s v="S7200 Services"/>
    <s v="A2140 Facilities Maintenance"/>
    <n v="433867.94999999995"/>
    <n v="1988835.3699999999"/>
    <n v="51071617.826746315"/>
    <n v="1606127"/>
    <n v="1773574.9273008076"/>
    <n v="50294017.829999998"/>
    <n v="1551176.6"/>
    <n v="1716075.0191147542"/>
    <n v="-57499.908186053392"/>
    <s v="REDUCTION IN SCOPE - DROP IN NUMBER OF IINTELLIGENT PIGGING, ROUTINE PIGGING, AUXILIARY PUMPING, LRUTs, PROCUREMENT OF CHEMICALS, CP SYSTEMS SURVEY, ETC"/>
    <n v="0"/>
    <n v="0"/>
    <n v="0"/>
    <n v="0"/>
    <n v="0"/>
    <n v="0"/>
    <s v="AUX. PUMPING TO SUPPORT LOW FLOW LINES. (60RUNS @ $20K = $1,200K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7797.91060840062"/>
    <n v="147797.91060840062"/>
    <n v="147797.91060840062"/>
    <n v="147797.91060840062"/>
    <n v="147797.91060840062"/>
    <n v="147797.91060840062"/>
    <n v="147797.91060840062"/>
    <n v="147797.91060840062"/>
    <n v="147797.91060840062"/>
    <n v="147797.91060840062"/>
    <n v="147797.91060840062"/>
    <n v="147797.91060840062"/>
    <n v="1773574.9273008073"/>
    <n v="532072.4781902422"/>
  </r>
  <r>
    <s v="O.NG.PSE.WSU.FAC.724FC"/>
    <s v="PROD. WORKSHOP COR. MTC."/>
    <s v="O.NG.PSE.WSU.FAC.724FC"/>
    <s v="PROD. WORKSHOP COR. MTC. (PRODUCTION MAINTENANCE – OIL (ONSHORE))"/>
    <s v="IRETI OMOTOSO"/>
    <s v="PRODUCTION"/>
    <n v="413001"/>
    <n v="4130"/>
    <s v="OF-MTCE"/>
    <s v="BASE JV"/>
    <s v="PRODUCTION"/>
    <s v="PRODUCTION"/>
    <x v="2"/>
    <s v="Asset Management Integration Lead"/>
    <s v="OLALEYE, OLAYEMI"/>
    <s v="ABIODUN.BAKARE@SHELL.COM"/>
    <x v="0"/>
    <s v="OPEX"/>
    <s v="NON SAL"/>
    <s v="N/A"/>
    <s v="N/A"/>
    <s v="C_OPSE_OIL_Z11"/>
    <s v="P233 Facilities Maintenance"/>
    <s v="S7200 Services"/>
    <s v="A2140 Facilities Maintenance"/>
    <n v="724693.8600000001"/>
    <n v="206745.74000000002"/>
    <n v="37632720"/>
    <n v="232316"/>
    <n v="355701.96721311472"/>
    <n v="31987812"/>
    <n v="197468.6"/>
    <n v="302346.67213114753"/>
    <n v="-53355.295081967197"/>
    <s v="Cost optimization"/>
    <n v="58340720"/>
    <n v="421075.99999999994"/>
    <n v="612357.04918032791"/>
    <n v="60480720.509103864"/>
    <n v="389217.99070444331"/>
    <n v="587515.43499658711"/>
    <s v="Breakdown maint on workshops 1no Sullair compressors equipment in East Workshop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9641.830601092894"/>
    <n v="29641.830601092894"/>
    <n v="29641.830601092894"/>
    <n v="29641.830601092894"/>
    <n v="29641.830601092894"/>
    <n v="29641.830601092894"/>
    <n v="29641.830601092894"/>
    <n v="29641.830601092894"/>
    <n v="29641.830601092894"/>
    <n v="29641.830601092894"/>
    <n v="29641.830601092894"/>
    <n v="29641.830601092894"/>
    <n v="355701.96721311472"/>
    <n v="106710.59016393441"/>
  </r>
  <r>
    <s v="O.NG.PPE.PIP.DMG.724FP"/>
    <s v="PP P/LINE MTCNANCE PRE. MTCE DOMGAS"/>
    <s v="O.NG.PPE.PIP.DMG.724FP"/>
    <s v="GAS PIPELINES INTEGRITY MANAGEMENT (MAINTENANCE OF PIPELINES, FLOWLINES AND RISERS - GAS )"/>
    <s v="IRETI OMOTOSO"/>
    <s v="PRODUCTION"/>
    <n v="412003"/>
    <n v="4120"/>
    <s v="GAS"/>
    <s v="DOMGAS/IPP"/>
    <s v="PRODUCTION"/>
    <s v="PRODUCTION"/>
    <x v="0"/>
    <s v="Head, Right of Way Management "/>
    <s v="AGUEGBOH, OBIORA"/>
    <s v="ADEBOYE.SOBAYO@SHELL.COM"/>
    <x v="0"/>
    <s v="OPEX"/>
    <s v="NON SAL"/>
    <s v="N/A"/>
    <s v="N/A"/>
    <s v="N/A"/>
    <s v="P233 Facilities Maintenance - Gas"/>
    <s v="S7200 Services"/>
    <s v="A2110 Production Operations"/>
    <n v="0"/>
    <n v="515188.01000000007"/>
    <n v="94386474.566865832"/>
    <n v="646313.19999999995"/>
    <n v="955777.05103890435"/>
    <n v="70866474.569999993"/>
    <n v="567913.19999999995"/>
    <n v="800262.29695081967"/>
    <n v="-155514.75408808468"/>
    <s v="REDUCTION IN SCOPE - DROP IN NUMBER OF IINTELLIGENT PIGGING, ROUTINE PIGGING, AUXILIARY PUMPING, LRUTs, PROCUREMENT OF CHEMICALS, CP SYSTEMS SURVEY, ETC"/>
    <n v="94386474.566865847"/>
    <n v="646313.20000000007"/>
    <n v="955777.05103890446"/>
    <n v="94408021.929802895"/>
    <n v="646313.20000000007"/>
    <n v="955847.69813050143"/>
    <s v=" CP systems Monitoring, Survey and maintenance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9648.087586575362"/>
    <n v="79648.087586575362"/>
    <n v="79648.087586575362"/>
    <n v="79648.087586575362"/>
    <n v="79648.087586575362"/>
    <n v="79648.087586575362"/>
    <n v="79648.087586575362"/>
    <n v="79648.087586575362"/>
    <n v="79648.087586575362"/>
    <n v="79648.087586575362"/>
    <n v="79648.087586575362"/>
    <n v="79648.087586575362"/>
    <n v="955777.05103890458"/>
    <n v="286733.11531167128"/>
  </r>
  <r>
    <s v="O.NG.PPE.PIP.EG1.724FP"/>
    <s v="SLA PAYMENT FOR OPS &amp; MTCE OF SPDC GAS PIPELINES WITH NLNG."/>
    <s v="O.NG.PPE.PIP.EG1.724FP"/>
    <s v="SLA PAYMENT FOR OPS &amp; MTCE OF SPDC GAS PIPELINES WITH NLNG."/>
    <s v="IRETI OMOTOSO"/>
    <s v="PRODUCTION"/>
    <n v="412003"/>
    <n v="4120"/>
    <s v="GAS"/>
    <s v="BASE JV"/>
    <s v="PRODUCTION"/>
    <s v="PRODUCTION"/>
    <x v="0"/>
    <s v="_x0009_Head, Pipeline Operations &amp; Maintenance Mgt.                             "/>
    <s v="AGUEGBOH, OBIORA"/>
    <s v="ADEBOYE.SOBAYO@SHELL.COM"/>
    <x v="0"/>
    <s v="OPEX"/>
    <s v="NON SAL"/>
    <m/>
    <m/>
    <m/>
    <s v="P233 Facilities Maintenance - Gas"/>
    <m/>
    <m/>
    <n v="0"/>
    <n v="0"/>
    <n v="0"/>
    <n v="579716"/>
    <n v="579716"/>
    <n v="0"/>
    <n v="579716"/>
    <n v="579716"/>
    <n v="0"/>
    <n v="0"/>
    <n v="0"/>
    <n v="579716"/>
    <n v="579716"/>
    <n v="0"/>
    <n v="579716"/>
    <n v="579716"/>
    <s v="Debit notes from NLNG for 32&quot; OGGS, 40&quot; EGGS &amp; 16&quot; BNAG pipelines mt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8309.666666666664"/>
    <n v="48309.666666666664"/>
    <n v="48309.666666666664"/>
    <n v="48309.666666666664"/>
    <n v="48309.666666666664"/>
    <n v="48309.666666666664"/>
    <n v="48309.666666666664"/>
    <n v="48309.666666666664"/>
    <n v="48309.666666666664"/>
    <n v="48309.666666666664"/>
    <n v="48309.666666666664"/>
    <n v="48309.666666666664"/>
    <n v="579716"/>
    <n v="173914.8"/>
  </r>
  <r>
    <s v="O.NG.PSW.WSU.FAC.724FC"/>
    <s v="PROD. WORKSHOP COR. MTC."/>
    <s v="O.NG.PSE.WSU.FAC.724FC"/>
    <s v="PROD. WORKSHOP COR. MTC. (PRODUCTION MAINTENANCE – OIL (ONSHORE))"/>
    <s v="IRETI OMOTOSO"/>
    <s v="PRODUCTION"/>
    <n v="413001"/>
    <n v="4130"/>
    <s v="OF-MTCE"/>
    <s v="BASE JV"/>
    <s v="PRODUCTION"/>
    <s v="PRODUCTION"/>
    <x v="6"/>
    <s v="Asset Management Integration Lead"/>
    <s v="OLALEYE, OLAYEMI"/>
    <s v="ABIODUN.BAKARE@SHELL.COM"/>
    <x v="0"/>
    <s v="OPEX"/>
    <s v="NON SAL"/>
    <s v="N/A"/>
    <s v="N/A"/>
    <s v="C_OPSE_OIL_Z11"/>
    <s v="P233 Facilities Maintenance"/>
    <s v="S7200 Services"/>
    <s v="A2140 Facilities Maintenance"/>
    <n v="315990.46000000002"/>
    <n v="362098.99999999988"/>
    <n v="20708000"/>
    <n v="188760"/>
    <n v="256655.08196721313"/>
    <n v="17601800"/>
    <n v="160446"/>
    <n v="218156.81967213115"/>
    <n v="-38498.262295081979"/>
    <s v="Cost optimization"/>
    <n v="0"/>
    <n v="0"/>
    <n v="0"/>
    <n v="0"/>
    <n v="0"/>
    <n v="0"/>
    <s v=" Breakdown maint on workshops defective compressors equipment in West Workshop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387.923497267759"/>
    <n v="21387.923497267759"/>
    <n v="21387.923497267759"/>
    <n v="21387.923497267759"/>
    <n v="21387.923497267759"/>
    <n v="21387.923497267759"/>
    <n v="21387.923497267759"/>
    <n v="21387.923497267759"/>
    <n v="21387.923497267759"/>
    <n v="21387.923497267759"/>
    <n v="21387.923497267759"/>
    <n v="21387.923497267759"/>
    <n v="256655.08196721316"/>
    <n v="76996.524590163943"/>
  </r>
  <r>
    <s v="O.NG.PSO.PIP.FAC.71300"/>
    <s v="OGGSS Pipeline Operations"/>
    <s v="O.NG.PSO.PIP.FAC.724FC"/>
    <s v="OGGSS PIPELINE CORR. MTC (MAINTENANCE OF PIPELINES, FLOWLINES AND RISERS - CRUDE)"/>
    <s v="IRETI OMOTOSO"/>
    <s v="PRODUCTION"/>
    <n v="412003"/>
    <n v="4120"/>
    <s v="PE"/>
    <s v="BASE JV"/>
    <s v="PRODUCTION"/>
    <s v="PRODUCTION"/>
    <x v="4"/>
    <s v="Asset Management Integration Lead"/>
    <s v="OLUMIDE, VICTORIA"/>
    <s v="OGBONNA.NWACHI@SHELL.COM"/>
    <x v="0"/>
    <s v="OPEX"/>
    <s v="NON SAL"/>
    <s v="N/A"/>
    <s v="N/A"/>
    <s v="N_EAZZ_OFS_N01"/>
    <m/>
    <m/>
    <m/>
    <n v="0"/>
    <n v="0"/>
    <n v="0"/>
    <n v="0"/>
    <n v="0"/>
    <n v="0"/>
    <n v="0"/>
    <n v="0"/>
    <n v="0"/>
    <n v="0"/>
    <n v="95323829.300000042"/>
    <n v="1703039.1"/>
    <n v="2015576.2452459021"/>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SO.PIP.FAC.724FC"/>
    <s v="OGGSS PIPELINE CORR. MTC"/>
    <s v="O.NG.PSO.PIP.FAC.724FC"/>
    <s v="OGGSS PIPELINE CORR. MTC (MAINTENANCE OF PIPELINES, FLOWLINES AND RISERS - CRUDE)"/>
    <s v="IRETI OMOTOSO"/>
    <s v="PRODUCTION"/>
    <n v="412003"/>
    <n v="4120"/>
    <s v="GAS"/>
    <s v="BASE JV"/>
    <s v="PRODUCTION"/>
    <s v="PRODUCTION"/>
    <x v="4"/>
    <s v="Asset Management Integration Lead"/>
    <s v="OLUMIDE, VICTORIA"/>
    <s v="OGBONNA.NWACHI@SHELL.COM"/>
    <x v="0"/>
    <s v="OPEX"/>
    <s v="NON SAL"/>
    <s v="N/A"/>
    <s v="N/A"/>
    <s v="N_EAZZ_OFS_N01"/>
    <s v="P233 Facilities Maintenance - Gas"/>
    <s v="S7200 Services"/>
    <s v="A2140 Facilities Maintenance"/>
    <n v="4957580.5599999996"/>
    <n v="2167060.8500000006"/>
    <n v="95323829.300000042"/>
    <n v="1703039.1"/>
    <n v="2015576.2452459019"/>
    <n v="95323829.300000042"/>
    <n v="1703039.1"/>
    <n v="2015576.2452459019"/>
    <n v="0"/>
    <n v="0"/>
    <n v="0"/>
    <n v="0"/>
    <n v="0"/>
    <n v="0"/>
    <n v="0"/>
    <n v="0"/>
    <s v="OGGS PIPELINE CORR. MTC (MAINTENANCE OF PIPELINES, FLOWLINES AND RISERS - CRUD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7964.68710382516"/>
    <n v="167964.68710382516"/>
    <n v="167964.68710382516"/>
    <n v="167964.68710382516"/>
    <n v="167964.68710382516"/>
    <n v="167964.68710382516"/>
    <n v="167964.68710382516"/>
    <n v="167964.68710382516"/>
    <n v="167964.68710382516"/>
    <n v="167964.68710382516"/>
    <n v="167964.68710382516"/>
    <n v="167964.68710382516"/>
    <n v="2015576.2452459019"/>
    <n v="604672.87357377051"/>
  </r>
  <r>
    <s v="O.NG.PSO.RPP.FAC.71300"/>
    <s v="OGGS Riser Platform Facil Operations"/>
    <s v="O.NG.PSO.RPP.FAC.724FC"/>
    <s v="OGGS RISER PLATFORM FACIL CORR. MTC (MAINTENANCE OF PIPELINES, FLOWLINES AND RISERS - CRUDE)"/>
    <s v="IRETI OMOTOSO"/>
    <s v="PRODUCTION"/>
    <n v="412001"/>
    <n v="4120"/>
    <s v="GAS"/>
    <s v="BASE JV"/>
    <s v="PRODUCTION"/>
    <s v="PRODUCTION"/>
    <x v="4"/>
    <s v="Asset Management Integration Lead"/>
    <s v="OLUMIDE, VICTORIA"/>
    <s v="OGBONNA.NWACHI@SHELL.COM"/>
    <x v="0"/>
    <s v="OPEX"/>
    <s v="NON SAL"/>
    <s v="N/A"/>
    <s v="N/A"/>
    <s v="N_EAZZ_OFS_N01"/>
    <s v="P231 Production Operations - Gas"/>
    <s v="S7200 Services"/>
    <s v="A2140 Facilities Maintenance"/>
    <n v="0"/>
    <n v="0"/>
    <n v="0"/>
    <n v="0"/>
    <n v="0"/>
    <n v="0"/>
    <n v="0"/>
    <n v="0"/>
    <n v="0"/>
    <n v="0"/>
    <n v="0"/>
    <n v="204418.81"/>
    <n v="204418.81"/>
    <n v="0"/>
    <n v="188952.77453569754"/>
    <n v="188952.77453569754"/>
    <s v="REPAIR OF CLOSED DRAIN SYSTEM,WELL HEAD CONTROL PANELS,PUMP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SO.RPP.FAC.724FC"/>
    <s v="OGGS RISER PLATFORM FACIL CORR. MTC"/>
    <s v="O.NG.PSO.RPP.FAC.724FC"/>
    <s v="OGGS RISER PLATFORM FACIL CORR. MTC (MAINTENANCE OF PIPELINES, FLOWLINES AND RISERS - CRUDE)"/>
    <s v="IRETI OMOTOSO"/>
    <s v="PRODUCTION"/>
    <n v="412001"/>
    <n v="4120"/>
    <s v="GAS"/>
    <s v="BASE JV"/>
    <s v="PRODUCTION"/>
    <s v="PRODUCTION"/>
    <x v="4"/>
    <s v="Asset Management Integration Lead"/>
    <s v="OLUMIDE, VICTORIA"/>
    <s v="OGBONNA.NWACHI@SHELL.COM"/>
    <x v="0"/>
    <s v="OPEX"/>
    <s v="NON SAL"/>
    <s v="N/A"/>
    <s v="N/A"/>
    <s v="N_EAZZ_OFS_N01"/>
    <s v="P233 Facilities Maintenance"/>
    <s v="S7200 Services"/>
    <s v="A2140 Facilities Maintenance"/>
    <n v="67394.33"/>
    <n v="109474.78000000003"/>
    <n v="0"/>
    <n v="204418.81"/>
    <n v="204418.81"/>
    <n v="0"/>
    <n v="204418.81"/>
    <n v="204418.81"/>
    <n v="0"/>
    <n v="0"/>
    <n v="0"/>
    <n v="0"/>
    <n v="0"/>
    <n v="0"/>
    <n v="0"/>
    <n v="0"/>
    <s v="Lighting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034.900833333333"/>
    <n v="17034.900833333333"/>
    <n v="17034.900833333333"/>
    <n v="17034.900833333333"/>
    <n v="17034.900833333333"/>
    <n v="17034.900833333333"/>
    <n v="17034.900833333333"/>
    <n v="17034.900833333333"/>
    <n v="17034.900833333333"/>
    <n v="17034.900833333333"/>
    <n v="17034.900833333333"/>
    <n v="17034.900833333333"/>
    <n v="204418.80999999994"/>
    <n v="61325.642999999996"/>
  </r>
  <r>
    <s v="O.NG.PTE.PTK.FAC.724FC"/>
    <s v="PTE - PROCESS TREATMENT CORR. MTC"/>
    <s v="O.NG.PTE.FAC.71300"/>
    <s v="BONNY TERMINAL (PTE) CORRECTIVE MAINTENANCE (STORAGE (TERMINAL &amp; OFFSHORE) - OPERATIONS/MAINTENANCE)"/>
    <s v="IRETI OMOTOSO"/>
    <s v="PRODUCTION"/>
    <n v="412006"/>
    <n v="4120"/>
    <s v="OF-MTCE"/>
    <s v="BASE JV"/>
    <s v="PRODUCTION"/>
    <s v="PRODUCTION"/>
    <x v="5"/>
    <s v="Bonny Terminal Installation Manager "/>
    <s v="MBANEFO, DUBEM"/>
    <s v="AKINDELE.OJO@SHELL.COM"/>
    <x v="0"/>
    <s v="OPEX"/>
    <s v="NON SAL"/>
    <s v="N/A"/>
    <s v="N/A"/>
    <s v="C_OPSE_OIL_Z11"/>
    <s v="P233 Facilities Maintenance"/>
    <s v="S7200 Services"/>
    <s v="A2140 Facilities Maintenance"/>
    <n v="293911.96000000002"/>
    <n v="290496.19000000006"/>
    <n v="41220312"/>
    <n v="229000"/>
    <n v="364148.56393442623"/>
    <n v="33378147.641999997"/>
    <n v="185432.74999999997"/>
    <n v="294869.2996459016"/>
    <n v="-69279.264288524631"/>
    <n v="0"/>
    <n v="49079352"/>
    <n v="475540"/>
    <n v="636455.90819672134"/>
    <n v="49079352"/>
    <n v="475540"/>
    <n v="636455.90819672134"/>
    <s v="Replacement/repair of manual valves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0345.713661202186"/>
    <n v="30345.713661202186"/>
    <n v="30345.713661202186"/>
    <n v="30345.713661202186"/>
    <n v="30345.713661202186"/>
    <n v="30345.713661202186"/>
    <n v="30345.713661202186"/>
    <n v="30345.713661202186"/>
    <n v="30345.713661202186"/>
    <n v="30345.713661202186"/>
    <n v="30345.713661202186"/>
    <n v="30345.713661202186"/>
    <n v="364148.56393442611"/>
    <n v="109244.56918032786"/>
  </r>
  <r>
    <s v="O.NG.PTE.TFT.FAC.724FC"/>
    <s v="PTE - TANK FARM CORR. MTC"/>
    <s v="O.NG.PTE.FAC.71300"/>
    <s v="BONNY TERMINAL (PTE) CORRECTIVE MAINTENANCE (STORAGE (TERMINAL &amp; OFFSHORE) - OPERATIONS/MAINTENANCE)"/>
    <s v="IRETI OMOTOSO"/>
    <s v="PRODUCTION"/>
    <n v="412006"/>
    <n v="4120"/>
    <s v="OF-MTCE"/>
    <s v="BASE JV"/>
    <s v="PRODUCTION"/>
    <s v="PRODUCTION"/>
    <x v="5"/>
    <s v="Bonny Terminal Installation Manager "/>
    <s v="MBANEFO, DUBEM"/>
    <s v="AKINDELE.OJO@SHELL.COM"/>
    <x v="0"/>
    <s v="OPEX"/>
    <s v="NON SAL"/>
    <s v="N/A"/>
    <s v="N/A"/>
    <s v="C_OPSE_OIL_Z11"/>
    <s v="P233 Facilities Maintenance"/>
    <s v="S7200 Services"/>
    <s v="A2140 Facilities Maintenance"/>
    <n v="43012.780000000006"/>
    <n v="248748.43000000005"/>
    <n v="7859039.9999999981"/>
    <n v="246540"/>
    <n v="272307.34426229505"/>
    <n v="6363857.6399999978"/>
    <n v="199635.76499999998"/>
    <n v="220500.8720163934"/>
    <n v="-51806.472245901648"/>
    <n v="0"/>
    <n v="0"/>
    <n v="0"/>
    <n v="0"/>
    <n v="0"/>
    <n v="0"/>
    <n v="0"/>
    <s v="Repair/replacement  of defective manual valv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2692.278688524588"/>
    <n v="22692.278688524588"/>
    <n v="22692.278688524588"/>
    <n v="22692.278688524588"/>
    <n v="22692.278688524588"/>
    <n v="22692.278688524588"/>
    <n v="22692.278688524588"/>
    <n v="22692.278688524588"/>
    <n v="22692.278688524588"/>
    <n v="22692.278688524588"/>
    <n v="22692.278688524588"/>
    <n v="22692.278688524588"/>
    <n v="272307.34426229505"/>
    <n v="81692.20327868851"/>
  </r>
  <r>
    <s v="O.NG.PPE.PIP.PUS.71300"/>
    <s v="O.NG.PPE.PIP.PUS.71300"/>
    <s v="O.NG.PPE.PIP.PUS.71300"/>
    <s v="PIPELINE OPERATNS EAST (MAINTENANCE OF PIPELINES, FLOWLINES AND RISERS - CRUDE)"/>
    <s v="IRETI OMOTOSO"/>
    <s v="PRODUCTION"/>
    <n v="412002"/>
    <n v="4120"/>
    <s v="OF-MTCE"/>
    <s v="BASE JV"/>
    <s v="PRODUCTION"/>
    <s v="PRODUCTION"/>
    <x v="0"/>
    <s v="_x0009_Head, Pipeline Operations &amp; Maintenance Mgt.                             "/>
    <s v="AGUEGBOH, OBIORA"/>
    <s v="ADEBOYE.SOBAYO@SHELL.COM"/>
    <x v="0"/>
    <s v="OPEX"/>
    <s v="NON SAL"/>
    <s v="N/A"/>
    <s v="N/A"/>
    <s v="C_OPSE_OIL_Z11"/>
    <s v="P231 Production Operations"/>
    <s v="S7200 Services"/>
    <s v="A2110 Production Operations"/>
    <n v="21474340.719999999"/>
    <n v="12657005.15"/>
    <n v="873575040.1559999"/>
    <n v="6551812.8011699999"/>
    <n v="9415993.2606978677"/>
    <n v="873575040.1559999"/>
    <n v="6551812.8011699999"/>
    <n v="9415993.2606978677"/>
    <n v="0"/>
    <n v="0"/>
    <n v="873575040.1559999"/>
    <n v="6551812.8011699989"/>
    <n v="9415993.2606978677"/>
    <n v="873575040.1559999"/>
    <n v="6551812.8011699989"/>
    <n v="9415993.2606978677"/>
    <s v="Capacity charge ( 0.96 per barrel)*4,229,255barrels of oil through NCT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84666.1050581556"/>
    <n v="784666.1050581556"/>
    <n v="784666.1050581556"/>
    <n v="784666.1050581556"/>
    <n v="784666.1050581556"/>
    <n v="784666.1050581556"/>
    <n v="784666.1050581556"/>
    <n v="784666.1050581556"/>
    <n v="784666.1050581556"/>
    <n v="784666.1050581556"/>
    <n v="784666.1050581556"/>
    <n v="784666.1050581556"/>
    <n v="9415993.2606978696"/>
    <n v="2824797.97820936"/>
  </r>
  <r>
    <n v="112892"/>
    <s v="PTE SLUDGE TREATMENT"/>
    <s v="O.NG.PTE.FAC.71300D"/>
    <s v="BONNY TERMINAL (PTE) OPERATIONS (STORAGE (TERMINAL &amp; OFFSHORE) - OPERATIONS/MAINTENANCE)"/>
    <s v="IRETI OMOTOSO"/>
    <s v="PRODUCTION"/>
    <n v="412006"/>
    <n v="4120"/>
    <s v="OF-MTCE"/>
    <s v="BASE JV"/>
    <s v="PRODUCTION"/>
    <s v="PRODUCTION"/>
    <x v="5"/>
    <s v="Bonny Terminal Installation Manager "/>
    <s v="MBANEFO, DUBEM"/>
    <s v="OGBONNA.NWACHI@SHELL.COM"/>
    <x v="0"/>
    <s v="OPEX"/>
    <s v="NON SAL"/>
    <s v="N/A"/>
    <s v="N/A"/>
    <s v="C_OPSE_OIL_Z11"/>
    <s v="P236.02 HSE"/>
    <s v="S7200 Services"/>
    <s v="A2110 Production Operations"/>
    <n v="0"/>
    <n v="0"/>
    <n v="0"/>
    <n v="0"/>
    <n v="0"/>
    <n v="0"/>
    <n v="0"/>
    <n v="0"/>
    <n v="0"/>
    <n v="0"/>
    <n v="628016041.24999988"/>
    <n v="1331463.2999999998"/>
    <n v="3390532.2877049176"/>
    <n v="628016041.24999988"/>
    <n v="1330585.9836140547"/>
    <n v="3389654.9713189723"/>
    <s v=" TO KEEP THE CORE ZONE PUMP HOUSES CLEAN AND CARRY OUT GOOD HOUSEKEEPING . TO INCREASE THE AVAILABILITY/ RELIABILITY OF INST AIR COMP . TO  CLEAN /MAINTAIN CPI UNIT TO KEEP PRODUCED WATER PPM AS PER DPR REGULATIONS . STATUTORY INSPECTION OF PRESSURE RELIEF VALVES AND PRESSURE VESSELS . ROUTINE CHECKS ON PRESSURE VACUUM VALVES/ AIR VALVES . MAINTENANCE SERVICES FOR REPLACEMENT OF FOT PIPELINE FLANGE GASKETS TURBINE MAINTENANCE SUPPORT SERVICES..ROUTINE INSPECTION OF TRANSFORMERS, RMUS, LV BOARDS, OVERHEAD CABLES, ELECTRIC POLES AND FEEDER PILLARS.PROVISION OF FIELD INSTRUMENT MAINTENANCE SUPPORT SERVICES – PACO.PROVISION OF ELECTRICAL MAINTENANCE SUPPORT SERVICES.ICT CABLING/TELECOM OPERATIONS SERVICES.ELECTRICAL SUBSTATION UPGRADE AND HV&amp;LV.CONTROL/AUTOMATION SUPPORT SERVICES.CARRY OUT ANNUAL AUTONOMY TESTING OF UPS MODULES, , CARRY OUT 1-MONTHLY, 3-MONTHLTY AND 1-YEARLY CHECKS AND INSPECTION.CARRY OUT 6-MONTHLY SYSTEM SURVEY OF 573 EARTH ELECTRODES. REPLACEMENT OF CORRODED EARTH ELECTRODES. BONDING CHECKS AND REPLACEMENT OF EARTH BOSS AND ACCESSORIES.ANNUAL REPLACEMENT OF 128 PCS INLET FILTERS IN 5 GTS AND SUPPORT LABOUR..4000HOURS INSPECTION OF SOLAR TURBINES. INCLUDES WATER WASHING, CALIBRATION OF INSTRUMENTS AND INSPECT/SERVICING OF  ANCILLIARY EQUIPMENT. ESTIMATE BASED ON PRIOR YEARS' RATES..3Y CHECKS &amp; CALIBRATION OF PROTECTIVE RELAYS AND ASSOCIATED SWITCHGEARSWORKSHOP MAINTENACE  SUPPORT SERVICES(MECHANICAL).WORKSHOP MAINTENACE  SUPPORT SERVICES(INSTRUMENTL).WORKSHOP MAINTENACE  SUPPORT SERVICES(ELECTRICAL).PUMPS AND IAC MAINTENANCE SUPPORT SERVICES.PROVISION OF MINOR WELDING SERVICES IN THE FOT.PROVISION OF INSTRUMENTATION, CONTROL AND AUTOMATION SERVICES.PROVISION OF IGF MAINTENACE SUPPORT OPERATIONS.PROVISION OF CPI MAINTENACE SUPPORT OPER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TE.PTK.FAC.71300"/>
    <s v="PTE - PROCESS TREATMENT OPERATIONS"/>
    <s v="O.NG.PTE.FAC.71300D"/>
    <s v="BONNY TERMINAL (PTE) OPERATIONS (STORAGE (TERMINAL &amp; OFFSHORE) - OPERATIONS/MAINTENANCE)"/>
    <s v="IRETI OMOTOSO"/>
    <s v="PRODUCTION"/>
    <n v="412006"/>
    <n v="4120"/>
    <s v="OF-MTCE"/>
    <s v="BASE JV"/>
    <s v="PRODUCTION"/>
    <s v="PRODUCTION"/>
    <x v="5"/>
    <s v="Bonny Terminal Installation Manager "/>
    <s v="MBANEFO, DUBEM"/>
    <s v="OGBONNA.NWACHI@SHELL.COM"/>
    <x v="0"/>
    <s v="OPEX"/>
    <s v="NON SAL"/>
    <s v="N/A"/>
    <s v="N/A"/>
    <s v="C_OPSE_OIL_Z11"/>
    <s v="P231 Production Operations"/>
    <s v="S7200 Services"/>
    <s v="A2110 Production Operations"/>
    <n v="3190163.9500000007"/>
    <n v="2791850.93"/>
    <n v="308016262.5"/>
    <n v="1101296.8600000001"/>
    <n v="2111186.2452459019"/>
    <n v="249416168.55937499"/>
    <n v="891775.132385"/>
    <n v="1709533.0620878688"/>
    <n v="-401653.18315803306"/>
    <n v="0"/>
    <n v="0"/>
    <n v="0"/>
    <n v="0"/>
    <n v="0"/>
    <n v="0"/>
    <n v="0"/>
    <s v="Repellant cream for night duty operators at process area,. Padlocks, torch lights and batteries,  hard brushes, buckets, scrappers,  drums of rig wash,  2 nos Pneumatic and 4 manual diesel/lube oils/TEG transfer pumps, OTHERS as deem fi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5932.18710382516"/>
    <n v="175932.18710382516"/>
    <n v="175932.18710382516"/>
    <n v="175932.18710382516"/>
    <n v="175932.18710382516"/>
    <n v="175932.18710382516"/>
    <n v="175932.18710382516"/>
    <n v="175932.18710382516"/>
    <n v="175932.18710382516"/>
    <n v="175932.18710382516"/>
    <n v="175932.18710382516"/>
    <n v="175932.18710382516"/>
    <n v="2111186.2452459019"/>
    <n v="633355.87357377051"/>
  </r>
  <r>
    <s v="O.NG.PTE.TFT.FAC.71300"/>
    <s v="PTE - TANK FARM OPERATIONS"/>
    <s v="O.NG.PTE.FAC.71300D"/>
    <s v="BONNY TERMINAL (PTE) OPERATIONS (STORAGE (TERMINAL &amp; OFFSHORE) - OPERATIONS/MAINTENANCE)"/>
    <s v="IRETI OMOTOSO"/>
    <s v="PRODUCTION"/>
    <n v="412006"/>
    <n v="4120"/>
    <s v="OF-MTCE"/>
    <s v="BASE JV"/>
    <s v="PRODUCTION"/>
    <s v="PRODUCTION"/>
    <x v="5"/>
    <s v="Bonny Terminal Installation Manager "/>
    <s v="MBANEFO, DUBEM"/>
    <s v="OGBONNA.NWACHI@SHELL.COM"/>
    <x v="0"/>
    <s v="OPEX"/>
    <s v="NON SAL"/>
    <s v="N/A"/>
    <s v="N/A"/>
    <s v="C_OPSE_OIL_Z11"/>
    <s v="P231 Production Operations"/>
    <s v="S7200 Services"/>
    <s v="A2110 Production Operations"/>
    <n v="1061221.6500000001"/>
    <n v="842262.64000000025"/>
    <n v="319999778.75"/>
    <n v="230166.43999999994"/>
    <n v="1279346.0424590164"/>
    <n v="259119820.84281248"/>
    <n v="186377.27478999994"/>
    <n v="1035950.4578811884"/>
    <n v="-243395.58457782806"/>
    <n v="0"/>
    <n v="0"/>
    <n v="0"/>
    <n v="0"/>
    <n v="0"/>
    <n v="0"/>
    <n v="0"/>
    <s v="Oil Recovery and Spill Response service Tank Farm 4900019681 (5 personnel @ N9,906,250). 4900019680 @ 9,581,250, 4900019675 @ 9,506,25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6612.17020491803"/>
    <n v="106612.17020491803"/>
    <n v="106612.17020491803"/>
    <n v="106612.17020491803"/>
    <n v="106612.17020491803"/>
    <n v="106612.17020491803"/>
    <n v="106612.17020491803"/>
    <n v="106612.17020491803"/>
    <n v="106612.17020491803"/>
    <n v="106612.17020491803"/>
    <n v="106612.17020491803"/>
    <n v="106612.17020491803"/>
    <n v="1279346.0424590167"/>
    <n v="383803.81273770489"/>
  </r>
  <r>
    <s v="O.NG.PTE.PTK.FAC.724FP"/>
    <s v="PTE - PROCESS TREATMENT PREV. MTC"/>
    <s v="O.NG.PTE.FAC.71300E"/>
    <s v="BONNY TERMINAL (PTE) PREVENTIVE MAINTENANCE (STORAGE (TERMINAL &amp; OFFSHORE) - OPERATIONS/MAINTENANCE)"/>
    <s v="IRETI OMOTOSO"/>
    <s v="PRODUCTION"/>
    <n v="412006"/>
    <n v="4120"/>
    <s v="OF-MTCE"/>
    <s v="BASE JV"/>
    <s v="PRODUCTION"/>
    <s v="PRODUCTION"/>
    <x v="5"/>
    <s v="Bonny Terminal Installation Manager "/>
    <s v="MBANEFO, DUBEM"/>
    <s v="AKINDELE.OJO@SHELL.COM"/>
    <x v="0"/>
    <s v="OPEX"/>
    <s v="NON SAL"/>
    <s v="N/A"/>
    <s v="N/A"/>
    <s v="C_OPSE_OIL_Z11"/>
    <s v="P233 Facilities Maintenance"/>
    <s v="S7200 Services"/>
    <s v="A2140 Facilities Maintenance"/>
    <n v="1010375.6300000001"/>
    <n v="2323305.9299999997"/>
    <n v="43569029.727272719"/>
    <n v="917796.36363636365"/>
    <n v="1060645.6414307004"/>
    <n v="35280021.821659081"/>
    <n v="743185.60545454547"/>
    <n v="858857.80814850971"/>
    <n v="-201787.83328219072"/>
    <n v="0"/>
    <n v="104897029.72727272"/>
    <n v="1246796.3636363638"/>
    <n v="1590721.0512667662"/>
    <n v="104897029.72727272"/>
    <n v="1246796.3636363638"/>
    <n v="1590721.0512667662"/>
    <s v="Quaterly maintenance of 100 manual valves including stroking and greas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8387.136785891693"/>
    <n v="88387.136785891693"/>
    <n v="88387.136785891693"/>
    <n v="88387.136785891693"/>
    <n v="88387.136785891693"/>
    <n v="88387.136785891693"/>
    <n v="88387.136785891693"/>
    <n v="88387.136785891693"/>
    <n v="88387.136785891693"/>
    <n v="88387.136785891693"/>
    <n v="88387.136785891693"/>
    <n v="88387.136785891693"/>
    <n v="1060645.6414307004"/>
    <n v="318193.69242921012"/>
  </r>
  <r>
    <s v="O.NG.PTE.TFT.FAC.724FP"/>
    <s v="PTE - TANK FARM PREV. MTC"/>
    <s v="O.NG.PTE.FAC.71300E"/>
    <s v="BONNY TERMINAL (PTE) PREVENTIVE MAINTENANCE (STORAGE (TERMINAL &amp; OFFSHORE) - OPERATIONS/MAINTENANCE)"/>
    <s v="IRETI OMOTOSO"/>
    <s v="PRODUCTION"/>
    <n v="412006"/>
    <n v="4120"/>
    <s v="OF-MTCE"/>
    <s v="BASE JV"/>
    <s v="PRODUCTION"/>
    <s v="PRODUCTION"/>
    <x v="5"/>
    <s v="Bonny Terminal Installation Manager "/>
    <s v="MBANEFO, DUBEM"/>
    <s v="AKINDELE.OJO@SHELL.COM"/>
    <x v="0"/>
    <s v="OPEX"/>
    <s v="NON SAL"/>
    <s v="N/A"/>
    <s v="N/A"/>
    <s v="C_OPSE_OIL_Z11"/>
    <s v="P233 Facilities Maintenance"/>
    <s v="S7200 Services"/>
    <s v="A2140 Facilities Maintenance"/>
    <n v="642250.29999999993"/>
    <n v="463043.2"/>
    <n v="61328000"/>
    <n v="329000"/>
    <n v="530075.40983606561"/>
    <n v="49660347.999999993"/>
    <n v="266407.75"/>
    <n v="429228.56311475404"/>
    <n v="-100846.84672131157"/>
    <n v="0"/>
    <n v="0"/>
    <n v="0"/>
    <n v="0"/>
    <n v="0"/>
    <n v="0"/>
    <n v="0"/>
    <s v="Procurement of tank/piping inspection consumables and small tool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4172.950819672129"/>
    <n v="44172.950819672129"/>
    <n v="44172.950819672129"/>
    <n v="44172.950819672129"/>
    <n v="44172.950819672129"/>
    <n v="44172.950819672129"/>
    <n v="44172.950819672129"/>
    <n v="44172.950819672129"/>
    <n v="44172.950819672129"/>
    <n v="44172.950819672129"/>
    <n v="44172.950819672129"/>
    <n v="44172.950819672129"/>
    <n v="530075.40983606561"/>
    <n v="159022.62295081967"/>
  </r>
  <r>
    <s v="O.NG.PTE.IFU.FAC.724FP"/>
    <s v="PTE - INFRASTRUCTURE PREV. MTC"/>
    <s v="O.NG.PTE.FAC.724FP"/>
    <s v="BONNY TERMINAL (PTE) PREVENTIVE MAINTENANCE (TERMINAL OPERATIONS &amp; MAINTENANCE  )"/>
    <s v="IRETI OMOTOSO"/>
    <s v="PRODUCTION"/>
    <n v="412004"/>
    <n v="4120"/>
    <s v="OF-MTCE"/>
    <s v="BASE JV"/>
    <s v="PRODUCTION"/>
    <s v="PRODUCTION"/>
    <x v="5"/>
    <s v="Bonny Terminal Installation Manager "/>
    <s v="MBANEFO, DUBEM"/>
    <s v="AKINDELE.OJO@SHELL.COM"/>
    <x v="0"/>
    <s v="OPEX"/>
    <s v="NON SAL"/>
    <s v="N/A"/>
    <s v="N/A"/>
    <s v="C_OPSE_OIL_Z11"/>
    <s v="P233 Facilities Maintenance"/>
    <s v="S7200 Services"/>
    <s v="A2140 Facilities Maintenance"/>
    <n v="42935.27"/>
    <n v="331800.59000000003"/>
    <n v="8745000"/>
    <n v="26000"/>
    <n v="54672.131147540982"/>
    <n v="7081263.7499999991"/>
    <n v="21053.499999999996"/>
    <n v="44270.758196721305"/>
    <n v="-10401.372950819677"/>
    <n v="0"/>
    <n v="173073824.99999997"/>
    <n v="832434.60000000009"/>
    <n v="1399889.7639344262"/>
    <n v="173068613.24607053"/>
    <n v="832450.25264305971"/>
    <n v="1399888.3288596845"/>
    <s v="Annual Statutory inspection of overhead cranes and accessories/lifting tackl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556.0109289617485"/>
    <n v="4556.0109289617485"/>
    <n v="4556.0109289617485"/>
    <n v="4556.0109289617485"/>
    <n v="4556.0109289617485"/>
    <n v="4556.0109289617485"/>
    <n v="4556.0109289617485"/>
    <n v="4556.0109289617485"/>
    <n v="4556.0109289617485"/>
    <n v="4556.0109289617485"/>
    <n v="4556.0109289617485"/>
    <n v="4556.0109289617485"/>
    <n v="54672.131147540968"/>
    <n v="16401.639344262294"/>
  </r>
  <r>
    <s v="O.NG.PTE.WSU.FAC.724FP"/>
    <s v="PTE - TERMINAL WORKSHOP PREV.MTC"/>
    <s v="O.NG.PTE.FAC.724FP"/>
    <s v="BONNY TERMINAL (PTE) PREVENTIVE MAINTENANCE (TERMINAL OPERATIONS &amp; MAINTENANCE  )"/>
    <s v="IRETI OMOTOSO"/>
    <s v="PRODUCTION"/>
    <n v="412004"/>
    <n v="4120"/>
    <s v="OF-MTCE"/>
    <s v="BASE JV"/>
    <s v="PRODUCTION"/>
    <s v="PRODUCTION"/>
    <x v="5"/>
    <s v="Bonny Terminal Installation Manager "/>
    <s v="MBANEFO, DUBEM"/>
    <s v="AKINDELE.OJO@SHELL.COM"/>
    <x v="0"/>
    <s v="OPEX"/>
    <s v="NON SAL"/>
    <s v="N/A"/>
    <s v="N/A"/>
    <s v="C_OPSE_OIL_Z11"/>
    <s v="P233 Facilities Maintenance"/>
    <s v="S7200 Services"/>
    <s v="A2170 Direct Mngt and Overheads"/>
    <n v="493286.41000000009"/>
    <n v="386562.09"/>
    <n v="164328825"/>
    <n v="806434.6"/>
    <n v="1345217.6327868854"/>
    <n v="133065266.04374999"/>
    <n v="653010.41735"/>
    <n v="1089289.9781491803"/>
    <n v="-255927.65463770507"/>
    <n v="0"/>
    <n v="0"/>
    <n v="0"/>
    <n v="0"/>
    <n v="0"/>
    <n v="0"/>
    <n v="0"/>
    <s v="Procurement of steel plates, workshop consumables including oxyacetylene gas, welding electrode,cutting disc; paints and small machine tools. QA/QC and autonomous care.(4610038341/40@ 9500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2101.46939890711"/>
    <n v="112101.46939890711"/>
    <n v="112101.46939890711"/>
    <n v="112101.46939890711"/>
    <n v="112101.46939890711"/>
    <n v="112101.46939890711"/>
    <n v="112101.46939890711"/>
    <n v="112101.46939890711"/>
    <n v="112101.46939890711"/>
    <n v="112101.46939890711"/>
    <n v="112101.46939890711"/>
    <n v="112101.46939890711"/>
    <n v="1345217.6327868856"/>
    <n v="403565.28983606561"/>
  </r>
  <r>
    <s v="O.NG.PTE.PGR.FAC.71300"/>
    <s v="PTE-PowerGenerationPlantOperations"/>
    <s v="O.NG.PTE.FAC.725FP"/>
    <s v="BONNY TERMINAL (PTE) PREVENTIVE MAINTENANCE (STORAGE (TERMINAL &amp; OFFSHORE) - OPERATIONS/MAINTENANCE)"/>
    <s v="IRETI OMOTOSO"/>
    <s v="PRODUCTION"/>
    <n v="412006"/>
    <n v="4120"/>
    <s v="OF-MTCE"/>
    <s v="BASE JV"/>
    <s v="PRODUCTION"/>
    <s v="PRODUCTION"/>
    <x v="5"/>
    <s v="Bonny Terminal Installation Manager "/>
    <s v="MBANEFO, DUBEM"/>
    <s v="AKINDELE.OJO@SHELL.COM"/>
    <x v="0"/>
    <s v="OPEX"/>
    <s v="NON SAL"/>
    <s v="N/A"/>
    <s v="N/A"/>
    <s v="C_OPSE_OIL_Z11"/>
    <s v="P231 Production Operations"/>
    <s v="S7200 Services"/>
    <s v="A2140 Facilities Maintenance"/>
    <n v="0"/>
    <n v="0"/>
    <n v="0"/>
    <n v="0"/>
    <n v="0"/>
    <n v="0"/>
    <n v="0"/>
    <n v="0"/>
    <n v="0"/>
    <n v="0"/>
    <n v="28375800"/>
    <n v="466313.99999999994"/>
    <n v="559349.40983606549"/>
    <n v="28375800"/>
    <n v="466313.99999999994"/>
    <n v="559349.40983606549"/>
    <s v="SPECIALIST SUPPORT FOR INSPECTION OF ELECTRICAL PANELS INCLUDING SWITCH GEARS IN ALL THE 6 ELECTRICAL SUB-STATIONS(4610033503@ $419628, N9227600 FOR 24 MONTHS).SPECIALIST SUPPORT FOR INSPECTION OF ELECTRICAL PANELS INCLUDING SWITCH GEARS IN ALL THE 6 ELECTRICAL SUB-STATIONS.PREVENTIVE MAINTENANCE OF LIGHTNINGAND EARTHING SYSTEM  AT POWER HOUSE AND SUB-STATIONS(4610038341/20@ N9927000).PREVENTIVE MAINTENANCE CRICUIT BREAKERS, MOTOR STARTERS, ENGINEERING WORK STATIONS, REMOTE CONTROL UNITS,LIGHING SYSTEM MCC.ANNUAL PREVENTIVE MAINTENANCE OF UPS AND BATTERIES IN 6 SUB STATIONS.6MONTHLY MAINTENANCE OF TRANSFORMERS.6MONTHLY MAINTENANCE OF SHORE POWER SYSTEM.1MONTHLY, 6 MONTHLY, 1YEALY, ETC MAINTENANCE INCLUDING AIR FILTER CHANGE OUT OF 3 HITCAHI TURBINE AND ASSOCIATED ELECTRICAL AND CONTROL SYSTE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TE.PGR.FAC.724FP"/>
    <s v="PTE - POWER GENERATION PLANT PREV. MTC"/>
    <s v="O.NG.PTE.FAC.725FP"/>
    <s v="BONNY TERMINAL (PTE) PREVENTIVE MAINTENANCE (STORAGE (TERMINAL &amp; OFFSHORE) - OPERATIONS/MAINTENANCE)"/>
    <s v="IRETI OMOTOSO"/>
    <s v="PRODUCTION"/>
    <n v="412006"/>
    <n v="4120"/>
    <s v="OF-MTCE"/>
    <s v="BASE JV"/>
    <s v="PRODUCTION"/>
    <s v="PRODUCTION"/>
    <x v="5"/>
    <s v="Bonny Terminal Installation Manager "/>
    <s v="MBANEFO, DUBEM"/>
    <s v="AKINDELE.OJO@SHELL.COM"/>
    <x v="0"/>
    <s v="OPEX"/>
    <s v="NON SAL"/>
    <s v="N/A"/>
    <s v="N/A"/>
    <s v="C_OPSE_OIL_Z11"/>
    <s v="P233 Facilities Maintenance"/>
    <s v="S7200 Services"/>
    <s v="A2140 Facilities Maintenance"/>
    <n v="660891.72"/>
    <n v="823678.54"/>
    <n v="28375800"/>
    <n v="466314"/>
    <n v="559349.40983606561"/>
    <n v="22977304.049999997"/>
    <n v="377597.76149999996"/>
    <n v="452933.18461475405"/>
    <n v="-106416.22522131156"/>
    <n v="0"/>
    <n v="0"/>
    <n v="0"/>
    <n v="0"/>
    <n v="0"/>
    <n v="0"/>
    <n v="0"/>
    <s v="Annual preventive maintenance of UPS and Batteries in 6 sub st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6612.450819672129"/>
    <n v="46612.450819672129"/>
    <n v="46612.450819672129"/>
    <n v="46612.450819672129"/>
    <n v="46612.450819672129"/>
    <n v="46612.450819672129"/>
    <n v="46612.450819672129"/>
    <n v="46612.450819672129"/>
    <n v="46612.450819672129"/>
    <n v="46612.450819672129"/>
    <n v="46612.450819672129"/>
    <n v="46612.450819672129"/>
    <n v="559349.40983606561"/>
    <n v="167804.82295081968"/>
  </r>
  <r>
    <s v="O.NG.PTE.EXX.FAC.724FC"/>
    <s v="PTE - EXPORT FACILITY CORR. MTC"/>
    <s v="O.NG.PTE.FAC.726FC"/>
    <s v="BONNY TERMINAL (PTE) CORRECTIVE MAINTENANCE (LOADING - OPERATIONS &amp; MAINTENANCE )"/>
    <s v="IRETI OMOTOSO"/>
    <s v="PRODUCTION"/>
    <n v="412007"/>
    <n v="4120"/>
    <s v="OF-MTCE"/>
    <s v="BASE JV"/>
    <s v="PRODUCTION"/>
    <s v="PRODUCTION"/>
    <x v="5"/>
    <s v="Bonny Terminal Installation Manager "/>
    <s v="MBANEFO, DUBEM"/>
    <s v="AKINDELE.OJO@SHELL.COM"/>
    <x v="0"/>
    <s v="OPEX"/>
    <s v="NON SAL"/>
    <s v="N/A"/>
    <s v="N/A"/>
    <s v="C_OPSE_OIL_Z11"/>
    <s v="P233 Facilities Maintenance"/>
    <s v="S7200 Services"/>
    <s v="A2140 Facilities Maintenance"/>
    <n v="170269.31000000003"/>
    <n v="243190.19999999998"/>
    <n v="7525000.0000000019"/>
    <n v="201000"/>
    <n v="225672.13114754099"/>
    <n v="6093368.7500000009"/>
    <n v="162759.75"/>
    <n v="182738.00819672132"/>
    <n v="-42934.12295081967"/>
    <n v="0"/>
    <n v="10375000.000000002"/>
    <n v="250000"/>
    <n v="284016.39344262297"/>
    <n v="10375000.000000002"/>
    <n v="250000"/>
    <n v="284016.39344262297"/>
    <s v="Repair of defective manual valv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806.010928961747"/>
    <n v="18806.010928961747"/>
    <n v="18806.010928961747"/>
    <n v="18806.010928961747"/>
    <n v="18806.010928961747"/>
    <n v="18806.010928961747"/>
    <n v="18806.010928961747"/>
    <n v="18806.010928961747"/>
    <n v="18806.010928961747"/>
    <n v="18806.010928961747"/>
    <n v="18806.010928961747"/>
    <n v="18806.010928961747"/>
    <n v="225672.1311475409"/>
    <n v="67701.639344262294"/>
  </r>
  <r>
    <s v="O.NG.PTE.LDL.FAC.724FC"/>
    <s v="PTE - LOADING PLATFORM CORR. MTC"/>
    <s v="O.NG.PTE.FAC.726FC"/>
    <s v="BONNY TERMINAL (PTE) CORRECTIVE MAINTENANCE (LOADING - OPERATIONS &amp; MAINTENANCE )"/>
    <s v="IRETI OMOTOSO"/>
    <s v="PRODUCTION"/>
    <n v="412007"/>
    <n v="4120"/>
    <s v="OF-MTCE"/>
    <s v="BASE JV"/>
    <s v="PRODUCTION"/>
    <s v="PRODUCTION"/>
    <x v="5"/>
    <s v="Bonny Terminal Installation Manager "/>
    <s v="MBANEFO, DUBEM"/>
    <s v="AKINDELE.OJO@SHELL.COM"/>
    <x v="0"/>
    <s v="OPEX"/>
    <s v="NON SAL"/>
    <s v="N/A"/>
    <s v="N/A"/>
    <s v="C_OPSE_OIL_Z11"/>
    <s v="P233 Facilities Maintenance"/>
    <s v="S7200 Services"/>
    <s v="A2140 Facilities Maintenance"/>
    <n v="853.34"/>
    <n v="0"/>
    <n v="2850000"/>
    <n v="49000"/>
    <n v="58344.262295081964"/>
    <n v="2307787.5"/>
    <n v="39677.75"/>
    <n v="47244.266393442624"/>
    <n v="-11099.99590163934"/>
    <n v="0"/>
    <n v="0"/>
    <n v="0"/>
    <n v="0"/>
    <n v="0"/>
    <n v="0"/>
    <n v="0"/>
    <s v="Repair of 10Ton and 2Ton cran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862.021857923497"/>
    <n v="4862.021857923497"/>
    <n v="4862.021857923497"/>
    <n v="4862.021857923497"/>
    <n v="4862.021857923497"/>
    <n v="4862.021857923497"/>
    <n v="4862.021857923497"/>
    <n v="4862.021857923497"/>
    <n v="4862.021857923497"/>
    <n v="4862.021857923497"/>
    <n v="4862.021857923497"/>
    <n v="4862.021857923497"/>
    <n v="58344.26229508195"/>
    <n v="17503.278688524588"/>
  </r>
  <r>
    <s v="O.NG.PTE.EXX.FAC.724FP"/>
    <s v="PTE - EXPORT FACILITY PREV. MTC"/>
    <s v="O.NG.PTE.FAC.726FP"/>
    <s v="BONNY TERMINAL (PTE) PREVENTIVE MAINTENANCE (LOADING - OPERATIONS &amp; MAINTENANCE )"/>
    <s v="IRETI OMOTOSO"/>
    <s v="PRODUCTION"/>
    <n v="412007"/>
    <n v="4120"/>
    <s v="OF-MTCE"/>
    <s v="BASE JV"/>
    <s v="PRODUCTION"/>
    <s v="PRODUCTION"/>
    <x v="5"/>
    <s v="Bonny Terminal Installation Manager "/>
    <s v="MBANEFO, DUBEM"/>
    <s v="AKINDELE.OJO@SHELL.COM"/>
    <x v="0"/>
    <s v="OPEX"/>
    <s v="NON SAL"/>
    <s v="N/A"/>
    <s v="N/A"/>
    <s v="C_OPSE_OIL_Z11"/>
    <s v="P233 Facilities Maintenance"/>
    <s v="S7200 Services"/>
    <s v="A2140 Facilities Maintenance"/>
    <n v="941962.8200000003"/>
    <n v="1084266.45"/>
    <n v="23067878.161142901"/>
    <n v="757928.59000000008"/>
    <n v="833560.97741358331"/>
    <n v="18679214.340985466"/>
    <n v="613732.67575250007"/>
    <n v="674976.00146064919"/>
    <n v="-158584.97595293412"/>
    <n v="0"/>
    <n v="41947702.161142893"/>
    <n v="803928.59"/>
    <n v="941462.03970866522"/>
    <n v="41947702.161142893"/>
    <n v="803928.59"/>
    <n v="941462.03970866522"/>
    <s v="Quaterly maintenance of 30 manual valves including stroking and greas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9463.414784465276"/>
    <n v="69463.414784465276"/>
    <n v="69463.414784465276"/>
    <n v="69463.414784465276"/>
    <n v="69463.414784465276"/>
    <n v="69463.414784465276"/>
    <n v="69463.414784465276"/>
    <n v="69463.414784465276"/>
    <n v="69463.414784465276"/>
    <n v="69463.414784465276"/>
    <n v="69463.414784465276"/>
    <n v="69463.414784465276"/>
    <n v="833560.97741358308"/>
    <n v="250068.29322407499"/>
  </r>
  <r>
    <s v="O.NG.PTE.LDL.FAC.724FP"/>
    <s v="PTE - LOADING PLATFORM PREV. MTC"/>
    <s v="O.NG.PTE.FAC.726FP"/>
    <s v="BONNY TERMINAL (PTE) PREVENTIVE MAINTENANCE (LOADING - OPERATIONS &amp; MAINTENANCE )"/>
    <s v="IRETI OMOTOSO"/>
    <s v="PRODUCTION"/>
    <n v="412007"/>
    <n v="4120"/>
    <s v="OF-MTCE"/>
    <s v="BASE JV"/>
    <s v="PRODUCTION"/>
    <s v="PRODUCTION"/>
    <x v="5"/>
    <s v="Bonny Terminal Installation Manager "/>
    <s v="MBANEFO, DUBEM"/>
    <s v="AKINDELE.OJO@SHELL.COM"/>
    <x v="0"/>
    <s v="OPEX"/>
    <s v="NON SAL"/>
    <s v="N/A"/>
    <s v="N/A"/>
    <s v="C_OPSE_OIL_Z11"/>
    <s v="P233 Facilities Maintenance"/>
    <s v="S7200 Services"/>
    <s v="A2140 Facilities Maintenance"/>
    <n v="1890.82"/>
    <n v="31836.739999999998"/>
    <n v="18879824"/>
    <n v="46000"/>
    <n v="107901.06229508197"/>
    <n v="15287937.483999999"/>
    <n v="37248.5"/>
    <n v="87372.88519344262"/>
    <n v="-20528.177101639347"/>
    <n v="0"/>
    <n v="0"/>
    <n v="0"/>
    <n v="0"/>
    <n v="0"/>
    <n v="0"/>
    <n v="0"/>
    <s v="Annual/Statutory inspection of 2 cran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991.7551912568306"/>
    <n v="8991.7551912568306"/>
    <n v="8991.7551912568306"/>
    <n v="8991.7551912568306"/>
    <n v="8991.7551912568306"/>
    <n v="8991.7551912568306"/>
    <n v="8991.7551912568306"/>
    <n v="8991.7551912568306"/>
    <n v="8991.7551912568306"/>
    <n v="8991.7551912568306"/>
    <n v="8991.7551912568306"/>
    <n v="8991.7551912568306"/>
    <n v="107901.06229508197"/>
    <n v="32370.318688524589"/>
  </r>
  <r>
    <s v="O.NG.PTE.IFU.FAC.71300"/>
    <s v="PTE - INFRASTRUCTURE OPERATIONS"/>
    <s v="O.NG.PTE.SUU.ACC.724FP"/>
    <s v="PTE FLB AINTENANCE (INDIRECT PRODUCTION &amp; FIELD OVERHEAD – OIL (ONSHORE))"/>
    <s v="IRETI OMOTOSO"/>
    <s v="PRODUCTION"/>
    <n v="414001"/>
    <n v="4140"/>
    <s v="OF-MTCE"/>
    <s v="BASE JV"/>
    <s v="PRODUCTION"/>
    <s v="PRODUCTION"/>
    <x v="5"/>
    <s v="Bonny Terminal Installation Manager "/>
    <s v="MBANEFO, DUBEM"/>
    <s v="ANTHONY.I.OBI@SHELL.COM"/>
    <x v="0"/>
    <s v="OPEX"/>
    <s v="NON SAL"/>
    <s v="N/A"/>
    <s v="N/A"/>
    <s v="N/A"/>
    <s v="P231 Production Operations"/>
    <s v="S7200 Services"/>
    <s v="A2110 Production Operations"/>
    <n v="0.34999999999809006"/>
    <n v="1117.42"/>
    <n v="0"/>
    <n v="0"/>
    <n v="0"/>
    <n v="0"/>
    <n v="0"/>
    <n v="0"/>
    <n v="0"/>
    <n v="0"/>
    <n v="165339462.48999998"/>
    <n v="386381.60399999999"/>
    <n v="928478.20232786878"/>
    <n v="165339462.48999998"/>
    <n v="386381.60399999999"/>
    <n v="928478.20232786867"/>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TE.SUU.ACC.724FP"/>
    <s v="PTE SUPPORT ACCO. (FLB) PREV. MTCE"/>
    <s v="O.NG.PTE.SUU.ACC.724FP"/>
    <s v="PTE FLB AINTENANCE (INDIRECT PRODUCTION &amp; FIELD OVERHEAD – OIL (ONSHORE))"/>
    <s v="IRETI OMOTOSO"/>
    <s v="PRODUCTION"/>
    <n v="414001"/>
    <n v="4140"/>
    <s v="OF-MTCE"/>
    <s v="BASE JV"/>
    <s v="PRODUCTION"/>
    <s v="PRODUCTION"/>
    <x v="5"/>
    <s v="Bonny Terminal Installation Manager "/>
    <s v="MBANEFO, DUBEM"/>
    <s v="ANTHONY.I.OBI@SHELL.COM"/>
    <x v="0"/>
    <s v="OPEX"/>
    <s v="NON SAL"/>
    <s v="N/A"/>
    <s v="N/A"/>
    <s v="C_OPSE_OIL_Z11"/>
    <s v="P233 Facilities Maintenance"/>
    <s v="S7200 Services"/>
    <s v="A2140 Facilities Maintenance"/>
    <n v="805384.57"/>
    <n v="719127.9"/>
    <n v="165339462.48999998"/>
    <n v="386381.60399999993"/>
    <n v="928478.20232786867"/>
    <n v="133883629.75127748"/>
    <n v="312872.5038389999"/>
    <n v="751835.22433499154"/>
    <n v="-176642.97799287713"/>
    <n v="0"/>
    <n v="0"/>
    <n v="0"/>
    <n v="0"/>
    <n v="0"/>
    <n v="0"/>
    <n v="0"/>
    <s v="Maintenance of air conditioning works  A/C units amount to 110 in MOB1&amp;2, 20 in Firestation, 10 in Clinc, 50 in Security offices &amp; Guard posts and a further 50 in the local equipment rooms around the new process area &amp; tank farm. Spares of 100% PM@$7.67 (2-monthly) = $5062.2; and 40% CM @$242.29 (qtrly) = $42,643.04 for A/C spares; and N1,267,350 service charges quarterly.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7373.183527322384"/>
    <n v="77373.183527322384"/>
    <n v="77373.183527322384"/>
    <n v="77373.183527322384"/>
    <n v="77373.183527322384"/>
    <n v="77373.183527322384"/>
    <n v="77373.183527322384"/>
    <n v="77373.183527322384"/>
    <n v="77373.183527322384"/>
    <n v="77373.183527322384"/>
    <n v="77373.183527322384"/>
    <n v="77373.183527322384"/>
    <n v="928478.20232786855"/>
    <n v="278543.46069836058"/>
  </r>
  <r>
    <s v="O.NG.PTW.PGR.FAC.724FC"/>
    <s v="PTW CORR. MTC - POWER GEN PLANT"/>
    <s v="O.NG.PTW.FAC.725FC"/>
    <s v="FORCADOS TERMINAL (PTW) CORRECTIVE MAINTENANCE (STORAGE (TERMINAL &amp; OFFSHORE) - OPERATIONS/MAINTENANCE)"/>
    <s v="IRETI OMOTOSO"/>
    <s v="PRODUCTION"/>
    <n v="412006"/>
    <n v="4120"/>
    <s v="OF-MTCE"/>
    <s v="BASE JV"/>
    <s v="PRODUCTION"/>
    <s v="PRODUCTION"/>
    <x v="6"/>
    <s v="Forcados Terminal Installation Manager"/>
    <s v="MBANEFO, DUBEM"/>
    <s v="FRANCIS.AWENODE@SHELL.COM"/>
    <x v="0"/>
    <s v="OPEX"/>
    <s v="NON SAL"/>
    <s v="N/A"/>
    <s v="N/A"/>
    <s v="C_OPSE_OIL_Z11"/>
    <s v="P233 Facilities Maintenance"/>
    <s v="S7200 Services"/>
    <s v="A2140 Facilities Maintenance"/>
    <n v="257803.13000000006"/>
    <n v="131109.11000000002"/>
    <n v="95230000"/>
    <n v="680517.73"/>
    <n v="992747.2381967213"/>
    <n v="73715344.827586159"/>
    <n v="442517.73000000004"/>
    <n v="684207.38517241366"/>
    <n v="-308539.85302430764"/>
    <n v="0"/>
    <n v="119924599.99999997"/>
    <n v="981017.73"/>
    <n v="1374213.1398360655"/>
    <n v="119924599.99999997"/>
    <n v="981017.73"/>
    <n v="1374213.1398360655"/>
    <s v="Offshore Underwater structures repai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2728.936516393442"/>
    <n v="82728.936516393442"/>
    <n v="82728.936516393442"/>
    <n v="82728.936516393442"/>
    <n v="82728.936516393442"/>
    <n v="82728.936516393442"/>
    <n v="82728.936516393442"/>
    <n v="82728.936516393442"/>
    <n v="82728.936516393442"/>
    <n v="82728.936516393442"/>
    <n v="82728.936516393442"/>
    <n v="82728.936516393442"/>
    <n v="992747.2381967213"/>
    <n v="297824.17145901639"/>
  </r>
  <r>
    <s v="O.NG.PTW.PTK.FAC.724FC"/>
    <s v="PTW CORR. MTC - PROCESS TREATMENT"/>
    <s v="O.NG.PTW.FAC.725FC"/>
    <s v="FORCADOS TERMINAL (PTW) CORRECTIVE MAINTENANCE (STORAGE (TERMINAL &amp; OFFSHORE) - OPERATIONS/MAINTENANCE)"/>
    <s v="IRETI OMOTOSO"/>
    <s v="PRODUCTION"/>
    <n v="412006"/>
    <n v="4120"/>
    <s v="OF-MTCE"/>
    <s v="BASE JV"/>
    <s v="PRODUCTION"/>
    <s v="PRODUCTION"/>
    <x v="6"/>
    <s v="Forcados Terminal Installation Manager"/>
    <s v="MBANEFO, DUBEM"/>
    <s v="FRANCIS.AWENODE@SHELL.COM"/>
    <x v="0"/>
    <s v="OPEX"/>
    <s v="NON SAL"/>
    <s v="N/A"/>
    <s v="N/A"/>
    <s v="C_OPSE_OIL_Z11"/>
    <s v="P233 Facilities Maintenance"/>
    <s v="S7200 Services"/>
    <s v="A2140 Facilities Maintenance"/>
    <n v="66260.22"/>
    <n v="36394.670000000006"/>
    <n v="11670000.000000002"/>
    <n v="146500"/>
    <n v="184762.29508196723"/>
    <n v="11670000.000000002"/>
    <n v="146500"/>
    <n v="184762.29508196723"/>
    <n v="0"/>
    <n v="0"/>
    <n v="0"/>
    <n v="0"/>
    <n v="0"/>
    <n v="0"/>
    <n v="0"/>
    <n v="0"/>
    <s v="Workshop machinery mtce (2 Machanist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396.857923497268"/>
    <n v="15396.857923497268"/>
    <n v="15396.857923497268"/>
    <n v="15396.857923497268"/>
    <n v="15396.857923497268"/>
    <n v="15396.857923497268"/>
    <n v="15396.857923497268"/>
    <n v="15396.857923497268"/>
    <n v="15396.857923497268"/>
    <n v="15396.857923497268"/>
    <n v="15396.857923497268"/>
    <n v="15396.857923497268"/>
    <n v="184762.29508196723"/>
    <n v="55428.688524590165"/>
  </r>
  <r>
    <s v="O.NG.PTW.TFT.FAC.724FC"/>
    <s v="PTW CORR. MTC - TANK FARM"/>
    <s v="O.NG.PTW.FAC.725FC"/>
    <s v="FORCADOS TERMINAL (PTW) CORRECTIVE MAINTENANCE (STORAGE (TERMINAL &amp; OFFSHORE) - OPERATIONS/MAINTENANCE)"/>
    <s v="IRETI OMOTOSO"/>
    <s v="PRODUCTION"/>
    <n v="412006"/>
    <n v="4120"/>
    <s v="OF-MTCE"/>
    <s v="BASE JV"/>
    <s v="PRODUCTION"/>
    <s v="PRODUCTION"/>
    <x v="6"/>
    <s v="Forcados Terminal Installation Manager"/>
    <s v="MBANEFO, DUBEM"/>
    <s v="FRANCIS.AWENODE@SHELL.COM"/>
    <x v="0"/>
    <s v="OPEX"/>
    <s v="NON SAL"/>
    <s v="N/A"/>
    <s v="N/A"/>
    <s v="C_OPSE_OIL_Z11"/>
    <s v="P233 Facilities Maintenance"/>
    <s v="S7200 Services"/>
    <s v="A2140 Facilities Maintenance"/>
    <n v="26.329999999999995"/>
    <n v="3544.18"/>
    <n v="13024599.999999998"/>
    <n v="154000"/>
    <n v="196703.60655737703"/>
    <n v="13024599.999999998"/>
    <n v="154000"/>
    <n v="196703.60655737703"/>
    <n v="0"/>
    <n v="0"/>
    <n v="0"/>
    <n v="0"/>
    <n v="0"/>
    <n v="0"/>
    <n v="0"/>
    <n v="0"/>
    <s v="Corrective Maintenance of Electronic Control systems, PLCs, Vibration monitor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6391.967213114753"/>
    <n v="16391.967213114753"/>
    <n v="16391.967213114753"/>
    <n v="16391.967213114753"/>
    <n v="16391.967213114753"/>
    <n v="16391.967213114753"/>
    <n v="16391.967213114753"/>
    <n v="16391.967213114753"/>
    <n v="16391.967213114753"/>
    <n v="16391.967213114753"/>
    <n v="16391.967213114753"/>
    <n v="16391.967213114753"/>
    <n v="196703.60655737703"/>
    <n v="59011.081967213104"/>
  </r>
  <r>
    <s v="O.NG.PTW.PGR.FAC.724FP"/>
    <s v="PTW PREV. MTC POWER GEN PLANT"/>
    <s v="O.NG.PTW.FAC.725FP"/>
    <s v="FORCADOS TERMINAL (PTW) PREVENTIVE MAINTENANCE (STORAGE (TERMINAL &amp; OFFSHORE) - OPERATIONS/MAINTENANCE)"/>
    <s v="IRETI OMOTOSO"/>
    <s v="PRODUCTION"/>
    <n v="412006"/>
    <n v="4120"/>
    <s v="OF-MTCE"/>
    <s v="BASE JV"/>
    <s v="PRODUCTION"/>
    <s v="PRODUCTION"/>
    <x v="6"/>
    <s v="Forcados Terminal Installation Manager"/>
    <s v="MBANEFO, DUBEM"/>
    <s v="FRANCIS.AWENODE@SHELL.COM"/>
    <x v="0"/>
    <s v="OPEX"/>
    <s v="NON SAL"/>
    <s v="N/A"/>
    <s v="N/A"/>
    <s v="C_OPSE_OIL_Z11"/>
    <s v="P233 Facilities Maintenance"/>
    <s v="S7200 Services"/>
    <s v="A2140 Facilities Maintenance"/>
    <n v="378675.61000000004"/>
    <n v="166115.40000000002"/>
    <n v="93715050"/>
    <n v="106372"/>
    <n v="413634.45901639346"/>
    <n v="80715050"/>
    <n v="106372"/>
    <n v="371011.50819672132"/>
    <n v="-42622.950819672144"/>
    <n v="0"/>
    <n v="205551013"/>
    <n v="297058"/>
    <n v="970995.7475409836"/>
    <n v="205551013"/>
    <n v="297058"/>
    <n v="970995.7475409836"/>
    <s v="Turbine maintenance support servic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4469.538251366117"/>
    <n v="34469.538251366117"/>
    <n v="34469.538251366117"/>
    <n v="34469.538251366117"/>
    <n v="34469.538251366117"/>
    <n v="34469.538251366117"/>
    <n v="34469.538251366117"/>
    <n v="34469.538251366117"/>
    <n v="34469.538251366117"/>
    <n v="34469.538251366117"/>
    <n v="34469.538251366117"/>
    <n v="34469.538251366117"/>
    <n v="413634.4590163934"/>
    <n v="124090.33770491803"/>
  </r>
  <r>
    <s v="O.NG.PTW.PTK.FAC.724FP"/>
    <s v="PTW PREV. MTC - PROCESS TREATMENT"/>
    <s v="O.NG.PTW.FAC.725FP"/>
    <s v="FORCADOS TERMINAL (PTW) PREVENTIVE MAINTENANCE (STORAGE (TERMINAL &amp; OFFSHORE) - OPERATIONS/MAINTENANCE)"/>
    <s v="IRETI OMOTOSO"/>
    <s v="PRODUCTION"/>
    <n v="412006"/>
    <n v="4120"/>
    <s v="OF-MTCE"/>
    <s v="BASE JV"/>
    <s v="PRODUCTION"/>
    <s v="PRODUCTION"/>
    <x v="6"/>
    <s v="Forcados Terminal Installation Manager"/>
    <s v="MBANEFO, DUBEM"/>
    <s v="FRANCIS.AWENODE@SHELL.COM"/>
    <x v="0"/>
    <s v="OPEX"/>
    <s v="NON SAL"/>
    <s v="N/A"/>
    <s v="N/A"/>
    <s v="C_OPSE_OIL_Z11"/>
    <s v="P233 Facilities Maintenance"/>
    <s v="S7200 Services"/>
    <s v="A2140 Facilities Maintenance"/>
    <n v="130248.60000000002"/>
    <n v="117173.34"/>
    <n v="52082350"/>
    <n v="149000"/>
    <n v="319761.80327868852"/>
    <n v="50082350"/>
    <n v="149000"/>
    <n v="313204.42622950819"/>
    <n v="-6557.3770491803298"/>
    <n v="0"/>
    <n v="0"/>
    <n v="0"/>
    <n v="0"/>
    <n v="0"/>
    <n v="0"/>
    <n v="0"/>
    <s v="Workshop Maintenace  Support services(Electrical)"/>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646.816939890708"/>
    <n v="26646.816939890708"/>
    <n v="26646.816939890708"/>
    <n v="26646.816939890708"/>
    <n v="26646.816939890708"/>
    <n v="26646.816939890708"/>
    <n v="26646.816939890708"/>
    <n v="26646.816939890708"/>
    <n v="26646.816939890708"/>
    <n v="26646.816939890708"/>
    <n v="26646.816939890708"/>
    <n v="26646.816939890708"/>
    <n v="319761.80327868857"/>
    <n v="95928.540983606552"/>
  </r>
  <r>
    <s v="O.NG.PTW.TFT.FAC.724FP"/>
    <s v="PTW PREV. MTC - TANK FARM"/>
    <s v="O.NG.PTW.FAC.725FP"/>
    <s v="FORCADOS TERMINAL (PTW) PREVENTIVE MAINTENANCE (STORAGE (TERMINAL &amp; OFFSHORE) - OPERATIONS/MAINTENANCE)"/>
    <s v="IRETI OMOTOSO"/>
    <s v="PRODUCTION"/>
    <n v="412006"/>
    <n v="4120"/>
    <s v="OF-MTCE"/>
    <s v="BASE JV"/>
    <s v="PRODUCTION"/>
    <s v="PRODUCTION"/>
    <x v="6"/>
    <s v="Forcados Terminal Installation Manager"/>
    <s v="MBANEFO, DUBEM"/>
    <s v="FRANCIS.AWENODE@SHELL.COM"/>
    <x v="0"/>
    <s v="OPEX"/>
    <s v="NON SAL"/>
    <s v="N/A"/>
    <s v="N/A"/>
    <s v="C_OPSE_OIL_Z11"/>
    <s v="P233 Facilities Maintenance"/>
    <s v="S7200 Services"/>
    <s v="A2140 Facilities Maintenance"/>
    <n v="17125.630000000005"/>
    <n v="487486.3"/>
    <n v="59753613"/>
    <n v="41686"/>
    <n v="237599.48524590163"/>
    <n v="55753613"/>
    <n v="41686"/>
    <n v="224484.731147541"/>
    <n v="-13114.75409836063"/>
    <n v="0"/>
    <n v="0"/>
    <n v="0"/>
    <n v="0"/>
    <n v="0"/>
    <n v="0"/>
    <n v="0"/>
    <s v=" Maintenance services for replacement of FOT pipeline flange gasket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799.957103825134"/>
    <n v="19799.957103825134"/>
    <n v="19799.957103825134"/>
    <n v="19799.957103825134"/>
    <n v="19799.957103825134"/>
    <n v="19799.957103825134"/>
    <n v="19799.957103825134"/>
    <n v="19799.957103825134"/>
    <n v="19799.957103825134"/>
    <n v="19799.957103825134"/>
    <n v="19799.957103825134"/>
    <n v="19799.957103825134"/>
    <n v="237599.48524590165"/>
    <n v="71279.845573770479"/>
  </r>
  <r>
    <s v="O.NG.PTW.EXX.FAC.724FC"/>
    <s v="PTW CORR. MTC - EXP FACILITY"/>
    <s v="O.NG.PTW.FAC.726FC"/>
    <s v="FORCADOS TERMINAL (PTW) CORRECTIVE MAINTENANCE (LOADING - OPERATIONS &amp; MAINTENANCE )"/>
    <s v="IRETI OMOTOSO"/>
    <s v="PRODUCTION"/>
    <n v="412007"/>
    <n v="4120"/>
    <s v="OF-MTCE"/>
    <s v="BASE JV"/>
    <s v="PRODUCTION"/>
    <s v="PRODUCTION"/>
    <x v="6"/>
    <s v="Forcados Terminal Installation Manager"/>
    <s v="MBANEFO, DUBEM"/>
    <s v="FRANCIS.AWENODE@SHELL.COM"/>
    <x v="0"/>
    <s v="OPEX"/>
    <s v="NON SAL"/>
    <s v="N/A"/>
    <s v="N/A"/>
    <s v="C_OPSE_OIL_Z11"/>
    <s v="P233 Facilities Maintenance"/>
    <s v="S7200 Services"/>
    <s v="A2140 Facilities Maintenance"/>
    <n v="10986.51"/>
    <n v="2816.7299999999996"/>
    <n v="7300000.0000000019"/>
    <n v="64500"/>
    <n v="88434.426229508201"/>
    <n v="7300000.0000000019"/>
    <n v="64500"/>
    <n v="88434.426229508201"/>
    <n v="0"/>
    <n v="0"/>
    <n v="38900000"/>
    <n v="112700"/>
    <n v="240240.98360655739"/>
    <n v="38900000"/>
    <n v="112700"/>
    <n v="240240.98360655736"/>
    <s v="Re-Kitting of export control/shutdown valv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369.5355191256831"/>
    <n v="7369.5355191256831"/>
    <n v="7369.5355191256831"/>
    <n v="7369.5355191256831"/>
    <n v="7369.5355191256831"/>
    <n v="7369.5355191256831"/>
    <n v="7369.5355191256831"/>
    <n v="7369.5355191256831"/>
    <n v="7369.5355191256831"/>
    <n v="7369.5355191256831"/>
    <n v="7369.5355191256831"/>
    <n v="7369.5355191256831"/>
    <n v="88434.426229508201"/>
    <n v="26530.327868852459"/>
  </r>
  <r>
    <s v="O.NG.PTW.LDL.FAC.724FC"/>
    <s v="PTW CORR. MTC - LOADING PLATFORM"/>
    <s v="O.NG.PTW.FAC.726FC"/>
    <s v="FORCADOS TERMINAL (PTW) CORRECTIVE MAINTENANCE (LOADING - OPERATIONS &amp; MAINTENANCE )"/>
    <s v="IRETI OMOTOSO"/>
    <s v="PRODUCTION"/>
    <n v="412007"/>
    <n v="4120"/>
    <s v="OF-MTCE"/>
    <s v="BASE JV"/>
    <s v="PRODUCTION"/>
    <s v="PRODUCTION"/>
    <x v="6"/>
    <s v="Forcados Terminal Installation Manager"/>
    <s v="MBANEFO, DUBEM"/>
    <s v="FRANCIS.AWENODE@SHELL.COM"/>
    <x v="0"/>
    <s v="OPEX"/>
    <s v="NON SAL"/>
    <s v="N/A"/>
    <s v="N/A"/>
    <s v="C_OPSE_OIL_Z11"/>
    <s v="P233 Facilities Maintenance"/>
    <s v="S7200 Services"/>
    <s v="A2140 Facilities Maintenance"/>
    <n v="20805.27"/>
    <n v="523.25"/>
    <n v="31600000"/>
    <n v="48200"/>
    <n v="151806.55737704918"/>
    <n v="31600000"/>
    <n v="48200"/>
    <n v="151806.55737704918"/>
    <n v="0"/>
    <n v="0"/>
    <n v="0"/>
    <n v="0"/>
    <n v="0"/>
    <n v="0"/>
    <n v="0"/>
    <n v="0"/>
    <s v="Water Well Sumo Pump repairs, Procurement of Submersible Flowserve pumps for 3Nos Water well. Failure rate is twice in a yr"/>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650.546448087431"/>
    <n v="12650.546448087431"/>
    <n v="12650.546448087431"/>
    <n v="12650.546448087431"/>
    <n v="12650.546448087431"/>
    <n v="12650.546448087431"/>
    <n v="12650.546448087431"/>
    <n v="12650.546448087431"/>
    <n v="12650.546448087431"/>
    <n v="12650.546448087431"/>
    <n v="12650.546448087431"/>
    <n v="12650.546448087431"/>
    <n v="151806.5573770492"/>
    <n v="45541.967213114753"/>
  </r>
  <r>
    <s v="O.NG.PTW.EXX.FAC.724FP"/>
    <s v="PTW PREV. MTC - EXP FACILITY"/>
    <s v="O.NG.PTW.FAC.726FP"/>
    <s v="FORCADOS TERMINAL (PTW) PREVENTIVE MAINTENANCE (LOADING - OPERATIONS &amp; MAINTENANCE )"/>
    <s v="IRETI OMOTOSO"/>
    <s v="PRODUCTION"/>
    <n v="412007"/>
    <n v="4120"/>
    <s v="OF-MTCE"/>
    <s v="BASE JV"/>
    <s v="PRODUCTION"/>
    <s v="PRODUCTION"/>
    <x v="6"/>
    <s v="Forcados Terminal Installation Manager"/>
    <s v="MBANEFO, DUBEM"/>
    <s v="FRANCIS.AWENODE@SHELL.COM"/>
    <x v="0"/>
    <s v="OPEX"/>
    <s v="NON SAL"/>
    <s v="N/A"/>
    <s v="N/A"/>
    <s v="C_OPSE_OIL_Z11"/>
    <s v="P233 Facilities Maintenance"/>
    <s v="S7200 Services"/>
    <s v="A2140 Facilities Maintenance"/>
    <n v="1020216.2599999998"/>
    <n v="397891.37000000005"/>
    <n v="52916666.666666672"/>
    <n v="536000"/>
    <n v="709497.26775956282"/>
    <n v="52916666.666666672"/>
    <n v="536000"/>
    <n v="709497.26775956282"/>
    <n v="0"/>
    <n v="0"/>
    <n v="76994679.00666666"/>
    <n v="1389392.1"/>
    <n v="1641833.6705136611"/>
    <n v="76994679.00666666"/>
    <n v="1389392.1"/>
    <n v="1641833.6705136613"/>
    <s v="Condition Monitoring services, Vibration analysis, Lube oil analysi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9124.772313296897"/>
    <n v="59124.772313296897"/>
    <n v="59124.772313296897"/>
    <n v="59124.772313296897"/>
    <n v="59124.772313296897"/>
    <n v="59124.772313296897"/>
    <n v="59124.772313296897"/>
    <n v="59124.772313296897"/>
    <n v="59124.772313296897"/>
    <n v="59124.772313296897"/>
    <n v="59124.772313296897"/>
    <n v="59124.772313296897"/>
    <n v="709497.26775956282"/>
    <n v="212849.18032786885"/>
  </r>
  <r>
    <s v="O.NG.PPW.PIP.FOT.724FC"/>
    <s v="FORCADOS EXPORT PIPELINE EMERGENCY REPAIR WORKS"/>
    <s v="O.NG.PPW.PIP.FOT.724FC"/>
    <s v="FORCADOS EXPORT PIPELINE EMERGENCY REPAIR WORKS"/>
    <s v="IRETI OMOTOSO"/>
    <s v="PRODUCTION"/>
    <n v="412002"/>
    <n v="4120"/>
    <s v="OF-E&amp;M"/>
    <s v="BASE JV"/>
    <s v="PRODUCTION"/>
    <s v="PRODUCTION"/>
    <x v="0"/>
    <s v="_x0009_Head, Pipeline Operations &amp; Maintenance Mgt.                             "/>
    <s v="AGUEGBOH, OBIORA"/>
    <s v="NIYI.SALAMI@SHELL.COM_x000a_"/>
    <x v="0"/>
    <s v="OPEX"/>
    <s v="NON SAL"/>
    <s v="N/A"/>
    <s v="N/A"/>
    <s v="N/A"/>
    <s v="P233 Facilities Maintenance"/>
    <s v="S7200 Services"/>
    <s v="A2140 Facilities Maintenance"/>
    <n v="174804459.54000011"/>
    <n v="71478276.730000004"/>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TW.LDL.FAC.724FP"/>
    <s v="PTW PREV. MTC - LOADING PLATFORM"/>
    <s v="O.NG.PTW.FAC.726FP"/>
    <s v="FORCADOS TERMINAL (PTW) PREVENTIVE MAINTENANCE (LOADING - OPERATIONS &amp; MAINTENANCE )"/>
    <s v="IRETI OMOTOSO"/>
    <s v="PRODUCTION"/>
    <n v="412007"/>
    <n v="4120"/>
    <s v="OF-MTCE"/>
    <s v="BASE JV"/>
    <s v="PRODUCTION"/>
    <s v="PRODUCTION"/>
    <x v="6"/>
    <s v="Forcados Terminal Installation Manager"/>
    <s v="MBANEFO, DUBEM"/>
    <s v="FRANCIS.AWENODE@SHELL.COM"/>
    <x v="0"/>
    <s v="OPEX"/>
    <s v="NON SAL"/>
    <s v="N/A"/>
    <s v="N/A"/>
    <s v="C_OPSE_OIL_Z11"/>
    <s v="P233 Facilities Maintenance"/>
    <s v="S7200 Services"/>
    <s v="A2140 Facilities Maintenance"/>
    <n v="13896.22"/>
    <n v="4033.2900000000009"/>
    <n v="24078012.339999989"/>
    <n v="853392.1"/>
    <n v="932336.40275409829"/>
    <n v="24078012.339999989"/>
    <n v="853392.1"/>
    <n v="932336.40275409829"/>
    <n v="0"/>
    <n v="0"/>
    <n v="0"/>
    <n v="0"/>
    <n v="0"/>
    <n v="0"/>
    <n v="0"/>
    <n v="0"/>
    <s v="OPERATIONS, GREASING AND GOOD HOUSEKEEPING SERVICES AT THE CRUDE LOADING PLATFOR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7694.700229508191"/>
    <n v="77694.700229508191"/>
    <n v="77694.700229508191"/>
    <n v="77694.700229508191"/>
    <n v="77694.700229508191"/>
    <n v="77694.700229508191"/>
    <n v="77694.700229508191"/>
    <n v="77694.700229508191"/>
    <n v="77694.700229508191"/>
    <n v="77694.700229508191"/>
    <n v="77694.700229508191"/>
    <n v="77694.700229508191"/>
    <n v="932336.40275409853"/>
    <n v="279700.9208262295"/>
  </r>
  <r>
    <s v="O.NG.SAC.OSU.FAC.71300"/>
    <s v="OSUBI AIRPORT OPERATIONS"/>
    <s v="O.NG.SAC.OSU.FAC.71300"/>
    <s v="OSUBI AIRPORT OPERATIONS"/>
    <s v="IRETI OMOTOSO"/>
    <s v="PRODUCTION"/>
    <n v="415003"/>
    <n v="4150"/>
    <s v="PMM"/>
    <s v="BASE JV"/>
    <s v="PRODUCTION"/>
    <s v="PRODUCTION"/>
    <x v="3"/>
    <s v="Logistics Manager"/>
    <s v="OKEKE, JULIUS"/>
    <s v="SAMUEL.BAJAH@SHELL.COM"/>
    <x v="0"/>
    <s v="OPEX"/>
    <s v="NON SAL"/>
    <s v="N/A"/>
    <s v="N/A"/>
    <s v="N/A"/>
    <s v="P235 Direct Management"/>
    <s v="S7200 Services"/>
    <s v="A2340 Overhead"/>
    <n v="421.83"/>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SAC.OSU.FAC.724FP"/>
    <s v="OSUBI AIRPORT PREV. MTC"/>
    <s v="O.NG.SAC.OSU.FAC.71300"/>
    <s v="OSUBI AIRPORT OPERATIONS"/>
    <s v="IRETI OMOTOSO"/>
    <s v="PRODUCTION"/>
    <n v="415003"/>
    <n v="4150"/>
    <s v="PMM"/>
    <s v="BASE JV"/>
    <s v="PRODUCTION"/>
    <s v="PRODUCTION"/>
    <x v="3"/>
    <s v="Logistics Manager"/>
    <s v="OKEKE, JULIUS"/>
    <s v="SAMUEL.BAJAH@SHELL.COM"/>
    <x v="0"/>
    <s v="OPEX"/>
    <s v="NON SAL"/>
    <s v="N/A"/>
    <s v="N/A"/>
    <s v="N/A"/>
    <s v="P233 Facilities Maintenance"/>
    <s v="S7200 Services"/>
    <s v="A2140 Facilities Maintenance"/>
    <n v="-628.65"/>
    <n v="-16.620000000000005"/>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SE.CEU.FAC.71300"/>
    <s v="CHEMISTRY LAB OPERATIONS"/>
    <s v="O.NG.PSE.CEU.FAC.71300"/>
    <s v="CHEMISTRY LAB OPERATIONS (PRODUCTION LABORATORY OPERATION EXPENSES)"/>
    <s v="IRETI OMOTOSO"/>
    <s v="PRODUCTION"/>
    <n v="411009"/>
    <n v="4110"/>
    <s v="PE"/>
    <s v="BASE JV"/>
    <s v="PRODUCTION"/>
    <s v="PRODUCTION"/>
    <x v="3"/>
    <s v="Hd Prodn Chemistry &amp; Discipline Lead"/>
    <s v="ADEPOJU, OPEYEMI"/>
    <s v="MICHAEL.OSUAGWU@SHELL.COM"/>
    <x v="0"/>
    <s v="OPEX"/>
    <s v="NON SAL"/>
    <s v="N/A"/>
    <s v="N/A"/>
    <s v="C_OPSE_OIL_Z11"/>
    <s v="P235 Direct Management"/>
    <s v="S7200 Services"/>
    <s v="A2170 Direct Mngt and Overheads"/>
    <n v="249559.54000000007"/>
    <n v="141955.47999999995"/>
    <n v="61338106.600000001"/>
    <n v="36733.119999999995"/>
    <n v="237841.66622950821"/>
    <n v="61338106.600000001"/>
    <n v="36733.119999999995"/>
    <n v="237841.66622950821"/>
    <n v="0"/>
    <n v="0"/>
    <n v="61338106.600000001"/>
    <n v="36733.120000000003"/>
    <n v="237841.66622950821"/>
    <n v="61336716.312521785"/>
    <n v="36754.157152272099"/>
    <n v="237858.1450621796"/>
    <s v="1no Chemist for Specialized Sample Analysis, Technical Assistant, SAP Maintenance &amp; Laboratory Data Administrator) in support SPDC Assets, Operations, Projects, WRFM, Exploration, HSSE etc In the Onshore Eas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820.138852459015"/>
    <n v="19820.138852459015"/>
    <n v="19820.138852459015"/>
    <n v="19820.138852459015"/>
    <n v="19820.138852459015"/>
    <n v="19820.138852459015"/>
    <n v="19820.138852459015"/>
    <n v="19820.138852459015"/>
    <n v="19820.138852459015"/>
    <n v="19820.138852459015"/>
    <n v="19820.138852459015"/>
    <n v="19820.138852459015"/>
    <n v="237841.66622950824"/>
    <n v="71352.499868852465"/>
  </r>
  <r>
    <s v="O.NG.PSE.CEU.FAC.724FC"/>
    <s v="CHEMISTRY LAB COR. MTC."/>
    <s v="O.NG.PSE.CEU.FAC.724FC"/>
    <s v="CHEMISTRY LAB COR. MTC."/>
    <s v="IRETI OMOTOSO"/>
    <s v="PRODUCTION"/>
    <n v="411009"/>
    <n v="4110"/>
    <s v="OF-MTCE"/>
    <s v="BASE JV"/>
    <s v="PRODUCTION"/>
    <s v="PRODUCTION"/>
    <x v="3"/>
    <s v="Hd Prodn Chemistry &amp; Discipline Lead"/>
    <s v="ADEPOJU, OPEYEMI"/>
    <s v="MICHAEL.OSUAGWU@SHELL.COM"/>
    <x v="0"/>
    <s v="OPEX"/>
    <s v="NON SAL"/>
    <s v="N/A"/>
    <s v="N/A"/>
    <s v="C_OPSE_OIL_Z11"/>
    <s v="P235 Direct Management"/>
    <s v="S7200 Services"/>
    <s v="A2170 Direct Mngt and Overheads"/>
    <n v="120603.17"/>
    <n v="0"/>
    <n v="11759362.970000001"/>
    <n v="86869.15"/>
    <n v="125424.43842622951"/>
    <n v="11759362.970000001"/>
    <n v="86869.15"/>
    <n v="125424.43842622951"/>
    <n v="0"/>
    <n v="0"/>
    <n v="11759362.969999999"/>
    <n v="86869.150000000009"/>
    <n v="125424.43842622951"/>
    <n v="11759165.399999995"/>
    <n v="86928"/>
    <n v="125482.64065573769"/>
    <s v="Repair of damaged sieve to ensure precision and accuracy of empirical determinations as per contract NG01021276 covering all labs in SPDC East (PHC,GBA ,EGB)_x000a_Estimated Quantity to be repaired:_x000a_100no sieves @ NGN 4,500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0452.036535519124"/>
    <n v="10452.036535519124"/>
    <n v="10452.036535519124"/>
    <n v="10452.036535519124"/>
    <n v="10452.036535519124"/>
    <n v="10452.036535519124"/>
    <n v="10452.036535519124"/>
    <n v="10452.036535519124"/>
    <n v="10452.036535519124"/>
    <n v="10452.036535519124"/>
    <n v="10452.036535519124"/>
    <n v="10452.036535519124"/>
    <n v="125424.43842622946"/>
    <n v="37627.331527868853"/>
  </r>
  <r>
    <s v="O.NG.PSE.WSU.FAC.71300"/>
    <s v="PROD. WORKSHOP OPERATIONS"/>
    <s v="O.NG.PSE.WSU.FAC.71300"/>
    <s v="PROD. WORKSHOP OPERATIONS"/>
    <s v="IRETI OMOTOSO"/>
    <s v="PRODUCTION"/>
    <n v="413001"/>
    <n v="4130"/>
    <s v="OF-MTCE"/>
    <s v="BASE JV"/>
    <s v="PRODUCTION"/>
    <s v="PRODUCTION"/>
    <x v="2"/>
    <s v="Asset Management Integration Lead"/>
    <s v="OLALEYE, OLAYEMI"/>
    <s v="ABIODUN.BAKARE@SHELL.COM"/>
    <x v="0"/>
    <s v="OPEX"/>
    <s v="NON SAL"/>
    <s v="N/A"/>
    <s v="N/A"/>
    <s v="C_OPSE_OIL_Z11"/>
    <s v="P231 Production Operations"/>
    <s v="S7200 Services"/>
    <s v="A2140 Facilities Maintenance"/>
    <n v="3744050.5600000005"/>
    <n v="2927098.6199999996"/>
    <n v="826761899.02417016"/>
    <n v="148308.05000000002"/>
    <n v="2859002.8008989184"/>
    <n v="702747614.17054462"/>
    <n v="126061.84250000001"/>
    <n v="2430152.3807640807"/>
    <n v="-428850.42013483774"/>
    <s v="Cost optimization"/>
    <n v="826761899.0241704"/>
    <n v="148308.05000000002"/>
    <n v="2859002.8008989189"/>
    <n v="856291292.39764881"/>
    <n v="142898.84873011123"/>
    <n v="2950411.2828207631"/>
    <s v="Provision for service charge for major overhaul/repairs of 8nos crude export pumpset @  N3,589,805.03 in East Workshop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8250.23340824319"/>
    <n v="238250.23340824319"/>
    <n v="238250.23340824319"/>
    <n v="238250.23340824319"/>
    <n v="238250.23340824319"/>
    <n v="238250.23340824319"/>
    <n v="238250.23340824319"/>
    <n v="238250.23340824319"/>
    <n v="238250.23340824319"/>
    <n v="238250.23340824319"/>
    <n v="238250.23340824319"/>
    <n v="238250.23340824319"/>
    <n v="2859002.8008989189"/>
    <n v="857700.84026967548"/>
  </r>
  <r>
    <s v="O.NG.PSE.WSU.FAC.724FP"/>
    <s v="PROD. WORKSHOP PREV. MTC"/>
    <s v="O.NG.PSE.WSU.FAC.724FP"/>
    <s v="PROD. WORKSHOP PREV. MTC (PRODUCTION MAINTENANCE – OIL (ONSHORE))"/>
    <s v="IRETI OMOTOSO"/>
    <s v="PRODUCTION"/>
    <n v="413001"/>
    <n v="4130"/>
    <s v="OF-MTCE"/>
    <s v="BASE JV"/>
    <s v="PRODUCTION"/>
    <s v="PRODUCTION"/>
    <x v="2"/>
    <s v="Asset Management Integration Lead"/>
    <s v="OLALEYE, OLAYEMI"/>
    <s v="ABIODUN.BAKARE@SHELL.COM"/>
    <x v="0"/>
    <s v="OPEX"/>
    <s v="NON SAL"/>
    <s v="N/A"/>
    <s v="N/A"/>
    <s v="C_OPSE_OIL_Z11"/>
    <s v="P233 Facilities Maintenance"/>
    <s v="S7200 Services"/>
    <s v="A2140 Facilities Maintenance"/>
    <n v="339314.55000000005"/>
    <n v="317097.84999999998"/>
    <n v="74610400"/>
    <n v="80168"/>
    <n v="324792.26229508198"/>
    <n v="63418840"/>
    <n v="68142.8"/>
    <n v="276073.42295081966"/>
    <n v="-48718.83934426232"/>
    <s v="Cost optimization"/>
    <n v="74610400"/>
    <n v="80167.999999999985"/>
    <n v="324792.26229508198"/>
    <n v="77347189.912507802"/>
    <n v="74102.603517640076"/>
    <n v="327699.94749307551"/>
    <s v=" Routine maintenance/services of 4nos Sullair compressors in East Workshop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7066.021857923497"/>
    <n v="27066.021857923497"/>
    <n v="27066.021857923497"/>
    <n v="27066.021857923497"/>
    <n v="27066.021857923497"/>
    <n v="27066.021857923497"/>
    <n v="27066.021857923497"/>
    <n v="27066.021857923497"/>
    <n v="27066.021857923497"/>
    <n v="27066.021857923497"/>
    <n v="27066.021857923497"/>
    <n v="27066.021857923497"/>
    <n v="324792.26229508198"/>
    <n v="97437.678688524597"/>
  </r>
  <r>
    <s v="O.NG.PSO.PIP.FAC.724FP"/>
    <s v="OGGSS PIPELINE PREV. MTC"/>
    <s v="O.NG.PSO.PIP.FAC.724FP"/>
    <s v="OGGSS PIPELINE PREV. MTC (MAINTENANCE OF PIPELINES, FLOWLINES AND RISERS - CRUDE)"/>
    <s v="IRETI OMOTOSO"/>
    <s v="PRODUCTION"/>
    <n v="412003"/>
    <n v="4120"/>
    <s v="GAS"/>
    <s v="BASE JV"/>
    <s v="PRODUCTION"/>
    <s v="PRODUCTION"/>
    <x v="4"/>
    <s v="Asset Management Integration Lead"/>
    <s v="OLUMIDE, VICTORIA"/>
    <s v="OGBONNA.NWACHI@SHELL.COM"/>
    <x v="0"/>
    <s v="OPEX"/>
    <s v="NON SAL"/>
    <s v="N/A"/>
    <s v="N/A"/>
    <s v="N_EAZZ_OFS_N01"/>
    <s v="P233 Facilities Maintenance - Gas"/>
    <s v="S7200 Services"/>
    <s v="A2140 Facilities Maintenance"/>
    <n v="2294325.9000000008"/>
    <n v="2438594.6300000004"/>
    <n v="383909600.00000006"/>
    <n v="1888079.9999999998"/>
    <n v="3146800"/>
    <n v="383909600.00000006"/>
    <n v="1888079.9999999998"/>
    <n v="3146800"/>
    <n v="0"/>
    <n v="0"/>
    <n v="383909600.00000006"/>
    <n v="1888079.9999999998"/>
    <n v="3146799.9999999995"/>
    <n v="0"/>
    <n v="0"/>
    <n v="0"/>
    <s v="OGGS PIPELINE PREV. MTC (MAINTENANCE OF PIPELINES, FLOWLINES AND RISERS - CRUD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2233.33333333331"/>
    <n v="262233.33333333331"/>
    <n v="262233.33333333331"/>
    <n v="262233.33333333331"/>
    <n v="262233.33333333331"/>
    <n v="262233.33333333331"/>
    <n v="262233.33333333331"/>
    <n v="262233.33333333331"/>
    <n v="262233.33333333331"/>
    <n v="262233.33333333331"/>
    <n v="262233.33333333331"/>
    <n v="262233.33333333331"/>
    <n v="3146800.0000000005"/>
    <n v="944040"/>
  </r>
  <r>
    <s v="O.NG.PSO.RPP.FAC.724FP"/>
    <s v="OGGS PLATFORM FACIL PREV. MTC"/>
    <s v="O.NG.PSO.RPP.FAC.724FP"/>
    <s v="OGGS PLATFORM FACIL PREV. MTC (MAINTENANCE OF PIPELINES, FLOWLINES AND RISERS - CRUDE)"/>
    <s v="IRETI OMOTOSO"/>
    <s v="PRODUCTION"/>
    <n v="412001"/>
    <n v="4120"/>
    <s v="GAS"/>
    <s v="BASE JV"/>
    <s v="PRODUCTION"/>
    <s v="PRODUCTION"/>
    <x v="4"/>
    <s v="Asset Management Integration Lead"/>
    <s v="OLUMIDE, VICTORIA"/>
    <s v="OGBONNA.NWACHI@SHELL.COM"/>
    <x v="0"/>
    <s v="OPEX"/>
    <s v="NON SAL"/>
    <s v="N/A"/>
    <s v="N/A"/>
    <s v="N_EAZZ_OFS_N01"/>
    <s v="P233 Facilities Maintenance - Gas"/>
    <s v="S7200 Services"/>
    <s v="A2140 Facilities Maintenance"/>
    <n v="10005.269999999999"/>
    <n v="4428621.9000000004"/>
    <n v="761226"/>
    <n v="66519.95"/>
    <n v="69015.772950819664"/>
    <n v="761226"/>
    <n v="66519.95"/>
    <n v="69015.772950819664"/>
    <n v="0"/>
    <n v="0"/>
    <n v="761226.00000000012"/>
    <n v="66519.95"/>
    <n v="69015.772950819664"/>
    <n v="789148.59038872167"/>
    <n v="61487.145505229542"/>
    <n v="64074.51793273355"/>
    <s v="UPS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751.3144125683048"/>
    <n v="5751.3144125683048"/>
    <n v="5751.3144125683048"/>
    <n v="5751.3144125683048"/>
    <n v="5751.3144125683048"/>
    <n v="5751.3144125683048"/>
    <n v="5751.3144125683048"/>
    <n v="5751.3144125683048"/>
    <n v="5751.3144125683048"/>
    <n v="5751.3144125683048"/>
    <n v="5751.3144125683048"/>
    <n v="5751.3144125683048"/>
    <n v="69015.77295081965"/>
    <n v="20704.731885245899"/>
  </r>
  <r>
    <s v="O.NG.PSW.WSU.FAC.71300"/>
    <s v="PROD. WORKSHOP OPERATIONS"/>
    <s v="O.NG.PSW.WSU.FAC.71300"/>
    <s v="PROD. WORKSHOP OPERATIONS."/>
    <s v="IRETI OMOTOSO"/>
    <s v="PRODUCTION"/>
    <n v="413001"/>
    <n v="4130"/>
    <s v="OF-MTCE"/>
    <s v="BASE JV"/>
    <s v="PRODUCTION"/>
    <s v="PRODUCTION"/>
    <x v="6"/>
    <s v="Asset Management Integration Lead"/>
    <s v="OLALEYE, OLAYEMI"/>
    <s v="ABIODUN.BAKARE@SHELL.COM"/>
    <x v="0"/>
    <s v="OPEX"/>
    <s v="NON SAL"/>
    <s v="N/A"/>
    <s v="N/A"/>
    <s v="C_OPSE_OIL_Z11"/>
    <s v="P231 Production Operations"/>
    <s v="S7200 Services"/>
    <s v="A2140 Facilities Maintenance"/>
    <n v="2602719.5099999998"/>
    <n v="1671341.6600000001"/>
    <n v="276256883.19999999"/>
    <n v="524985"/>
    <n v="1430745.272786885"/>
    <n v="234818350.71999997"/>
    <n v="446237.25"/>
    <n v="1216133.4818688524"/>
    <n v="-214611.79091803264"/>
    <s v="Cost optimization"/>
    <n v="276256883.19999999"/>
    <n v="524984.99999999988"/>
    <n v="1430745.272786885"/>
    <n v="286390283.51956141"/>
    <n v="485265.38403986959"/>
    <n v="1424249.9201695791"/>
    <s v="Provision for service charge for major overhaul/repairs of 12nos generators @ N1,914,563 + $2,393  in West Workshop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19228.77273224041"/>
    <n v="119228.77273224041"/>
    <n v="119228.77273224041"/>
    <n v="119228.77273224041"/>
    <n v="119228.77273224041"/>
    <n v="119228.77273224041"/>
    <n v="119228.77273224041"/>
    <n v="119228.77273224041"/>
    <n v="119228.77273224041"/>
    <n v="119228.77273224041"/>
    <n v="119228.77273224041"/>
    <n v="119228.77273224041"/>
    <n v="1430745.2727868848"/>
    <n v="429223.58183606551"/>
  </r>
  <r>
    <s v="O.NG.PSW.WSU.FAC.724FP"/>
    <s v="PROVISION OF FITTER SERVICES TO JAN 2005"/>
    <s v="O.NG.PSW.WSU.FAC.724FP"/>
    <s v="PROVISION OF FITTER SERVICES TO JAN 2005 (PRODUCTION MAINTENANCE – OIL (ONSHORE))"/>
    <s v="IRETI OMOTOSO"/>
    <s v="PRODUCTION"/>
    <n v="413001"/>
    <n v="4130"/>
    <s v="OF-MTCE"/>
    <s v="BASE JV"/>
    <s v="PRODUCTION"/>
    <s v="PRODUCTION"/>
    <x v="6"/>
    <s v="Asset Management Integration Lead"/>
    <s v="OLALEYE, OLAYEMI"/>
    <s v="ABIODUN.BAKARE@SHELL.COM"/>
    <x v="0"/>
    <s v="OPEX"/>
    <s v="NON SAL"/>
    <s v="N/A"/>
    <s v="N/A"/>
    <s v="C_OPSE_OIL_Z11"/>
    <s v="P233 Facilities Maintenance"/>
    <s v="S7200 Services"/>
    <s v="A2140 Facilities Maintenance"/>
    <n v="49369.51999999999"/>
    <n v="155825.25"/>
    <n v="27780000"/>
    <n v="8600"/>
    <n v="99681.967213114753"/>
    <n v="23613000"/>
    <n v="7310"/>
    <n v="84729.672131147541"/>
    <n v="-14952.295081967211"/>
    <n v="0"/>
    <n v="27780000"/>
    <n v="8600"/>
    <n v="99681.967213114753"/>
    <n v="28799000.350748248"/>
    <n v="7949.3362719751613"/>
    <n v="102372.28824164155"/>
    <s v=" Inspection, Colour coding and Certification of 160nos shackles, tackles and slings in West Workshop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306.8306010928954"/>
    <n v="8306.8306010928954"/>
    <n v="8306.8306010928954"/>
    <n v="8306.8306010928954"/>
    <n v="8306.8306010928954"/>
    <n v="8306.8306010928954"/>
    <n v="8306.8306010928954"/>
    <n v="8306.8306010928954"/>
    <n v="8306.8306010928954"/>
    <n v="8306.8306010928954"/>
    <n v="8306.8306010928954"/>
    <n v="8306.8306010928954"/>
    <n v="99681.967213114738"/>
    <n v="29904.590163934423"/>
  </r>
  <r>
    <s v="O.NG.PTE.EXX.FAC.71300"/>
    <s v="PTE - EXPORT FACILITY OPERATIONS"/>
    <s v="O.NG.PTE.FAC.71300C"/>
    <s v="BONNY TERMINAL (PTE) OPERATIONS (LAND TRANSPORT)"/>
    <s v="IRETI OMOTOSO"/>
    <s v="PRODUCTION"/>
    <n v="412006"/>
    <n v="4120"/>
    <s v="OF-MTCE"/>
    <s v="BASE JV"/>
    <s v="PRODUCTION"/>
    <s v="PRODUCTION"/>
    <x v="5"/>
    <s v="Bonny Terminal Installation Manager "/>
    <s v="MBANEFO, DUBEM"/>
    <s v="ADISA.JESUBUNMI@SHELL.COM"/>
    <x v="0"/>
    <s v="OPEX"/>
    <s v="NON SAL"/>
    <s v="N/A"/>
    <s v="N/A"/>
    <s v="C_OPSE_OIL_Z11"/>
    <s v="P231 Production Operations"/>
    <s v="S7200 Services"/>
    <s v="A2110 Production Operations"/>
    <n v="11610438.890000002"/>
    <n v="8604350.0099999998"/>
    <n v="1637142054"/>
    <n v="3632370.5"/>
    <n v="9000049.3655737713"/>
    <n v="1228675111.527"/>
    <n v="2726094.0602500001"/>
    <n v="6754537.0488631148"/>
    <n v="-2245512.3167106565"/>
    <n v="0"/>
    <n v="1524292054"/>
    <n v="4002370.5"/>
    <n v="9000049.3655737694"/>
    <n v="1523556115.256887"/>
    <n v="4002901.0213830471"/>
    <n v="8998166.9730449729"/>
    <s v="Pressure gauges and loading hose monitor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50004.11379781424"/>
    <n v="750004.11379781424"/>
    <n v="750004.11379781424"/>
    <n v="750004.11379781424"/>
    <n v="750004.11379781424"/>
    <n v="750004.11379781424"/>
    <n v="750004.11379781424"/>
    <n v="750004.11379781424"/>
    <n v="750004.11379781424"/>
    <n v="750004.11379781424"/>
    <n v="750004.11379781424"/>
    <n v="750004.11379781424"/>
    <n v="9000049.3655737732"/>
    <n v="2700014.8096721312"/>
  </r>
  <r>
    <s v="O.NG.PTE.IFU.FAC.724FC"/>
    <s v="PTE - INFRASTRUCTURE CORR. MTC"/>
    <s v="O.NG.PTE.FAC.724FC"/>
    <s v="BONNY TERMINAL (PTE) CORRECTIVE MAINTENANCE (TERMINAL OPERATIONS &amp; MAINTENANCE  )"/>
    <s v="IRETI OMOTOSO"/>
    <s v="PRODUCTION"/>
    <n v="412004"/>
    <n v="4120"/>
    <s v="OF-MTCE"/>
    <s v="BASE JV"/>
    <s v="PRODUCTION"/>
    <s v="PRODUCTION"/>
    <x v="5"/>
    <s v="Bonny Terminal Installation Manager "/>
    <s v="MBANEFO, DUBEM"/>
    <s v="AKINDELE.OJO@SHELL.COM"/>
    <x v="0"/>
    <s v="OPEX"/>
    <s v="NON SAL"/>
    <s v="N/A"/>
    <s v="N/A"/>
    <s v="C_OPSE_OIL_Z11"/>
    <s v="P233 Facilities Maintenance"/>
    <s v="S7200 Services"/>
    <s v="A2140 Facilities Maintenance"/>
    <n v="180257.85999999996"/>
    <n v="126887.70999999999"/>
    <n v="11650000.000000002"/>
    <n v="127000"/>
    <n v="165196.72131147541"/>
    <n v="9433587.5000000019"/>
    <n v="102838.24999999999"/>
    <n v="133768.0450819672"/>
    <n v="-31428.676229508215"/>
    <n v="0"/>
    <n v="11650000"/>
    <n v="127000"/>
    <n v="165196.72131147541"/>
    <n v="11635667.676694054"/>
    <n v="127313.05286119189"/>
    <n v="165462.78294871337"/>
    <s v="Breakdown/corrective  maintenance  of AGO receiving and dispencing facilities - Tanks, Pumps, meters, electric moto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3766.39344262295"/>
    <n v="13766.39344262295"/>
    <n v="13766.39344262295"/>
    <n v="13766.39344262295"/>
    <n v="13766.39344262295"/>
    <n v="13766.39344262295"/>
    <n v="13766.39344262295"/>
    <n v="13766.39344262295"/>
    <n v="13766.39344262295"/>
    <n v="13766.39344262295"/>
    <n v="13766.39344262295"/>
    <n v="13766.39344262295"/>
    <n v="165196.72131147538"/>
    <n v="49559.016393442624"/>
  </r>
  <r>
    <s v="O.NG.PTE.LDL.FAC.71300"/>
    <s v="PTE - LOADING PLATFORM OPERATIONS"/>
    <s v="O.NG.PTE.FAC.71300A"/>
    <s v="BONNY TERMINAL (PTE) OPERATIONS (LOADING - OPERATIONS &amp; MAINTENANCE )"/>
    <s v="IRETI OMOTOSO"/>
    <s v="PRODUCTION"/>
    <n v="412007"/>
    <n v="4120"/>
    <s v="OF-MTCE"/>
    <s v="BASE JV"/>
    <s v="PRODUCTION"/>
    <s v="PRODUCTION"/>
    <x v="5"/>
    <s v="Bonny Terminal Installation Manager "/>
    <s v="MBANEFO, DUBEM"/>
    <s v="OGBONNA.NWACHI@SHELL.COM"/>
    <x v="0"/>
    <s v="OPEX"/>
    <s v="NON SAL"/>
    <s v="N/A"/>
    <s v="N/A"/>
    <s v="C_OPSE_OIL_Z11"/>
    <s v="P231 Production Operations"/>
    <s v="S7200 Services"/>
    <s v="A2110 Production Operations"/>
    <n v="3976170"/>
    <n v="3723209.4299999997"/>
    <n v="0"/>
    <n v="528000"/>
    <n v="528000"/>
    <n v="0"/>
    <n v="417120"/>
    <n v="417120"/>
    <n v="-110880"/>
    <n v="0"/>
    <n v="0"/>
    <n v="528000"/>
    <n v="528000"/>
    <n v="0"/>
    <n v="528000"/>
    <n v="528000"/>
    <s v="Demurrage based on 2012 Demurrag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4000"/>
    <n v="44000"/>
    <n v="44000"/>
    <n v="44000"/>
    <n v="44000"/>
    <n v="44000"/>
    <n v="44000"/>
    <n v="44000"/>
    <n v="44000"/>
    <n v="44000"/>
    <n v="44000"/>
    <n v="44000"/>
    <n v="528000"/>
    <n v="158400"/>
  </r>
  <r>
    <s v="O.NG.PTE.NAG.FAC.71300"/>
    <s v="PTE - BONNY NAG PLANT OPERATIONS"/>
    <s v="O.NG.PTE.GAS.71300"/>
    <s v="BONNY NAG GAS OPERATIONS (PRODUCTION MAINTENANCE – GAS (ONSHORE))"/>
    <s v="IRETI OMOTOSO"/>
    <s v="PRODUCTION"/>
    <n v="413003"/>
    <n v="4130"/>
    <s v="GAS"/>
    <s v="BASE JV"/>
    <s v="PRODUCTION"/>
    <s v="PRODUCTION"/>
    <x v="5"/>
    <s v="Bonny Terminal Installation Manager "/>
    <s v="MBANEFO, DUBEM"/>
    <s v="OGBONNA.NWACHI@SHELL.COM"/>
    <x v="0"/>
    <s v="OPEX"/>
    <s v="NON SAL"/>
    <s v="N/A"/>
    <s v="N/A"/>
    <s v="N_BONN_ES1_G01"/>
    <s v="P231 Production Operations - Gas"/>
    <s v="S7200 Services"/>
    <s v="A2110 Production Operations"/>
    <n v="144049.72999999998"/>
    <n v="485734.87999999983"/>
    <n v="59645450.350000001"/>
    <n v="104374.39999999999"/>
    <n v="299933.25360655738"/>
    <n v="48297903.420912497"/>
    <n v="84517.170399999988"/>
    <n v="242870.95210790983"/>
    <n v="-57062.301498647546"/>
    <n v="0"/>
    <n v="59645450.350000009"/>
    <n v="104374.39999999999"/>
    <n v="299933.25360655738"/>
    <n v="59645450.350000009"/>
    <n v="104374.39999999999"/>
    <n v="299933.25360655738"/>
    <s v="Provision of BNAG Operations Support Services: 4900018784 (5 personnel @ N9,979,485), 4900020578 (5 personnel @ N9,872,793.75)"/>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4994.437800546446"/>
    <n v="24994.437800546446"/>
    <n v="24994.437800546446"/>
    <n v="24994.437800546446"/>
    <n v="24994.437800546446"/>
    <n v="24994.437800546446"/>
    <n v="24994.437800546446"/>
    <n v="24994.437800546446"/>
    <n v="24994.437800546446"/>
    <n v="24994.437800546446"/>
    <n v="24994.437800546446"/>
    <n v="24994.437800546446"/>
    <n v="299933.25360655732"/>
    <n v="89979.976081967208"/>
  </r>
  <r>
    <s v="O.NG.PTE.NAG.FAC.724FC"/>
    <s v="PTE - BONNY NAG PLANT CORR. MTC"/>
    <s v="O.NG.PTE.GAS.725FC"/>
    <s v="BONNY NAG GAS CORRECTIVE MAINTENANCE (ACCIDENT PREVENTION &amp; INVESTIGATION)"/>
    <s v="IRETI OMOTOSO"/>
    <s v="PRODUCTION"/>
    <n v="413003"/>
    <n v="4130"/>
    <s v="GAS"/>
    <s v="BASE JV"/>
    <s v="PRODUCTION"/>
    <s v="PRODUCTION"/>
    <x v="5"/>
    <s v="Bonny Terminal Installation Manager "/>
    <s v="MBANEFO, DUBEM"/>
    <s v="AKINDELE.OJO@SHELL.COM"/>
    <x v="0"/>
    <s v="OPEX"/>
    <s v="NON SAL"/>
    <s v="N/A"/>
    <s v="N/A"/>
    <s v="N_BONN_ES1_G01"/>
    <s v="P233 Facilities Maintenance - Gas"/>
    <s v="S7200 Services"/>
    <s v="A2140 Facilities Maintenance"/>
    <n v="106264.37999999999"/>
    <n v="257429.73"/>
    <n v="6370000.0000000019"/>
    <n v="186000"/>
    <n v="206885.24590163934"/>
    <n v="5158107.5000000019"/>
    <n v="150613.5"/>
    <n v="167525.32786885247"/>
    <n v="-39359.918032786867"/>
    <n v="0"/>
    <n v="6370000.0000000019"/>
    <n v="186000"/>
    <n v="206885.24590163934"/>
    <n v="6370000.0000000019"/>
    <n v="186000"/>
    <n v="206885.24590163934"/>
    <s v="Repair/replacement of manual valv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7240.437158469944"/>
    <n v="17240.437158469944"/>
    <n v="17240.437158469944"/>
    <n v="17240.437158469944"/>
    <n v="17240.437158469944"/>
    <n v="17240.437158469944"/>
    <n v="17240.437158469944"/>
    <n v="17240.437158469944"/>
    <n v="17240.437158469944"/>
    <n v="17240.437158469944"/>
    <n v="17240.437158469944"/>
    <n v="17240.437158469944"/>
    <n v="206885.24590163937"/>
    <n v="62065.573770491799"/>
  </r>
  <r>
    <s v="O.NG.PTE.NAG.FAC.724FP"/>
    <s v="PTE - BONNY NAG PLANT PREV. MTC"/>
    <s v="O.NG.PTE.GAS.725FP"/>
    <s v="BONNY NAG GAS PREVENTIVE MAINTENANCE (ACCIDENT PREVENTION &amp; INVESTIGATION)"/>
    <s v="IRETI OMOTOSO"/>
    <s v="PRODUCTION"/>
    <n v="413003"/>
    <n v="4130"/>
    <s v="GAS"/>
    <s v="BASE JV"/>
    <s v="PRODUCTION"/>
    <s v="PRODUCTION"/>
    <x v="5"/>
    <s v="Bonny Terminal Installation Manager "/>
    <s v="MBANEFO, DUBEM"/>
    <s v="AKINDELE.OJO@SHELL.COM"/>
    <x v="0"/>
    <s v="OPEX"/>
    <s v="NON SAL"/>
    <s v="N/A"/>
    <s v="N/A"/>
    <s v="N_BONN_ES1_G01"/>
    <s v="P233 Facilities Maintenance - Gas"/>
    <s v="S7200 Services"/>
    <s v="A2140 Facilities Maintenance"/>
    <n v="124636.21999999999"/>
    <n v="373740.02999999997"/>
    <n v="20680000"/>
    <n v="212000"/>
    <n v="279803.27868852462"/>
    <n v="16745629.999999998"/>
    <n v="171666.99999999997"/>
    <n v="226570.70491803274"/>
    <n v="-53232.573770491872"/>
    <n v="0"/>
    <n v="20680000"/>
    <n v="212000"/>
    <n v="279803.27868852456"/>
    <n v="20680000"/>
    <n v="212000"/>
    <n v="279803.27868852462"/>
    <s v="Quaterly maintenance of 30 manual valves including stroking and greasing"/>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3316.939890710382"/>
    <n v="23316.939890710382"/>
    <n v="23316.939890710382"/>
    <n v="23316.939890710382"/>
    <n v="23316.939890710382"/>
    <n v="23316.939890710382"/>
    <n v="23316.939890710382"/>
    <n v="23316.939890710382"/>
    <n v="23316.939890710382"/>
    <n v="23316.939890710382"/>
    <n v="23316.939890710382"/>
    <n v="23316.939890710382"/>
    <n v="279803.27868852456"/>
    <n v="83940.983606557376"/>
  </r>
  <r>
    <s v="O.NG.PTE.PGR.FAC.724FC"/>
    <s v="PTE - POWER GENERATION PLANT CORR. MTC"/>
    <s v="O.NG.PTE.FAC.725FC"/>
    <s v="BONNY TERMINAL (PTE) CORRECTIVE MAINTENANCE (STORAGE (TERMINAL &amp; OFFSHORE) - OPERATIONS/MAINTENANCE)"/>
    <s v="IRETI OMOTOSO"/>
    <s v="PRODUCTION"/>
    <n v="412006"/>
    <n v="4120"/>
    <s v="OF-MTCE"/>
    <s v="BASE JV"/>
    <s v="PRODUCTION"/>
    <s v="PRODUCTION"/>
    <x v="5"/>
    <s v="Bonny Terminal Installation Manager "/>
    <s v="MBANEFO, DUBEM"/>
    <s v="AKINDELE.OJO@SHELL.COM"/>
    <x v="0"/>
    <s v="OPEX"/>
    <s v="NON SAL"/>
    <s v="N/A"/>
    <s v="N/A"/>
    <s v="C_OPSE_OIL_Z11"/>
    <s v="P233 Facilities Maintenance"/>
    <s v="S7200 Services"/>
    <s v="A2140 Facilities Maintenance"/>
    <n v="152835.78000000003"/>
    <n v="22864.319999999996"/>
    <n v="25017091.333333325"/>
    <n v="379866.66666666669"/>
    <n v="461889.91693989071"/>
    <n v="20257589.707166661"/>
    <n v="277587.56666666671"/>
    <n v="344005.89357540989"/>
    <n v="-117884.02336448082"/>
    <n v="0"/>
    <n v="25017091.333333325"/>
    <n v="379866.66666666674"/>
    <n v="461889.91693989071"/>
    <n v="25017091.333333325"/>
    <n v="379866.66666666674"/>
    <n v="461889.91693989077"/>
    <s v="Replacement of defective UPS and Batteries and Emergency Lighting systems(4610037926/20@ N9960000"/>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8490.826411657559"/>
    <n v="38490.826411657559"/>
    <n v="38490.826411657559"/>
    <n v="38490.826411657559"/>
    <n v="38490.826411657559"/>
    <n v="38490.826411657559"/>
    <n v="38490.826411657559"/>
    <n v="38490.826411657559"/>
    <n v="38490.826411657559"/>
    <n v="38490.826411657559"/>
    <n v="38490.826411657559"/>
    <n v="38490.826411657559"/>
    <n v="461889.91693989071"/>
    <n v="138566.97508196722"/>
  </r>
  <r>
    <s v="O.NG.PTE.PIP.FAC.71300"/>
    <s v="48&quot; Crude Loading Lines Specialist Insp."/>
    <s v="New_Production"/>
    <s v="New_Production"/>
    <s v="IRETI OMOTOSO"/>
    <s v="PRODUCTION"/>
    <n v="413003"/>
    <n v="4130"/>
    <s v="GAS"/>
    <s v="BASE JV"/>
    <s v="PRODUCTION"/>
    <s v="PRODUCTION"/>
    <x v="5"/>
    <s v="Bonny Terminal Installation Manager "/>
    <s v="MBANEFO, DUBEM"/>
    <s v="AKINDELE.OJO@SHELL.COM"/>
    <x v="0"/>
    <s v="OPEX"/>
    <s v="NON SAL"/>
    <s v="N/A"/>
    <s v="N/A"/>
    <s v="N_BONN_ES1_G01"/>
    <s v="P233 Facilities Maintenance - Gas"/>
    <s v="S7200 Services"/>
    <s v="A2140 Facilities Maintenance"/>
    <n v="0"/>
    <n v="0"/>
    <n v="0"/>
    <n v="6200000"/>
    <n v="6200000"/>
    <n v="0"/>
    <n v="6200000"/>
    <n v="6200000"/>
    <n v="0"/>
    <n v="0"/>
    <n v="0"/>
    <n v="6200000"/>
    <n v="6200000"/>
    <n v="0"/>
    <n v="0"/>
    <n v="0"/>
    <s v="Service Charge for Intelligent Pigging of Bonny 48-inch Crude export line (Contract not yet in pla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16666.66666666663"/>
    <n v="516666.66666666663"/>
    <n v="516666.66666666663"/>
    <n v="516666.66666666663"/>
    <n v="516666.66666666663"/>
    <n v="516666.66666666663"/>
    <n v="516666.66666666663"/>
    <n v="516666.66666666663"/>
    <n v="516666.66666666663"/>
    <n v="516666.66666666663"/>
    <n v="516666.66666666663"/>
    <n v="516666.66666666663"/>
    <n v="6200000"/>
    <n v="1860000"/>
  </r>
  <r>
    <s v="O.NG.PTE.SBY.FAC.724FC"/>
    <s v="PTE - SINGLE MOORING CORR. MTC"/>
    <s v="O.NG.PTE.FAC.727FC"/>
    <s v="BONNY TERMINAL (PTE) CORRECTIVE MAINTENANCE (FUEL &amp; DIESEL)"/>
    <s v="IRETI OMOTOSO"/>
    <s v="PRODUCTION"/>
    <n v="412006"/>
    <n v="4120"/>
    <s v="OF-MTCE"/>
    <s v="BASE JV"/>
    <s v="PRODUCTION"/>
    <s v="PRODUCTION"/>
    <x v="5"/>
    <s v="Bonny Terminal Installation Manager "/>
    <s v="MBANEFO, DUBEM"/>
    <s v="DANIEL.OKOYE@SHELL.COM"/>
    <x v="0"/>
    <s v="OPEX"/>
    <s v="NON SAL"/>
    <s v="N/A"/>
    <s v="N/A"/>
    <s v="C_OPSE_OIL_Z11"/>
    <s v="P233 Facilities Maintenance"/>
    <s v="S7200 Services"/>
    <s v="A2140 Facilities Maintenance"/>
    <n v="289998.7"/>
    <n v="929848.89"/>
    <n v="3057296.25"/>
    <n v="3145260.2374999998"/>
    <n v="3155284.1596311475"/>
    <n v="2475645.6384374998"/>
    <n v="2546874.4773156252"/>
    <n v="2554991.3482613219"/>
    <n v="-600292.81136982562"/>
    <n v="0"/>
    <n v="3057296.25"/>
    <n v="3145260.2374999998"/>
    <n v="3155284.1596311475"/>
    <n v="3057296.25"/>
    <n v="3145260.2374999998"/>
    <n v="3155284.1596311475"/>
    <s v="STOCK MATERIALS FOR SPM MAINTENANCE"/>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62940.34663592896"/>
    <n v="262940.34663592896"/>
    <n v="262940.34663592896"/>
    <n v="262940.34663592896"/>
    <n v="262940.34663592896"/>
    <n v="262940.34663592896"/>
    <n v="262940.34663592896"/>
    <n v="262940.34663592896"/>
    <n v="262940.34663592896"/>
    <n v="262940.34663592896"/>
    <n v="262940.34663592896"/>
    <n v="262940.34663592896"/>
    <n v="3155284.1596311466"/>
    <n v="946585.24788934423"/>
  </r>
  <r>
    <s v="O.NG.PTE.SBY.FAC.724FP"/>
    <s v="PTE - SINGLE MOORING PREV. MTC"/>
    <s v="O.NG.PTE..FAC.725FP"/>
    <s v="BONNY TERMINAL (PTE) PREVENTIVE MAINTENANCE (FUEL &amp; DIESEL)"/>
    <s v="IRETI OMOTOSO"/>
    <s v="PRODUCTION"/>
    <n v="412006"/>
    <n v="4120"/>
    <s v="OF-MTCE"/>
    <s v="BASE JV"/>
    <s v="PRODUCTION"/>
    <s v="PRODUCTION"/>
    <x v="5"/>
    <s v="Bonny Terminal Installation Manager "/>
    <s v="MBANEFO, DUBEM"/>
    <s v="DANIEL.OKOYE@SHELL.COM"/>
    <x v="0"/>
    <s v="OPEX"/>
    <s v="NON SAL"/>
    <s v="N/A"/>
    <s v="N/A"/>
    <s v="C_OPSE_OIL_Z11"/>
    <s v="P233 Facilities Maintenance"/>
    <s v="S7200 Services"/>
    <s v="A2140 Facilities Maintenance"/>
    <n v="1947579.2600000002"/>
    <n v="6306098.9899999993"/>
    <n v="207709683.44939998"/>
    <n v="5079588.24"/>
    <n v="5760603.5955718029"/>
    <n v="159988383.67690036"/>
    <n v="3711909.1063800002"/>
    <n v="4236461.1840091813"/>
    <n v="-1524142.4115626216"/>
    <n v="0"/>
    <n v="207709683.44940001"/>
    <n v="5079588.2399999993"/>
    <n v="5760603.5955718029"/>
    <n v="207709683.44940001"/>
    <n v="5079588.2399999993"/>
    <n v="5760603.5955718029"/>
    <s v="Materials for PM and CM activ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80050.29963098356"/>
    <n v="480050.29963098356"/>
    <n v="480050.29963098356"/>
    <n v="480050.29963098356"/>
    <n v="480050.29963098356"/>
    <n v="480050.29963098356"/>
    <n v="480050.29963098356"/>
    <n v="480050.29963098356"/>
    <n v="480050.29963098356"/>
    <n v="480050.29963098356"/>
    <n v="480050.29963098356"/>
    <n v="480050.29963098356"/>
    <n v="5760603.5955718039"/>
    <n v="1728181.0786715408"/>
  </r>
  <r>
    <s v="O.NG.PTW.EXX.FAC.71300"/>
    <s v="PTW OPERATIONS -  EXP FACILITY"/>
    <s v="O.NG.PTW.FAC.71300G"/>
    <s v="FORCADOS TERMINAL (PTW) OPERATIONS"/>
    <s v="IRETI OMOTOSO"/>
    <s v="PRODUCTION"/>
    <n v="412006"/>
    <n v="4120"/>
    <s v="PMM"/>
    <s v="BASE JV"/>
    <s v="PRODUCTION"/>
    <s v="PRODUCTION"/>
    <x v="6"/>
    <s v="Forcados Terminal Installation Manager"/>
    <s v="MBANEFO, DUBEM"/>
    <s v="GODFREY.EKEKE@SHELL.COM"/>
    <x v="0"/>
    <s v="OPEX"/>
    <s v="NON SAL"/>
    <s v="N/A"/>
    <s v="N/A"/>
    <s v="C_OPSE_OIL_Z11"/>
    <s v="P231 Production Operations"/>
    <s v="S7200 Services"/>
    <s v="A2110 Production Operations"/>
    <n v="10480474.909999996"/>
    <n v="7978628.290000001"/>
    <n v="482340836.99999994"/>
    <n v="6391309.8500000006"/>
    <n v="7972755.2172131147"/>
    <n v="452340837"/>
    <n v="5591309.8499999996"/>
    <n v="7074394.5614754092"/>
    <n v="-898360.65573770553"/>
    <n v="0"/>
    <n v="482340836.99999988"/>
    <n v="6391309.8499999996"/>
    <n v="7972755.2172131147"/>
    <n v="482340836.99999988"/>
    <n v="6391309.8499999996"/>
    <n v="7972755.2172131138"/>
    <s v="Provision of Field Instrument Maintenance Support Services – PACO"/>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664396.26810109289"/>
    <n v="664396.26810109289"/>
    <n v="664396.26810109289"/>
    <n v="664396.26810109289"/>
    <n v="664396.26810109289"/>
    <n v="664396.26810109289"/>
    <n v="664396.26810109289"/>
    <n v="664396.26810109289"/>
    <n v="664396.26810109289"/>
    <n v="664396.26810109289"/>
    <n v="664396.26810109289"/>
    <n v="664396.26810109289"/>
    <n v="7972755.2172131129"/>
    <n v="2391826.5651639341"/>
  </r>
  <r>
    <s v="O.NG.PTW.IFU.FAC.71300"/>
    <s v="PTW OPERATIONS -  INFRASTRUCTURE"/>
    <s v="O.NG.PTW.FAC.71300C"/>
    <s v="FORCADOS TERMINAL (PTW) OPERATIONS (OFFICE AND BUILDING MAINTENANCE)"/>
    <s v="IRETI OMOTOSO"/>
    <s v="PRODUCTION"/>
    <n v="412006"/>
    <n v="4120"/>
    <s v="OF-MTCE"/>
    <s v="BASE JV"/>
    <s v="PRODUCTION"/>
    <s v="PRODUCTION"/>
    <x v="6"/>
    <s v="Forcados Terminal Installation Manager"/>
    <s v="MBANEFO, DUBEM"/>
    <s v="CHIBUIKE.ATU@SHELL.COM"/>
    <x v="0"/>
    <s v="OPEX"/>
    <s v="NON SAL"/>
    <s v="N/A"/>
    <s v="N/A"/>
    <s v="C_OPSE_OIL_Z11"/>
    <s v="P231 Production Operations"/>
    <s v="S7200 Services"/>
    <s v="A2110 Production Operations"/>
    <n v="1062943.1299999999"/>
    <n v="1438173.58"/>
    <n v="700207027.08000004"/>
    <n v="0"/>
    <n v="2295760.7445245902"/>
    <n v="597854689.45000005"/>
    <n v="0"/>
    <n v="1960179.3096721312"/>
    <n v="-335581.434852459"/>
    <n v="0"/>
    <n v="700207027.08000016"/>
    <n v="0"/>
    <n v="2295760.7445245907"/>
    <n v="700207027.08000016"/>
    <n v="0"/>
    <n v="2295760.7445245907"/>
    <s v="Forcados Terminal Grass Cutting Zone ' 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91313.39537704916"/>
    <n v="191313.39537704916"/>
    <n v="191313.39537704916"/>
    <n v="191313.39537704916"/>
    <n v="191313.39537704916"/>
    <n v="191313.39537704916"/>
    <n v="191313.39537704916"/>
    <n v="191313.39537704916"/>
    <n v="191313.39537704916"/>
    <n v="191313.39537704916"/>
    <n v="191313.39537704916"/>
    <n v="191313.39537704916"/>
    <n v="2295760.7445245902"/>
    <n v="688728.22335737699"/>
  </r>
  <r>
    <s v="O.NG.PTW.IFU.FAC.724FC"/>
    <s v="PTW CORR. MTC - INFRASTRUCTURE"/>
    <s v="O.NG.PTW.FAC.724FC"/>
    <s v="FORCADOS TERMINAL (PTW) CORRECTIVE MAINTENANCE (TERMINAL OPERATIONS &amp; MAINTENANCE  )"/>
    <s v="IRETI OMOTOSO"/>
    <s v="PRODUCTION"/>
    <n v="412004"/>
    <n v="4120"/>
    <s v="OF-MTCE"/>
    <s v="BASE JV"/>
    <s v="PRODUCTION"/>
    <s v="PRODUCTION"/>
    <x v="6"/>
    <s v="Forcados Terminal Installation Manager"/>
    <s v="MBANEFO, DUBEM"/>
    <s v="FRANCIS.AWENODE@SHELL.COM"/>
    <x v="0"/>
    <s v="OPEX"/>
    <s v="NON SAL"/>
    <s v="N/A"/>
    <s v="N/A"/>
    <s v="C_OPSE_OIL_Z11"/>
    <s v="P233 Facilities Maintenance"/>
    <s v="S7200 Services"/>
    <s v="A2140 Facilities Maintenance"/>
    <n v="138799.10999999996"/>
    <n v="34039.659999999989"/>
    <n v="5409600"/>
    <n v="16618.8"/>
    <n v="34355.193442622949"/>
    <n v="5409600"/>
    <n v="16618.8"/>
    <n v="34355.193442622949"/>
    <n v="0"/>
    <n v="0"/>
    <n v="5409600"/>
    <n v="16618.8"/>
    <n v="34355.193442622949"/>
    <n v="5409600"/>
    <n v="16618.8"/>
    <n v="34355.193442622949"/>
    <s v="SODIUM HYPOCHLORITE SOLUTION(SALT SOLUTION) -water treatment pla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862.9327868852456"/>
    <n v="2862.9327868852456"/>
    <n v="2862.9327868852456"/>
    <n v="2862.9327868852456"/>
    <n v="2862.9327868852456"/>
    <n v="2862.9327868852456"/>
    <n v="2862.9327868852456"/>
    <n v="2862.9327868852456"/>
    <n v="2862.9327868852456"/>
    <n v="2862.9327868852456"/>
    <n v="2862.9327868852456"/>
    <n v="2862.9327868852456"/>
    <n v="34355.193442622949"/>
    <n v="10306.558032786885"/>
  </r>
  <r>
    <s v="O.NG.PTW.IFU.FAC.724FP"/>
    <s v="PTW PREV. MTC - INFRASTRUCTURE"/>
    <s v="O.NG.PTW.FAC.727FP"/>
    <s v="FORCADOS TERMINAL (PTW) PREVENTIVE MAINTENANCE (OFFICE AND BUILDING MAINTENANCE)"/>
    <s v="IRETI OMOTOSO"/>
    <s v="PRODUCTION"/>
    <n v="412006"/>
    <n v="4120"/>
    <s v="OF-MTCE"/>
    <s v="BASE JV"/>
    <s v="PRODUCTION"/>
    <s v="PRODUCTION"/>
    <x v="6"/>
    <s v="Forcados Terminal Installation Manager"/>
    <s v="MBANEFO, DUBEM"/>
    <s v="FRANCIS.AWENODE@SHELL.COM"/>
    <x v="0"/>
    <s v="OPEX"/>
    <s v="NON SAL"/>
    <s v="N/A"/>
    <s v="N/A"/>
    <s v="C_OPSE_OIL_Z11"/>
    <s v="P233 Facilities Maintenance"/>
    <s v="S7200 Services"/>
    <s v="A2140 Facilities Maintenance"/>
    <n v="241887.15999999995"/>
    <n v="412080.04"/>
    <n v="59424930.69884"/>
    <n v="212658.09999999998"/>
    <n v="407493.93835685239"/>
    <n v="59424930.69884"/>
    <n v="212658.09999999998"/>
    <n v="407493.93835685239"/>
    <n v="0"/>
    <n v="0"/>
    <n v="59424930.69884"/>
    <n v="212658.1"/>
    <n v="407493.93835685251"/>
    <n v="59424930.69884"/>
    <n v="212658.1"/>
    <n v="407493.93835685245"/>
    <s v="Water treatment consumabl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3957.828196404364"/>
    <n v="33957.828196404364"/>
    <n v="33957.828196404364"/>
    <n v="33957.828196404364"/>
    <n v="33957.828196404364"/>
    <n v="33957.828196404364"/>
    <n v="33957.828196404364"/>
    <n v="33957.828196404364"/>
    <n v="33957.828196404364"/>
    <n v="33957.828196404364"/>
    <n v="33957.828196404364"/>
    <n v="33957.828196404364"/>
    <n v="407493.93835685245"/>
    <n v="122248.18150705571"/>
  </r>
  <r>
    <s v="O.NG.PTW.LDL.FAC.71300"/>
    <s v="PTW OPERATIONS - LOADING PLATFORM"/>
    <s v="O.NG.PTW.FAC.71300B"/>
    <s v="FORCADOS TERMINAL (PTW) OPERATIONS (LOADING - OPERATIONS &amp; MAINTENANCE )"/>
    <s v="IRETI OMOTOSO"/>
    <s v="PRODUCTION"/>
    <n v="412007"/>
    <n v="4120"/>
    <s v="OF-MTCE"/>
    <s v="BASE JV"/>
    <s v="PRODUCTION"/>
    <s v="PRODUCTION"/>
    <x v="6"/>
    <s v="Forcados Terminal Installation Manager"/>
    <s v="MBANEFO, DUBEM"/>
    <s v="GODFREY.EKEKE@SHELL.COM"/>
    <x v="0"/>
    <s v="OPEX"/>
    <s v="NON SAL"/>
    <s v="N/A"/>
    <s v="N/A"/>
    <s v="C_OPSE_OIL_Z11"/>
    <s v="P231 Production Operations"/>
    <s v="S7200 Services"/>
    <s v="A2110 Production Operations"/>
    <n v="4652724.8699999992"/>
    <n v="5326174.8"/>
    <n v="0"/>
    <n v="2550000"/>
    <n v="2550000"/>
    <n v="0"/>
    <n v="1550000"/>
    <n v="1550000"/>
    <n v="-1000000"/>
    <n v="0"/>
    <n v="0"/>
    <n v="2550000"/>
    <n v="2550000"/>
    <n v="0"/>
    <n v="2550000"/>
    <n v="2550000"/>
    <s v="Demurrage charges based on previous year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212500"/>
    <n v="212500"/>
    <n v="212500"/>
    <n v="212500"/>
    <n v="212500"/>
    <n v="212500"/>
    <n v="212500"/>
    <n v="212500"/>
    <n v="212500"/>
    <n v="212500"/>
    <n v="212500"/>
    <n v="212500"/>
    <n v="2550000"/>
    <n v="765000"/>
  </r>
  <r>
    <s v="O.NG.PTW.PTK.FAC.71300"/>
    <s v="PTW OPERATIONS - PROCESS TREATMENT"/>
    <s v="O.NG.PTW.PTK.FAC.71301"/>
    <s v="FORCADOS TERMINAL (PTW) OPERATIONS (STORAGE (TERMINAL &amp; OFFSHORE) - OPERATIONS/MAINTENANCE)"/>
    <s v="IRETI OMOTOSO"/>
    <s v="PRODUCTION"/>
    <n v="412006"/>
    <n v="4120"/>
    <s v="OF-MTCE"/>
    <s v="BASE JV"/>
    <s v="PRODUCTION"/>
    <s v="PRODUCTION"/>
    <x v="6"/>
    <s v="Forcados Terminal Installation Manager"/>
    <s v="MBANEFO, DUBEM"/>
    <s v="CHIBUIKE.ATU@SHELL.COM"/>
    <x v="0"/>
    <s v="OPEX"/>
    <s v="NON SAL"/>
    <s v="N/A"/>
    <s v="N/A"/>
    <s v="C_OPSE_OIL_Z11"/>
    <s v="P231 Production Operations"/>
    <s v="S7200 Services"/>
    <s v="A2110 Production Operations"/>
    <n v="52727.56"/>
    <n v="78677.429999999978"/>
    <n v="57540000"/>
    <n v="753228.75542575005"/>
    <n v="941884.49313066807"/>
    <n v="50540000"/>
    <n v="753228.75542575005"/>
    <n v="918933.67345853697"/>
    <n v="-22950.819672131096"/>
    <n v="0"/>
    <n v="57540000"/>
    <n v="753228.75542575005"/>
    <n v="941884.49313066807"/>
    <n v="57540000"/>
    <n v="753228.75542575005"/>
    <n v="941884.49313066807"/>
    <s v="Gas Plant Operations and other Adhoc activit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8490.374427555667"/>
    <n v="78490.374427555667"/>
    <n v="78490.374427555667"/>
    <n v="78490.374427555667"/>
    <n v="78490.374427555667"/>
    <n v="78490.374427555667"/>
    <n v="78490.374427555667"/>
    <n v="78490.374427555667"/>
    <n v="78490.374427555667"/>
    <n v="78490.374427555667"/>
    <n v="78490.374427555667"/>
    <n v="78490.374427555667"/>
    <n v="941884.49313066818"/>
    <n v="282565.34793920041"/>
  </r>
  <r>
    <s v="O.NG.PTW.SBY.FAC.71300"/>
    <s v="PTW OPERATIONS - SINGLE MOORING         "/>
    <s v="NEW_ MTC Dredging of Terminal Vessel Slot"/>
    <s v="MTC DREDGING OF TERMINAL VESSEL SLOT"/>
    <s v="IRETI OMOTOSO"/>
    <s v="PRODUCTION"/>
    <n v="412005"/>
    <n v="4120"/>
    <s v="OF-CIVIL"/>
    <s v="BASE JV"/>
    <s v="PRODUCTION"/>
    <s v="PRODUCTION"/>
    <x v="6"/>
    <s v="Forcados Terminal Installation Manager"/>
    <s v="MBANEFO, DUBEM"/>
    <s v="OBIORA.OKORO@SHELL.COM"/>
    <x v="0"/>
    <s v="OPEX"/>
    <s v="NON SAL"/>
    <s v="N/A"/>
    <s v="N/A"/>
    <s v="N/A"/>
    <s v="P231 Production Operations"/>
    <s v="S7200 Services"/>
    <s v="A2140 Facilities Maintenance"/>
    <n v="0"/>
    <n v="7251.34"/>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TW.SBY.FAC.724FC"/>
    <s v="PTW CORR. MTC - SINGLE MOOR"/>
    <s v="O.NG.PTW.FAC.728FC"/>
    <s v="FORCADOS TERMINAL (PTW) CORRECTIVE MAINTENANCE (FUEL &amp; DIESEL)"/>
    <s v="IRETI OMOTOSO"/>
    <s v="PRODUCTION"/>
    <n v="412006"/>
    <n v="4120"/>
    <s v="OF-MTCE"/>
    <s v="BASE JV"/>
    <s v="PRODUCTION"/>
    <s v="PRODUCTION"/>
    <x v="6"/>
    <s v="Forcados Terminal Installation Manager"/>
    <s v="MBANEFO, DUBEM"/>
    <s v="DANIEL.OKOYE@SHELL.COM"/>
    <x v="0"/>
    <s v="OPEX"/>
    <s v="NON SAL"/>
    <s v="N/A"/>
    <s v="N/A"/>
    <s v="C_OPSE_OIL_Z11"/>
    <s v="P233 Facilities Maintenance"/>
    <s v="S7200 Services"/>
    <s v="A2140 Facilities Maintenance"/>
    <n v="1465812.0499999996"/>
    <n v="580484.56000000006"/>
    <n v="1071000.0000000019"/>
    <n v="1777000"/>
    <n v="1780511.475409836"/>
    <n v="1071000.0000000019"/>
    <n v="1500000"/>
    <n v="1503511.475409836"/>
    <n v="-277000"/>
    <n v="0"/>
    <n v="1071000.0000000019"/>
    <n v="1777000"/>
    <n v="1780511.475409836"/>
    <n v="1071000.0000000019"/>
    <n v="1777000"/>
    <n v="1780511.475409836"/>
    <s v="PROVISION OF DIVING SUPPORT VESSEL. Based on proposed rate in the 5 year offshore Diving contrac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48375.95628415298"/>
    <n v="148375.95628415298"/>
    <n v="148375.95628415298"/>
    <n v="148375.95628415298"/>
    <n v="148375.95628415298"/>
    <n v="148375.95628415298"/>
    <n v="148375.95628415298"/>
    <n v="148375.95628415298"/>
    <n v="148375.95628415298"/>
    <n v="148375.95628415298"/>
    <n v="148375.95628415298"/>
    <n v="148375.95628415298"/>
    <n v="1780511.4754098363"/>
    <n v="534153.44262295077"/>
  </r>
  <r>
    <s v="O.NG.PTW.SBY.FAC.724FP"/>
    <s v="PTW PREV. MTC - SINGLE MOOR"/>
    <s v="O.NG.PTW.FAC.729FP"/>
    <s v="FORCADOS TERMINAL (PTW) PREVENTIVE MAINTENANCE (LABOUR CONTRACTOR)"/>
    <s v="IRETI OMOTOSO"/>
    <s v="PRODUCTION"/>
    <n v="412006"/>
    <n v="4120"/>
    <s v="OF-MTCE"/>
    <s v="BASE JV"/>
    <s v="PRODUCTION"/>
    <s v="PRODUCTION"/>
    <x v="6"/>
    <s v="Forcados Terminal Installation Manager"/>
    <s v="MBANEFO, DUBEM"/>
    <s v="DANIEL.OKOYE@SHELL.COM"/>
    <x v="0"/>
    <s v="OPEX"/>
    <s v="NON SAL"/>
    <s v="N/A"/>
    <s v="N/A"/>
    <s v="C_OPSE_OIL_Z11"/>
    <s v="P233 Facilities Maintenance"/>
    <s v="S7200 Services"/>
    <s v="A2140 Facilities Maintenance"/>
    <n v="3212399.7200000007"/>
    <n v="5186361.8699999992"/>
    <n v="142126299.60077491"/>
    <n v="5576196.4399999995"/>
    <n v="6042184.3075435236"/>
    <n v="142126299.60077491"/>
    <n v="5076196.4400000004"/>
    <n v="5542184.3075435245"/>
    <n v="-499999.99999999907"/>
    <n v="0"/>
    <n v="142126299.60077491"/>
    <n v="5576196.4399999995"/>
    <n v="6042184.3075435245"/>
    <n v="142126299.60077491"/>
    <n v="5576196.4399999995"/>
    <n v="6042184.3075435236"/>
    <s v="PROVISION OF DSV Based on proposed rate in the 5 year offshore Diving contrac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503515.3589619603"/>
    <n v="503515.3589619603"/>
    <n v="503515.3589619603"/>
    <n v="503515.3589619603"/>
    <n v="503515.3589619603"/>
    <n v="503515.3589619603"/>
    <n v="503515.3589619603"/>
    <n v="503515.3589619603"/>
    <n v="503515.3589619603"/>
    <n v="503515.3589619603"/>
    <n v="503515.3589619603"/>
    <n v="503515.3589619603"/>
    <n v="6042184.3075435236"/>
    <n v="1812655.2922630571"/>
  </r>
  <r>
    <s v="O.NG.PTW.TFT.FAC.71300"/>
    <s v="PTW OPERATIONS - TANK FARM"/>
    <s v="O.NG.PTW.FAC.71300A"/>
    <s v="FORCADOS TERMINAL (PTW) OPERATIONS (STORAGE (TERMINAL &amp; OFFSHORE) - OPERATIONS/MAINTENANCE)"/>
    <s v="IRETI OMOTOSO"/>
    <s v="PRODUCTION"/>
    <n v="412006"/>
    <n v="4120"/>
    <s v="OF-MTCE"/>
    <s v="BASE JV"/>
    <s v="PRODUCTION"/>
    <s v="PRODUCTION"/>
    <x v="6"/>
    <s v="Forcados Terminal Installation Manager"/>
    <s v="MBANEFO, DUBEM"/>
    <s v="CHIBUIKE.ATU@SHELL.COM"/>
    <x v="0"/>
    <s v="OPEX"/>
    <s v="NON SAL"/>
    <s v="N/A"/>
    <s v="N/A"/>
    <s v="C_OPSE_OIL_Z11"/>
    <s v="P231 Production Operations"/>
    <s v="S7200 Services"/>
    <s v="A2110 Production Operations"/>
    <n v="965014.49000000022"/>
    <n v="694701.43000000017"/>
    <n v="92132832"/>
    <n v="201520.24"/>
    <n v="503595.09901639342"/>
    <n v="92132832"/>
    <n v="201520.24"/>
    <n v="503595.09901639342"/>
    <n v="0"/>
    <n v="0"/>
    <n v="92132832"/>
    <n v="201520.23999999996"/>
    <n v="503595.09901639342"/>
    <n v="92132832"/>
    <n v="201520.23999999996"/>
    <n v="503595.09901639342"/>
    <s v=" PRODUCTION OPERATIONS SUPPORT SERVICES. PERIODIC FLUSHING OF DEAD LEGS AT EMULSION TREATMENT AND KTI HEATERS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41966.258251366118"/>
    <n v="41966.258251366118"/>
    <n v="41966.258251366118"/>
    <n v="41966.258251366118"/>
    <n v="41966.258251366118"/>
    <n v="41966.258251366118"/>
    <n v="41966.258251366118"/>
    <n v="41966.258251366118"/>
    <n v="41966.258251366118"/>
    <n v="41966.258251366118"/>
    <n v="41966.258251366118"/>
    <n v="41966.258251366118"/>
    <n v="503595.0990163933"/>
    <n v="151078.52970491801"/>
  </r>
  <r>
    <s v="O.NG.PBW.OTC.FAC.71300_1"/>
    <s v="O.NG.PBW.ECC.FAC.71300(NEW)"/>
    <s v="O.NG.PBW.OTC.FAC.71300(New)"/>
    <s v="O.NG.PBW.ECC.FAC.71300(NEW)"/>
    <s v="IRETI OMOTOSO"/>
    <s v="PRODUCTION"/>
    <n v="413001"/>
    <n v="4130"/>
    <s v="OF-MTCE"/>
    <s v="BASE JV"/>
    <s v="PRODUCTION"/>
    <s v="PRODUCTION"/>
    <x v="6"/>
    <s v="Asset Management Integration Lead"/>
    <s v="COOKEY, GABRIEL"/>
    <s v="RICHARD.ITENE@SHELL.COM"/>
    <x v="0"/>
    <s v="OPEX"/>
    <s v="NON SAL"/>
    <s v="N/A"/>
    <s v="N/A"/>
    <s v="C_OPSE_OIL_Z11"/>
    <s v="P233 Facilities Maintenance"/>
    <s v="S7200 Services"/>
    <s v="A2140 Facilities Maintenance"/>
    <n v="0"/>
    <n v="0"/>
    <n v="18900135.399999999"/>
    <n v="321416.94626086956"/>
    <n v="383384.60331004986"/>
    <n v="18900135.399999999"/>
    <n v="321416.94626086956"/>
    <n v="383384.60331004986"/>
    <n v="0"/>
    <m/>
    <n v="18900135.399999999"/>
    <n v="321416.94626086956"/>
    <n v="383384.60331004992"/>
    <n v="19399736.65089412"/>
    <n v="300632.51514274924"/>
    <n v="364238.20908010699"/>
    <s v="Metering Support Enginner for Otumara Operation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31948.716942504154"/>
    <n v="31948.716942504154"/>
    <n v="31948.716942504154"/>
    <n v="31948.716942504154"/>
    <n v="31948.716942504154"/>
    <n v="31948.716942504154"/>
    <n v="31948.716942504154"/>
    <n v="31948.716942504154"/>
    <n v="31948.716942504154"/>
    <n v="31948.716942504154"/>
    <n v="31948.716942504154"/>
    <n v="31948.716942504154"/>
    <n v="383384.60331004992"/>
    <n v="115015.38099301496"/>
  </r>
  <r>
    <s v="P.NG.LOG.OR.07.003"/>
    <s v="DRY DOCKING OF HEAVY CRAFTS - WEST"/>
    <s v="P.NG.LOG.OR.07.003"/>
    <s v="DRY DOCKING OF HEAVY CRAFTS - WEST"/>
    <s v="IRETI OMOTOSO"/>
    <s v="PRODUCTION"/>
    <n v="415003"/>
    <n v="4150"/>
    <s v="PMM"/>
    <s v="BASE JV"/>
    <s v="PRODUCTION"/>
    <s v="PRODUCTION"/>
    <x v="3"/>
    <s v="Logistics Manager"/>
    <s v="OKEKE, JULIUS"/>
    <s v="MICHAEL.SOLUADE@SHELL.COM"/>
    <x v="0"/>
    <s v="OPEX"/>
    <s v="NON SAL"/>
    <s v="N/A"/>
    <s v="N/A"/>
    <s v="C_OPSE_OIL_Z11"/>
    <s v="P231 Production Operations"/>
    <s v="S7200 Services"/>
    <s v="A2340 Overhead"/>
    <n v="1661109.52"/>
    <n v="632781.87"/>
    <n v="26198718.029999986"/>
    <n v="1014677.48"/>
    <n v="1100574.9161639344"/>
    <n v="26198718.029999983"/>
    <n v="854677.48"/>
    <n v="940574.91616393439"/>
    <n v="-160000"/>
    <s v="Cost optimization expected to be achieved on award of contract"/>
    <n v="26198718.029999983"/>
    <n v="1014677.4799999999"/>
    <n v="1100574.9161639342"/>
    <n v="26198718.029999983"/>
    <n v="1014677.4799999999"/>
    <n v="1100574.9161639342"/>
    <s v="Drydocking of Fuel Barges (Enaso Island)"/>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91714.576346994523"/>
    <n v="91714.576346994523"/>
    <n v="91714.576346994523"/>
    <n v="91714.576346994523"/>
    <n v="91714.576346994523"/>
    <n v="91714.576346994523"/>
    <n v="91714.576346994523"/>
    <n v="91714.576346994523"/>
    <n v="91714.576346994523"/>
    <n v="91714.576346994523"/>
    <n v="91714.576346994523"/>
    <n v="91714.576346994523"/>
    <n v="1100574.9161639342"/>
    <n v="330172.47484918032"/>
  </r>
  <r>
    <s v="P.NG.LOG.OR.13.001"/>
    <s v="ENEKA DUMPSITE UPGRADE"/>
    <s v="P.NG.LOG.OR.13.001.1230 _INCR"/>
    <s v="UPGRADE OF THE ENEKA DUMPSITE"/>
    <s v="IRETI OMOTOSO"/>
    <s v="PRODUCTION"/>
    <n v="13403"/>
    <n v="134"/>
    <s v="HSE"/>
    <s v="BASE JV"/>
    <s v="PRODUCTION"/>
    <s v="PRODUCTION"/>
    <x v="3"/>
    <s v="Logistics Manager"/>
    <s v="OKEKE, JULIUS"/>
    <s v="GBOLAHAN.AWOTOREBO@SHELL.COM"/>
    <x v="0"/>
    <s v="CAPEX"/>
    <s v="NON SAL"/>
    <s v="N/A"/>
    <s v="N/A"/>
    <s v="C_OPSE_OIL_Z11"/>
    <s v="P236.02 HSE"/>
    <s v="S7200 Services"/>
    <s v="A2110 Production Operations"/>
    <n v="769784.68"/>
    <n v="345207.09"/>
    <n v="0"/>
    <n v="0"/>
    <n v="0"/>
    <n v="0"/>
    <n v="0"/>
    <n v="0"/>
    <n v="0"/>
    <n v="0"/>
    <n v="124211291.86206897"/>
    <n v="1794730"/>
    <n v="2201980.1372526856"/>
    <n v="124212000.00000003"/>
    <n v="1794799.9999999998"/>
    <n v="2202052.4590163934"/>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LOG.OR.13.001.1230"/>
    <s v="UPGRADE OF THE ENEKA DUMPSITE"/>
    <s v="P.NG.LOG.OR.13.001.1230 _INCR"/>
    <s v="UPGRADE OF THE ENEKA DUMPSITE"/>
    <s v="IRETI OMOTOSO"/>
    <s v="PRODUCTION"/>
    <n v="13403"/>
    <n v="134"/>
    <s v="HSE"/>
    <s v="BASE JV"/>
    <s v="PRODUCTION"/>
    <s v="PRODUCTION"/>
    <x v="3"/>
    <s v="Logistics Manager"/>
    <s v="OKEKE, JULIUS"/>
    <s v="GBOLAHAN.AWOTOREBO@SHELL.COM"/>
    <x v="0"/>
    <s v="CAPEX"/>
    <s v="NON SAL"/>
    <s v="N/A"/>
    <s v="N/A"/>
    <s v="C_OPSE_OIL_Z11"/>
    <s v="P236.02 HSE"/>
    <s v="S7200 Services"/>
    <s v="A2110 Production Operations"/>
    <n v="0"/>
    <n v="0"/>
    <n v="124211645.93103449"/>
    <n v="1794730"/>
    <n v="2201981.2981345393"/>
    <n v="124211645.93103449"/>
    <n v="1592079"/>
    <n v="1999330.2981345393"/>
    <n v="-202651"/>
    <s v="Short dry weather window will  impair performance."/>
    <n v="0"/>
    <n v="0"/>
    <n v="0"/>
    <n v="0"/>
    <n v="0"/>
    <n v="0"/>
    <s v="Construction &amp; commissioning of cell 2/3"/>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3498.4415112116"/>
    <n v="183498.4415112116"/>
    <n v="183498.4415112116"/>
    <n v="183498.4415112116"/>
    <n v="183498.4415112116"/>
    <n v="183498.4415112116"/>
    <n v="183498.4415112116"/>
    <n v="183498.4415112116"/>
    <n v="183498.4415112116"/>
    <n v="183498.4415112116"/>
    <n v="183498.4415112116"/>
    <n v="183498.4415112116"/>
    <n v="2201981.2981345397"/>
    <n v="660594.38944036176"/>
  </r>
  <r>
    <s v="P.NG.LOG.OR.13.002"/>
    <s v="DISPOSAL OF ASBESTOS"/>
    <s v="P.NG.LOG.OR.13.002.1230"/>
    <s v="DISPOSAL OF ASBESTOS"/>
    <s v="IRETI OMOTOSO"/>
    <s v="PRODUCTION"/>
    <n v="415006"/>
    <n v="4150"/>
    <s v="HSE"/>
    <s v="BASE JV"/>
    <s v="PRODUCTION"/>
    <s v="PRODUCTION"/>
    <x v="3"/>
    <s v="Logistics Manager"/>
    <s v="OKEKE, JULIUS"/>
    <s v="GBOLAHAN.AWOTOREBO@SHELL.COM"/>
    <x v="0"/>
    <s v="OPEX"/>
    <s v="NON SAL"/>
    <s v="N/A"/>
    <s v="N/A"/>
    <s v="C_OPSE_OIL_Z11"/>
    <s v="P236.02 HSE"/>
    <s v="S7200 Services"/>
    <s v="A2340 Overhead"/>
    <n v="952132.00999999989"/>
    <n v="427292.92000000004"/>
    <n v="0"/>
    <n v="0"/>
    <n v="0"/>
    <n v="0"/>
    <n v="0"/>
    <n v="0"/>
    <n v="0"/>
    <n v="0"/>
    <n v="237025007.58620685"/>
    <n v="762015"/>
    <n v="1539146.1724137929"/>
    <n v="237025007.58620685"/>
    <n v="762015"/>
    <n v="1539146.1724137929"/>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LOG.OR.13.002.1230"/>
    <s v="DISPOSAL OF ASBESTOS"/>
    <s v="P.NG.LOG.OR.13.002.1230"/>
    <s v="DISPOSAL OF ASBESTOS"/>
    <s v="IRETI OMOTOSO"/>
    <s v="PRODUCTION"/>
    <n v="415006"/>
    <n v="4150"/>
    <s v="HSE"/>
    <s v="BASE JV"/>
    <s v="PRODUCTION"/>
    <s v="PRODUCTION"/>
    <x v="3"/>
    <s v="Logistics Manager"/>
    <s v="OKEKE, JULIUS"/>
    <s v="GBOLAHAN.AWOTOREBO@SHELL.COM"/>
    <x v="0"/>
    <s v="OPEX"/>
    <s v="NON SAL"/>
    <s v="N/A"/>
    <s v="N/A"/>
    <s v="C_OPSE_OIL_Z11"/>
    <s v="P236.02 HSE"/>
    <s v="S7200 Services"/>
    <s v="A2340 Overhead"/>
    <n v="0"/>
    <n v="0"/>
    <n v="237025007.58620685"/>
    <n v="762015"/>
    <n v="1539146.1724137929"/>
    <n v="237025007.58620685"/>
    <n v="762015"/>
    <n v="1539146.1724137929"/>
    <n v="0"/>
    <n v="0"/>
    <n v="0"/>
    <n v="0"/>
    <n v="0"/>
    <n v="0"/>
    <n v="0"/>
    <n v="0"/>
    <s v="QA/QC Support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28262.18103448274"/>
    <n v="128262.18103448274"/>
    <n v="128262.18103448274"/>
    <n v="128262.18103448274"/>
    <n v="128262.18103448274"/>
    <n v="128262.18103448274"/>
    <n v="128262.18103448274"/>
    <n v="128262.18103448274"/>
    <n v="128262.18103448274"/>
    <n v="128262.18103448274"/>
    <n v="128262.18103448274"/>
    <n v="128262.18103448274"/>
    <n v="1539146.1724137932"/>
    <n v="461743.85172413784"/>
  </r>
  <r>
    <s v="P.NG.LOG.OR.13.003"/>
    <s v="WASTE MANAGEMENT FACILITIES - EAST"/>
    <s v="P.NG.LOG.OR.13.003.1230"/>
    <s v="WASTE MANAGEMENT FACILITIES - EAST"/>
    <s v="IRETI OMOTOSO"/>
    <s v="PRODUCTION"/>
    <n v="415006"/>
    <n v="4150"/>
    <s v="HSE"/>
    <s v="BASE JV"/>
    <s v="PRODUCTION"/>
    <s v="PRODUCTION"/>
    <x v="3"/>
    <s v="Logistics Manager"/>
    <s v="OKEKE, JULIUS"/>
    <s v="GBOLAHAN.AWOTOREBO@SHELL.COM"/>
    <x v="0"/>
    <s v="OPEX"/>
    <s v="NON SAL"/>
    <s v="N/A"/>
    <s v="N/A"/>
    <s v="C_OPSE_OIL_Z11"/>
    <s v="P236.02 HSE"/>
    <s v="S7200 Services"/>
    <s v="A2340 Overhead"/>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LOG.OR.13.003.1230"/>
    <s v="WASTE MANAGEMENT FACILITIES - EAST"/>
    <s v="P.NG.LOG.OR.13.003.1230"/>
    <s v="WASTE MANAGEMENT FACILITIES - EAST"/>
    <s v="IRETI OMOTOSO"/>
    <s v="PRODUCTION"/>
    <n v="415006"/>
    <n v="4150"/>
    <s v="HSE"/>
    <s v="BASE JV"/>
    <s v="PRODUCTION"/>
    <s v="PRODUCTION"/>
    <x v="3"/>
    <s v="Logistics Manager"/>
    <s v="OKEKE, JULIUS"/>
    <s v="GBOLAHAN.AWOTOREBO@SHELL.COM"/>
    <x v="0"/>
    <s v="OPEX"/>
    <s v="NON SAL"/>
    <s v="N/A"/>
    <s v="N/A"/>
    <s v="N/A"/>
    <s v="P236.02 HSE"/>
    <s v="S7200 Services"/>
    <s v="A2340 Overhead"/>
    <n v="8831.44"/>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TC.FAC.724FC"/>
    <s v="O.NG.PBW.OTC.FAC.724FC(NEW)"/>
    <s v="O.NG.PBW.FAC.724OTFC"/>
    <s v="PBW OTUMARA F/S FACIL CORR. MTC (PRODUCTION MAINTENANCE – OIL (ONSHORE))"/>
    <s v="IRETI OMOTOSO"/>
    <s v="PRODUCTION"/>
    <n v="413001"/>
    <n v="4130"/>
    <s v="OF-MTCE"/>
    <s v="BASE JV"/>
    <s v="PRODUCTION"/>
    <s v="PRODUCTION"/>
    <x v="6"/>
    <s v="Asset Management Integration Lead"/>
    <s v="COOKEY, GABRIEL"/>
    <s v="RACHEAL.ORUEKPETI@SHELL.COM"/>
    <x v="0"/>
    <s v="OPEX"/>
    <s v="NON SAL"/>
    <s v="N/A"/>
    <s v="N/A"/>
    <s v="C_OPSE_OIL_Z11"/>
    <s v="P233 Facilities Maintenance"/>
    <s v="S7200 Services"/>
    <s v="A2140 Facilities Maintenance"/>
    <n v="0"/>
    <n v="0"/>
    <n v="0"/>
    <n v="0"/>
    <n v="0"/>
    <n v="0"/>
    <n v="0"/>
    <n v="0"/>
    <n v="0"/>
    <m/>
    <n v="25275706.49796075"/>
    <n v="92248.521354263998"/>
    <n v="175119.69020003692"/>
    <n v="26202846.663073484"/>
    <n v="85269.129864828603"/>
    <n v="171180.10253064329"/>
    <s v="REQUIRE EIS MODULE(1 NO.), ACTUATOR (1 NO.), OVERSPEED MODULE (1 NO.), IGNITION TRANSORMERS(3 NO.S) AND ENGINE MOTOR STARTERS (2NOS.) FOR GAS GENERATOR SET B (A8482B) WHICH IS DOWN .ANNUAL MAINTENANCE BUDGET FOR PUMP SERVICING, PUMP REPAIRS ,  .ANNUAL MAINTENANCE BUDGET FOR MECHANICAL ENGINE SERVICING -  MINOR REPAIRS ON THE ENGINES AND GEN..ANNUAL MAINTENANCE BUDGET FOR ELECTRICAL SERVICING - REPAIR OF AVRS, EIS, EARTHING SYSTEM,LV SWITCH BOARDS. CLOSE OUT OF EARTHING AUDIT ACTIONS, LIGHTING IMPROVEMENT SYSTEMS, ELECTRICAL SPARESSPARES FOR PUMP REPAIRS.SPARES FOR CORRECTIVE MAINTENANCE ACTIVITIES ON ALL ROTATING AND STATIC EQUIPMENT.SPARES FOR AIR &amp; GAS COMPRESSOR REPAIRS.PROVISION FOR INSTRUMENT SUPPORT SERVICES FOR OTUMARA USING MAPO CONTRACT  @N4,326,254.PROVISION FOR 2 MECHANICAL SUPPORT SERVICES FOR OTUMARA USING MAPO CONTRACT  @N4,326,254 PER PERSON.CORRECTIVE MAINTENANCE ACTIVITIES ON VALVES, AND SAFETY RELIEF VALVES IN THE STATION.CORRECTIVE MAINTENANCE ACTIVITIES ON LV,HV &amp; EARTHING SYSTEMS / CATHODIC TRANSFORMER.CORRECTIVE MAINTENANCE ACTIVITIES ON GENERATORS IN THE STATION.CORRECTIVE MAINTENANCE ACTIVITIES ON FIELD INSTRUMENTS, USM,  INPLOT-PIPING.CORRECTIVE MAINTENANCE ACTIVITIES ON ELECTRIC MOTORS, LV &amp; HV SWITCHBOARDS AND GENERAL LIGHTING SYSTEMS.CORRECTIVE MAINTENANCE ACTIVITIES ON ALL MOBILE CRANES IN THE STATION"/>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TC.FAC.724FC_1"/>
    <s v="O.NG.PBW.OTC.FAC.724FC(NEW)"/>
    <s v="O.NG.PBW.OTC.FAC.724FC(NEW)"/>
    <s v="O.NG.PBW.OTC.FAC.724FC(NEW)"/>
    <s v="IRETI OMOTOSO"/>
    <s v="PRODUCTION"/>
    <n v="413001"/>
    <n v="4130"/>
    <s v="OF-MTCE"/>
    <s v="BASE JV"/>
    <s v="PRODUCTION"/>
    <s v="PRODUCTION"/>
    <x v="6"/>
    <s v="Asset Management Integration Lead"/>
    <s v="COOKEY, GABRIEL"/>
    <s v="RICHARD.ITENE@SHELL.COM"/>
    <x v="0"/>
    <s v="OPEX"/>
    <s v="NON SAL"/>
    <s v="N/A"/>
    <s v="N/A"/>
    <s v="C_OPSE_OIL_Z11"/>
    <s v="P233 Facilities Maintenance"/>
    <s v="S7200 Services"/>
    <s v="A2140 Facilities Maintenance"/>
    <n v="0"/>
    <n v="0"/>
    <n v="185907.3325477936"/>
    <n v="227230.00362535971"/>
    <n v="227839.53586322133"/>
    <n v="185907.3325477936"/>
    <n v="227230.00362535971"/>
    <n v="227839.53586322133"/>
    <n v="0"/>
    <m/>
    <n v="185907.3325477936"/>
    <n v="227230.00362535971"/>
    <n v="227839.53586322133"/>
    <n v="192726.61393990566"/>
    <n v="210038.10580233947"/>
    <n v="210669.99633984736"/>
    <s v="Require EIS Module(1 no.), Actuator (1 no.), Overspeed module (1 no.), Ignition transormers(3 no.s) and engine motor starters (2nos.) for Gas generator set B (A8482B) which is down "/>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8986.627988601776"/>
    <n v="18986.627988601776"/>
    <n v="18986.627988601776"/>
    <n v="18986.627988601776"/>
    <n v="18986.627988601776"/>
    <n v="18986.627988601776"/>
    <n v="18986.627988601776"/>
    <n v="18986.627988601776"/>
    <n v="18986.627988601776"/>
    <n v="18986.627988601776"/>
    <n v="18986.627988601776"/>
    <n v="18986.627988601776"/>
    <n v="227839.5358632213"/>
    <n v="68351.860758966402"/>
  </r>
  <r>
    <s v="O.NG.PBW.OTC.FAC.724FP"/>
    <s v="O.NG.PBW.OTC.FAC.724FP(NEW)"/>
    <s v="O.NG.PBW.FAC.724OTFP"/>
    <s v="PBW OTUMARA F/S FACIL PREV. MTC (PRODUCTION MAINTENANCE – OIL (ONSHORE))"/>
    <s v="IRETI OMOTOSO"/>
    <s v="PRODUCTION"/>
    <n v="413001"/>
    <n v="4130"/>
    <s v="OF-MTCE"/>
    <s v="BASE JV"/>
    <s v="PRODUCTION"/>
    <s v="PRODUCTION"/>
    <x v="6"/>
    <s v="Asset Management Integration Lead"/>
    <s v="COOKEY, GABRIEL"/>
    <s v="RACHEAL.ORUEKPETI@SHELL.COM"/>
    <x v="0"/>
    <s v="OPEX"/>
    <s v="NON SAL"/>
    <s v="N/A"/>
    <s v="N/A"/>
    <s v="C_OPSE_OIL_Z11"/>
    <s v="P233 Facilities Maintenance"/>
    <s v="S7200 Services"/>
    <s v="A2140 Facilities Maintenance"/>
    <n v="0"/>
    <n v="0"/>
    <n v="0"/>
    <n v="0"/>
    <n v="0"/>
    <n v="0"/>
    <n v="0"/>
    <n v="0"/>
    <n v="0"/>
    <m/>
    <n v="16612460"/>
    <n v="423275.44999999995"/>
    <n v="477742.53196721309"/>
    <n v="17221822.943369012"/>
    <n v="391251.03345600097"/>
    <n v="447716.02671294857"/>
    <s v="STATUTORY INSPECTION OF PRESSURE VESSELS, HEAT EXCHANGERS AND RELIEF VALVES CHANGE-OUT.LIFTING EQUIPMENTS INPECTION(APLIANCES AND ACCESSORIES).INSPECTION OF HEAT EXCHANGERS AT OTUMARA.FLARE SERVICING,CALIBARTION AND PROVING-USM DIAGONISTIC CHECKS .CONDITION MONITORING OF ROTATING EQUIPMENT AND VALVE LEAK TEST  ( 1M VIBRATION SURVEY, 1M OIL SAMPLING, 3M PUMP EFFICIENCY TEST, 6M ENGINE COMPRESION TEST, 6M INFRARED THERMOGRAPH AND 6M ULTRASONIC VALVE LEAK TEST).BULK GAS SERVICING ,CALIBRATION AND PROVING.BASED ON 3 MONTHLY AND 6 MONTHLY INSPECTION - EARTHING AND LIGTHNING INSPECTION.4K INSPECTION OF TURBINES.1Y EARTHING/LIGHTING PM. BASED ON 3 MONTHLY AND 6 MONTHLY INSPECTION - ELECTRICAL PREVENTIVE MTCE/INSPECTION INCLUDES CATHODIC MTCE ACTIVITIES, ALARMS PANEL, LIGHTING ETCWEIGHING SCALE SERVICING/CAL_x000d__x000a_.ULTRASONIC METER SERVICING/CAL. SPECIALIST ENGINEERS_x000d__x000a_.STATUTORY LIFTING EQUIPMENT INSPECTION (1-YRLY)_x000d__x000a_.SPARES (TEMPERATURE TRANSMITTER)_x000d__x000a_.SPARES (SURGE PROTECTOR)_x000d__x000a_.SPARES (RECEIVER BOARD SINGLE)_x000d__x000a_.SPARES (FUSE, CAP)_x000d__x000a_.PROCESS VALVE INTEGRITY INSPECTIONS (6-MONTHLY)_x000d__x000a_.PREVENTIVE MAINTENANCE ACTIVITIES ON COMPRESSOR, PUMPS, GENERATORS, (NGN ELEMENT)_x000d__x000a_.PREVENTIVE MAINTENANCE ACTIVITIES ON COMPRESSOR, PUMPS, GENERATORS, _x000d__x000a_.PD METER SPECIALIST ENGINEERS_x000d__x000a_.PD METER SPARES (G6-S7 INNER MECH)_x000d__x000a_.PD METER PROVING_x000d__x000a_.METER SPARES (PRESSURE TRANSMITTER)_x000d__x000a_.METER SPARES (PRE-AMPLIFIER)_x000d__x000a_.METER SPARES (PD METER STRAINER SCREEN ASSY)_x000d__x000a_.METER SPARES (PCB OR MAIN BOARD)_x000d__x000a_.METER SPARES (GLADE PACKING)_x000d__x000a_.METER SPARES (G6-S7 UPPER BLADE)_x000d__x000a_.METER SPARES (G6-S7 GEAR TRAIN ASSY)_x000d__x000a_.METER SPARES (DUMMY CALIBRATOR)_x000d__x000a_.METER SPARES (1:1 COUNTER)_x000d__x000a_.METER  SPARES (POWER SUPPLY BOARD 220-240 VAC)_x000d__x000a_.METER  SPARES (G6-S7 LOWER BLADE)_x000d__x000a_.INPLOT PIPING SERVICES_x000d__x000a_.HELIPAD INSPECTIONS (3-MONTHLY)_x000d__x000a_.FLARE STACK/BURNER INSPECTION (24-MONTHLY)_x000d__x000a_.DOF SERVICING_x000d__x000a_.BUNDWALL INSPECTIONS (3-MONTHLY)_x000d__x000a_.6 MONTHLY ULTRASONIC METER SERVICING/CAL._x000d__x000a_.6 MONTHLY PD METER SERVICING.30 MONTHLY PV/RV INSPECTION_x000d__x000a_.3 MONTHLY CONDITION MONITORING (VIBRATION ANALYSIS AND OIL SAMPLING)_x000d__x000a_.24 MONTHLY LOGIC PANEL OVERHAUL (INSTRUMENT INTERVENTION AND LOGIC PANEL OVERHAUL)_x000d_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O.NG.PBW.OTC.FAC.724FP_1"/>
    <s v="O.NG.PBW.OTC.FAC.724FP(NEW)"/>
    <s v="O.NG.PBW.OTC.FAC.724FP(NEW)"/>
    <s v="O.NG.PBW.OTC.FAC.724FP(NEW)"/>
    <s v="IRETI OMOTOSO"/>
    <s v="PRODUCTION"/>
    <n v="413001"/>
    <n v="4130"/>
    <s v="OF-MTCE"/>
    <s v="BASE JV"/>
    <s v="PRODUCTION"/>
    <s v="PRODUCTION"/>
    <x v="6"/>
    <s v="Asset Management Integration Lead"/>
    <s v="COOKEY, GABRIEL"/>
    <s v="RICHARD.ITENE@SHELL.COM"/>
    <x v="0"/>
    <s v="OPEX"/>
    <s v="NON SAL"/>
    <s v="N/A"/>
    <s v="N/A"/>
    <s v="C_OPSE_OIL_Z11"/>
    <s v="P233 Facilities Maintenance"/>
    <s v="S7200 Services"/>
    <s v="A2140 Facilities Maintenance"/>
    <n v="0"/>
    <n v="0"/>
    <n v="7292703.4999999991"/>
    <n v="157036.62"/>
    <n v="180947.12327868852"/>
    <n v="7292703.4999999991"/>
    <n v="157036.62"/>
    <n v="180947.12327868852"/>
    <n v="0"/>
    <m/>
    <n v="7292703.5"/>
    <n v="157036.62"/>
    <n v="180947.12327868852"/>
    <n v="7560207.7269403506"/>
    <n v="145155.45341795118"/>
    <n v="169943.0197357884"/>
    <s v="Lifting Equipments inpection(Apliances and Accessori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078.926939890709"/>
    <n v="15078.926939890709"/>
    <n v="15078.926939890709"/>
    <n v="15078.926939890709"/>
    <n v="15078.926939890709"/>
    <n v="15078.926939890709"/>
    <n v="15078.926939890709"/>
    <n v="15078.926939890709"/>
    <n v="15078.926939890709"/>
    <n v="15078.926939890709"/>
    <n v="15078.926939890709"/>
    <n v="15078.926939890709"/>
    <n v="180947.12327868852"/>
    <n v="54284.136983606557"/>
  </r>
  <r>
    <s v="P.NG.PAE.OP.13.001"/>
    <s v="WELLS DEFERMENT REDUCTION"/>
    <s v="P.NG.PAE.OP.13.001"/>
    <s v="UN-PLANNED INTERVENTION"/>
    <s v="IRETI OMOTOSO"/>
    <s v="PRODUCTION"/>
    <n v="411006"/>
    <n v="4110"/>
    <s v="PE"/>
    <s v="BASE JV"/>
    <s v="PRODUCTION"/>
    <s v="PRODUCTION"/>
    <x v="1"/>
    <s v="Asset Management Integration Lead"/>
    <s v="ADEDIRAN, ADEWALE"/>
    <s v="EZIOKWU.ABIAGOM@SHELL.COM"/>
    <x v="0"/>
    <s v="OPEX"/>
    <s v="NON SAL"/>
    <s v="N/A"/>
    <s v="N/A"/>
    <s v="N/A"/>
    <s v="P232 Well Mtce, Testing &amp; Stimulation"/>
    <s v="S7200 Services"/>
    <s v="A2130 Well/Mine Maintenance"/>
    <n v="24.429999999999996"/>
    <n v="216.73"/>
    <n v="0"/>
    <n v="0"/>
    <n v="0"/>
    <m/>
    <m/>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PAO.OP.08.001"/>
    <s v="EA RE-ENTRY"/>
    <s v="P.NG.PAO.OP.08.001"/>
    <s v="EA RE-ENTRY"/>
    <s v="IRETI OMOTOSO"/>
    <s v="PRODUCTION"/>
    <n v="13203"/>
    <n v="132"/>
    <s v="OF-E&amp;M"/>
    <s v="BASE JV"/>
    <s v="PRODUCTION"/>
    <s v="PRODUCTION"/>
    <x v="4"/>
    <s v="Asset Management Integration Lead"/>
    <s v="OLUMIDE, VICTORIA"/>
    <s v="OGBONNA.NWACHI@SHELL.COM"/>
    <x v="0"/>
    <s v="CAPEX"/>
    <s v="NON SAL"/>
    <s v="N/A"/>
    <s v="N/A"/>
    <s v="N/A"/>
    <s v="P244.01 Other Production Expenses"/>
    <s v="S7200 Services"/>
    <s v="A2110 Production Operations"/>
    <n v="0"/>
    <n v="0"/>
    <n v="0"/>
    <n v="0"/>
    <n v="0"/>
    <n v="0"/>
    <n v="0"/>
    <n v="0"/>
    <n v="0"/>
    <n v="0"/>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PBW.OP.06.001"/>
    <s v="PRODUCTIONRE-ENTRY"/>
    <s v="P.NG.PBW.OP.10.003"/>
    <s v="WESTERNEA PRODUCTION RE-ENTRY - OPEX (PLATFORM/ FLOW STATION OPERATIONS &amp; MAINTENANCE)"/>
    <s v="IRETI OMOTOSO"/>
    <s v="PRODUCTION"/>
    <n v="412002"/>
    <n v="4120"/>
    <s v="OF-MTCE"/>
    <s v="BASE JV"/>
    <s v="PRODUCTION"/>
    <s v="PRODUCTION"/>
    <x v="6"/>
    <s v="Asset Management Integration Lead"/>
    <s v="COOKEY, GABRIEL"/>
    <s v="EKIYOKENEGHA.CLARK@SHELL.COM"/>
    <x v="0"/>
    <s v="OPEX"/>
    <s v="NON SAL"/>
    <s v="N/A"/>
    <s v="N/A"/>
    <s v="N/A"/>
    <s v="P244.01 Other Production Expenses"/>
    <s v="S7200 Services"/>
    <s v="A2110 Production Operations"/>
    <n v="7029.17"/>
    <n v="-14765.52"/>
    <n v="0"/>
    <n v="0"/>
    <n v="0"/>
    <n v="0"/>
    <n v="0"/>
    <n v="0"/>
    <n v="0"/>
    <m/>
    <n v="328354849.39699996"/>
    <n v="1634290.6070000001"/>
    <n v="2710863.8837114759"/>
    <n v="328354849.39699996"/>
    <n v="1634290.6070000001"/>
    <n v="2710863.8837114754"/>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PBW.OP.10.001"/>
    <s v="PRODUCTION RE-ENTRY"/>
    <s v="P.NG.PBW.OP.10.003"/>
    <s v="WESTERNEA PRODUCTION RE-ENTRY - OPEX (PLATFORM/ FLOW STATION OPERATIONS &amp; MAINTENANCE)"/>
    <s v="IRETI OMOTOSO"/>
    <s v="PRODUCTION"/>
    <n v="412002"/>
    <n v="4120"/>
    <s v="OF-MTCE"/>
    <s v="BASE JV"/>
    <s v="PRODUCTION"/>
    <s v="PRODUCTION"/>
    <x v="6"/>
    <s v="Asset Management Integration Lead"/>
    <s v="COOKEY, GABRIEL"/>
    <s v="EKIYOKENEGHA.CLARK@SHELL.COM"/>
    <x v="0"/>
    <s v="OPEX"/>
    <s v="NON SAL"/>
    <s v="N/A"/>
    <s v="N/A"/>
    <s v="N/A"/>
    <s v="P244.01 Other Production Expenses"/>
    <s v="S7200 Services"/>
    <s v="A2110 Production Operations"/>
    <n v="0"/>
    <n v="15146.99"/>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PBW.DF.15.069"/>
    <s v="NON OIL AND GAS INSTALLATIONS_x000a_(NOGI) INSPECTION"/>
    <s v="C.NG.PBW.DF.15.069"/>
    <s v="NON OIL AND GAS INSTALLATIONS_x000a_(NOGI) INSPECTION"/>
    <s v="IRETI OMOTOSO"/>
    <s v="PRODUCTION"/>
    <n v="13203"/>
    <n v="132"/>
    <s v="OF-CIVIL"/>
    <s v="BASE JV"/>
    <s v="PRODUCTION"/>
    <s v="PRODUCTION"/>
    <x v="6"/>
    <s v="Asset Management Integration Lead"/>
    <s v="OLALEYE, OLAYEMI"/>
    <s v="AFORD.AFODE@SHELL.COM"/>
    <x v="0"/>
    <s v="OPEX"/>
    <s v="NON WELLS"/>
    <s v="N/A"/>
    <s v="N/A"/>
    <s v="N/A"/>
    <m/>
    <m/>
    <m/>
    <n v="0"/>
    <n v="0"/>
    <n v="145659450.00999999"/>
    <n v="1323400"/>
    <n v="1800971.9672459015"/>
    <n v="118648033.20216"/>
    <n v="1051767.6299999999"/>
    <n v="1440777.5749251146"/>
    <n v="-360194.39232078684"/>
    <s v="Cost optimization"/>
    <n v="145659450.00999999"/>
    <n v="1323400"/>
    <n v="1800971.9672459019"/>
    <n v="151002395.67774609"/>
    <n v="1223273.4444572011"/>
    <n v="1718363.2663514505"/>
    <s v="Opukushi HV switchgear system improvement spares @ $100k_x000a_"/>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0080.99727049179"/>
    <n v="150080.99727049179"/>
    <n v="150080.99727049179"/>
    <n v="150080.99727049179"/>
    <n v="150080.99727049179"/>
    <n v="150080.99727049179"/>
    <n v="150080.99727049179"/>
    <n v="150080.99727049179"/>
    <n v="150080.99727049179"/>
    <n v="150080.99727049179"/>
    <n v="150080.99727049179"/>
    <n v="150080.99727049179"/>
    <n v="1800971.9672459019"/>
    <n v="540291.59017377044"/>
  </r>
  <r>
    <s v="P.NG.PBW.OP.10.002"/>
    <s v="HSE PRODUCTION RE-ENTRY"/>
    <s v="P.NG.PBW.OP.10.003"/>
    <s v="WESTERNEA PRODUCTION RE-ENTRY - OPEX (PLATFORM/ FLOW STATION OPERATIONS &amp; MAINTENANCE)"/>
    <s v="IRETI OMOTOSO"/>
    <s v="PRODUCTION"/>
    <n v="412002"/>
    <n v="4120"/>
    <s v="OF-MTCE"/>
    <s v="BASE JV"/>
    <s v="PRODUCTION"/>
    <s v="PRODUCTION"/>
    <x v="6"/>
    <s v="Asset Management Integration Lead"/>
    <s v="COOKEY, GABRIEL"/>
    <s v="EKIYOKENEGHA.CLARK@SHELL.COM"/>
    <x v="0"/>
    <s v="OPEX"/>
    <s v="NON SAL"/>
    <s v="N/A"/>
    <s v="N/A"/>
    <s v="N/A"/>
    <s v="P244.01 Other Production Expenses"/>
    <s v="S7200 Services"/>
    <s v="A2140 Facilities Maintenance"/>
    <n v="-33.25"/>
    <n v="0"/>
    <n v="148748162.39700001"/>
    <n v="1344115.807"/>
    <n v="1831814.7001049181"/>
    <n v="0"/>
    <n v="0"/>
    <n v="0"/>
    <n v="-1831814.7001049181"/>
    <m/>
    <n v="0"/>
    <n v="0"/>
    <n v="0"/>
    <n v="0"/>
    <n v="0"/>
    <n v="0"/>
    <s v="Wellhead Maintenance Materials Procurement"/>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152651.22500874317"/>
    <n v="152651.22500874317"/>
    <n v="152651.22500874317"/>
    <n v="152651.22500874317"/>
    <n v="152651.22500874317"/>
    <n v="152651.22500874317"/>
    <n v="152651.22500874317"/>
    <n v="152651.22500874317"/>
    <n v="152651.22500874317"/>
    <n v="152651.22500874317"/>
    <n v="152651.22500874317"/>
    <n v="152651.22500874317"/>
    <n v="1831814.7001049176"/>
    <n v="549544.41003147536"/>
  </r>
  <r>
    <s v="P.NG.PBW.OP.10.003"/>
    <s v="HSE PRODUCTION RE-ENTRY"/>
    <s v="P.NG.PBW.OP.10.003"/>
    <s v="WESTERNEA PRODUCTION RE-ENTRY - OPEX (PLATFORM/ FLOW STATION OPERATIONS &amp; MAINTENANCE)"/>
    <s v="IRETI OMOTOSO"/>
    <s v="PRODUCTION"/>
    <n v="412002"/>
    <n v="4120"/>
    <s v="OF-MTCE"/>
    <s v="BASE JV"/>
    <s v="PRODUCTION"/>
    <s v="PRODUCTION"/>
    <x v="6"/>
    <s v="Asset Management Integration Lead"/>
    <s v="COOKEY, GABRIEL"/>
    <s v="EKIYOKENEGHA.CLARK@SHELL.COM"/>
    <x v="0"/>
    <s v="OPEX"/>
    <s v="NON SAL"/>
    <s v="N/A"/>
    <s v="N/A"/>
    <s v="C_OPSE_OIL_Z11"/>
    <s v="P244.01 Other Production Expenses"/>
    <s v="S7200 Services"/>
    <s v="A2110 Production Operations"/>
    <n v="189224.42999999993"/>
    <n v="114850.33"/>
    <n v="179606687"/>
    <n v="290174.8"/>
    <n v="879049.18360655732"/>
    <n v="179606687"/>
    <n v="290174.8"/>
    <n v="879049.18360655732"/>
    <n v="0"/>
    <m/>
    <n v="0"/>
    <n v="0"/>
    <n v="0"/>
    <n v="0"/>
    <n v="0"/>
    <n v="0"/>
    <s v="1 Year Security Support charges"/>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73254.098633879767"/>
    <n v="73254.098633879767"/>
    <n v="73254.098633879767"/>
    <n v="73254.098633879767"/>
    <n v="73254.098633879767"/>
    <n v="73254.098633879767"/>
    <n v="73254.098633879767"/>
    <n v="73254.098633879767"/>
    <n v="73254.098633879767"/>
    <n v="73254.098633879767"/>
    <n v="73254.098633879767"/>
    <n v="73254.098633879767"/>
    <n v="879049.18360655743"/>
    <n v="263714.75508196716"/>
  </r>
  <r>
    <s v="P.NG.PBW.OP.10.004"/>
    <s v="PRODUCTION RE-ENTRY"/>
    <s v="P.NG.PBW.OP.10.003"/>
    <s v="WESTERNEA PRODUCTION RE-ENTRY - OPEX (PLATFORM/ FLOW STATION OPERATIONS &amp; MAINTENANCE)"/>
    <s v="IRETI OMOTOSO"/>
    <s v="PRODUCTION"/>
    <n v="412002"/>
    <n v="4120"/>
    <s v="OF-MTCE"/>
    <s v="BASE JV"/>
    <s v="PRODUCTION"/>
    <s v="PRODUCTION"/>
    <x v="6"/>
    <s v="Asset Management Integration Lead"/>
    <s v="COOKEY, GABRIEL"/>
    <s v="EKIYOKENEGHA.CLARK@SHELL.COM"/>
    <x v="0"/>
    <s v="OPEX"/>
    <s v="NON SAL"/>
    <s v="N/A"/>
    <s v="N/A"/>
    <s v="N/A"/>
    <s v="P244.01 Other Production Expenses"/>
    <s v="S7200 Services"/>
    <s v="A2110 Production Operations"/>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PPE.OP.06.001"/>
    <s v="PIPELINE RE-ENTRY WORKS"/>
    <s v="P.NG.PBW.OP.10.003"/>
    <s v="WESTERNEA PRODUCTION RE-ENTRY - OPEX (PLATFORM/ FLOW STATION OPERATIONS &amp; MAINTENANCE)"/>
    <s v="IRETI OMOTOSO"/>
    <s v="PRODUCTION"/>
    <n v="412002"/>
    <n v="4120"/>
    <s v="OF-MTCE"/>
    <s v="BASE JV"/>
    <s v="PRODUCTION"/>
    <s v="PRODUCTION"/>
    <x v="6"/>
    <s v="Asset Management Integration Lead"/>
    <s v="COOKEY, GABRIEL"/>
    <s v="EKIYOKENEGHA.CLARK@SHELL.COM"/>
    <x v="0"/>
    <s v="OPEX"/>
    <s v="NON SAL"/>
    <s v="N/A"/>
    <s v="N/A"/>
    <s v="N/A"/>
    <s v="P244.01 Other Production Expenses"/>
    <s v="S7200 Services"/>
    <s v="A2110 Production Operations"/>
    <n v="0.02"/>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PCE.DF.14.001"/>
    <s v="AWOBA COMMUNITY ELECTRICAL INTERDEPENDENCY PROJECT"/>
    <s v="P.NG.PCE.DF.14.001"/>
    <s v="AWOBA COMMUNITY ELECTRICAL INTERDEPENDENCY PROJECT"/>
    <s v="IRETI OMOTOSO"/>
    <s v="PRODUCTION"/>
    <n v="413001"/>
    <n v="4130"/>
    <s v="OF-E&amp;M"/>
    <s v="BASE JV"/>
    <s v="PRODUCTION"/>
    <s v="PRODUCTION"/>
    <x v="5"/>
    <s v="Asset Management Integration Lead"/>
    <s v="AZUBUIKE, JOHN"/>
    <s v="APOLLOS.NALE@SHELL.COM"/>
    <x v="0"/>
    <s v="OPEX"/>
    <s v="NON SAL"/>
    <s v="N/A"/>
    <s v="N/A"/>
    <s v="N/A"/>
    <s v="P236.08 Overhead (SCD)"/>
    <s v="S7200 Services"/>
    <s v="A2340 Overhead"/>
    <n v="0"/>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P.NG.SCD.OP.10.002"/>
    <s v="SCD RE-ENTRY ACTIVITIES"/>
    <s v="P.NG.SCD.OP.10.002"/>
    <s v="WESTERNEA PRODUCTION RE-ENTRY - OPEX (CD - ELECTRIFICATION)"/>
    <s v="IRETI OMOTOSO"/>
    <s v="PRODUCTION"/>
    <n v="13203"/>
    <n v="132"/>
    <s v="OF-E&amp;M"/>
    <s v="BASE JV"/>
    <s v="PRODUCTION"/>
    <s v="PRODUCTION"/>
    <x v="6"/>
    <s v="Asset Management Integration Lead"/>
    <s v="COOKEY, GABRIEL"/>
    <s v="EKIYOKENEGHA.CLARK@SHELL.COM"/>
    <x v="0"/>
    <s v="CAPEX"/>
    <s v="NON SAL"/>
    <s v="N/A"/>
    <s v="N/A"/>
    <s v="C_OPSE_OIL_Z11"/>
    <s v="P244.01 Other Production Expenses"/>
    <s v="S7200 Services"/>
    <s v="A2110 Production Operations"/>
    <n v="449480.61"/>
    <n v="12987.55"/>
    <n v="60710400"/>
    <n v="800950"/>
    <n v="1000000.4918032787"/>
    <n v="0"/>
    <n v="0"/>
    <n v="0"/>
    <n v="-1000000.4918032787"/>
    <m/>
    <n v="60710400"/>
    <n v="800950"/>
    <n v="1000000.4918032787"/>
    <n v="61000000"/>
    <n v="300000"/>
    <n v="500000"/>
    <s v="Execution Works - 25% of Electrical Interdependency Workscope (100% of Workscope F$3.78m)"/>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83333.37431693988"/>
    <n v="83333.37431693988"/>
    <n v="83333.37431693988"/>
    <n v="83333.37431693988"/>
    <n v="83333.37431693988"/>
    <n v="83333.37431693988"/>
    <n v="83333.37431693988"/>
    <n v="83333.37431693988"/>
    <n v="83333.37431693988"/>
    <n v="83333.37431693988"/>
    <n v="83333.37431693988"/>
    <n v="83333.37431693988"/>
    <n v="1000000.4918032783"/>
    <n v="300000.14754098357"/>
  </r>
  <r>
    <s v="P.NG.SCD.OP.10.005"/>
    <s v="SCD RE-ENTRY ACTIVITIES"/>
    <s v="P.NG.SCD.OP.10.005"/>
    <s v="WESTERNEA PRODUCTION RE-ENTRY - OPEX (CD - WATER SUPPLY )"/>
    <s v="IRETI OMOTOSO"/>
    <s v="PRODUCTION"/>
    <n v="415008"/>
    <n v="4150"/>
    <s v="CDPA"/>
    <s v="BASE JV"/>
    <s v="PRODUCTION"/>
    <s v="PRODUCTION"/>
    <x v="6"/>
    <s v="Asset Management Integration Lead"/>
    <s v="COOKEY, GABRIEL"/>
    <s v="EKIYOKENEGHA.CLARK@SHELL.COM"/>
    <x v="0"/>
    <s v="OPEX"/>
    <s v="NON SAL"/>
    <s v="N/A"/>
    <s v="N/A"/>
    <s v="N/A"/>
    <s v="P244.01 Other Production Expenses"/>
    <s v="S7200 Services"/>
    <s v="A2110 Production Operations"/>
    <n v="0.01"/>
    <n v="0"/>
    <n v="0"/>
    <n v="0"/>
    <n v="0"/>
    <n v="0"/>
    <n v="0"/>
    <n v="0"/>
    <n v="0"/>
    <m/>
    <n v="0"/>
    <n v="0"/>
    <n v="0"/>
    <n v="0"/>
    <n v="0"/>
    <n v="0"/>
    <s v="N/A"/>
    <m/>
    <m/>
    <m/>
    <m/>
    <m/>
    <m/>
    <m/>
    <m/>
    <m/>
    <m/>
    <m/>
    <m/>
    <n v="8.3333333333333329E-2"/>
    <n v="8.3333333333333329E-2"/>
    <n v="8.3333333333333329E-2"/>
    <n v="8.3333333333333329E-2"/>
    <n v="8.3333333333333329E-2"/>
    <n v="8.3333333333333329E-2"/>
    <n v="8.3333333333333329E-2"/>
    <n v="8.3333333333333329E-2"/>
    <n v="8.3333333333333329E-2"/>
    <n v="8.3333333333333329E-2"/>
    <n v="8.3333333333333329E-2"/>
    <n v="8.3333333333333329E-2"/>
    <n v="1"/>
    <n v="0"/>
    <n v="0"/>
    <n v="0"/>
    <n v="0"/>
    <n v="0"/>
    <n v="0"/>
    <n v="0"/>
    <n v="0"/>
    <n v="0"/>
    <n v="0"/>
    <n v="0"/>
    <n v="0"/>
    <n v="0"/>
    <n v="0"/>
  </r>
  <r>
    <s v="BELEMA UNITIZATION - OPEX_BBN"/>
    <s v="BELEMA UNITIZATION - OPEX"/>
    <s v="BELEMA UNITIZATION - OPEX_BBN"/>
    <s v="BELEMA UNITIZATION - OPEX"/>
    <s v="IRETI OMOTOSO"/>
    <s v="PRODUCTION"/>
    <n v="5600.05"/>
    <m/>
    <s v="BBN"/>
    <s v="BELEMA"/>
    <s v="PRODUCTION"/>
    <s v="PRODUCTION"/>
    <x v="6"/>
    <s v="Asset Management Integration Lead"/>
    <s v="AZUBUIKE, JOHN"/>
    <s v="SADIK.ZEKERI@SHELL.COM"/>
    <x v="0"/>
    <s v="OPEX"/>
    <s v="NON SAL"/>
    <s v="N/A"/>
    <s v="N/A"/>
    <n v="0"/>
    <n v="0"/>
    <n v="0"/>
    <n v="0"/>
    <n v="0"/>
    <n v="0"/>
    <n v="0"/>
    <n v="0"/>
    <n v="0"/>
    <n v="0"/>
    <n v="0"/>
    <n v="0"/>
    <n v="0"/>
    <m/>
    <n v="0"/>
    <n v="0"/>
    <n v="0"/>
    <n v="654107322.79158199"/>
    <n v="922367.42697904841"/>
    <n v="3066981.6000662027"/>
    <s v="N/A"/>
    <m/>
    <m/>
    <m/>
    <m/>
    <m/>
    <m/>
    <m/>
    <m/>
    <m/>
    <m/>
    <m/>
    <m/>
    <n v="0"/>
    <n v="0"/>
    <n v="0"/>
    <n v="0"/>
    <n v="0"/>
    <n v="0"/>
    <n v="0"/>
    <n v="0"/>
    <n v="0"/>
    <n v="0"/>
    <n v="0.5"/>
    <n v="0.5"/>
    <n v="1"/>
    <n v="0"/>
    <n v="0"/>
    <n v="0"/>
    <n v="0"/>
    <n v="0"/>
    <n v="0"/>
    <n v="0"/>
    <n v="0"/>
    <n v="0"/>
    <n v="0"/>
    <n v="0"/>
    <n v="0"/>
    <n v="0"/>
    <n v="0"/>
  </r>
  <r>
    <s v="C.NG.LOG.OR.10.029_New"/>
    <s v="IMPROVE FUEL DISPENSING AND MANAGEMENT"/>
    <s v="C.NG.LOG.OR.10.029_New"/>
    <s v="IMPROVE FUEL DISPENSING AND MANAGEMENT"/>
    <s v="IRETI OMOTOSO"/>
    <s v="PRODUCTION"/>
    <n v="14001"/>
    <m/>
    <s v="FACILITIES"/>
    <s v="BASE JV"/>
    <s v="PRODUCTION"/>
    <s v="PRODUCTION"/>
    <x v="6"/>
    <s v="Asset Management Integration Lead"/>
    <s v="OKEKE, JULIUS"/>
    <s v=" Edoghogho.Enaibre@shelll.com"/>
    <x v="1"/>
    <s v="CAPEX"/>
    <s v="NON SAL"/>
    <s v="N/A"/>
    <s v="N/A"/>
    <n v="0"/>
    <n v="0"/>
    <n v="0"/>
    <n v="0"/>
    <n v="0"/>
    <n v="0"/>
    <n v="0"/>
    <n v="0"/>
    <n v="0"/>
    <n v="0"/>
    <n v="0"/>
    <n v="0"/>
    <n v="0"/>
    <n v="0"/>
    <n v="0"/>
    <n v="0"/>
    <n v="0"/>
    <n v="8540000"/>
    <n v="42000"/>
    <n v="70000"/>
    <s v="N/A"/>
    <m/>
    <m/>
    <m/>
    <m/>
    <m/>
    <m/>
    <m/>
    <m/>
    <m/>
    <m/>
    <m/>
    <m/>
    <n v="0"/>
    <n v="0"/>
    <n v="0"/>
    <n v="0"/>
    <n v="0"/>
    <n v="0"/>
    <n v="0"/>
    <n v="0"/>
    <n v="0"/>
    <n v="0"/>
    <n v="0.5"/>
    <n v="0.5"/>
    <n v="1"/>
    <n v="0"/>
    <n v="0"/>
    <n v="0"/>
    <n v="0"/>
    <n v="0"/>
    <n v="0"/>
    <n v="0"/>
    <n v="0"/>
    <n v="0"/>
    <n v="0"/>
    <n v="0"/>
    <n v="0"/>
    <n v="0"/>
    <n v="0"/>
  </r>
  <r>
    <s v="C.NG.PBW.DF.18.013_New"/>
    <s v="UPGRADE OF SEWAGE TREATMENT FACILITIES AT FOT"/>
    <s v="C.NG.PBW.DF.18.013_New"/>
    <s v="UPGRADE OF SEWAGE TREATMENT FACILITIES AT FOT"/>
    <s v="IRETI OMOTOSO"/>
    <s v="PRODUCTION"/>
    <n v="13203"/>
    <m/>
    <s v="HSSE"/>
    <s v="BASE JV"/>
    <s v="PRODUCTION"/>
    <s v="PRODUCTION"/>
    <x v="6"/>
    <s v="Asset Management Integration Lead"/>
    <s v="OLALEYE, OLAYEMI"/>
    <s v="i.nwosu@shell.com / Patrick.Ogun@shell.com "/>
    <x v="1"/>
    <s v="CAPEX"/>
    <s v="NON SAL"/>
    <s v="N/A"/>
    <s v="N/A"/>
    <n v="0"/>
    <n v="0"/>
    <n v="0"/>
    <n v="0"/>
    <n v="0"/>
    <n v="0"/>
    <n v="0"/>
    <n v="0"/>
    <n v="0"/>
    <n v="0"/>
    <n v="0"/>
    <n v="0"/>
    <n v="0"/>
    <n v="0"/>
    <n v="0"/>
    <n v="0"/>
    <n v="0"/>
    <n v="122854000"/>
    <n v="604200"/>
    <n v="1007000"/>
    <s v="N/A"/>
    <m/>
    <m/>
    <m/>
    <m/>
    <m/>
    <m/>
    <m/>
    <m/>
    <m/>
    <m/>
    <m/>
    <m/>
    <n v="0"/>
    <n v="0"/>
    <n v="0"/>
    <n v="0"/>
    <n v="0"/>
    <n v="0"/>
    <n v="0"/>
    <n v="0"/>
    <n v="0"/>
    <n v="0"/>
    <n v="0.5"/>
    <n v="0.5"/>
    <n v="1"/>
    <n v="0"/>
    <n v="0"/>
    <n v="0"/>
    <n v="0"/>
    <n v="0"/>
    <n v="0"/>
    <n v="0"/>
    <n v="0"/>
    <n v="0"/>
    <n v="0"/>
    <n v="0"/>
    <n v="0"/>
    <n v="0"/>
    <n v="0"/>
  </r>
  <r>
    <s v="C.NG.PTE.DF.18.001_1"/>
    <s v="BOGT INSTRUMENTATION UPGRADE"/>
    <s v="C.NG.PTE.DF.18.001_1"/>
    <s v="BOGT INSTRUMENTATION UPGRADE"/>
    <s v="IRETI OMOTOSO"/>
    <s v="PRODUCTION"/>
    <n v="13210"/>
    <m/>
    <s v="OF-EM"/>
    <s v="BASE JV"/>
    <s v="PRODUCTION"/>
    <s v="PRODUCTION"/>
    <x v="6"/>
    <s v="Asset Management Integration Lead"/>
    <s v="MBANEFO, DUBEM"/>
    <s v="AKPALA.UDE@SHELL.COM"/>
    <x v="1"/>
    <s v="CAPEX"/>
    <s v="NON SAL"/>
    <s v="N/A"/>
    <s v="N/A"/>
    <n v="0"/>
    <n v="0"/>
    <n v="0"/>
    <n v="0"/>
    <n v="0"/>
    <n v="0"/>
    <n v="0"/>
    <n v="0"/>
    <n v="0"/>
    <n v="0"/>
    <n v="0"/>
    <n v="0"/>
    <n v="0"/>
    <n v="0"/>
    <n v="27450000"/>
    <n v="104000"/>
    <n v="194000"/>
    <n v="27450000"/>
    <n v="104000"/>
    <n v="194000"/>
    <s v="N/A"/>
    <m/>
    <m/>
    <m/>
    <m/>
    <m/>
    <m/>
    <m/>
    <m/>
    <m/>
    <m/>
    <m/>
    <m/>
    <n v="0"/>
    <n v="0"/>
    <n v="0"/>
    <n v="0"/>
    <n v="0"/>
    <n v="0"/>
    <n v="0"/>
    <n v="0"/>
    <n v="0"/>
    <n v="0"/>
    <n v="0.5"/>
    <n v="0.5"/>
    <n v="1"/>
    <n v="0"/>
    <n v="0"/>
    <n v="0"/>
    <n v="0"/>
    <n v="0"/>
    <n v="0"/>
    <n v="0"/>
    <n v="0"/>
    <n v="0"/>
    <n v="0"/>
    <n v="0"/>
    <n v="0"/>
    <n v="0"/>
    <n v="0"/>
  </r>
  <r>
    <s v="FORCADOS 129 L/S"/>
    <s v="FORCADOS 129 L/S"/>
    <s v="FORCADOS 129 L/S"/>
    <s v="FORCADOS 129 L/S"/>
    <s v="MOJEED OKUNADE"/>
    <s v="WELLS"/>
    <n v="130.04"/>
    <m/>
    <s v="PE"/>
    <s v="BASE JV"/>
    <s v="P&amp;T"/>
    <s v="WELLS"/>
    <x v="6"/>
    <m/>
    <s v="GABRIEL COOKEY"/>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30 L/S"/>
    <s v="FORCADOS 130 L/S"/>
    <s v="FORCADOS 130 L/S"/>
    <s v="FORCADOS 130 L/S"/>
    <s v="MOJEED OKUNADE"/>
    <s v="WELLS"/>
    <n v="130.04"/>
    <m/>
    <s v="PE"/>
    <s v="BASE JV"/>
    <s v="P&amp;T"/>
    <s v="WELLS"/>
    <x v="6"/>
    <m/>
    <s v="GABRIEL COOKEY"/>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41 L/S"/>
    <s v="FORCADOS 141 L/S"/>
    <s v="FORCADOS 141 L/S"/>
    <s v="FORCADOS 141 L/S"/>
    <s v="MOJEED OKUNADE"/>
    <s v="WELLS"/>
    <n v="130.04"/>
    <m/>
    <s v="PE"/>
    <s v="BASE JV"/>
    <s v="P&amp;T"/>
    <s v="WELLS"/>
    <x v="6"/>
    <m/>
    <s v="GABRIEL COOKEY"/>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42 L/S"/>
    <s v="FORCADOS 142 L/S"/>
    <s v="FORCADOS 142 L/S"/>
    <s v="FORCADOS 142 L/S"/>
    <s v="MOJEED OKUNADE"/>
    <s v="WELLS"/>
    <n v="130.04"/>
    <m/>
    <s v="PE"/>
    <s v="BASE JV"/>
    <s v="P&amp;T"/>
    <s v="WELLS"/>
    <x v="6"/>
    <m/>
    <s v="GABRIEL COOKEY"/>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43 T"/>
    <s v="FORCADOS 143 T"/>
    <s v="FORCADOS 143 T"/>
    <s v="FORCADOS 143 T"/>
    <s v="MOJEED OKUNADE"/>
    <s v="WELLS"/>
    <n v="130.04"/>
    <m/>
    <s v="PE"/>
    <s v="BASE JV"/>
    <s v="P&amp;T"/>
    <s v="WELLS"/>
    <x v="6"/>
    <m/>
    <s v="GABRIEL COOKEY"/>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44 T"/>
    <s v="FORCADOS 144 T"/>
    <s v="FORCADOS 144 T"/>
    <s v="FORCADOS 144 T"/>
    <s v="MOJEED OKUNADE"/>
    <s v="WELLS"/>
    <n v="130.04"/>
    <m/>
    <s v="PE"/>
    <s v="BASE JV"/>
    <s v="P&amp;T"/>
    <s v="WELLS"/>
    <x v="6"/>
    <m/>
    <s v="GABRIEL COOKEY"/>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45 T"/>
    <s v="FORCADOS 145 T"/>
    <s v="FORCADOS 145 T"/>
    <s v="FORCADOS 145 T"/>
    <s v="MOJEED OKUNADE"/>
    <s v="WELLS"/>
    <n v="130.04"/>
    <m/>
    <s v="PE"/>
    <s v="BASE JV"/>
    <s v="P&amp;T"/>
    <s v="WELLS"/>
    <x v="6"/>
    <m/>
    <s v="GABRIEL COOKEY"/>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46 T"/>
    <s v="FORCADOS 146 T"/>
    <s v="FORCADOS 146 T"/>
    <s v="FORCADOS 146 T"/>
    <s v="MOJEED OKUNADE"/>
    <s v="WELLS"/>
    <n v="130.04"/>
    <m/>
    <s v="PE"/>
    <s v="BASE JV"/>
    <s v="P&amp;T"/>
    <s v="WELLS"/>
    <x v="6"/>
    <m/>
    <s v="GABRIEL COOKEY"/>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47L/S"/>
    <s v="FORCADOS 147L/S"/>
    <s v="FORCADOS 147L/S"/>
    <s v="FORCADOS 147L/S"/>
    <s v="MOJEED OKUNADE"/>
    <s v="WELLS"/>
    <n v="130.04"/>
    <m/>
    <s v="PE"/>
    <s v="BASE JV"/>
    <s v="P&amp;T"/>
    <s v="WELLS"/>
    <x v="6"/>
    <m/>
    <s v="GABRIEL COOKEY"/>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48L/S"/>
    <s v="FORCADOS 148L/S"/>
    <s v="FORCADOS 148L/S"/>
    <s v="FORCADOS 148L/S"/>
    <s v="MOJEED OKUNADE"/>
    <s v="WELLS"/>
    <n v="130.04"/>
    <m/>
    <s v="PE"/>
    <s v="BASE JV"/>
    <s v="P&amp;T"/>
    <s v="WELLS"/>
    <x v="6"/>
    <m/>
    <s v="GABRIEL COOKEY"/>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50L/S"/>
    <s v="FORCADOS 150L/S"/>
    <s v="FORCADOS 150L/S"/>
    <s v="FORCADOS 150L/S"/>
    <s v="MOJEED OKUNADE"/>
    <s v="WELLS"/>
    <n v="130.04"/>
    <m/>
    <s v="PE"/>
    <s v="BASE JV"/>
    <s v="P&amp;T"/>
    <s v="WELLS"/>
    <x v="6"/>
    <m/>
    <s v="GABRIEL COOKEY"/>
    <s v="NURUDEEN.IBRAHIM@SHELL.COM"/>
    <x v="1"/>
    <s v="CAPEX"/>
    <n v="0"/>
    <n v="0"/>
    <n v="0"/>
    <n v="0"/>
    <n v="0"/>
    <n v="0"/>
    <n v="0"/>
    <n v="0"/>
    <n v="0"/>
    <n v="0"/>
    <n v="0"/>
    <n v="0"/>
    <m/>
    <m/>
    <n v="0"/>
    <n v="0"/>
    <m/>
    <n v="0"/>
    <n v="0"/>
    <n v="0"/>
    <n v="130330000"/>
    <n v="653000"/>
    <n v="1080311.475409836"/>
    <s v="N/A"/>
    <m/>
    <m/>
    <m/>
    <m/>
    <m/>
    <m/>
    <m/>
    <m/>
    <m/>
    <m/>
    <m/>
    <m/>
    <n v="0"/>
    <n v="0"/>
    <n v="0"/>
    <n v="0"/>
    <n v="0"/>
    <n v="0"/>
    <n v="0"/>
    <n v="0"/>
    <n v="0"/>
    <n v="0"/>
    <n v="0.5"/>
    <n v="0.5"/>
    <n v="1"/>
    <n v="0"/>
    <n v="0"/>
    <n v="0"/>
    <n v="0"/>
    <n v="0"/>
    <n v="0"/>
    <n v="0"/>
    <n v="0"/>
    <n v="0"/>
    <n v="0"/>
    <n v="0"/>
    <n v="0"/>
    <n v="0"/>
    <n v="0"/>
  </r>
  <r>
    <s v="FORCADOS 151L/S"/>
    <s v="FORCADOS 151L/S"/>
    <s v="FORCADOS 151L/S"/>
    <s v="FORCADOS 151L/S"/>
    <s v="MOJEED OKUNADE"/>
    <s v="WELLS"/>
    <n v="130.04"/>
    <m/>
    <s v="PE"/>
    <s v="BASE JV"/>
    <s v="P&amp;T"/>
    <s v="WELLS"/>
    <x v="6"/>
    <m/>
    <s v="GABRIEL COOKEY"/>
    <s v="NURUDEEN.IBRAHIM@SHELL.COM"/>
    <x v="1"/>
    <s v="CAPEX"/>
    <n v="0"/>
    <n v="0"/>
    <n v="0"/>
    <n v="0"/>
    <n v="0"/>
    <n v="0"/>
    <n v="0"/>
    <n v="0"/>
    <n v="0"/>
    <n v="0"/>
    <n v="0"/>
    <n v="0"/>
    <m/>
    <n v="0"/>
    <n v="0"/>
    <n v="0"/>
    <m/>
    <n v="0"/>
    <n v="0"/>
    <n v="0"/>
    <n v="130330000"/>
    <n v="653000"/>
    <n v="1080311.475409836"/>
    <s v="N/A"/>
    <m/>
    <m/>
    <m/>
    <m/>
    <m/>
    <m/>
    <m/>
    <m/>
    <m/>
    <m/>
    <m/>
    <m/>
    <n v="0"/>
    <n v="0"/>
    <n v="0"/>
    <n v="0"/>
    <n v="0"/>
    <n v="0"/>
    <n v="0"/>
    <n v="0"/>
    <n v="0"/>
    <n v="0"/>
    <n v="0.5"/>
    <n v="0.5"/>
    <n v="1"/>
    <n v="0"/>
    <n v="0"/>
    <n v="0"/>
    <n v="0"/>
    <n v="0"/>
    <n v="0"/>
    <n v="0"/>
    <n v="0"/>
    <n v="0"/>
    <n v="0"/>
    <n v="0"/>
    <n v="0"/>
    <n v="0"/>
    <n v="0"/>
  </r>
  <r>
    <m/>
    <m/>
    <m/>
    <m/>
    <m/>
    <m/>
    <m/>
    <m/>
    <m/>
    <m/>
    <m/>
    <m/>
    <x v="11"/>
    <s v="Management Adjustment"/>
    <s v="OLALEYE, OLAYEMI"/>
    <m/>
    <x v="1"/>
    <s v="CAPEX"/>
    <m/>
    <m/>
    <m/>
    <m/>
    <m/>
    <m/>
    <m/>
    <n v="0"/>
    <n v="0"/>
    <m/>
    <m/>
    <m/>
    <n v="0"/>
    <n v="-4225976.3626229502"/>
    <n v="-4225976.3626229502"/>
    <n v="-4225976.3626229502"/>
    <n v="0"/>
    <n v="0"/>
    <n v="0"/>
    <n v="0"/>
    <n v="0"/>
    <n v="0"/>
    <n v="0"/>
    <m/>
    <m/>
    <m/>
    <m/>
    <m/>
    <m/>
    <m/>
    <m/>
    <m/>
    <m/>
    <m/>
    <m/>
    <m/>
    <m/>
    <m/>
    <m/>
    <m/>
    <m/>
    <m/>
    <m/>
    <m/>
    <m/>
    <m/>
    <m/>
    <m/>
    <m/>
    <m/>
    <m/>
    <m/>
    <m/>
    <m/>
    <m/>
    <m/>
    <m/>
    <m/>
    <m/>
    <m/>
    <m/>
    <m/>
    <m/>
  </r>
  <r>
    <s v="C.NG.POE.OR.14.010"/>
    <s v="LOCAL DATA BUFFERING IMPLEMENTATION FOR RTO"/>
    <s v="C.NG.POE.OR.14.010"/>
    <s v="LOCAL DATA BUFFERING IMPLEMENTATION FOR RTO"/>
    <s v="IRETI OMOTOSO"/>
    <s v="PRODUCTION"/>
    <n v="13204"/>
    <n v="132"/>
    <s v="OF-E&amp;M"/>
    <s v="BASE JV"/>
    <s v="PRODUCTION"/>
    <s v="PRODUCTION"/>
    <x v="3"/>
    <s v="Hd Prodn Chemistry &amp; Discipline Lead"/>
    <s v="ADEPOJU, OPEYEMI"/>
    <s v="MARTINS.AMOS@SHELL.COM"/>
    <x v="1"/>
    <s v="CAPEX"/>
    <s v="NON SAL"/>
    <s v="N/A"/>
    <s v="N/A"/>
    <s v="NIP_JV13_C_PSH_RTO_U13"/>
    <s v="P235 Direct Management"/>
    <s v="S7200 Services"/>
    <s v="A2170 Direct Mngt and Overheads"/>
    <n v="0"/>
    <n v="0"/>
    <n v="0"/>
    <n v="0"/>
    <n v="0"/>
    <n v="64475000"/>
    <n v="988000"/>
    <n v="1199393.4426229508"/>
    <n v="1199393.4426229508"/>
    <s v="Real Time Data Buffering for 7# facilities_x000a_Design and implementation of secure connection of 3rd  party injection into SPDC pipeline visible in real time_x000a_BNAG manifold data to PI_x000a_PU RTM/RTO implementation_x000a_Realtime reservoir surveillance via PDHG realtime data transmission Bonny, EA, Afam, Agbada and Obigbo_x000a_Phase 1 on going - Nkali to Imo gate segment_x000a_Phase 2 planned for 2018 - segment to be determined"/>
    <n v="0"/>
    <n v="0"/>
    <n v="0"/>
    <n v="0"/>
    <n v="0"/>
    <n v="0"/>
    <m/>
    <m/>
    <m/>
    <m/>
    <m/>
    <m/>
    <m/>
    <m/>
    <m/>
    <m/>
    <m/>
    <m/>
    <m/>
    <n v="0"/>
    <n v="0"/>
    <n v="0"/>
    <n v="0.1"/>
    <n v="0.1"/>
    <n v="0.3"/>
    <n v="0.1"/>
    <n v="0.2"/>
    <n v="0.05"/>
    <n v="0.05"/>
    <n v="0.05"/>
    <n v="0.05"/>
    <n v="1.0000000000000002"/>
    <n v="0"/>
    <n v="0"/>
    <n v="0"/>
    <n v="0"/>
    <n v="0"/>
    <n v="0"/>
    <n v="0"/>
    <n v="0"/>
    <n v="0"/>
    <n v="0"/>
    <n v="0"/>
    <n v="0"/>
    <n v="0"/>
    <n v="0"/>
  </r>
  <r>
    <m/>
    <m/>
    <m/>
    <m/>
    <m/>
    <m/>
    <m/>
    <m/>
    <m/>
    <m/>
    <m/>
    <m/>
    <x v="12"/>
    <m/>
    <m/>
    <m/>
    <x v="2"/>
    <m/>
    <m/>
    <m/>
    <m/>
    <m/>
    <m/>
    <m/>
    <m/>
    <n v="25259112.190000001"/>
    <n v="23570636.689999998"/>
    <n v="4091562580.1575403"/>
    <n v="18881510.568894558"/>
    <n v="32296469.848099612"/>
    <n v="3920211827.3039145"/>
    <n v="14721995.761394555"/>
    <n v="27575149.293538544"/>
    <n v="-4721320.5545610674"/>
    <m/>
    <n v="1198809142.8241704"/>
    <n v="2559053.0499999998"/>
    <n v="6489574.8297513779"/>
    <n v="1225336900.9717448"/>
    <n v="2515825.5504503394"/>
    <n v="6533323.5864232741"/>
    <m/>
    <m/>
    <m/>
    <m/>
    <m/>
    <m/>
    <m/>
    <m/>
    <m/>
    <m/>
    <m/>
    <m/>
    <m/>
    <m/>
    <m/>
    <m/>
    <m/>
    <m/>
    <m/>
    <m/>
    <m/>
    <m/>
    <m/>
    <m/>
    <m/>
    <m/>
    <n v="2691372.487341634"/>
    <n v="2691372.487341634"/>
    <n v="2691372.487341634"/>
    <n v="2691372.487341634"/>
    <n v="2691372.487341634"/>
    <n v="2691372.487341634"/>
    <n v="2691372.487341634"/>
    <n v="2691372.487341634"/>
    <n v="2691372.487341634"/>
    <n v="2691372.487341634"/>
    <n v="2691372.487341634"/>
    <n v="2691372.487341634"/>
    <n v="32296469.848099612"/>
    <n v="9688940.95442988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25" firstHeaderRow="0" firstDataRow="1" firstDataCol="1"/>
  <pivotFields count="81">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12">
        <item m="1" x="10"/>
        <item x="1"/>
        <item x="3"/>
        <item x="0"/>
        <item x="6"/>
        <item x="7"/>
        <item x="9"/>
        <item x="8"/>
        <item x="5"/>
        <item x="2"/>
        <item x="4"/>
        <item t="default"/>
      </items>
    </pivotField>
    <pivotField subtotalTop="0" showAll="0"/>
    <pivotField axis="axisRow" subtotalTop="0" showAll="0">
      <items count="3">
        <item x="1"/>
        <item x="0"/>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howAll="0" defaultSubtotal="0"/>
    <pivotField showAll="0" defaultSubtotal="0"/>
    <pivotField dataField="1" numFmtId="164" showAll="0" defaultSubtotal="0"/>
    <pivotField dataField="1" numFmtId="164" showAll="0" defaultSubtotal="0"/>
    <pivotField showAll="0" defaultSubtota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9" subtotalTop="0" showAll="0"/>
    <pivotField numFmtId="9" subtotalTop="0" showAll="0"/>
    <pivotField numFmtId="9" subtotalTop="0" showAll="0"/>
    <pivotField numFmtId="9" subtotalTop="0" showAll="0"/>
    <pivotField numFmtId="9" showAll="0" defaultSubtotal="0"/>
    <pivotField numFmtId="164" subtotalTop="0" showAll="0"/>
    <pivotField numFmtId="164" subtotalTop="0" showAll="0"/>
    <pivotField numFmtId="164" subtotalTop="0" showAll="0"/>
    <pivotField numFmtId="164" subtotalTop="0" showAll="0"/>
    <pivotField numFmtId="164" subtotalTop="0" showAll="0"/>
    <pivotField numFmtId="164" subtotalTop="0" showAll="0"/>
    <pivotField numFmtId="164" subtotalTop="0" showAll="0"/>
    <pivotField numFmtId="164" subtotalTop="0" showAll="0"/>
    <pivotField numFmtId="164" subtotalTop="0" showAll="0"/>
    <pivotField numFmtId="164" subtotalTop="0" showAll="0"/>
    <pivotField numFmtId="164" subtotalTop="0" showAll="0"/>
    <pivotField numFmtId="164" subtotalTop="0" showAll="0"/>
    <pivotField numFmtId="164" subtotalTop="0" showAll="0"/>
    <pivotField numFmtId="38" subtotalTop="0" showAll="0"/>
  </pivotFields>
  <rowFields count="2">
    <field x="16"/>
    <field x="14"/>
  </rowFields>
  <rowItems count="22">
    <i>
      <x/>
    </i>
    <i r="1">
      <x v="1"/>
    </i>
    <i r="1">
      <x v="2"/>
    </i>
    <i r="1">
      <x v="3"/>
    </i>
    <i r="1">
      <x v="6"/>
    </i>
    <i r="1">
      <x v="7"/>
    </i>
    <i r="1">
      <x v="8"/>
    </i>
    <i r="1">
      <x v="9"/>
    </i>
    <i r="1">
      <x v="10"/>
    </i>
    <i t="default">
      <x/>
    </i>
    <i>
      <x v="1"/>
    </i>
    <i r="1">
      <x v="1"/>
    </i>
    <i r="1">
      <x v="2"/>
    </i>
    <i r="1">
      <x v="3"/>
    </i>
    <i r="1">
      <x v="4"/>
    </i>
    <i r="1">
      <x v="5"/>
    </i>
    <i r="1">
      <x v="7"/>
    </i>
    <i r="1">
      <x v="8"/>
    </i>
    <i r="1">
      <x v="9"/>
    </i>
    <i r="1">
      <x v="10"/>
    </i>
    <i t="default">
      <x v="1"/>
    </i>
    <i t="grand">
      <x/>
    </i>
  </rowItems>
  <colFields count="1">
    <field x="-2"/>
  </colFields>
  <colItems count="3">
    <i>
      <x/>
    </i>
    <i i="1">
      <x v="1"/>
    </i>
    <i i="2">
      <x v="2"/>
    </i>
  </colItems>
  <dataFields count="3">
    <dataField name="Sum of APPROVED OP17 F$" fld="29" baseField="0" baseItem="0" numFmtId="166"/>
    <dataField name="Sum of PROPOSED Q1 FYLE F$" fld="32" baseField="0" baseItem="0"/>
    <dataField name="Sum of PROPOSED Q1 FYLE F$ vs TGT F$" fld="33" baseField="0" baseItem="0"/>
  </dataFields>
  <formats count="6">
    <format dxfId="55">
      <pivotArea outline="0" collapsedLevelsAreSubtotals="1" fieldPosition="0"/>
    </format>
    <format dxfId="54">
      <pivotArea dataOnly="0" labelOnly="1" outline="0" axis="axisValues" fieldPosition="0"/>
    </format>
    <format dxfId="53">
      <pivotArea dataOnly="0" labelOnly="1" outline="0" axis="axisValues" fieldPosition="0"/>
    </format>
    <format dxfId="52">
      <pivotArea outline="0" collapsedLevelsAreSubtotals="1" fieldPosition="0"/>
    </format>
    <format dxfId="51">
      <pivotArea dataOnly="0" labelOnly="1" outline="0" axis="axisValues" fieldPosition="0"/>
    </format>
    <format dxfId="5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location ref="A3:F16" firstHeaderRow="0" firstDataRow="1" firstDataCol="1" rowPageCount="1" colPageCount="1"/>
  <pivotFields count="81">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14">
        <item x="2"/>
        <item x="4"/>
        <item x="1"/>
        <item x="9"/>
        <item x="5"/>
        <item x="6"/>
        <item x="10"/>
        <item x="7"/>
        <item x="11"/>
        <item x="0"/>
        <item x="3"/>
        <item x="12"/>
        <item x="8"/>
        <item t="default"/>
      </items>
    </pivotField>
    <pivotField subtotalTop="0" showAll="0"/>
    <pivotField subtotalTop="0" showAll="0"/>
    <pivotField subtotalTop="0" showAll="0"/>
    <pivotField axis="axisPage" subtotalTop="0" showAll="0">
      <items count="4">
        <item x="1"/>
        <item x="0"/>
        <item x="2"/>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dataField="1" subtotalTop="0" showAll="0"/>
    <pivotField subtotalTop="0" showAll="0"/>
    <pivotField subtotalTop="0" showAll="0"/>
    <pivotField dataField="1" subtotalTop="0" showAll="0"/>
    <pivotField subtotalTop="0" showAll="0"/>
    <pivotField subtotalTop="0" showAll="0"/>
    <pivotField dataField="1"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12"/>
  </rowFields>
  <rowItems count="13">
    <i>
      <x/>
    </i>
    <i>
      <x v="1"/>
    </i>
    <i>
      <x v="2"/>
    </i>
    <i>
      <x v="3"/>
    </i>
    <i>
      <x v="4"/>
    </i>
    <i>
      <x v="5"/>
    </i>
    <i>
      <x v="6"/>
    </i>
    <i>
      <x v="7"/>
    </i>
    <i>
      <x v="8"/>
    </i>
    <i>
      <x v="9"/>
    </i>
    <i>
      <x v="10"/>
    </i>
    <i>
      <x v="12"/>
    </i>
    <i t="grand">
      <x/>
    </i>
  </rowItems>
  <colFields count="1">
    <field x="-2"/>
  </colFields>
  <colItems count="5">
    <i>
      <x/>
    </i>
    <i i="1">
      <x v="1"/>
    </i>
    <i i="2">
      <x v="2"/>
    </i>
    <i i="3">
      <x v="3"/>
    </i>
    <i i="4">
      <x v="4"/>
    </i>
  </colItems>
  <pageFields count="1">
    <pageField fld="16" item="1" hier="-1"/>
  </pageFields>
  <dataFields count="5">
    <dataField name="Sum of 2016 ACT" fld="25" baseField="0" baseItem="0"/>
    <dataField name="Sum of 2017 ACT" fld="26" baseField="0" baseItem="0"/>
    <dataField name="Sum of APPROVED OP17 F$" fld="29" baseField="0" baseItem="0"/>
    <dataField name="Sum of PROPOSED Q1 FYLE F$" fld="32" baseField="0" baseItem="0"/>
    <dataField name="Sum of PROPOSED Q1 FYLE F$ vs TGT F$" fld="33" baseField="0" baseItem="0"/>
  </dataFields>
  <formats count="6">
    <format dxfId="43">
      <pivotArea outline="0" collapsedLevelsAreSubtotals="1" fieldPosition="0"/>
    </format>
    <format dxfId="42">
      <pivotArea dataOnly="0" labelOnly="1" outline="0" fieldPosition="0">
        <references count="1">
          <reference field="16" count="1">
            <x v="1"/>
          </reference>
        </references>
      </pivotArea>
    </format>
    <format dxfId="41">
      <pivotArea dataOnly="0" labelOnly="1" outline="0" fieldPosition="0">
        <references count="1">
          <reference field="4294967294" count="5">
            <x v="0"/>
            <x v="1"/>
            <x v="2"/>
            <x v="3"/>
            <x v="4"/>
          </reference>
        </references>
      </pivotArea>
    </format>
    <format dxfId="40">
      <pivotArea outline="0" collapsedLevelsAreSubtotals="1" fieldPosition="0"/>
    </format>
    <format dxfId="39">
      <pivotArea dataOnly="0" labelOnly="1" outline="0" fieldPosition="0">
        <references count="1">
          <reference field="16" count="1">
            <x v="1"/>
          </reference>
        </references>
      </pivotArea>
    </format>
    <format dxfId="38">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location ref="A21:F30" firstHeaderRow="0" firstDataRow="1" firstDataCol="1" rowPageCount="1" colPageCount="1"/>
  <pivotFields count="81">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14">
        <item x="2"/>
        <item x="4"/>
        <item x="1"/>
        <item x="9"/>
        <item x="5"/>
        <item x="6"/>
        <item x="10"/>
        <item x="7"/>
        <item x="11"/>
        <item x="0"/>
        <item x="3"/>
        <item x="12"/>
        <item x="8"/>
        <item t="default"/>
      </items>
    </pivotField>
    <pivotField subtotalTop="0" showAll="0"/>
    <pivotField subtotalTop="0" showAll="0"/>
    <pivotField subtotalTop="0" showAll="0"/>
    <pivotField axis="axisPage" subtotalTop="0" multipleItemSelectionAllowed="1" showAll="0">
      <items count="4">
        <item x="1"/>
        <item h="1" x="0"/>
        <item h="1" x="2"/>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dataField="1" subtotalTop="0" showAll="0"/>
    <pivotField subtotalTop="0" showAll="0"/>
    <pivotField subtotalTop="0" showAll="0"/>
    <pivotField dataField="1" subtotalTop="0" showAll="0"/>
    <pivotField subtotalTop="0" showAll="0"/>
    <pivotField subtotalTop="0" showAll="0"/>
    <pivotField dataField="1"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12"/>
  </rowFields>
  <rowItems count="9">
    <i>
      <x/>
    </i>
    <i>
      <x v="1"/>
    </i>
    <i>
      <x v="2"/>
    </i>
    <i>
      <x v="4"/>
    </i>
    <i>
      <x v="5"/>
    </i>
    <i>
      <x v="8"/>
    </i>
    <i>
      <x v="9"/>
    </i>
    <i>
      <x v="10"/>
    </i>
    <i t="grand">
      <x/>
    </i>
  </rowItems>
  <colFields count="1">
    <field x="-2"/>
  </colFields>
  <colItems count="5">
    <i>
      <x/>
    </i>
    <i i="1">
      <x v="1"/>
    </i>
    <i i="2">
      <x v="2"/>
    </i>
    <i i="3">
      <x v="3"/>
    </i>
    <i i="4">
      <x v="4"/>
    </i>
  </colItems>
  <pageFields count="1">
    <pageField fld="16" hier="-1"/>
  </pageFields>
  <dataFields count="5">
    <dataField name="Sum of 2016 ACT" fld="25" baseField="0" baseItem="0"/>
    <dataField name="Sum of 2017 ACT" fld="26" baseField="0" baseItem="0"/>
    <dataField name="Sum of APPROVED OP17 F$" fld="29" baseField="0" baseItem="0"/>
    <dataField name="Sum of PROPOSED Q1 FYLE F$" fld="32" baseField="0" baseItem="0"/>
    <dataField name="Sum of PROPOSED Q1 FYLE F$ vs TGT F$" fld="33" baseField="0" baseItem="0"/>
  </dataFields>
  <formats count="6">
    <format dxfId="49">
      <pivotArea outline="0" collapsedLevelsAreSubtotals="1" fieldPosition="0"/>
    </format>
    <format dxfId="48">
      <pivotArea dataOnly="0" labelOnly="1" outline="0" fieldPosition="0">
        <references count="1">
          <reference field="16" count="1">
            <x v="1"/>
          </reference>
        </references>
      </pivotArea>
    </format>
    <format dxfId="47">
      <pivotArea dataOnly="0" labelOnly="1" outline="0" fieldPosition="0">
        <references count="1">
          <reference field="4294967294" count="5">
            <x v="0"/>
            <x v="1"/>
            <x v="2"/>
            <x v="3"/>
            <x v="4"/>
          </reference>
        </references>
      </pivotArea>
    </format>
    <format dxfId="46">
      <pivotArea outline="0" collapsedLevelsAreSubtotals="1" fieldPosition="0"/>
    </format>
    <format dxfId="45">
      <pivotArea dataOnly="0" labelOnly="1" outline="0" fieldPosition="0">
        <references count="1">
          <reference field="16" count="1">
            <x v="1"/>
          </reference>
        </references>
      </pivotArea>
    </format>
    <format dxfId="44">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location ref="A3:F16" firstHeaderRow="0" firstDataRow="1" firstDataCol="1" rowPageCount="1" colPageCount="1"/>
  <pivotFields count="81">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14">
        <item x="2"/>
        <item x="4"/>
        <item x="1"/>
        <item x="9"/>
        <item x="5"/>
        <item x="6"/>
        <item x="10"/>
        <item x="7"/>
        <item x="11"/>
        <item x="0"/>
        <item x="3"/>
        <item x="12"/>
        <item x="8"/>
        <item t="default"/>
      </items>
    </pivotField>
    <pivotField subtotalTop="0" showAll="0"/>
    <pivotField subtotalTop="0" showAll="0"/>
    <pivotField subtotalTop="0" showAll="0"/>
    <pivotField axis="axisPage" subtotalTop="0" showAll="0">
      <items count="4">
        <item x="1"/>
        <item x="0"/>
        <item x="2"/>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dataField="1" subtotalTop="0" showAll="0"/>
    <pivotField subtotalTop="0" showAll="0"/>
    <pivotField subtotalTop="0" showAll="0"/>
    <pivotField dataField="1" subtotalTop="0" showAll="0"/>
    <pivotField subtotalTop="0" showAll="0"/>
    <pivotField subtotalTop="0" showAll="0"/>
    <pivotField dataField="1"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12"/>
  </rowFields>
  <rowItems count="13">
    <i>
      <x/>
    </i>
    <i>
      <x v="1"/>
    </i>
    <i>
      <x v="2"/>
    </i>
    <i>
      <x v="3"/>
    </i>
    <i>
      <x v="4"/>
    </i>
    <i>
      <x v="5"/>
    </i>
    <i>
      <x v="6"/>
    </i>
    <i>
      <x v="7"/>
    </i>
    <i>
      <x v="8"/>
    </i>
    <i>
      <x v="9"/>
    </i>
    <i>
      <x v="10"/>
    </i>
    <i>
      <x v="12"/>
    </i>
    <i t="grand">
      <x/>
    </i>
  </rowItems>
  <colFields count="1">
    <field x="-2"/>
  </colFields>
  <colItems count="5">
    <i>
      <x/>
    </i>
    <i i="1">
      <x v="1"/>
    </i>
    <i i="2">
      <x v="2"/>
    </i>
    <i i="3">
      <x v="3"/>
    </i>
    <i i="4">
      <x v="4"/>
    </i>
  </colItems>
  <pageFields count="1">
    <pageField fld="16" item="1" hier="-1"/>
  </pageFields>
  <dataFields count="5">
    <dataField name="Sum of 2016 ACT" fld="25" baseField="0" baseItem="0"/>
    <dataField name="Sum of 2017 ACT" fld="26" baseField="0" baseItem="0"/>
    <dataField name="Sum of APPROVED OP17 F$" fld="29" baseField="0" baseItem="0"/>
    <dataField name="Sum of PROPOSED Q1 FYLE F$" fld="32" baseField="0" baseItem="0"/>
    <dataField name="Sum of PROPOSED Q1 FYLE F$ vs TGT F$" fld="33" baseField="0" baseItem="0"/>
  </dataFields>
  <formats count="6">
    <format dxfId="31">
      <pivotArea outline="0" collapsedLevelsAreSubtotals="1" fieldPosition="0"/>
    </format>
    <format dxfId="30">
      <pivotArea dataOnly="0" labelOnly="1" outline="0" fieldPosition="0">
        <references count="1">
          <reference field="16" count="1">
            <x v="1"/>
          </reference>
        </references>
      </pivotArea>
    </format>
    <format dxfId="29">
      <pivotArea dataOnly="0" labelOnly="1" outline="0" fieldPosition="0">
        <references count="1">
          <reference field="4294967294" count="5">
            <x v="0"/>
            <x v="1"/>
            <x v="2"/>
            <x v="3"/>
            <x v="4"/>
          </reference>
        </references>
      </pivotArea>
    </format>
    <format dxfId="28">
      <pivotArea outline="0" collapsedLevelsAreSubtotals="1" fieldPosition="0"/>
    </format>
    <format dxfId="27">
      <pivotArea dataOnly="0" labelOnly="1" outline="0" fieldPosition="0">
        <references count="1">
          <reference field="16" count="1">
            <x v="1"/>
          </reference>
        </references>
      </pivotArea>
    </format>
    <format dxfId="26">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location ref="A21:F30" firstHeaderRow="0" firstDataRow="1" firstDataCol="1" rowPageCount="1" colPageCount="1"/>
  <pivotFields count="81">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14">
        <item x="2"/>
        <item x="4"/>
        <item x="1"/>
        <item x="9"/>
        <item x="5"/>
        <item x="6"/>
        <item x="10"/>
        <item x="7"/>
        <item x="11"/>
        <item x="0"/>
        <item x="3"/>
        <item x="12"/>
        <item x="8"/>
        <item t="default"/>
      </items>
    </pivotField>
    <pivotField subtotalTop="0" showAll="0"/>
    <pivotField subtotalTop="0" showAll="0"/>
    <pivotField subtotalTop="0" showAll="0"/>
    <pivotField axis="axisPage" subtotalTop="0" multipleItemSelectionAllowed="1" showAll="0">
      <items count="4">
        <item x="1"/>
        <item h="1" x="0"/>
        <item h="1" x="2"/>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dataField="1" subtotalTop="0" showAll="0"/>
    <pivotField subtotalTop="0" showAll="0"/>
    <pivotField subtotalTop="0" showAll="0"/>
    <pivotField dataField="1" subtotalTop="0" showAll="0"/>
    <pivotField subtotalTop="0" showAll="0"/>
    <pivotField subtotalTop="0" showAll="0"/>
    <pivotField dataField="1"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12"/>
  </rowFields>
  <rowItems count="9">
    <i>
      <x/>
    </i>
    <i>
      <x v="1"/>
    </i>
    <i>
      <x v="2"/>
    </i>
    <i>
      <x v="4"/>
    </i>
    <i>
      <x v="5"/>
    </i>
    <i>
      <x v="8"/>
    </i>
    <i>
      <x v="9"/>
    </i>
    <i>
      <x v="10"/>
    </i>
    <i t="grand">
      <x/>
    </i>
  </rowItems>
  <colFields count="1">
    <field x="-2"/>
  </colFields>
  <colItems count="5">
    <i>
      <x/>
    </i>
    <i i="1">
      <x v="1"/>
    </i>
    <i i="2">
      <x v="2"/>
    </i>
    <i i="3">
      <x v="3"/>
    </i>
    <i i="4">
      <x v="4"/>
    </i>
  </colItems>
  <pageFields count="1">
    <pageField fld="16" hier="-1"/>
  </pageFields>
  <dataFields count="5">
    <dataField name="Sum of 2016 ACT" fld="25" baseField="0" baseItem="0"/>
    <dataField name="Sum of 2017 ACT" fld="26" baseField="0" baseItem="0"/>
    <dataField name="Sum of APPROVED OP17 F$" fld="29" baseField="0" baseItem="0"/>
    <dataField name="Sum of PROPOSED Q1 FYLE F$" fld="32" baseField="0" baseItem="0"/>
    <dataField name="Sum of PROPOSED Q1 FYLE F$ vs TGT F$" fld="33" baseField="0" baseItem="0"/>
  </dataFields>
  <formats count="6">
    <format dxfId="37">
      <pivotArea outline="0" collapsedLevelsAreSubtotals="1" fieldPosition="0"/>
    </format>
    <format dxfId="36">
      <pivotArea dataOnly="0" labelOnly="1" outline="0" fieldPosition="0">
        <references count="1">
          <reference field="16" count="1">
            <x v="1"/>
          </reference>
        </references>
      </pivotArea>
    </format>
    <format dxfId="35">
      <pivotArea dataOnly="0" labelOnly="1" outline="0" fieldPosition="0">
        <references count="1">
          <reference field="4294967294" count="5">
            <x v="0"/>
            <x v="1"/>
            <x v="2"/>
            <x v="3"/>
            <x v="4"/>
          </reference>
        </references>
      </pivotArea>
    </format>
    <format dxfId="34">
      <pivotArea outline="0" collapsedLevelsAreSubtotals="1" fieldPosition="0"/>
    </format>
    <format dxfId="33">
      <pivotArea dataOnly="0" labelOnly="1" outline="0" fieldPosition="0">
        <references count="1">
          <reference field="16" count="1">
            <x v="1"/>
          </reference>
        </references>
      </pivotArea>
    </format>
    <format dxfId="32">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location ref="A3:F16" firstHeaderRow="0" firstDataRow="1" firstDataCol="1" rowPageCount="1" colPageCount="1"/>
  <pivotFields count="81">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14">
        <item x="2"/>
        <item x="4"/>
        <item x="1"/>
        <item x="9"/>
        <item x="5"/>
        <item x="6"/>
        <item x="10"/>
        <item x="7"/>
        <item x="11"/>
        <item x="0"/>
        <item x="3"/>
        <item x="12"/>
        <item x="8"/>
        <item t="default"/>
      </items>
    </pivotField>
    <pivotField subtotalTop="0" showAll="0"/>
    <pivotField subtotalTop="0" showAll="0"/>
    <pivotField subtotalTop="0" showAll="0"/>
    <pivotField axis="axisPage" subtotalTop="0" showAll="0">
      <items count="4">
        <item x="1"/>
        <item x="0"/>
        <item x="2"/>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dataField="1" subtotalTop="0" showAll="0"/>
    <pivotField subtotalTop="0" showAll="0"/>
    <pivotField subtotalTop="0" showAll="0"/>
    <pivotField dataField="1" subtotalTop="0" showAll="0"/>
    <pivotField subtotalTop="0" showAll="0"/>
    <pivotField subtotalTop="0" showAll="0"/>
    <pivotField dataField="1"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12"/>
  </rowFields>
  <rowItems count="13">
    <i>
      <x/>
    </i>
    <i>
      <x v="1"/>
    </i>
    <i>
      <x v="2"/>
    </i>
    <i>
      <x v="3"/>
    </i>
    <i>
      <x v="4"/>
    </i>
    <i>
      <x v="5"/>
    </i>
    <i>
      <x v="6"/>
    </i>
    <i>
      <x v="7"/>
    </i>
    <i>
      <x v="8"/>
    </i>
    <i>
      <x v="9"/>
    </i>
    <i>
      <x v="10"/>
    </i>
    <i>
      <x v="12"/>
    </i>
    <i t="grand">
      <x/>
    </i>
  </rowItems>
  <colFields count="1">
    <field x="-2"/>
  </colFields>
  <colItems count="5">
    <i>
      <x/>
    </i>
    <i i="1">
      <x v="1"/>
    </i>
    <i i="2">
      <x v="2"/>
    </i>
    <i i="3">
      <x v="3"/>
    </i>
    <i i="4">
      <x v="4"/>
    </i>
  </colItems>
  <pageFields count="1">
    <pageField fld="16" item="1" hier="-1"/>
  </pageFields>
  <dataFields count="5">
    <dataField name="Sum of 2016 ACT" fld="25" baseField="0" baseItem="0"/>
    <dataField name="Sum of 2017 ACT" fld="26" baseField="0" baseItem="0"/>
    <dataField name="Sum of APPROVED OP17 F$" fld="29" baseField="0" baseItem="0"/>
    <dataField name="Sum of PROPOSED Q1 FYLE F$" fld="32" baseField="0" baseItem="0"/>
    <dataField name="Sum of PROPOSED Q1 FYLE F$ vs TGT F$" fld="33" baseField="0" baseItem="0"/>
  </dataFields>
  <formats count="6">
    <format dxfId="19">
      <pivotArea outline="0" collapsedLevelsAreSubtotals="1" fieldPosition="0"/>
    </format>
    <format dxfId="18">
      <pivotArea dataOnly="0" labelOnly="1" outline="0" fieldPosition="0">
        <references count="1">
          <reference field="16" count="1">
            <x v="1"/>
          </reference>
        </references>
      </pivotArea>
    </format>
    <format dxfId="17">
      <pivotArea dataOnly="0" labelOnly="1" outline="0" fieldPosition="0">
        <references count="1">
          <reference field="4294967294" count="5">
            <x v="0"/>
            <x v="1"/>
            <x v="2"/>
            <x v="3"/>
            <x v="4"/>
          </reference>
        </references>
      </pivotArea>
    </format>
    <format dxfId="16">
      <pivotArea outline="0" collapsedLevelsAreSubtotals="1" fieldPosition="0"/>
    </format>
    <format dxfId="15">
      <pivotArea dataOnly="0" labelOnly="1" outline="0" fieldPosition="0">
        <references count="1">
          <reference field="16" count="1">
            <x v="1"/>
          </reference>
        </references>
      </pivotArea>
    </format>
    <format dxfId="14">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location ref="A21:F30" firstHeaderRow="0" firstDataRow="1" firstDataCol="1" rowPageCount="1" colPageCount="1"/>
  <pivotFields count="81">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14">
        <item x="2"/>
        <item x="4"/>
        <item x="1"/>
        <item x="9"/>
        <item x="5"/>
        <item x="6"/>
        <item x="10"/>
        <item x="7"/>
        <item x="11"/>
        <item x="0"/>
        <item x="3"/>
        <item x="12"/>
        <item x="8"/>
        <item t="default"/>
      </items>
    </pivotField>
    <pivotField subtotalTop="0" showAll="0"/>
    <pivotField subtotalTop="0" showAll="0"/>
    <pivotField subtotalTop="0" showAll="0"/>
    <pivotField axis="axisPage" subtotalTop="0" multipleItemSelectionAllowed="1" showAll="0">
      <items count="4">
        <item x="1"/>
        <item h="1" x="0"/>
        <item h="1" x="2"/>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dataField="1" subtotalTop="0" showAll="0"/>
    <pivotField subtotalTop="0" showAll="0"/>
    <pivotField subtotalTop="0" showAll="0"/>
    <pivotField dataField="1" subtotalTop="0" showAll="0"/>
    <pivotField subtotalTop="0" showAll="0"/>
    <pivotField subtotalTop="0" showAll="0"/>
    <pivotField dataField="1"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12"/>
  </rowFields>
  <rowItems count="9">
    <i>
      <x/>
    </i>
    <i>
      <x v="1"/>
    </i>
    <i>
      <x v="2"/>
    </i>
    <i>
      <x v="4"/>
    </i>
    <i>
      <x v="5"/>
    </i>
    <i>
      <x v="8"/>
    </i>
    <i>
      <x v="9"/>
    </i>
    <i>
      <x v="10"/>
    </i>
    <i t="grand">
      <x/>
    </i>
  </rowItems>
  <colFields count="1">
    <field x="-2"/>
  </colFields>
  <colItems count="5">
    <i>
      <x/>
    </i>
    <i i="1">
      <x v="1"/>
    </i>
    <i i="2">
      <x v="2"/>
    </i>
    <i i="3">
      <x v="3"/>
    </i>
    <i i="4">
      <x v="4"/>
    </i>
  </colItems>
  <pageFields count="1">
    <pageField fld="16" hier="-1"/>
  </pageFields>
  <dataFields count="5">
    <dataField name="Sum of 2016 ACT" fld="25" baseField="0" baseItem="0"/>
    <dataField name="Sum of 2017 ACT" fld="26" baseField="0" baseItem="0"/>
    <dataField name="Sum of APPROVED OP17 F$" fld="29" baseField="0" baseItem="0"/>
    <dataField name="Sum of PROPOSED Q1 FYLE F$" fld="32" baseField="0" baseItem="0"/>
    <dataField name="Sum of PROPOSED Q1 FYLE F$ vs TGT F$" fld="33" baseField="0" baseItem="0"/>
  </dataFields>
  <formats count="6">
    <format dxfId="25">
      <pivotArea outline="0" collapsedLevelsAreSubtotals="1" fieldPosition="0"/>
    </format>
    <format dxfId="24">
      <pivotArea dataOnly="0" labelOnly="1" outline="0" fieldPosition="0">
        <references count="1">
          <reference field="16" count="1">
            <x v="1"/>
          </reference>
        </references>
      </pivotArea>
    </format>
    <format dxfId="23">
      <pivotArea dataOnly="0" labelOnly="1" outline="0" fieldPosition="0">
        <references count="1">
          <reference field="4294967294" count="5">
            <x v="0"/>
            <x v="1"/>
            <x v="2"/>
            <x v="3"/>
            <x v="4"/>
          </reference>
        </references>
      </pivotArea>
    </format>
    <format dxfId="22">
      <pivotArea outline="0" collapsedLevelsAreSubtotals="1" fieldPosition="0"/>
    </format>
    <format dxfId="21">
      <pivotArea dataOnly="0" labelOnly="1" outline="0" fieldPosition="0">
        <references count="1">
          <reference field="16" count="1">
            <x v="1"/>
          </reference>
        </references>
      </pivotArea>
    </format>
    <format dxfId="20">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5"/>
  <sheetViews>
    <sheetView workbookViewId="0">
      <selection activeCell="D17" sqref="D17"/>
    </sheetView>
  </sheetViews>
  <sheetFormatPr defaultRowHeight="15" x14ac:dyDescent="0.25"/>
  <cols>
    <col min="1" max="1" width="24" bestFit="1" customWidth="1"/>
    <col min="2" max="2" width="25.140625" style="3" bestFit="1" customWidth="1"/>
    <col min="3" max="3" width="27.42578125" bestFit="1" customWidth="1"/>
    <col min="4" max="4" width="36.28515625" bestFit="1" customWidth="1"/>
  </cols>
  <sheetData>
    <row r="3" spans="1:4" x14ac:dyDescent="0.25">
      <c r="A3" s="1" t="s">
        <v>366</v>
      </c>
      <c r="B3" t="s">
        <v>368</v>
      </c>
      <c r="C3" t="s">
        <v>381</v>
      </c>
      <c r="D3" t="s">
        <v>382</v>
      </c>
    </row>
    <row r="4" spans="1:4" x14ac:dyDescent="0.25">
      <c r="A4" s="2" t="s">
        <v>82</v>
      </c>
      <c r="B4" s="4"/>
      <c r="C4" s="4"/>
      <c r="D4" s="4"/>
    </row>
    <row r="5" spans="1:4" x14ac:dyDescent="0.25">
      <c r="A5" s="50" t="s">
        <v>91</v>
      </c>
      <c r="B5" s="4">
        <v>1860650</v>
      </c>
      <c r="C5" s="4">
        <v>1860650</v>
      </c>
      <c r="D5" s="4">
        <v>0</v>
      </c>
    </row>
    <row r="6" spans="1:4" x14ac:dyDescent="0.25">
      <c r="A6" s="50" t="s">
        <v>104</v>
      </c>
      <c r="B6" s="4">
        <v>90000</v>
      </c>
      <c r="C6" s="4">
        <v>1289393.4426229508</v>
      </c>
      <c r="D6" s="4">
        <v>1199393.4426229508</v>
      </c>
    </row>
    <row r="7" spans="1:4" x14ac:dyDescent="0.25">
      <c r="A7" s="50" t="s">
        <v>86</v>
      </c>
      <c r="B7" s="4">
        <v>8620000</v>
      </c>
      <c r="C7" s="4">
        <v>7114000</v>
      </c>
      <c r="D7" s="4">
        <v>-1506000</v>
      </c>
    </row>
    <row r="8" spans="1:4" x14ac:dyDescent="0.25">
      <c r="A8" s="50" t="s">
        <v>365</v>
      </c>
      <c r="B8" s="4">
        <v>0</v>
      </c>
      <c r="C8" s="4">
        <v>0</v>
      </c>
      <c r="D8" s="4">
        <v>0</v>
      </c>
    </row>
    <row r="9" spans="1:4" x14ac:dyDescent="0.25">
      <c r="A9" s="50" t="s">
        <v>193</v>
      </c>
      <c r="B9" s="4">
        <v>194000</v>
      </c>
      <c r="C9" s="4">
        <v>157091.49999999997</v>
      </c>
      <c r="D9" s="4">
        <v>-36908.500000000029</v>
      </c>
    </row>
    <row r="10" spans="1:4" x14ac:dyDescent="0.25">
      <c r="A10" s="50" t="s">
        <v>120</v>
      </c>
      <c r="B10" s="4">
        <v>2560000</v>
      </c>
      <c r="C10" s="4">
        <v>2560000</v>
      </c>
      <c r="D10" s="4">
        <v>0</v>
      </c>
    </row>
    <row r="11" spans="1:4" x14ac:dyDescent="0.25">
      <c r="A11" s="50" t="s">
        <v>98</v>
      </c>
      <c r="B11" s="4">
        <v>44433232.57</v>
      </c>
      <c r="C11" s="4">
        <v>44776747.627377048</v>
      </c>
      <c r="D11" s="4">
        <v>343515.0573770497</v>
      </c>
    </row>
    <row r="12" spans="1:4" x14ac:dyDescent="0.25">
      <c r="A12" s="50" t="s">
        <v>108</v>
      </c>
      <c r="B12" s="4">
        <v>8340000</v>
      </c>
      <c r="C12" s="4">
        <v>8340000</v>
      </c>
      <c r="D12" s="4">
        <v>0</v>
      </c>
    </row>
    <row r="13" spans="1:4" x14ac:dyDescent="0.25">
      <c r="A13" s="2" t="s">
        <v>379</v>
      </c>
      <c r="B13" s="4">
        <v>66097882.57</v>
      </c>
      <c r="C13" s="4">
        <v>66097882.57</v>
      </c>
      <c r="D13" s="4">
        <v>4.6566128730773926E-10</v>
      </c>
    </row>
    <row r="14" spans="1:4" x14ac:dyDescent="0.25">
      <c r="A14" s="2" t="s">
        <v>75</v>
      </c>
      <c r="B14" s="4"/>
      <c r="C14" s="4"/>
      <c r="D14" s="4"/>
    </row>
    <row r="15" spans="1:4" x14ac:dyDescent="0.25">
      <c r="A15" s="50" t="s">
        <v>91</v>
      </c>
      <c r="B15" s="4">
        <v>94025830.541233867</v>
      </c>
      <c r="C15" s="4">
        <v>82525830.541233838</v>
      </c>
      <c r="D15" s="4">
        <v>-11500000</v>
      </c>
    </row>
    <row r="16" spans="1:4" x14ac:dyDescent="0.25">
      <c r="A16" s="50" t="s">
        <v>104</v>
      </c>
      <c r="B16" s="4">
        <v>5432845.8451218121</v>
      </c>
      <c r="C16" s="4">
        <v>5839646.213974271</v>
      </c>
      <c r="D16" s="4">
        <v>406800.36885245901</v>
      </c>
    </row>
    <row r="17" spans="1:4" x14ac:dyDescent="0.25">
      <c r="A17" s="50" t="s">
        <v>86</v>
      </c>
      <c r="B17" s="4">
        <v>115486050.70629738</v>
      </c>
      <c r="C17" s="4">
        <v>108887387.94052014</v>
      </c>
      <c r="D17" s="4">
        <v>-6598662.765777234</v>
      </c>
    </row>
    <row r="18" spans="1:4" x14ac:dyDescent="0.25">
      <c r="A18" s="50" t="s">
        <v>147</v>
      </c>
      <c r="B18" s="4">
        <v>72339391.976541147</v>
      </c>
      <c r="C18" s="4">
        <v>68603064.66050382</v>
      </c>
      <c r="D18" s="4">
        <v>-3736327.3160373159</v>
      </c>
    </row>
    <row r="19" spans="1:4" x14ac:dyDescent="0.25">
      <c r="A19" s="50" t="s">
        <v>149</v>
      </c>
      <c r="B19" s="4">
        <v>37357287.498574294</v>
      </c>
      <c r="C19" s="4">
        <v>31990220.67696118</v>
      </c>
      <c r="D19" s="4">
        <v>-5367066.8216131162</v>
      </c>
    </row>
    <row r="20" spans="1:4" x14ac:dyDescent="0.25">
      <c r="A20" s="50" t="s">
        <v>193</v>
      </c>
      <c r="B20" s="4">
        <v>3964586.9303737595</v>
      </c>
      <c r="C20" s="4">
        <v>53035335.057408735</v>
      </c>
      <c r="D20" s="4">
        <v>49070748.127034962</v>
      </c>
    </row>
    <row r="21" spans="1:4" x14ac:dyDescent="0.25">
      <c r="A21" s="50" t="s">
        <v>120</v>
      </c>
      <c r="B21" s="4">
        <v>50202697.432880074</v>
      </c>
      <c r="C21" s="4">
        <v>49202697.432880074</v>
      </c>
      <c r="D21" s="4">
        <v>-1000000.0000000016</v>
      </c>
    </row>
    <row r="22" spans="1:4" x14ac:dyDescent="0.25">
      <c r="A22" s="50" t="s">
        <v>98</v>
      </c>
      <c r="B22" s="4">
        <v>12219176.443161214</v>
      </c>
      <c r="C22" s="4">
        <v>11209995.147984276</v>
      </c>
      <c r="D22" s="4">
        <v>-1009181.295176936</v>
      </c>
    </row>
    <row r="23" spans="1:4" x14ac:dyDescent="0.25">
      <c r="A23" s="50" t="s">
        <v>108</v>
      </c>
      <c r="B23" s="4">
        <v>109448755.55442712</v>
      </c>
      <c r="C23" s="4">
        <v>89182445.257144302</v>
      </c>
      <c r="D23" s="4">
        <v>-20266310.297282822</v>
      </c>
    </row>
    <row r="24" spans="1:4" x14ac:dyDescent="0.25">
      <c r="A24" s="2" t="s">
        <v>380</v>
      </c>
      <c r="B24" s="4">
        <v>500476622.92861068</v>
      </c>
      <c r="C24" s="4">
        <v>500476622.92861068</v>
      </c>
      <c r="D24" s="4">
        <v>-3.7252902984619141E-9</v>
      </c>
    </row>
    <row r="25" spans="1:4" x14ac:dyDescent="0.25">
      <c r="A25" s="2" t="s">
        <v>367</v>
      </c>
      <c r="B25" s="4">
        <v>566574505.49861062</v>
      </c>
      <c r="C25" s="4">
        <v>566574505.49861062</v>
      </c>
      <c r="D25" s="4">
        <v>-3.7252902984619141E-9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0"/>
  <sheetViews>
    <sheetView workbookViewId="0">
      <selection activeCell="J12" sqref="J12"/>
    </sheetView>
  </sheetViews>
  <sheetFormatPr defaultRowHeight="15" x14ac:dyDescent="0.25"/>
  <cols>
    <col min="1" max="1" width="31.140625" customWidth="1"/>
    <col min="2" max="3" width="17" style="3" customWidth="1"/>
    <col min="4" max="4" width="26.7109375" style="3" customWidth="1"/>
    <col min="5" max="5" width="28.85546875" style="3" customWidth="1"/>
    <col min="6" max="6" width="37.7109375" style="3" customWidth="1"/>
    <col min="7" max="9" width="15.7109375" customWidth="1"/>
    <col min="10" max="10" width="29.85546875" style="3" customWidth="1"/>
    <col min="11" max="11" width="14" style="3" customWidth="1"/>
    <col min="12" max="12" width="27.7109375" style="3" customWidth="1"/>
    <col min="13" max="16" width="15.7109375" style="3" customWidth="1"/>
    <col min="17" max="20" width="15.7109375" customWidth="1"/>
  </cols>
  <sheetData>
    <row r="1" spans="1:9" x14ac:dyDescent="0.25">
      <c r="A1" s="1" t="s">
        <v>16</v>
      </c>
      <c r="B1" s="4" t="s">
        <v>75</v>
      </c>
    </row>
    <row r="3" spans="1:9" x14ac:dyDescent="0.25">
      <c r="A3" s="1" t="s">
        <v>366</v>
      </c>
      <c r="B3" s="4" t="s">
        <v>383</v>
      </c>
      <c r="C3" s="4" t="s">
        <v>384</v>
      </c>
      <c r="D3" s="4" t="s">
        <v>368</v>
      </c>
      <c r="E3" s="4" t="s">
        <v>381</v>
      </c>
      <c r="F3" s="4" t="s">
        <v>382</v>
      </c>
      <c r="G3" s="51" t="s">
        <v>401</v>
      </c>
    </row>
    <row r="4" spans="1:9" x14ac:dyDescent="0.25">
      <c r="A4" s="2" t="s">
        <v>93</v>
      </c>
      <c r="B4" s="4">
        <v>25259112.190000001</v>
      </c>
      <c r="C4" s="4">
        <v>23570636.689999994</v>
      </c>
      <c r="D4" s="4">
        <v>32296469.848099619</v>
      </c>
      <c r="E4" s="4">
        <v>27575149.293538548</v>
      </c>
      <c r="F4" s="4">
        <v>-4721320.5545610674</v>
      </c>
      <c r="G4" s="53">
        <f>-F4/D4</f>
        <v>0.14618689215158537</v>
      </c>
      <c r="H4" s="110" t="s">
        <v>437</v>
      </c>
    </row>
    <row r="5" spans="1:9" x14ac:dyDescent="0.25">
      <c r="A5" s="2" t="s">
        <v>107</v>
      </c>
      <c r="B5" s="4">
        <v>81409505.75000003</v>
      </c>
      <c r="C5" s="4">
        <v>78640414.160000011</v>
      </c>
      <c r="D5" s="4">
        <v>109448755.55442713</v>
      </c>
      <c r="E5" s="4">
        <v>89182445.257144332</v>
      </c>
      <c r="F5" s="4">
        <v>-20266310.297282822</v>
      </c>
      <c r="G5" s="53">
        <f t="shared" ref="G5:G14" si="0">-F5/D5</f>
        <v>0.18516711491712401</v>
      </c>
      <c r="H5" s="110" t="s">
        <v>437</v>
      </c>
    </row>
    <row r="6" spans="1:9" x14ac:dyDescent="0.25">
      <c r="A6" s="2" t="s">
        <v>90</v>
      </c>
      <c r="B6" s="4">
        <v>48528970.890000008</v>
      </c>
      <c r="C6" s="4">
        <v>36930259.219999991</v>
      </c>
      <c r="D6" s="4">
        <v>39768857.723541372</v>
      </c>
      <c r="E6" s="4">
        <v>33768857.723541364</v>
      </c>
      <c r="F6" s="4">
        <v>-6000000</v>
      </c>
      <c r="G6" s="53">
        <f t="shared" si="0"/>
        <v>0.15087182140633298</v>
      </c>
      <c r="H6" s="110" t="s">
        <v>437</v>
      </c>
      <c r="I6" s="4">
        <f>6000000+F6</f>
        <v>0</v>
      </c>
    </row>
    <row r="7" spans="1:9" x14ac:dyDescent="0.25">
      <c r="A7" s="2" t="s">
        <v>272</v>
      </c>
      <c r="B7" s="4">
        <v>36469612.230000004</v>
      </c>
      <c r="C7" s="4">
        <v>26785194.640000004</v>
      </c>
      <c r="D7" s="4">
        <v>54284308.102119505</v>
      </c>
      <c r="E7" s="4">
        <v>52784308.102119505</v>
      </c>
      <c r="F7" s="4">
        <v>-1499999.9999999981</v>
      </c>
      <c r="G7" s="53">
        <f t="shared" si="0"/>
        <v>2.7632294717254237E-2</v>
      </c>
      <c r="H7" s="110" t="s">
        <v>437</v>
      </c>
    </row>
    <row r="8" spans="1:9" x14ac:dyDescent="0.25">
      <c r="A8" s="2" t="s">
        <v>146</v>
      </c>
      <c r="B8" s="4">
        <v>45766925.283201002</v>
      </c>
      <c r="C8" s="4">
        <v>52729378.200236</v>
      </c>
      <c r="D8" s="4">
        <v>56870482.076010399</v>
      </c>
      <c r="E8" s="4">
        <v>47427078.550538808</v>
      </c>
      <c r="F8" s="4">
        <v>-9443403.5254715774</v>
      </c>
      <c r="G8" s="53">
        <f t="shared" si="0"/>
        <v>0.16605105462003944</v>
      </c>
      <c r="H8" s="110" t="s">
        <v>437</v>
      </c>
    </row>
    <row r="9" spans="1:9" x14ac:dyDescent="0.25">
      <c r="A9" s="2" t="s">
        <v>148</v>
      </c>
      <c r="B9" s="4">
        <v>51339004.520000033</v>
      </c>
      <c r="C9" s="4">
        <v>53593918.679999985</v>
      </c>
      <c r="D9" s="4">
        <v>70732987.000473991</v>
      </c>
      <c r="E9" s="4">
        <v>61356780.228536263</v>
      </c>
      <c r="F9" s="4">
        <v>-9376206.7719377205</v>
      </c>
      <c r="G9" s="53">
        <f t="shared" si="0"/>
        <v>0.13255776646156467</v>
      </c>
      <c r="H9" s="110" t="s">
        <v>437</v>
      </c>
    </row>
    <row r="10" spans="1:9" x14ac:dyDescent="0.25">
      <c r="A10" s="2" t="s">
        <v>308</v>
      </c>
      <c r="B10" s="4">
        <v>144236.45000000001</v>
      </c>
      <c r="C10" s="4">
        <v>104740.24</v>
      </c>
      <c r="D10" s="4">
        <v>128526.62295081967</v>
      </c>
      <c r="E10" s="4">
        <v>115411.86885245901</v>
      </c>
      <c r="F10" s="4">
        <v>-13114.754098360645</v>
      </c>
      <c r="G10" s="53">
        <f t="shared" si="0"/>
        <v>0.10203920244118579</v>
      </c>
      <c r="H10" s="110" t="s">
        <v>437</v>
      </c>
    </row>
    <row r="11" spans="1:9" x14ac:dyDescent="0.25">
      <c r="A11" s="2" t="s">
        <v>224</v>
      </c>
      <c r="B11" s="4">
        <v>42165.72</v>
      </c>
      <c r="C11" s="4">
        <v>85785.56</v>
      </c>
      <c r="D11" s="4">
        <v>140151.55737704918</v>
      </c>
      <c r="E11" s="4">
        <v>126217.13114754099</v>
      </c>
      <c r="F11" s="4">
        <v>-13934.426229508186</v>
      </c>
      <c r="G11" s="53">
        <f t="shared" si="0"/>
        <v>9.9423984223168171E-2</v>
      </c>
      <c r="H11" s="110" t="s">
        <v>437</v>
      </c>
    </row>
    <row r="12" spans="1:9" x14ac:dyDescent="0.25">
      <c r="A12" s="2" t="s">
        <v>257</v>
      </c>
      <c r="B12" s="4">
        <v>0.01</v>
      </c>
      <c r="C12" s="4">
        <v>0</v>
      </c>
      <c r="D12" s="4">
        <v>-64638456.483901583</v>
      </c>
      <c r="E12" s="4">
        <v>-5914893.92133018</v>
      </c>
      <c r="F12" s="4">
        <v>58723562.562571406</v>
      </c>
      <c r="G12" s="53">
        <f t="shared" si="0"/>
        <v>0.90849264906560234</v>
      </c>
      <c r="H12" s="110" t="s">
        <v>437</v>
      </c>
    </row>
    <row r="13" spans="1:9" x14ac:dyDescent="0.25">
      <c r="A13" s="2" t="s">
        <v>84</v>
      </c>
      <c r="B13" s="4">
        <v>285071481.63000011</v>
      </c>
      <c r="C13" s="4">
        <v>191120962.28999996</v>
      </c>
      <c r="D13" s="4">
        <v>115486050.7062974</v>
      </c>
      <c r="E13" s="4">
        <v>108887387.94052012</v>
      </c>
      <c r="F13" s="4">
        <v>-6598662.765777234</v>
      </c>
      <c r="G13" s="53">
        <f t="shared" si="0"/>
        <v>5.713818011284208E-2</v>
      </c>
      <c r="H13" s="110" t="s">
        <v>437</v>
      </c>
    </row>
    <row r="14" spans="1:9" x14ac:dyDescent="0.25">
      <c r="A14" s="2" t="s">
        <v>96</v>
      </c>
      <c r="B14" s="4">
        <v>58704384.369999997</v>
      </c>
      <c r="C14" s="4">
        <v>45378101.189999968</v>
      </c>
      <c r="D14" s="4">
        <v>60458490.221215002</v>
      </c>
      <c r="E14" s="4">
        <v>59667880.754001893</v>
      </c>
      <c r="F14" s="4">
        <v>-790609.46721311635</v>
      </c>
      <c r="G14" s="53">
        <f t="shared" si="0"/>
        <v>1.3076897294661353E-2</v>
      </c>
      <c r="H14" s="110" t="s">
        <v>437</v>
      </c>
    </row>
    <row r="15" spans="1:9" x14ac:dyDescent="0.25">
      <c r="A15" s="2" t="s">
        <v>516</v>
      </c>
      <c r="B15" s="4">
        <v>-5171.32</v>
      </c>
      <c r="C15" s="4">
        <v>0</v>
      </c>
      <c r="D15" s="4">
        <v>25500000</v>
      </c>
      <c r="E15" s="4">
        <v>25500000</v>
      </c>
      <c r="F15" s="4">
        <v>0</v>
      </c>
    </row>
    <row r="16" spans="1:9" x14ac:dyDescent="0.25">
      <c r="A16" s="2" t="s">
        <v>367</v>
      </c>
      <c r="B16" s="4">
        <v>632730227.72320116</v>
      </c>
      <c r="C16" s="4">
        <v>508939390.87023592</v>
      </c>
      <c r="D16" s="4">
        <v>500476622.92861068</v>
      </c>
      <c r="E16" s="4">
        <v>500476622.92861068</v>
      </c>
      <c r="F16" s="4">
        <v>3.9581209421157837E-9</v>
      </c>
    </row>
    <row r="19" spans="1:7" x14ac:dyDescent="0.25">
      <c r="A19" s="1" t="s">
        <v>16</v>
      </c>
      <c r="B19" t="s">
        <v>82</v>
      </c>
      <c r="E19" s="3">
        <f>E12-F16</f>
        <v>-5914893.9213301837</v>
      </c>
    </row>
    <row r="21" spans="1:7" x14ac:dyDescent="0.25">
      <c r="A21" s="1" t="s">
        <v>366</v>
      </c>
      <c r="B21" s="4" t="s">
        <v>383</v>
      </c>
      <c r="C21" s="4" t="s">
        <v>384</v>
      </c>
      <c r="D21" s="4" t="s">
        <v>368</v>
      </c>
      <c r="E21" s="4" t="s">
        <v>381</v>
      </c>
      <c r="F21" s="4" t="s">
        <v>382</v>
      </c>
    </row>
    <row r="22" spans="1:7" x14ac:dyDescent="0.25">
      <c r="A22" s="2" t="s">
        <v>93</v>
      </c>
      <c r="B22" s="4">
        <v>0</v>
      </c>
      <c r="C22" s="4">
        <v>0</v>
      </c>
      <c r="D22" s="4">
        <v>3666033.5300000003</v>
      </c>
      <c r="E22" s="4">
        <v>4368673.53</v>
      </c>
      <c r="F22" s="4">
        <v>702640</v>
      </c>
      <c r="G22" s="110" t="s">
        <v>437</v>
      </c>
    </row>
    <row r="23" spans="1:7" x14ac:dyDescent="0.25">
      <c r="A23" s="2" t="s">
        <v>107</v>
      </c>
      <c r="B23" s="4">
        <v>110298.44</v>
      </c>
      <c r="C23" s="4">
        <v>719756.7</v>
      </c>
      <c r="D23" s="4">
        <v>8340000</v>
      </c>
      <c r="E23" s="4">
        <v>8340000</v>
      </c>
      <c r="F23" s="4">
        <v>0</v>
      </c>
      <c r="G23" s="110" t="s">
        <v>437</v>
      </c>
    </row>
    <row r="24" spans="1:7" x14ac:dyDescent="0.25">
      <c r="A24" s="2" t="s">
        <v>90</v>
      </c>
      <c r="B24" s="4">
        <v>0</v>
      </c>
      <c r="C24" s="4">
        <v>0</v>
      </c>
      <c r="D24" s="4">
        <v>11961849.039999999</v>
      </c>
      <c r="E24" s="4">
        <v>13841849.040000001</v>
      </c>
      <c r="F24" s="4">
        <v>1880000</v>
      </c>
      <c r="G24" s="110" t="s">
        <v>437</v>
      </c>
    </row>
    <row r="25" spans="1:7" x14ac:dyDescent="0.25">
      <c r="A25" s="2" t="s">
        <v>146</v>
      </c>
      <c r="B25" s="4">
        <v>0</v>
      </c>
      <c r="C25" s="4">
        <v>0</v>
      </c>
      <c r="D25" s="4">
        <v>14174500</v>
      </c>
      <c r="E25" s="4">
        <v>16512841.5</v>
      </c>
      <c r="F25" s="4">
        <v>2338341.4999999995</v>
      </c>
      <c r="G25" s="110" t="s">
        <v>437</v>
      </c>
    </row>
    <row r="26" spans="1:7" x14ac:dyDescent="0.25">
      <c r="A26" s="2" t="s">
        <v>148</v>
      </c>
      <c r="B26" s="4">
        <v>0</v>
      </c>
      <c r="C26" s="4">
        <v>0</v>
      </c>
      <c r="D26" s="4">
        <v>15675500</v>
      </c>
      <c r="E26" s="4">
        <v>15287101.42</v>
      </c>
      <c r="F26" s="4">
        <v>-388398.57999999996</v>
      </c>
      <c r="G26" s="110" t="s">
        <v>437</v>
      </c>
    </row>
    <row r="27" spans="1:7" x14ac:dyDescent="0.25">
      <c r="A27" s="2" t="s">
        <v>257</v>
      </c>
      <c r="B27" s="4">
        <v>0</v>
      </c>
      <c r="C27" s="4">
        <v>0</v>
      </c>
      <c r="D27" s="4"/>
      <c r="E27" s="4">
        <v>-4225976.3626229502</v>
      </c>
      <c r="F27" s="4">
        <v>-4225976.3626229502</v>
      </c>
      <c r="G27" s="110" t="s">
        <v>437</v>
      </c>
    </row>
    <row r="28" spans="1:7" x14ac:dyDescent="0.25">
      <c r="A28" s="2" t="s">
        <v>84</v>
      </c>
      <c r="B28" s="4">
        <v>0</v>
      </c>
      <c r="C28" s="4">
        <v>3497280.83</v>
      </c>
      <c r="D28" s="4">
        <v>8620000</v>
      </c>
      <c r="E28" s="4">
        <v>7114000</v>
      </c>
      <c r="F28" s="4">
        <v>-1506000</v>
      </c>
      <c r="G28" s="110" t="s">
        <v>437</v>
      </c>
    </row>
    <row r="29" spans="1:7" x14ac:dyDescent="0.25">
      <c r="A29" s="2" t="s">
        <v>96</v>
      </c>
      <c r="B29" s="4">
        <v>89433.439999999944</v>
      </c>
      <c r="C29" s="4">
        <v>1020941.8500000001</v>
      </c>
      <c r="D29" s="4">
        <v>3660000</v>
      </c>
      <c r="E29" s="4">
        <v>4859393.4426229503</v>
      </c>
      <c r="F29" s="4">
        <v>1199393.4426229508</v>
      </c>
      <c r="G29" s="110" t="s">
        <v>437</v>
      </c>
    </row>
    <row r="30" spans="1:7" x14ac:dyDescent="0.25">
      <c r="A30" s="2" t="s">
        <v>367</v>
      </c>
      <c r="B30" s="4">
        <v>199731.87999999995</v>
      </c>
      <c r="C30" s="4">
        <v>5237979.3800000008</v>
      </c>
      <c r="D30" s="4">
        <v>66097882.57</v>
      </c>
      <c r="E30" s="4">
        <v>66097882.57</v>
      </c>
      <c r="F30" s="4">
        <v>4.6566128730773926E-10</v>
      </c>
    </row>
    <row r="31" spans="1:7" x14ac:dyDescent="0.25">
      <c r="B31"/>
      <c r="C31"/>
      <c r="D31"/>
      <c r="E31"/>
      <c r="F31"/>
    </row>
    <row r="32" spans="1:7" x14ac:dyDescent="0.25">
      <c r="B32"/>
      <c r="C32"/>
      <c r="D32"/>
      <c r="E32"/>
      <c r="F32"/>
    </row>
    <row r="33" spans="1:21" x14ac:dyDescent="0.25">
      <c r="B33"/>
      <c r="C33"/>
      <c r="D33"/>
      <c r="E33"/>
      <c r="F33"/>
    </row>
    <row r="34" spans="1:21" ht="30" x14ac:dyDescent="0.25">
      <c r="A34" s="128" t="s">
        <v>511</v>
      </c>
      <c r="B34" s="149" t="s">
        <v>25</v>
      </c>
      <c r="C34" s="149" t="s">
        <v>26</v>
      </c>
      <c r="D34" s="150" t="s">
        <v>520</v>
      </c>
      <c r="E34" s="149" t="s">
        <v>509</v>
      </c>
      <c r="F34" s="149" t="s">
        <v>510</v>
      </c>
      <c r="G34" s="138" t="s">
        <v>521</v>
      </c>
      <c r="H34" s="146" t="s">
        <v>524</v>
      </c>
      <c r="I34" s="146" t="s">
        <v>525</v>
      </c>
      <c r="J34"/>
      <c r="K34"/>
      <c r="L34" s="131" t="s">
        <v>511</v>
      </c>
      <c r="M34" s="149" t="s">
        <v>25</v>
      </c>
      <c r="N34" s="149" t="s">
        <v>26</v>
      </c>
      <c r="O34" s="150" t="s">
        <v>513</v>
      </c>
      <c r="P34" s="149" t="s">
        <v>509</v>
      </c>
      <c r="Q34" s="149" t="s">
        <v>510</v>
      </c>
      <c r="R34" s="138" t="s">
        <v>387</v>
      </c>
      <c r="S34" s="146" t="s">
        <v>524</v>
      </c>
      <c r="T34" s="146" t="s">
        <v>525</v>
      </c>
    </row>
    <row r="35" spans="1:21" x14ac:dyDescent="0.25">
      <c r="A35" s="129" t="s">
        <v>500</v>
      </c>
      <c r="B35" s="144">
        <v>25258.369539999992</v>
      </c>
      <c r="C35" s="144">
        <v>23570.636690000003</v>
      </c>
      <c r="D35" s="151">
        <v>32296.469848099619</v>
      </c>
      <c r="E35" s="140">
        <f>+G35-D35-F35</f>
        <v>-4721.3205545610726</v>
      </c>
      <c r="F35" s="140">
        <v>0</v>
      </c>
      <c r="G35" s="141">
        <f>E4/1000</f>
        <v>27575.149293538547</v>
      </c>
      <c r="H35" s="140">
        <f>G35-D35</f>
        <v>-4721.3205545610726</v>
      </c>
      <c r="I35" s="147">
        <f>+G35/D35</f>
        <v>0.85381310784841447</v>
      </c>
      <c r="J35" s="4"/>
      <c r="K35" s="4"/>
      <c r="L35" s="131" t="s">
        <v>500</v>
      </c>
      <c r="M35" s="130">
        <v>2698</v>
      </c>
      <c r="N35" s="130">
        <v>11023</v>
      </c>
      <c r="O35" s="160">
        <v>3666.0335300000002</v>
      </c>
      <c r="P35" s="130">
        <f t="shared" ref="P35:P40" si="1">+R35-O35-Q35</f>
        <v>-147.36000000000013</v>
      </c>
      <c r="Q35" s="130">
        <v>850</v>
      </c>
      <c r="R35" s="139">
        <f>E22/1000</f>
        <v>4368.67353</v>
      </c>
      <c r="S35" s="140">
        <f t="shared" ref="S35:S43" si="2">R35-O35</f>
        <v>702.63999999999987</v>
      </c>
      <c r="T35" s="147">
        <f>+R35/O35</f>
        <v>1.1916621859156864</v>
      </c>
    </row>
    <row r="36" spans="1:21" x14ac:dyDescent="0.25">
      <c r="A36" s="129" t="s">
        <v>501</v>
      </c>
      <c r="B36" s="144">
        <v>81409.50576</v>
      </c>
      <c r="C36" s="144">
        <v>78640.41416</v>
      </c>
      <c r="D36" s="151">
        <v>109448.75555442713</v>
      </c>
      <c r="E36" s="144">
        <f t="shared" ref="E36:E47" si="3">+G36-D36-F36</f>
        <v>-20266.310297282806</v>
      </c>
      <c r="F36" s="140">
        <v>0</v>
      </c>
      <c r="G36" s="141">
        <f t="shared" ref="G36:G42" si="4">E5/1000</f>
        <v>89182.445257144325</v>
      </c>
      <c r="H36" s="140">
        <f t="shared" ref="H36:H47" si="5">G36-D36</f>
        <v>-20266.310297282806</v>
      </c>
      <c r="I36" s="147">
        <f t="shared" ref="I36:I47" si="6">+G36/D36</f>
        <v>0.8148328850828761</v>
      </c>
      <c r="J36"/>
      <c r="K36" s="4"/>
      <c r="L36" s="131" t="s">
        <v>501</v>
      </c>
      <c r="M36" s="130">
        <v>4114</v>
      </c>
      <c r="N36" s="130">
        <v>8328</v>
      </c>
      <c r="O36" s="160">
        <v>8340</v>
      </c>
      <c r="P36" s="130">
        <f t="shared" si="1"/>
        <v>0</v>
      </c>
      <c r="Q36" s="130"/>
      <c r="R36" s="139">
        <f t="shared" ref="R36:R39" si="7">E23/1000</f>
        <v>8340</v>
      </c>
      <c r="S36" s="140">
        <f t="shared" si="2"/>
        <v>0</v>
      </c>
      <c r="T36" s="147">
        <f t="shared" ref="T36:T43" si="8">+R36/O36</f>
        <v>1</v>
      </c>
    </row>
    <row r="37" spans="1:21" x14ac:dyDescent="0.25">
      <c r="A37" s="129" t="s">
        <v>502</v>
      </c>
      <c r="B37" s="144">
        <v>48524.54224000001</v>
      </c>
      <c r="C37" s="144">
        <v>37135.639999999985</v>
      </c>
      <c r="D37" s="151">
        <v>39768.857723541369</v>
      </c>
      <c r="E37" s="144">
        <f t="shared" si="3"/>
        <v>-6000.0000000000073</v>
      </c>
      <c r="F37" s="140">
        <v>0</v>
      </c>
      <c r="G37" s="141">
        <f t="shared" si="4"/>
        <v>33768.857723541361</v>
      </c>
      <c r="H37" s="140">
        <f t="shared" si="5"/>
        <v>-6000.0000000000073</v>
      </c>
      <c r="I37" s="147">
        <f t="shared" si="6"/>
        <v>0.84912817859366685</v>
      </c>
      <c r="J37"/>
      <c r="K37" s="4"/>
      <c r="L37" s="131" t="s">
        <v>502</v>
      </c>
      <c r="M37" s="130">
        <v>13450</v>
      </c>
      <c r="N37" s="130">
        <v>11231</v>
      </c>
      <c r="O37" s="160">
        <v>11961.849039999999</v>
      </c>
      <c r="P37" s="130">
        <f t="shared" si="1"/>
        <v>-159.99999999999818</v>
      </c>
      <c r="Q37" s="130">
        <v>2040</v>
      </c>
      <c r="R37" s="139">
        <f t="shared" si="7"/>
        <v>13841.849040000001</v>
      </c>
      <c r="S37" s="140">
        <f t="shared" si="2"/>
        <v>1880.0000000000018</v>
      </c>
      <c r="T37" s="147">
        <f t="shared" si="8"/>
        <v>1.1571663372203869</v>
      </c>
    </row>
    <row r="38" spans="1:21" x14ac:dyDescent="0.25">
      <c r="A38" s="129" t="s">
        <v>503</v>
      </c>
      <c r="B38" s="144">
        <v>36469.612230000006</v>
      </c>
      <c r="C38" s="144">
        <v>26785.194640000005</v>
      </c>
      <c r="D38" s="151">
        <v>54284.308102119503</v>
      </c>
      <c r="E38" s="144">
        <f t="shared" si="3"/>
        <v>-1500</v>
      </c>
      <c r="F38" s="140">
        <v>0</v>
      </c>
      <c r="G38" s="141">
        <f t="shared" si="4"/>
        <v>52784.308102119503</v>
      </c>
      <c r="H38" s="140">
        <f t="shared" si="5"/>
        <v>-1500</v>
      </c>
      <c r="I38" s="147">
        <f t="shared" si="6"/>
        <v>0.97236770528274574</v>
      </c>
      <c r="J38"/>
      <c r="K38" s="4"/>
      <c r="L38" s="131" t="s">
        <v>504</v>
      </c>
      <c r="M38" s="130">
        <v>6757</v>
      </c>
      <c r="N38" s="130">
        <v>13167</v>
      </c>
      <c r="O38" s="160">
        <v>14174.5</v>
      </c>
      <c r="P38" s="130">
        <f t="shared" si="1"/>
        <v>-221.65850000000137</v>
      </c>
      <c r="Q38" s="130">
        <v>2560</v>
      </c>
      <c r="R38" s="139">
        <f t="shared" si="7"/>
        <v>16512.841499999999</v>
      </c>
      <c r="S38" s="140">
        <f t="shared" si="2"/>
        <v>2338.3414999999986</v>
      </c>
      <c r="T38" s="147">
        <f t="shared" si="8"/>
        <v>1.1649681822991991</v>
      </c>
    </row>
    <row r="39" spans="1:21" x14ac:dyDescent="0.25">
      <c r="A39" s="129" t="s">
        <v>504</v>
      </c>
      <c r="B39" s="144">
        <v>45766.925283200995</v>
      </c>
      <c r="C39" s="144">
        <v>52856.119930236011</v>
      </c>
      <c r="D39" s="151">
        <v>56870.482076010398</v>
      </c>
      <c r="E39" s="144">
        <f t="shared" si="3"/>
        <v>-9443.4035254715927</v>
      </c>
      <c r="F39" s="140">
        <v>0</v>
      </c>
      <c r="G39" s="141">
        <f t="shared" si="4"/>
        <v>47427.078550538805</v>
      </c>
      <c r="H39" s="140">
        <f t="shared" si="5"/>
        <v>-9443.4035254715927</v>
      </c>
      <c r="I39" s="147">
        <f t="shared" si="6"/>
        <v>0.83394894537996023</v>
      </c>
      <c r="J39"/>
      <c r="K39" s="4"/>
      <c r="L39" s="131" t="s">
        <v>505</v>
      </c>
      <c r="M39" s="130">
        <v>12795</v>
      </c>
      <c r="N39" s="130">
        <v>13812</v>
      </c>
      <c r="O39" s="160">
        <v>15675.5</v>
      </c>
      <c r="P39" s="130">
        <f t="shared" si="1"/>
        <v>-388.39858000000095</v>
      </c>
      <c r="Q39" s="130">
        <v>0</v>
      </c>
      <c r="R39" s="139">
        <f t="shared" si="7"/>
        <v>15287.101419999999</v>
      </c>
      <c r="S39" s="140">
        <f t="shared" si="2"/>
        <v>-388.39858000000095</v>
      </c>
      <c r="T39" s="147">
        <f t="shared" si="8"/>
        <v>0.97522257152881875</v>
      </c>
      <c r="U39" s="3"/>
    </row>
    <row r="40" spans="1:21" x14ac:dyDescent="0.25">
      <c r="A40" s="129" t="s">
        <v>505</v>
      </c>
      <c r="B40" s="144">
        <v>51339.004580000001</v>
      </c>
      <c r="C40" s="144">
        <v>54689.951159999997</v>
      </c>
      <c r="D40" s="151">
        <v>70732.987000473993</v>
      </c>
      <c r="E40" s="144">
        <f t="shared" si="3"/>
        <v>-9376.2067719377301</v>
      </c>
      <c r="F40" s="140">
        <v>0</v>
      </c>
      <c r="G40" s="141">
        <f t="shared" si="4"/>
        <v>61356.780228536263</v>
      </c>
      <c r="H40" s="140">
        <f t="shared" si="5"/>
        <v>-9376.2067719377301</v>
      </c>
      <c r="I40" s="147">
        <f t="shared" si="6"/>
        <v>0.86744223353843519</v>
      </c>
      <c r="J40"/>
      <c r="K40" s="4"/>
      <c r="L40" s="131" t="s">
        <v>512</v>
      </c>
      <c r="M40" s="130">
        <v>2701</v>
      </c>
      <c r="N40" s="130">
        <v>5770</v>
      </c>
      <c r="O40" s="160">
        <v>8620</v>
      </c>
      <c r="P40" s="130">
        <f t="shared" si="1"/>
        <v>-4480</v>
      </c>
      <c r="Q40" s="130">
        <f>1774+1200</f>
        <v>2974</v>
      </c>
      <c r="R40" s="139">
        <f>E28/1000</f>
        <v>7114</v>
      </c>
      <c r="S40" s="140">
        <f t="shared" si="2"/>
        <v>-1506</v>
      </c>
      <c r="T40" s="147">
        <f t="shared" si="8"/>
        <v>0.82529002320185618</v>
      </c>
    </row>
    <row r="41" spans="1:21" x14ac:dyDescent="0.25">
      <c r="A41" s="129" t="s">
        <v>308</v>
      </c>
      <c r="B41" s="144">
        <v>144.23645000000002</v>
      </c>
      <c r="C41" s="144">
        <v>104.74024</v>
      </c>
      <c r="D41" s="151">
        <v>128.52662295081967</v>
      </c>
      <c r="E41" s="144">
        <f t="shared" si="3"/>
        <v>-13.114754098360663</v>
      </c>
      <c r="F41" s="140">
        <v>0</v>
      </c>
      <c r="G41" s="141">
        <f t="shared" si="4"/>
        <v>115.41186885245901</v>
      </c>
      <c r="H41" s="140">
        <f t="shared" si="5"/>
        <v>-13.114754098360663</v>
      </c>
      <c r="I41" s="147">
        <f t="shared" si="6"/>
        <v>0.89796079755881408</v>
      </c>
      <c r="J41"/>
      <c r="K41" s="4"/>
      <c r="L41" s="131" t="s">
        <v>507</v>
      </c>
      <c r="M41" s="130">
        <v>3837</v>
      </c>
      <c r="N41" s="130">
        <v>4181</v>
      </c>
      <c r="O41" s="160">
        <v>3660</v>
      </c>
      <c r="P41" s="130">
        <v>0</v>
      </c>
      <c r="Q41" s="130">
        <v>1199</v>
      </c>
      <c r="R41" s="139">
        <f>E29/1000</f>
        <v>4859.3934426229507</v>
      </c>
      <c r="S41" s="140">
        <f t="shared" si="2"/>
        <v>1199.3934426229507</v>
      </c>
      <c r="T41" s="147">
        <f t="shared" si="8"/>
        <v>1.3277031263997132</v>
      </c>
    </row>
    <row r="42" spans="1:21" x14ac:dyDescent="0.25">
      <c r="A42" s="129" t="s">
        <v>508</v>
      </c>
      <c r="B42" s="144">
        <v>42.16572</v>
      </c>
      <c r="C42" s="144">
        <v>85.785560000000004</v>
      </c>
      <c r="D42" s="151">
        <v>140.15155737704919</v>
      </c>
      <c r="E42" s="144">
        <f t="shared" si="3"/>
        <v>-13.934426229508205</v>
      </c>
      <c r="F42" s="140">
        <v>0</v>
      </c>
      <c r="G42" s="141">
        <f t="shared" si="4"/>
        <v>126.21713114754098</v>
      </c>
      <c r="H42" s="140">
        <f t="shared" si="5"/>
        <v>-13.934426229508205</v>
      </c>
      <c r="I42" s="147">
        <f t="shared" si="6"/>
        <v>0.90057601577683166</v>
      </c>
      <c r="J42"/>
      <c r="K42" s="4"/>
      <c r="L42" s="131" t="s">
        <v>257</v>
      </c>
      <c r="M42" s="130">
        <v>0</v>
      </c>
      <c r="N42" s="130">
        <v>0</v>
      </c>
      <c r="O42" s="160">
        <v>0</v>
      </c>
      <c r="P42" s="130">
        <f>F27/1000</f>
        <v>-4225.9763626229505</v>
      </c>
      <c r="Q42" s="130"/>
      <c r="R42" s="159">
        <f>P42</f>
        <v>-4225.9763626229505</v>
      </c>
      <c r="S42" s="140">
        <f t="shared" si="2"/>
        <v>-4225.9763626229505</v>
      </c>
      <c r="T42" s="147"/>
    </row>
    <row r="43" spans="1:21" ht="15.75" thickBot="1" x14ac:dyDescent="0.3">
      <c r="A43" s="129" t="s">
        <v>506</v>
      </c>
      <c r="B43" s="144">
        <v>285071.48161000013</v>
      </c>
      <c r="C43" s="144">
        <v>191120.96228999991</v>
      </c>
      <c r="D43" s="151">
        <v>115486.05070629739</v>
      </c>
      <c r="E43" s="144">
        <f t="shared" si="3"/>
        <v>-18648.662765777262</v>
      </c>
      <c r="F43" s="140">
        <v>12050</v>
      </c>
      <c r="G43" s="141">
        <f>E13/1000</f>
        <v>108887.38794052013</v>
      </c>
      <c r="H43" s="140">
        <f t="shared" si="5"/>
        <v>-6598.6627657772624</v>
      </c>
      <c r="I43" s="147">
        <f t="shared" si="6"/>
        <v>0.94286181988715767</v>
      </c>
      <c r="J43"/>
      <c r="K43" s="4"/>
      <c r="L43" s="132" t="s">
        <v>367</v>
      </c>
      <c r="M43" s="132">
        <f t="shared" ref="M43:R43" si="9">SUM(M35:M42)</f>
        <v>46352</v>
      </c>
      <c r="N43" s="132">
        <f t="shared" si="9"/>
        <v>67512</v>
      </c>
      <c r="O43" s="161">
        <f t="shared" si="9"/>
        <v>66097.882570000002</v>
      </c>
      <c r="P43" s="132">
        <f t="shared" si="9"/>
        <v>-9623.3934426229516</v>
      </c>
      <c r="Q43" s="132">
        <f t="shared" si="9"/>
        <v>9623</v>
      </c>
      <c r="R43" s="133">
        <f t="shared" si="9"/>
        <v>66097.882569999987</v>
      </c>
      <c r="S43" s="162">
        <f t="shared" si="2"/>
        <v>0</v>
      </c>
      <c r="T43" s="147">
        <f t="shared" si="8"/>
        <v>0.99999999999999978</v>
      </c>
    </row>
    <row r="44" spans="1:21" x14ac:dyDescent="0.25">
      <c r="A44" s="129" t="s">
        <v>507</v>
      </c>
      <c r="B44" s="144">
        <v>58704.38438000001</v>
      </c>
      <c r="C44" s="144">
        <v>45378.101189999965</v>
      </c>
      <c r="D44" s="151">
        <v>60458.490221215005</v>
      </c>
      <c r="E44" s="144">
        <f t="shared" si="3"/>
        <v>-1090.6094672131148</v>
      </c>
      <c r="F44" s="140">
        <v>300</v>
      </c>
      <c r="G44" s="141">
        <f>E14/1000</f>
        <v>59667.88075400189</v>
      </c>
      <c r="H44" s="140">
        <f t="shared" si="5"/>
        <v>-790.60946721311484</v>
      </c>
      <c r="I44" s="147">
        <f t="shared" si="6"/>
        <v>0.98692310270533867</v>
      </c>
      <c r="J44"/>
      <c r="K44" s="4"/>
      <c r="Q44" s="3"/>
      <c r="R44" s="3"/>
    </row>
    <row r="45" spans="1:21" x14ac:dyDescent="0.25">
      <c r="A45" s="129" t="s">
        <v>499</v>
      </c>
      <c r="B45" s="144">
        <v>0</v>
      </c>
      <c r="C45" s="144">
        <v>0</v>
      </c>
      <c r="D45" s="151">
        <v>25500</v>
      </c>
      <c r="E45" s="144">
        <f t="shared" si="3"/>
        <v>0</v>
      </c>
      <c r="F45" s="140">
        <v>0</v>
      </c>
      <c r="G45" s="141">
        <f>E15/1000</f>
        <v>25500</v>
      </c>
      <c r="H45" s="140">
        <f t="shared" si="5"/>
        <v>0</v>
      </c>
      <c r="I45" s="147">
        <f t="shared" si="6"/>
        <v>1</v>
      </c>
      <c r="J45"/>
      <c r="K45" s="4"/>
      <c r="Q45" s="3"/>
      <c r="R45" s="3"/>
    </row>
    <row r="46" spans="1:21" x14ac:dyDescent="0.25">
      <c r="A46" s="129" t="s">
        <v>519</v>
      </c>
      <c r="B46" s="144">
        <v>0</v>
      </c>
      <c r="C46" s="144">
        <v>0</v>
      </c>
      <c r="D46" s="151">
        <v>0</v>
      </c>
      <c r="E46" s="144">
        <v>0</v>
      </c>
      <c r="F46" s="140">
        <v>8100</v>
      </c>
      <c r="G46" s="141">
        <f>F46</f>
        <v>8100</v>
      </c>
      <c r="H46" s="140">
        <f t="shared" si="5"/>
        <v>8100</v>
      </c>
      <c r="I46" s="147">
        <v>0</v>
      </c>
      <c r="J46"/>
      <c r="K46" s="4"/>
      <c r="Q46" s="3"/>
      <c r="R46" s="3"/>
    </row>
    <row r="47" spans="1:21" x14ac:dyDescent="0.25">
      <c r="A47" s="129" t="s">
        <v>257</v>
      </c>
      <c r="B47" s="144">
        <v>0</v>
      </c>
      <c r="C47" s="144">
        <v>0</v>
      </c>
      <c r="D47" s="151">
        <v>-64638.45648390158</v>
      </c>
      <c r="E47" s="144">
        <f t="shared" si="3"/>
        <v>50623.562562571402</v>
      </c>
      <c r="F47" s="140"/>
      <c r="G47" s="163">
        <f>E12/1000-F46</f>
        <v>-14014.89392133018</v>
      </c>
      <c r="H47" s="140">
        <f t="shared" si="5"/>
        <v>50623.562562571402</v>
      </c>
      <c r="I47" s="147">
        <f t="shared" si="6"/>
        <v>0.21681974916620472</v>
      </c>
      <c r="J47" t="s">
        <v>526</v>
      </c>
      <c r="K47" s="4"/>
      <c r="Q47" s="3"/>
      <c r="R47" s="3"/>
    </row>
    <row r="48" spans="1:21" ht="15.75" thickBot="1" x14ac:dyDescent="0.3">
      <c r="A48" s="134" t="s">
        <v>367</v>
      </c>
      <c r="B48" s="145">
        <f t="shared" ref="B48:H48" si="10">SUM(B35:B47)</f>
        <v>632730.22779320122</v>
      </c>
      <c r="C48" s="145">
        <f t="shared" si="10"/>
        <v>510367.54586023581</v>
      </c>
      <c r="D48" s="152">
        <f t="shared" si="10"/>
        <v>500476.62292861065</v>
      </c>
      <c r="E48" s="145">
        <f t="shared" si="10"/>
        <v>-20450.000000000044</v>
      </c>
      <c r="F48" s="142">
        <f t="shared" si="10"/>
        <v>20450</v>
      </c>
      <c r="G48" s="143">
        <f t="shared" si="10"/>
        <v>500476.62292861071</v>
      </c>
      <c r="H48" s="142">
        <f t="shared" si="10"/>
        <v>0</v>
      </c>
      <c r="I48" s="148">
        <f>+G48/D48</f>
        <v>1.0000000000000002</v>
      </c>
      <c r="J48"/>
      <c r="K48" s="4"/>
      <c r="P48" s="3">
        <v>0.3934426229507153</v>
      </c>
      <c r="Q48" s="3"/>
      <c r="R48" s="3"/>
    </row>
    <row r="74" spans="1:18" x14ac:dyDescent="0.25">
      <c r="M74" s="3" t="s">
        <v>383</v>
      </c>
    </row>
    <row r="77" spans="1:18" ht="31.5" customHeight="1" x14ac:dyDescent="0.25">
      <c r="A77" s="136"/>
      <c r="B77" s="153" t="s">
        <v>492</v>
      </c>
      <c r="C77" s="153" t="s">
        <v>493</v>
      </c>
      <c r="D77" s="153" t="s">
        <v>494</v>
      </c>
      <c r="E77" s="153" t="s">
        <v>517</v>
      </c>
      <c r="F77" s="153" t="s">
        <v>518</v>
      </c>
      <c r="G77" s="153" t="s">
        <v>229</v>
      </c>
      <c r="H77" s="154" t="s">
        <v>496</v>
      </c>
      <c r="I77" s="153" t="s">
        <v>514</v>
      </c>
      <c r="J77" s="137"/>
      <c r="K77"/>
      <c r="Q77" s="3"/>
      <c r="R77" s="3"/>
    </row>
    <row r="78" spans="1:18" ht="23.25" customHeight="1" x14ac:dyDescent="0.25">
      <c r="A78" s="131" t="s">
        <v>82</v>
      </c>
      <c r="B78" s="155">
        <v>46524</v>
      </c>
      <c r="C78" s="155">
        <v>67511</v>
      </c>
      <c r="D78" s="155">
        <v>66098</v>
      </c>
      <c r="E78" s="155">
        <f>SUM(P35:P40)</f>
        <v>-5397.4170800000011</v>
      </c>
      <c r="F78" s="155">
        <f>Q43</f>
        <v>9623</v>
      </c>
      <c r="G78" s="155">
        <f>P42</f>
        <v>-4225.9763626229505</v>
      </c>
      <c r="H78" s="156">
        <f>D78+E78+F78+G78</f>
        <v>66097.606557377047</v>
      </c>
      <c r="I78" s="155">
        <v>0</v>
      </c>
      <c r="J78"/>
      <c r="K78"/>
      <c r="Q78" s="3"/>
      <c r="R78" s="3"/>
    </row>
    <row r="79" spans="1:18" ht="23.25" customHeight="1" x14ac:dyDescent="0.25">
      <c r="A79" s="131" t="s">
        <v>75</v>
      </c>
      <c r="B79" s="155">
        <v>632730</v>
      </c>
      <c r="C79" s="155">
        <v>510368</v>
      </c>
      <c r="D79" s="155">
        <v>500477</v>
      </c>
      <c r="E79" s="155">
        <f>SUM(E35:E46)</f>
        <v>-71073.562562571446</v>
      </c>
      <c r="F79" s="155">
        <f>SUM(F43:F46)</f>
        <v>20450</v>
      </c>
      <c r="G79" s="155">
        <f>E47</f>
        <v>50623.562562571402</v>
      </c>
      <c r="H79" s="156">
        <f>D79+E79+F79+G79</f>
        <v>500477</v>
      </c>
      <c r="I79" s="155">
        <v>0</v>
      </c>
      <c r="J79"/>
      <c r="K79"/>
      <c r="Q79" s="3"/>
      <c r="R79" s="3"/>
    </row>
    <row r="80" spans="1:18" ht="23.25" customHeight="1" thickBot="1" x14ac:dyDescent="0.3">
      <c r="A80" s="132" t="s">
        <v>515</v>
      </c>
      <c r="B80" s="157">
        <f>SUM(B78:B79)</f>
        <v>679254</v>
      </c>
      <c r="C80" s="157">
        <f t="shared" ref="C80:I80" si="11">SUM(C78:C79)</f>
        <v>577879</v>
      </c>
      <c r="D80" s="157">
        <f t="shared" si="11"/>
        <v>566575</v>
      </c>
      <c r="E80" s="157">
        <f t="shared" si="11"/>
        <v>-76470.979642571445</v>
      </c>
      <c r="F80" s="157">
        <f t="shared" si="11"/>
        <v>30073</v>
      </c>
      <c r="G80" s="157">
        <f t="shared" si="11"/>
        <v>46397.586199948448</v>
      </c>
      <c r="H80" s="158">
        <f t="shared" si="11"/>
        <v>566574.60655737703</v>
      </c>
      <c r="I80" s="157">
        <f t="shared" si="11"/>
        <v>0</v>
      </c>
      <c r="J80"/>
      <c r="K80"/>
      <c r="Q80" s="3"/>
      <c r="R80" s="3"/>
    </row>
  </sheetData>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0"/>
  <sheetViews>
    <sheetView workbookViewId="0">
      <selection activeCell="I37" sqref="I37"/>
    </sheetView>
  </sheetViews>
  <sheetFormatPr defaultRowHeight="15" x14ac:dyDescent="0.25"/>
  <cols>
    <col min="1" max="1" width="58.85546875" customWidth="1"/>
    <col min="2" max="3" width="17" style="3" customWidth="1"/>
    <col min="4" max="4" width="26.7109375" style="3" customWidth="1"/>
    <col min="5" max="5" width="28.85546875" style="3" customWidth="1"/>
    <col min="6" max="6" width="37.7109375" style="3" customWidth="1"/>
    <col min="7" max="9" width="15.7109375" customWidth="1"/>
    <col min="10" max="10" width="29.85546875" style="3" customWidth="1"/>
    <col min="11" max="11" width="14" style="3" customWidth="1"/>
    <col min="12" max="12" width="27.7109375" style="3" customWidth="1"/>
    <col min="13" max="16" width="15.7109375" style="3" customWidth="1"/>
    <col min="17" max="20" width="15.7109375" customWidth="1"/>
  </cols>
  <sheetData>
    <row r="1" spans="1:8" x14ac:dyDescent="0.25">
      <c r="A1" s="1" t="s">
        <v>16</v>
      </c>
      <c r="B1" s="4" t="s">
        <v>75</v>
      </c>
    </row>
    <row r="3" spans="1:8" x14ac:dyDescent="0.25">
      <c r="A3" s="1" t="s">
        <v>366</v>
      </c>
      <c r="B3" s="4" t="s">
        <v>383</v>
      </c>
      <c r="C3" s="4" t="s">
        <v>384</v>
      </c>
      <c r="D3" s="4" t="s">
        <v>368</v>
      </c>
      <c r="E3" s="4" t="s">
        <v>381</v>
      </c>
      <c r="F3" s="4" t="s">
        <v>382</v>
      </c>
      <c r="G3" s="51" t="s">
        <v>401</v>
      </c>
    </row>
    <row r="4" spans="1:8" x14ac:dyDescent="0.25">
      <c r="A4" s="2" t="s">
        <v>93</v>
      </c>
      <c r="B4" s="4">
        <v>25259112.190000001</v>
      </c>
      <c r="C4" s="4">
        <v>23570636.689999994</v>
      </c>
      <c r="D4" s="4">
        <v>32296469.848099619</v>
      </c>
      <c r="E4" s="4">
        <v>27575149.293538548</v>
      </c>
      <c r="F4" s="4">
        <v>-4721320.5545610674</v>
      </c>
      <c r="G4" s="53">
        <f>-F4/D4</f>
        <v>0.14618689215158537</v>
      </c>
      <c r="H4" s="110" t="s">
        <v>437</v>
      </c>
    </row>
    <row r="5" spans="1:8" x14ac:dyDescent="0.25">
      <c r="A5" s="2" t="s">
        <v>107</v>
      </c>
      <c r="B5" s="4">
        <v>81409505.75000003</v>
      </c>
      <c r="C5" s="4">
        <v>78640414.160000011</v>
      </c>
      <c r="D5" s="4">
        <v>109448755.55442713</v>
      </c>
      <c r="E5" s="4">
        <v>89182445.257144332</v>
      </c>
      <c r="F5" s="4">
        <v>-20266310.297282822</v>
      </c>
      <c r="G5" s="53">
        <f t="shared" ref="G5:G14" si="0">-F5/D5</f>
        <v>0.18516711491712401</v>
      </c>
      <c r="H5" s="110" t="s">
        <v>437</v>
      </c>
    </row>
    <row r="6" spans="1:8" x14ac:dyDescent="0.25">
      <c r="A6" s="2" t="s">
        <v>90</v>
      </c>
      <c r="B6" s="4">
        <v>48528970.890000008</v>
      </c>
      <c r="C6" s="4">
        <v>36930259.219999991</v>
      </c>
      <c r="D6" s="4">
        <v>39768857.723541372</v>
      </c>
      <c r="E6" s="4">
        <v>33768857.723541364</v>
      </c>
      <c r="F6" s="4">
        <v>-6000000</v>
      </c>
      <c r="G6" s="53">
        <f t="shared" si="0"/>
        <v>0.15087182140633298</v>
      </c>
      <c r="H6" s="110" t="s">
        <v>437</v>
      </c>
    </row>
    <row r="7" spans="1:8" x14ac:dyDescent="0.25">
      <c r="A7" s="2" t="s">
        <v>272</v>
      </c>
      <c r="B7" s="4">
        <v>36469612.230000004</v>
      </c>
      <c r="C7" s="4">
        <v>26785194.640000004</v>
      </c>
      <c r="D7" s="4">
        <v>54284308.102119505</v>
      </c>
      <c r="E7" s="4">
        <v>52784308.102119505</v>
      </c>
      <c r="F7" s="4">
        <v>-1499999.9999999981</v>
      </c>
      <c r="G7" s="53">
        <f t="shared" si="0"/>
        <v>2.7632294717254237E-2</v>
      </c>
      <c r="H7" s="110" t="s">
        <v>437</v>
      </c>
    </row>
    <row r="8" spans="1:8" x14ac:dyDescent="0.25">
      <c r="A8" s="2" t="s">
        <v>146</v>
      </c>
      <c r="B8" s="4">
        <v>45766925.283201002</v>
      </c>
      <c r="C8" s="4">
        <v>52729378.200236</v>
      </c>
      <c r="D8" s="4">
        <v>56870482.076010399</v>
      </c>
      <c r="E8" s="4">
        <v>47427078.550538808</v>
      </c>
      <c r="F8" s="4">
        <v>-9443403.5254715774</v>
      </c>
      <c r="G8" s="53">
        <f t="shared" si="0"/>
        <v>0.16605105462003944</v>
      </c>
      <c r="H8" s="110" t="s">
        <v>437</v>
      </c>
    </row>
    <row r="9" spans="1:8" x14ac:dyDescent="0.25">
      <c r="A9" s="2" t="s">
        <v>148</v>
      </c>
      <c r="B9" s="4">
        <v>51339004.520000033</v>
      </c>
      <c r="C9" s="4">
        <v>53593918.679999985</v>
      </c>
      <c r="D9" s="4">
        <v>70732987.000473991</v>
      </c>
      <c r="E9" s="4">
        <v>61356780.228536263</v>
      </c>
      <c r="F9" s="4">
        <v>-9376206.7719377205</v>
      </c>
      <c r="G9" s="53">
        <f t="shared" si="0"/>
        <v>0.13255776646156467</v>
      </c>
      <c r="H9" s="110" t="s">
        <v>437</v>
      </c>
    </row>
    <row r="10" spans="1:8" x14ac:dyDescent="0.25">
      <c r="A10" s="2" t="s">
        <v>308</v>
      </c>
      <c r="B10" s="4">
        <v>144236.45000000001</v>
      </c>
      <c r="C10" s="4">
        <v>104740.24</v>
      </c>
      <c r="D10" s="4">
        <v>128526.62295081967</v>
      </c>
      <c r="E10" s="4">
        <v>115411.86885245901</v>
      </c>
      <c r="F10" s="4">
        <v>-13114.754098360645</v>
      </c>
      <c r="G10" s="53">
        <f t="shared" si="0"/>
        <v>0.10203920244118579</v>
      </c>
      <c r="H10" s="110" t="s">
        <v>437</v>
      </c>
    </row>
    <row r="11" spans="1:8" x14ac:dyDescent="0.25">
      <c r="A11" s="2" t="s">
        <v>224</v>
      </c>
      <c r="B11" s="4">
        <v>42165.72</v>
      </c>
      <c r="C11" s="4">
        <v>85785.56</v>
      </c>
      <c r="D11" s="4">
        <v>140151.55737704918</v>
      </c>
      <c r="E11" s="4">
        <v>126217.13114754099</v>
      </c>
      <c r="F11" s="4">
        <v>-13934.426229508186</v>
      </c>
      <c r="G11" s="53">
        <f t="shared" si="0"/>
        <v>9.9423984223168171E-2</v>
      </c>
      <c r="H11" s="110" t="s">
        <v>437</v>
      </c>
    </row>
    <row r="12" spans="1:8" x14ac:dyDescent="0.25">
      <c r="A12" s="2" t="s">
        <v>257</v>
      </c>
      <c r="B12" s="4">
        <v>0.01</v>
      </c>
      <c r="C12" s="4">
        <v>0</v>
      </c>
      <c r="D12" s="4">
        <v>-64638456.483901583</v>
      </c>
      <c r="E12" s="4">
        <v>-5914893.92133018</v>
      </c>
      <c r="F12" s="4">
        <v>58723562.562571406</v>
      </c>
      <c r="G12" s="53">
        <f t="shared" si="0"/>
        <v>0.90849264906560234</v>
      </c>
      <c r="H12" s="110" t="s">
        <v>437</v>
      </c>
    </row>
    <row r="13" spans="1:8" x14ac:dyDescent="0.25">
      <c r="A13" s="2" t="s">
        <v>84</v>
      </c>
      <c r="B13" s="4">
        <v>285071481.63000011</v>
      </c>
      <c r="C13" s="4">
        <v>191120962.28999996</v>
      </c>
      <c r="D13" s="4">
        <v>115486050.7062974</v>
      </c>
      <c r="E13" s="4">
        <v>108887387.94052012</v>
      </c>
      <c r="F13" s="4">
        <v>-6598662.765777234</v>
      </c>
      <c r="G13" s="53">
        <f t="shared" si="0"/>
        <v>5.713818011284208E-2</v>
      </c>
      <c r="H13" s="110" t="s">
        <v>437</v>
      </c>
    </row>
    <row r="14" spans="1:8" x14ac:dyDescent="0.25">
      <c r="A14" s="2" t="s">
        <v>96</v>
      </c>
      <c r="B14" s="4">
        <v>58704384.369999997</v>
      </c>
      <c r="C14" s="4">
        <v>45378101.189999968</v>
      </c>
      <c r="D14" s="4">
        <v>60458490.221215002</v>
      </c>
      <c r="E14" s="4">
        <v>59667880.754001893</v>
      </c>
      <c r="F14" s="4">
        <v>-790609.46721311635</v>
      </c>
      <c r="G14" s="53">
        <f t="shared" si="0"/>
        <v>1.3076897294661353E-2</v>
      </c>
      <c r="H14" s="110" t="s">
        <v>437</v>
      </c>
    </row>
    <row r="15" spans="1:8" x14ac:dyDescent="0.25">
      <c r="A15" s="2" t="s">
        <v>516</v>
      </c>
      <c r="B15" s="4">
        <v>-5171.32</v>
      </c>
      <c r="C15" s="4">
        <v>0</v>
      </c>
      <c r="D15" s="4">
        <v>25500000</v>
      </c>
      <c r="E15" s="4">
        <v>25500000</v>
      </c>
      <c r="F15" s="4">
        <v>0</v>
      </c>
    </row>
    <row r="16" spans="1:8" x14ac:dyDescent="0.25">
      <c r="A16" s="2" t="s">
        <v>367</v>
      </c>
      <c r="B16" s="4">
        <v>632730227.72320116</v>
      </c>
      <c r="C16" s="4">
        <v>508939390.87023592</v>
      </c>
      <c r="D16" s="4">
        <v>500476622.92861068</v>
      </c>
      <c r="E16" s="4">
        <v>500476622.92861068</v>
      </c>
      <c r="F16" s="4">
        <v>3.9581209421157837E-9</v>
      </c>
    </row>
    <row r="19" spans="1:7" x14ac:dyDescent="0.25">
      <c r="A19" s="1" t="s">
        <v>16</v>
      </c>
      <c r="B19" t="s">
        <v>82</v>
      </c>
      <c r="E19" s="3">
        <f>E12-F16</f>
        <v>-5914893.9213301837</v>
      </c>
    </row>
    <row r="21" spans="1:7" x14ac:dyDescent="0.25">
      <c r="A21" s="1" t="s">
        <v>366</v>
      </c>
      <c r="B21" s="4" t="s">
        <v>383</v>
      </c>
      <c r="C21" s="4" t="s">
        <v>384</v>
      </c>
      <c r="D21" s="4" t="s">
        <v>368</v>
      </c>
      <c r="E21" s="4" t="s">
        <v>381</v>
      </c>
      <c r="F21" s="4" t="s">
        <v>382</v>
      </c>
    </row>
    <row r="22" spans="1:7" x14ac:dyDescent="0.25">
      <c r="A22" s="2" t="s">
        <v>93</v>
      </c>
      <c r="B22" s="4">
        <v>0</v>
      </c>
      <c r="C22" s="4">
        <v>0</v>
      </c>
      <c r="D22" s="4">
        <v>3666033.5300000003</v>
      </c>
      <c r="E22" s="4">
        <v>4368673.53</v>
      </c>
      <c r="F22" s="4">
        <v>702640</v>
      </c>
      <c r="G22" s="110" t="s">
        <v>437</v>
      </c>
    </row>
    <row r="23" spans="1:7" x14ac:dyDescent="0.25">
      <c r="A23" s="2" t="s">
        <v>107</v>
      </c>
      <c r="B23" s="4">
        <v>110298.44</v>
      </c>
      <c r="C23" s="4">
        <v>719756.7</v>
      </c>
      <c r="D23" s="4">
        <v>8340000</v>
      </c>
      <c r="E23" s="4">
        <v>8340000</v>
      </c>
      <c r="F23" s="4">
        <v>0</v>
      </c>
      <c r="G23" s="110" t="s">
        <v>437</v>
      </c>
    </row>
    <row r="24" spans="1:7" x14ac:dyDescent="0.25">
      <c r="A24" s="2" t="s">
        <v>90</v>
      </c>
      <c r="B24" s="4">
        <v>0</v>
      </c>
      <c r="C24" s="4">
        <v>0</v>
      </c>
      <c r="D24" s="4">
        <v>11961849.039999999</v>
      </c>
      <c r="E24" s="4">
        <v>13841849.040000001</v>
      </c>
      <c r="F24" s="4">
        <v>1880000</v>
      </c>
      <c r="G24" s="110" t="s">
        <v>437</v>
      </c>
    </row>
    <row r="25" spans="1:7" x14ac:dyDescent="0.25">
      <c r="A25" s="2" t="s">
        <v>146</v>
      </c>
      <c r="B25" s="4">
        <v>0</v>
      </c>
      <c r="C25" s="4">
        <v>0</v>
      </c>
      <c r="D25" s="4">
        <v>14174500</v>
      </c>
      <c r="E25" s="4">
        <v>16512841.5</v>
      </c>
      <c r="F25" s="4">
        <v>2338341.4999999995</v>
      </c>
      <c r="G25" s="110" t="s">
        <v>437</v>
      </c>
    </row>
    <row r="26" spans="1:7" x14ac:dyDescent="0.25">
      <c r="A26" s="2" t="s">
        <v>148</v>
      </c>
      <c r="B26" s="4">
        <v>0</v>
      </c>
      <c r="C26" s="4">
        <v>0</v>
      </c>
      <c r="D26" s="4">
        <v>15675500</v>
      </c>
      <c r="E26" s="4">
        <v>15287101.42</v>
      </c>
      <c r="F26" s="4">
        <v>-388398.57999999996</v>
      </c>
      <c r="G26" s="110" t="s">
        <v>437</v>
      </c>
    </row>
    <row r="27" spans="1:7" x14ac:dyDescent="0.25">
      <c r="A27" s="2" t="s">
        <v>257</v>
      </c>
      <c r="B27" s="4">
        <v>0</v>
      </c>
      <c r="C27" s="4">
        <v>0</v>
      </c>
      <c r="D27" s="4"/>
      <c r="E27" s="4">
        <v>-4225976.3626229502</v>
      </c>
      <c r="F27" s="4">
        <v>-4225976.3626229502</v>
      </c>
      <c r="G27" s="110" t="s">
        <v>437</v>
      </c>
    </row>
    <row r="28" spans="1:7" x14ac:dyDescent="0.25">
      <c r="A28" s="2" t="s">
        <v>84</v>
      </c>
      <c r="B28" s="4">
        <v>0</v>
      </c>
      <c r="C28" s="4">
        <v>3497280.83</v>
      </c>
      <c r="D28" s="4">
        <v>8620000</v>
      </c>
      <c r="E28" s="4">
        <v>7114000</v>
      </c>
      <c r="F28" s="4">
        <v>-1506000</v>
      </c>
      <c r="G28" s="110" t="s">
        <v>437</v>
      </c>
    </row>
    <row r="29" spans="1:7" x14ac:dyDescent="0.25">
      <c r="A29" s="2" t="s">
        <v>96</v>
      </c>
      <c r="B29" s="4">
        <v>89433.439999999944</v>
      </c>
      <c r="C29" s="4">
        <v>1020941.8500000001</v>
      </c>
      <c r="D29" s="4">
        <v>3660000</v>
      </c>
      <c r="E29" s="4">
        <v>4859393.4426229503</v>
      </c>
      <c r="F29" s="4">
        <v>1199393.4426229508</v>
      </c>
      <c r="G29" s="110" t="s">
        <v>437</v>
      </c>
    </row>
    <row r="30" spans="1:7" x14ac:dyDescent="0.25">
      <c r="A30" s="2" t="s">
        <v>367</v>
      </c>
      <c r="B30" s="4">
        <v>199731.87999999995</v>
      </c>
      <c r="C30" s="4">
        <v>5237979.3800000008</v>
      </c>
      <c r="D30" s="4">
        <v>66097882.57</v>
      </c>
      <c r="E30" s="4">
        <v>66097882.57</v>
      </c>
      <c r="F30" s="4">
        <v>4.6566128730773926E-10</v>
      </c>
    </row>
    <row r="31" spans="1:7" x14ac:dyDescent="0.25">
      <c r="B31"/>
      <c r="C31"/>
      <c r="D31"/>
      <c r="E31"/>
      <c r="F31"/>
    </row>
    <row r="32" spans="1:7" x14ac:dyDescent="0.25">
      <c r="B32"/>
      <c r="C32"/>
      <c r="D32"/>
      <c r="E32"/>
      <c r="F32"/>
    </row>
    <row r="33" spans="1:21" x14ac:dyDescent="0.25">
      <c r="B33"/>
      <c r="C33"/>
      <c r="D33"/>
      <c r="E33"/>
      <c r="F33"/>
    </row>
    <row r="34" spans="1:21" ht="45" x14ac:dyDescent="0.25">
      <c r="A34" s="128" t="s">
        <v>511</v>
      </c>
      <c r="B34" s="149" t="s">
        <v>25</v>
      </c>
      <c r="C34" s="149" t="s">
        <v>26</v>
      </c>
      <c r="D34" s="150" t="s">
        <v>520</v>
      </c>
      <c r="E34" s="149" t="s">
        <v>509</v>
      </c>
      <c r="F34" s="149" t="s">
        <v>510</v>
      </c>
      <c r="G34" s="138" t="s">
        <v>521</v>
      </c>
      <c r="H34" s="146" t="s">
        <v>524</v>
      </c>
      <c r="I34" s="146" t="s">
        <v>525</v>
      </c>
      <c r="J34"/>
      <c r="K34"/>
      <c r="L34" s="131" t="s">
        <v>511</v>
      </c>
      <c r="M34" s="149" t="s">
        <v>25</v>
      </c>
      <c r="N34" s="149" t="s">
        <v>26</v>
      </c>
      <c r="O34" s="150" t="s">
        <v>513</v>
      </c>
      <c r="P34" s="149" t="s">
        <v>509</v>
      </c>
      <c r="Q34" s="149" t="s">
        <v>510</v>
      </c>
      <c r="R34" s="138" t="s">
        <v>387</v>
      </c>
      <c r="S34" s="146" t="s">
        <v>524</v>
      </c>
      <c r="T34" s="146" t="s">
        <v>525</v>
      </c>
    </row>
    <row r="35" spans="1:21" x14ac:dyDescent="0.25">
      <c r="A35" s="129" t="s">
        <v>500</v>
      </c>
      <c r="B35" s="144">
        <v>25258.369539999992</v>
      </c>
      <c r="C35" s="144">
        <v>23570.636690000003</v>
      </c>
      <c r="D35" s="151">
        <v>32296.469848099619</v>
      </c>
      <c r="E35" s="140">
        <f>+G35-D35-F35</f>
        <v>-4721.3205545610726</v>
      </c>
      <c r="F35" s="140">
        <v>0</v>
      </c>
      <c r="G35" s="141">
        <f>E4/1000</f>
        <v>27575.149293538547</v>
      </c>
      <c r="H35" s="140">
        <f>G35-D35</f>
        <v>-4721.3205545610726</v>
      </c>
      <c r="I35" s="147">
        <f>+G35/D35</f>
        <v>0.85381310784841447</v>
      </c>
      <c r="J35" s="4"/>
      <c r="K35" s="4"/>
      <c r="L35" s="131" t="s">
        <v>500</v>
      </c>
      <c r="M35" s="130">
        <v>2698</v>
      </c>
      <c r="N35" s="130">
        <v>11023</v>
      </c>
      <c r="O35" s="160">
        <v>3666.0335300000002</v>
      </c>
      <c r="P35" s="130">
        <f t="shared" ref="P35:P40" si="1">+R35-O35-Q35</f>
        <v>-147.36000000000013</v>
      </c>
      <c r="Q35" s="130">
        <v>850</v>
      </c>
      <c r="R35" s="139">
        <f>E22/1000</f>
        <v>4368.67353</v>
      </c>
      <c r="S35" s="140">
        <f t="shared" ref="S35:S43" si="2">R35-O35</f>
        <v>702.63999999999987</v>
      </c>
      <c r="T35" s="147">
        <f>+R35/O35</f>
        <v>1.1916621859156864</v>
      </c>
    </row>
    <row r="36" spans="1:21" x14ac:dyDescent="0.25">
      <c r="A36" s="129" t="s">
        <v>501</v>
      </c>
      <c r="B36" s="144">
        <v>81409.50576</v>
      </c>
      <c r="C36" s="144">
        <v>78640.41416</v>
      </c>
      <c r="D36" s="151">
        <v>109448.75555442713</v>
      </c>
      <c r="E36" s="144">
        <f t="shared" ref="E36:E47" si="3">+G36-D36-F36</f>
        <v>-20266.310297282806</v>
      </c>
      <c r="F36" s="140">
        <v>0</v>
      </c>
      <c r="G36" s="141">
        <f t="shared" ref="G36:G42" si="4">E5/1000</f>
        <v>89182.445257144325</v>
      </c>
      <c r="H36" s="140">
        <f t="shared" ref="H36:H47" si="5">G36-D36</f>
        <v>-20266.310297282806</v>
      </c>
      <c r="I36" s="147">
        <f t="shared" ref="I36:I47" si="6">+G36/D36</f>
        <v>0.8148328850828761</v>
      </c>
      <c r="J36"/>
      <c r="K36" s="4"/>
      <c r="L36" s="131" t="s">
        <v>501</v>
      </c>
      <c r="M36" s="130">
        <v>4114</v>
      </c>
      <c r="N36" s="130">
        <v>8328</v>
      </c>
      <c r="O36" s="160">
        <v>8340</v>
      </c>
      <c r="P36" s="130">
        <f t="shared" si="1"/>
        <v>0</v>
      </c>
      <c r="Q36" s="130"/>
      <c r="R36" s="139">
        <f t="shared" ref="R36:R39" si="7">E23/1000</f>
        <v>8340</v>
      </c>
      <c r="S36" s="140">
        <f t="shared" si="2"/>
        <v>0</v>
      </c>
      <c r="T36" s="147">
        <f t="shared" ref="T36:T43" si="8">+R36/O36</f>
        <v>1</v>
      </c>
    </row>
    <row r="37" spans="1:21" x14ac:dyDescent="0.25">
      <c r="A37" s="129" t="s">
        <v>502</v>
      </c>
      <c r="B37" s="144">
        <v>48524.54224000001</v>
      </c>
      <c r="C37" s="144">
        <v>37135.639999999985</v>
      </c>
      <c r="D37" s="151">
        <v>39768.857723541369</v>
      </c>
      <c r="E37" s="144">
        <f t="shared" si="3"/>
        <v>-6000.0000000000073</v>
      </c>
      <c r="F37" s="140">
        <v>0</v>
      </c>
      <c r="G37" s="141">
        <f t="shared" si="4"/>
        <v>33768.857723541361</v>
      </c>
      <c r="H37" s="140">
        <f t="shared" si="5"/>
        <v>-6000.0000000000073</v>
      </c>
      <c r="I37" s="147">
        <f t="shared" si="6"/>
        <v>0.84912817859366685</v>
      </c>
      <c r="J37"/>
      <c r="K37" s="4"/>
      <c r="L37" s="131" t="s">
        <v>502</v>
      </c>
      <c r="M37" s="130">
        <v>13450</v>
      </c>
      <c r="N37" s="130">
        <v>11231</v>
      </c>
      <c r="O37" s="160">
        <v>11961.849039999999</v>
      </c>
      <c r="P37" s="130">
        <f t="shared" si="1"/>
        <v>-159.99999999999818</v>
      </c>
      <c r="Q37" s="130">
        <v>2040</v>
      </c>
      <c r="R37" s="139">
        <f t="shared" si="7"/>
        <v>13841.849040000001</v>
      </c>
      <c r="S37" s="140">
        <f t="shared" si="2"/>
        <v>1880.0000000000018</v>
      </c>
      <c r="T37" s="147">
        <f t="shared" si="8"/>
        <v>1.1571663372203869</v>
      </c>
    </row>
    <row r="38" spans="1:21" x14ac:dyDescent="0.25">
      <c r="A38" s="129" t="s">
        <v>503</v>
      </c>
      <c r="B38" s="144">
        <v>36469.612230000006</v>
      </c>
      <c r="C38" s="144">
        <v>26785.194640000005</v>
      </c>
      <c r="D38" s="151">
        <v>54284.308102119503</v>
      </c>
      <c r="E38" s="144">
        <f t="shared" si="3"/>
        <v>-1500</v>
      </c>
      <c r="F38" s="140">
        <v>0</v>
      </c>
      <c r="G38" s="141">
        <f t="shared" si="4"/>
        <v>52784.308102119503</v>
      </c>
      <c r="H38" s="140">
        <f t="shared" si="5"/>
        <v>-1500</v>
      </c>
      <c r="I38" s="147">
        <f t="shared" si="6"/>
        <v>0.97236770528274574</v>
      </c>
      <c r="J38"/>
      <c r="K38" s="4"/>
      <c r="L38" s="131" t="s">
        <v>504</v>
      </c>
      <c r="M38" s="130">
        <v>6757</v>
      </c>
      <c r="N38" s="130">
        <v>13167</v>
      </c>
      <c r="O38" s="160">
        <v>14174.5</v>
      </c>
      <c r="P38" s="130">
        <f t="shared" si="1"/>
        <v>-221.65850000000137</v>
      </c>
      <c r="Q38" s="130">
        <v>2560</v>
      </c>
      <c r="R38" s="139">
        <f t="shared" si="7"/>
        <v>16512.841499999999</v>
      </c>
      <c r="S38" s="140">
        <f t="shared" si="2"/>
        <v>2338.3414999999986</v>
      </c>
      <c r="T38" s="147">
        <f t="shared" si="8"/>
        <v>1.1649681822991991</v>
      </c>
    </row>
    <row r="39" spans="1:21" x14ac:dyDescent="0.25">
      <c r="A39" s="129" t="s">
        <v>504</v>
      </c>
      <c r="B39" s="144">
        <v>45766.925283200995</v>
      </c>
      <c r="C39" s="144">
        <v>52856.119930236011</v>
      </c>
      <c r="D39" s="151">
        <v>56870.482076010398</v>
      </c>
      <c r="E39" s="144">
        <f t="shared" si="3"/>
        <v>-9443.4035254715927</v>
      </c>
      <c r="F39" s="140">
        <v>0</v>
      </c>
      <c r="G39" s="141">
        <f t="shared" si="4"/>
        <v>47427.078550538805</v>
      </c>
      <c r="H39" s="140">
        <f t="shared" si="5"/>
        <v>-9443.4035254715927</v>
      </c>
      <c r="I39" s="147">
        <f t="shared" si="6"/>
        <v>0.83394894537996023</v>
      </c>
      <c r="J39"/>
      <c r="K39" s="4"/>
      <c r="L39" s="131" t="s">
        <v>505</v>
      </c>
      <c r="M39" s="130">
        <v>12795</v>
      </c>
      <c r="N39" s="130">
        <v>13812</v>
      </c>
      <c r="O39" s="160">
        <v>15675.5</v>
      </c>
      <c r="P39" s="130">
        <f t="shared" si="1"/>
        <v>-388.39858000000095</v>
      </c>
      <c r="Q39" s="130">
        <v>0</v>
      </c>
      <c r="R39" s="139">
        <f t="shared" si="7"/>
        <v>15287.101419999999</v>
      </c>
      <c r="S39" s="140">
        <f t="shared" si="2"/>
        <v>-388.39858000000095</v>
      </c>
      <c r="T39" s="147">
        <f t="shared" si="8"/>
        <v>0.97522257152881875</v>
      </c>
      <c r="U39" s="3"/>
    </row>
    <row r="40" spans="1:21" x14ac:dyDescent="0.25">
      <c r="A40" s="129" t="s">
        <v>505</v>
      </c>
      <c r="B40" s="144">
        <v>51339.004580000001</v>
      </c>
      <c r="C40" s="144">
        <v>54689.951159999997</v>
      </c>
      <c r="D40" s="151">
        <v>70732.987000473993</v>
      </c>
      <c r="E40" s="144">
        <f t="shared" si="3"/>
        <v>-9376.2067719377301</v>
      </c>
      <c r="F40" s="140">
        <v>0</v>
      </c>
      <c r="G40" s="141">
        <f t="shared" si="4"/>
        <v>61356.780228536263</v>
      </c>
      <c r="H40" s="140">
        <f t="shared" si="5"/>
        <v>-9376.2067719377301</v>
      </c>
      <c r="I40" s="147">
        <f t="shared" si="6"/>
        <v>0.86744223353843519</v>
      </c>
      <c r="J40"/>
      <c r="K40" s="4"/>
      <c r="L40" s="131" t="s">
        <v>512</v>
      </c>
      <c r="M40" s="130">
        <v>2701</v>
      </c>
      <c r="N40" s="130">
        <v>5770</v>
      </c>
      <c r="O40" s="160">
        <v>8620</v>
      </c>
      <c r="P40" s="130">
        <f t="shared" si="1"/>
        <v>-4480</v>
      </c>
      <c r="Q40" s="130">
        <f>1774+1200</f>
        <v>2974</v>
      </c>
      <c r="R40" s="139">
        <f>E28/1000</f>
        <v>7114</v>
      </c>
      <c r="S40" s="140">
        <f t="shared" si="2"/>
        <v>-1506</v>
      </c>
      <c r="T40" s="147">
        <f t="shared" si="8"/>
        <v>0.82529002320185618</v>
      </c>
    </row>
    <row r="41" spans="1:21" x14ac:dyDescent="0.25">
      <c r="A41" s="129" t="s">
        <v>308</v>
      </c>
      <c r="B41" s="144">
        <v>144.23645000000002</v>
      </c>
      <c r="C41" s="144">
        <v>104.74024</v>
      </c>
      <c r="D41" s="151">
        <v>128.52662295081967</v>
      </c>
      <c r="E41" s="144">
        <f t="shared" si="3"/>
        <v>-13.114754098360663</v>
      </c>
      <c r="F41" s="140">
        <v>0</v>
      </c>
      <c r="G41" s="141">
        <f t="shared" si="4"/>
        <v>115.41186885245901</v>
      </c>
      <c r="H41" s="140">
        <f t="shared" si="5"/>
        <v>-13.114754098360663</v>
      </c>
      <c r="I41" s="147">
        <f t="shared" si="6"/>
        <v>0.89796079755881408</v>
      </c>
      <c r="J41"/>
      <c r="K41" s="4"/>
      <c r="L41" s="131" t="s">
        <v>507</v>
      </c>
      <c r="M41" s="130">
        <v>3837</v>
      </c>
      <c r="N41" s="130">
        <v>4181</v>
      </c>
      <c r="O41" s="160">
        <v>3660</v>
      </c>
      <c r="P41" s="130">
        <v>0</v>
      </c>
      <c r="Q41" s="130">
        <v>1199</v>
      </c>
      <c r="R41" s="139">
        <f>E29/1000</f>
        <v>4859.3934426229507</v>
      </c>
      <c r="S41" s="140">
        <f t="shared" si="2"/>
        <v>1199.3934426229507</v>
      </c>
      <c r="T41" s="147">
        <f t="shared" si="8"/>
        <v>1.3277031263997132</v>
      </c>
    </row>
    <row r="42" spans="1:21" x14ac:dyDescent="0.25">
      <c r="A42" s="129" t="s">
        <v>508</v>
      </c>
      <c r="B42" s="144">
        <v>42.16572</v>
      </c>
      <c r="C42" s="144">
        <v>85.785560000000004</v>
      </c>
      <c r="D42" s="151">
        <v>140.15155737704919</v>
      </c>
      <c r="E42" s="144">
        <f t="shared" si="3"/>
        <v>-13.934426229508205</v>
      </c>
      <c r="F42" s="140">
        <v>0</v>
      </c>
      <c r="G42" s="141">
        <f t="shared" si="4"/>
        <v>126.21713114754098</v>
      </c>
      <c r="H42" s="140">
        <f t="shared" si="5"/>
        <v>-13.934426229508205</v>
      </c>
      <c r="I42" s="147">
        <f t="shared" si="6"/>
        <v>0.90057601577683166</v>
      </c>
      <c r="J42"/>
      <c r="K42" s="4"/>
      <c r="L42" s="131" t="s">
        <v>257</v>
      </c>
      <c r="M42" s="130">
        <v>0</v>
      </c>
      <c r="N42" s="130">
        <v>0</v>
      </c>
      <c r="O42" s="160">
        <v>0</v>
      </c>
      <c r="P42" s="130">
        <f>F27/1000</f>
        <v>-4225.9763626229505</v>
      </c>
      <c r="Q42" s="130"/>
      <c r="R42" s="159">
        <f>P42</f>
        <v>-4225.9763626229505</v>
      </c>
      <c r="S42" s="140">
        <f t="shared" si="2"/>
        <v>-4225.9763626229505</v>
      </c>
      <c r="T42" s="147"/>
    </row>
    <row r="43" spans="1:21" ht="15.75" thickBot="1" x14ac:dyDescent="0.3">
      <c r="A43" s="129" t="s">
        <v>506</v>
      </c>
      <c r="B43" s="144">
        <v>285071.48161000013</v>
      </c>
      <c r="C43" s="144">
        <v>191120.96228999991</v>
      </c>
      <c r="D43" s="151">
        <v>115486.05070629739</v>
      </c>
      <c r="E43" s="144">
        <f t="shared" si="3"/>
        <v>-18648.662765777262</v>
      </c>
      <c r="F43" s="140">
        <v>12050</v>
      </c>
      <c r="G43" s="141">
        <f>E13/1000</f>
        <v>108887.38794052013</v>
      </c>
      <c r="H43" s="140">
        <f t="shared" si="5"/>
        <v>-6598.6627657772624</v>
      </c>
      <c r="I43" s="147">
        <f t="shared" si="6"/>
        <v>0.94286181988715767</v>
      </c>
      <c r="J43"/>
      <c r="K43" s="4"/>
      <c r="L43" s="132" t="s">
        <v>367</v>
      </c>
      <c r="M43" s="132">
        <f t="shared" ref="M43:R43" si="9">SUM(M35:M42)</f>
        <v>46352</v>
      </c>
      <c r="N43" s="132">
        <f t="shared" si="9"/>
        <v>67512</v>
      </c>
      <c r="O43" s="161">
        <f t="shared" si="9"/>
        <v>66097.882570000002</v>
      </c>
      <c r="P43" s="132">
        <f t="shared" si="9"/>
        <v>-9623.3934426229516</v>
      </c>
      <c r="Q43" s="132">
        <f t="shared" si="9"/>
        <v>9623</v>
      </c>
      <c r="R43" s="133">
        <f t="shared" si="9"/>
        <v>66097.882569999987</v>
      </c>
      <c r="S43" s="162">
        <f t="shared" si="2"/>
        <v>0</v>
      </c>
      <c r="T43" s="147">
        <f t="shared" si="8"/>
        <v>0.99999999999999978</v>
      </c>
    </row>
    <row r="44" spans="1:21" x14ac:dyDescent="0.25">
      <c r="A44" s="129" t="s">
        <v>507</v>
      </c>
      <c r="B44" s="144">
        <v>58704.38438000001</v>
      </c>
      <c r="C44" s="144">
        <v>45378.101189999965</v>
      </c>
      <c r="D44" s="151">
        <v>60458.490221215005</v>
      </c>
      <c r="E44" s="144">
        <f t="shared" si="3"/>
        <v>-1090.6094672131148</v>
      </c>
      <c r="F44" s="140">
        <v>300</v>
      </c>
      <c r="G44" s="141">
        <f>E14/1000</f>
        <v>59667.88075400189</v>
      </c>
      <c r="H44" s="140">
        <f t="shared" si="5"/>
        <v>-790.60946721311484</v>
      </c>
      <c r="I44" s="147">
        <f t="shared" si="6"/>
        <v>0.98692310270533867</v>
      </c>
      <c r="J44"/>
      <c r="K44" s="4"/>
      <c r="Q44" s="3"/>
      <c r="R44" s="3"/>
    </row>
    <row r="45" spans="1:21" x14ac:dyDescent="0.25">
      <c r="A45" s="129" t="s">
        <v>499</v>
      </c>
      <c r="B45" s="144">
        <v>0</v>
      </c>
      <c r="C45" s="144">
        <v>0</v>
      </c>
      <c r="D45" s="151">
        <v>25500</v>
      </c>
      <c r="E45" s="144">
        <f t="shared" si="3"/>
        <v>0</v>
      </c>
      <c r="F45" s="140">
        <v>0</v>
      </c>
      <c r="G45" s="141">
        <f>E15/1000</f>
        <v>25500</v>
      </c>
      <c r="H45" s="140">
        <f t="shared" si="5"/>
        <v>0</v>
      </c>
      <c r="I45" s="147">
        <f t="shared" si="6"/>
        <v>1</v>
      </c>
      <c r="J45"/>
      <c r="K45" s="4"/>
      <c r="Q45" s="3"/>
      <c r="R45" s="3"/>
    </row>
    <row r="46" spans="1:21" x14ac:dyDescent="0.25">
      <c r="A46" s="129" t="s">
        <v>519</v>
      </c>
      <c r="B46" s="144">
        <v>0</v>
      </c>
      <c r="C46" s="144">
        <v>0</v>
      </c>
      <c r="D46" s="151">
        <v>0</v>
      </c>
      <c r="E46" s="144">
        <v>0</v>
      </c>
      <c r="F46" s="140">
        <v>8100</v>
      </c>
      <c r="G46" s="141">
        <f>F46</f>
        <v>8100</v>
      </c>
      <c r="H46" s="140">
        <f t="shared" si="5"/>
        <v>8100</v>
      </c>
      <c r="I46" s="147">
        <v>0</v>
      </c>
      <c r="J46"/>
      <c r="K46" s="4"/>
      <c r="Q46" s="3"/>
      <c r="R46" s="3"/>
    </row>
    <row r="47" spans="1:21" x14ac:dyDescent="0.25">
      <c r="A47" s="129" t="s">
        <v>257</v>
      </c>
      <c r="B47" s="144">
        <v>0</v>
      </c>
      <c r="C47" s="144">
        <v>0</v>
      </c>
      <c r="D47" s="151">
        <v>-64638.45648390158</v>
      </c>
      <c r="E47" s="144">
        <f t="shared" si="3"/>
        <v>58723.562562571402</v>
      </c>
      <c r="F47" s="140">
        <v>0</v>
      </c>
      <c r="G47" s="141">
        <f>E12/1000</f>
        <v>-5914.8939213301801</v>
      </c>
      <c r="H47" s="140">
        <f t="shared" si="5"/>
        <v>58723.562562571402</v>
      </c>
      <c r="I47" s="147">
        <f t="shared" si="6"/>
        <v>9.1507350934397755E-2</v>
      </c>
      <c r="J47"/>
      <c r="K47" s="4"/>
      <c r="Q47" s="3"/>
      <c r="R47" s="3"/>
    </row>
    <row r="48" spans="1:21" ht="15.75" thickBot="1" x14ac:dyDescent="0.3">
      <c r="A48" s="134" t="s">
        <v>367</v>
      </c>
      <c r="B48" s="145">
        <f t="shared" ref="B48:H48" si="10">SUM(B35:B47)</f>
        <v>632730.22779320122</v>
      </c>
      <c r="C48" s="145">
        <f t="shared" si="10"/>
        <v>510367.54586023581</v>
      </c>
      <c r="D48" s="152">
        <f t="shared" si="10"/>
        <v>500476.62292861065</v>
      </c>
      <c r="E48" s="145">
        <f t="shared" si="10"/>
        <v>-12350.000000000044</v>
      </c>
      <c r="F48" s="142">
        <f t="shared" si="10"/>
        <v>20450</v>
      </c>
      <c r="G48" s="143">
        <f t="shared" si="10"/>
        <v>508576.62292861071</v>
      </c>
      <c r="H48" s="142">
        <f t="shared" si="10"/>
        <v>8099.9999999999563</v>
      </c>
      <c r="I48" s="148">
        <f>+G48/D48</f>
        <v>1.0161845721236724</v>
      </c>
      <c r="J48"/>
      <c r="K48" s="4"/>
      <c r="P48" s="3">
        <v>0.3934426229507153</v>
      </c>
      <c r="Q48" s="3"/>
      <c r="R48" s="3"/>
    </row>
    <row r="74" spans="1:18" x14ac:dyDescent="0.25">
      <c r="M74" s="3" t="s">
        <v>383</v>
      </c>
    </row>
    <row r="77" spans="1:18" ht="31.5" customHeight="1" x14ac:dyDescent="0.25">
      <c r="A77" s="136"/>
      <c r="B77" s="153" t="s">
        <v>492</v>
      </c>
      <c r="C77" s="153" t="s">
        <v>493</v>
      </c>
      <c r="D77" s="153" t="s">
        <v>494</v>
      </c>
      <c r="E77" s="153" t="s">
        <v>517</v>
      </c>
      <c r="F77" s="153" t="s">
        <v>518</v>
      </c>
      <c r="G77" s="153" t="s">
        <v>229</v>
      </c>
      <c r="H77" s="154" t="s">
        <v>496</v>
      </c>
      <c r="I77" s="153" t="s">
        <v>514</v>
      </c>
      <c r="J77" s="137"/>
      <c r="K77"/>
      <c r="Q77" s="3"/>
      <c r="R77" s="3"/>
    </row>
    <row r="78" spans="1:18" ht="23.25" customHeight="1" x14ac:dyDescent="0.25">
      <c r="A78" s="131" t="s">
        <v>82</v>
      </c>
      <c r="B78" s="155">
        <v>46524</v>
      </c>
      <c r="C78" s="155">
        <v>67511</v>
      </c>
      <c r="D78" s="155">
        <v>66098</v>
      </c>
      <c r="E78" s="155">
        <f>SUM(P35:P40)</f>
        <v>-5397.4170800000011</v>
      </c>
      <c r="F78" s="155">
        <f>Q43</f>
        <v>9623</v>
      </c>
      <c r="G78" s="155">
        <f>P42</f>
        <v>-4225.9763626229505</v>
      </c>
      <c r="H78" s="156">
        <f>D78+E78+F78+G78</f>
        <v>66097.606557377047</v>
      </c>
      <c r="I78" s="155">
        <v>0</v>
      </c>
      <c r="J78"/>
      <c r="K78"/>
      <c r="Q78" s="3"/>
      <c r="R78" s="3"/>
    </row>
    <row r="79" spans="1:18" ht="23.25" customHeight="1" x14ac:dyDescent="0.25">
      <c r="A79" s="131" t="s">
        <v>75</v>
      </c>
      <c r="B79" s="155">
        <v>632730</v>
      </c>
      <c r="C79" s="155">
        <v>510368</v>
      </c>
      <c r="D79" s="155">
        <v>500477</v>
      </c>
      <c r="E79" s="155">
        <f>SUM(E35:E46)</f>
        <v>-71073.562562571446</v>
      </c>
      <c r="F79" s="155">
        <f>SUM(F43:F46)</f>
        <v>20450</v>
      </c>
      <c r="G79" s="155">
        <f>E47</f>
        <v>58723.562562571402</v>
      </c>
      <c r="H79" s="156">
        <f>D79+E79+F79+G79</f>
        <v>508577</v>
      </c>
      <c r="I79" s="155">
        <v>0</v>
      </c>
      <c r="J79"/>
      <c r="K79"/>
      <c r="Q79" s="3"/>
      <c r="R79" s="3"/>
    </row>
    <row r="80" spans="1:18" ht="23.25" customHeight="1" thickBot="1" x14ac:dyDescent="0.3">
      <c r="A80" s="132" t="s">
        <v>515</v>
      </c>
      <c r="B80" s="157">
        <f>SUM(B78:B79)</f>
        <v>679254</v>
      </c>
      <c r="C80" s="157">
        <f t="shared" ref="C80:I80" si="11">SUM(C78:C79)</f>
        <v>577879</v>
      </c>
      <c r="D80" s="157">
        <f t="shared" si="11"/>
        <v>566575</v>
      </c>
      <c r="E80" s="157">
        <f t="shared" si="11"/>
        <v>-76470.979642571445</v>
      </c>
      <c r="F80" s="157">
        <f t="shared" si="11"/>
        <v>30073</v>
      </c>
      <c r="G80" s="157">
        <f t="shared" si="11"/>
        <v>54497.586199948448</v>
      </c>
      <c r="H80" s="158">
        <f t="shared" si="11"/>
        <v>574674.60655737703</v>
      </c>
      <c r="I80" s="157">
        <f t="shared" si="11"/>
        <v>0</v>
      </c>
      <c r="J80"/>
      <c r="K80"/>
      <c r="Q80" s="3"/>
      <c r="R80" s="3"/>
    </row>
  </sheetData>
  <pageMargins left="0.7" right="0.7" top="0.75" bottom="0.75" header="0.3" footer="0.3"/>
  <pageSetup orientation="portrait" r:id="rId3"/>
  <ignoredErrors>
    <ignoredError sqref="F79" formulaRange="1"/>
  </ignoredErrors>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
  <sheetViews>
    <sheetView topLeftCell="A2" workbookViewId="0">
      <selection activeCell="F8" sqref="F8"/>
    </sheetView>
  </sheetViews>
  <sheetFormatPr defaultRowHeight="15" x14ac:dyDescent="0.25"/>
  <cols>
    <col min="1" max="1" width="58.85546875" customWidth="1"/>
    <col min="2" max="3" width="17" style="3" customWidth="1"/>
    <col min="4" max="4" width="26.7109375" style="3" customWidth="1"/>
    <col min="5" max="5" width="28.85546875" style="3" customWidth="1"/>
    <col min="6" max="6" width="37.7109375" style="3" customWidth="1"/>
    <col min="7" max="7" width="17" customWidth="1"/>
    <col min="10" max="10" width="29.85546875" style="3" customWidth="1"/>
    <col min="11" max="13" width="14" style="3" customWidth="1"/>
    <col min="14" max="14" width="13.5703125" style="3" customWidth="1"/>
    <col min="15" max="15" width="14" style="3" customWidth="1"/>
    <col min="18" max="18" width="9.5703125" bestFit="1" customWidth="1"/>
  </cols>
  <sheetData>
    <row r="1" spans="1:8" x14ac:dyDescent="0.25">
      <c r="A1" s="1" t="s">
        <v>16</v>
      </c>
      <c r="B1" s="4" t="s">
        <v>75</v>
      </c>
    </row>
    <row r="3" spans="1:8" x14ac:dyDescent="0.25">
      <c r="A3" s="1" t="s">
        <v>366</v>
      </c>
      <c r="B3" s="4" t="s">
        <v>383</v>
      </c>
      <c r="C3" s="4" t="s">
        <v>384</v>
      </c>
      <c r="D3" s="4" t="s">
        <v>368</v>
      </c>
      <c r="E3" s="4" t="s">
        <v>381</v>
      </c>
      <c r="F3" s="4" t="s">
        <v>382</v>
      </c>
      <c r="G3" s="51" t="s">
        <v>401</v>
      </c>
    </row>
    <row r="4" spans="1:8" x14ac:dyDescent="0.25">
      <c r="A4" s="2" t="s">
        <v>93</v>
      </c>
      <c r="B4" s="4">
        <v>25259112.190000001</v>
      </c>
      <c r="C4" s="4">
        <v>23570636.689999994</v>
      </c>
      <c r="D4" s="4">
        <v>32296469.848099619</v>
      </c>
      <c r="E4" s="4">
        <v>27575149.293538548</v>
      </c>
      <c r="F4" s="4">
        <v>-4721320.5545610674</v>
      </c>
      <c r="G4" s="53">
        <f>-F4/D4</f>
        <v>0.14618689215158537</v>
      </c>
      <c r="H4" s="110" t="s">
        <v>437</v>
      </c>
    </row>
    <row r="5" spans="1:8" x14ac:dyDescent="0.25">
      <c r="A5" s="2" t="s">
        <v>107</v>
      </c>
      <c r="B5" s="4">
        <v>81409505.75000003</v>
      </c>
      <c r="C5" s="4">
        <v>78640414.160000011</v>
      </c>
      <c r="D5" s="4">
        <v>109448755.55442713</v>
      </c>
      <c r="E5" s="4">
        <v>89182445.257144332</v>
      </c>
      <c r="F5" s="4">
        <v>-20266310.297282822</v>
      </c>
      <c r="G5" s="53">
        <f t="shared" ref="G5:G14" si="0">-F5/D5</f>
        <v>0.18516711491712401</v>
      </c>
      <c r="H5" s="110" t="s">
        <v>437</v>
      </c>
    </row>
    <row r="6" spans="1:8" x14ac:dyDescent="0.25">
      <c r="A6" s="2" t="s">
        <v>90</v>
      </c>
      <c r="B6" s="4">
        <v>48528970.890000008</v>
      </c>
      <c r="C6" s="4">
        <v>36930259.219999991</v>
      </c>
      <c r="D6" s="4">
        <v>39768857.723541372</v>
      </c>
      <c r="E6" s="4">
        <v>33768857.723541364</v>
      </c>
      <c r="F6" s="4">
        <v>-6000000</v>
      </c>
      <c r="G6" s="53">
        <f t="shared" si="0"/>
        <v>0.15087182140633298</v>
      </c>
      <c r="H6" s="110" t="s">
        <v>437</v>
      </c>
    </row>
    <row r="7" spans="1:8" x14ac:dyDescent="0.25">
      <c r="A7" s="2" t="s">
        <v>272</v>
      </c>
      <c r="B7" s="4">
        <v>36469612.230000004</v>
      </c>
      <c r="C7" s="4">
        <v>26785194.640000004</v>
      </c>
      <c r="D7" s="4">
        <v>54284308.102119505</v>
      </c>
      <c r="E7" s="4">
        <v>52784308.102119505</v>
      </c>
      <c r="F7" s="4">
        <v>-1499999.9999999981</v>
      </c>
      <c r="G7" s="53">
        <f t="shared" si="0"/>
        <v>2.7632294717254237E-2</v>
      </c>
      <c r="H7" s="110" t="s">
        <v>437</v>
      </c>
    </row>
    <row r="8" spans="1:8" x14ac:dyDescent="0.25">
      <c r="A8" s="2" t="s">
        <v>146</v>
      </c>
      <c r="B8" s="4">
        <v>45766925.283201002</v>
      </c>
      <c r="C8" s="4">
        <v>52729378.200236</v>
      </c>
      <c r="D8" s="4">
        <v>56870482.076010399</v>
      </c>
      <c r="E8" s="4">
        <v>47427078.550538808</v>
      </c>
      <c r="F8" s="4">
        <v>-9443403.5254715774</v>
      </c>
      <c r="G8" s="53">
        <f t="shared" si="0"/>
        <v>0.16605105462003944</v>
      </c>
      <c r="H8" s="110" t="s">
        <v>437</v>
      </c>
    </row>
    <row r="9" spans="1:8" x14ac:dyDescent="0.25">
      <c r="A9" s="2" t="s">
        <v>148</v>
      </c>
      <c r="B9" s="4">
        <v>51339004.520000033</v>
      </c>
      <c r="C9" s="4">
        <v>53593918.679999985</v>
      </c>
      <c r="D9" s="4">
        <v>70732987.000473991</v>
      </c>
      <c r="E9" s="4">
        <v>61356780.228536263</v>
      </c>
      <c r="F9" s="4">
        <v>-9376206.7719377205</v>
      </c>
      <c r="G9" s="53">
        <f t="shared" si="0"/>
        <v>0.13255776646156467</v>
      </c>
      <c r="H9" s="110" t="s">
        <v>437</v>
      </c>
    </row>
    <row r="10" spans="1:8" x14ac:dyDescent="0.25">
      <c r="A10" s="2" t="s">
        <v>308</v>
      </c>
      <c r="B10" s="4">
        <v>144236.45000000001</v>
      </c>
      <c r="C10" s="4">
        <v>104740.24</v>
      </c>
      <c r="D10" s="4">
        <v>128526.62295081967</v>
      </c>
      <c r="E10" s="4">
        <v>115411.86885245901</v>
      </c>
      <c r="F10" s="4">
        <v>-13114.754098360645</v>
      </c>
      <c r="G10" s="53">
        <f t="shared" si="0"/>
        <v>0.10203920244118579</v>
      </c>
      <c r="H10" s="110" t="s">
        <v>437</v>
      </c>
    </row>
    <row r="11" spans="1:8" x14ac:dyDescent="0.25">
      <c r="A11" s="2" t="s">
        <v>224</v>
      </c>
      <c r="B11" s="4">
        <v>42165.72</v>
      </c>
      <c r="C11" s="4">
        <v>85785.56</v>
      </c>
      <c r="D11" s="4">
        <v>140151.55737704918</v>
      </c>
      <c r="E11" s="4">
        <v>126217.13114754099</v>
      </c>
      <c r="F11" s="4">
        <v>-13934.426229508186</v>
      </c>
      <c r="G11" s="53">
        <f t="shared" si="0"/>
        <v>9.9423984223168171E-2</v>
      </c>
      <c r="H11" s="110" t="s">
        <v>437</v>
      </c>
    </row>
    <row r="12" spans="1:8" x14ac:dyDescent="0.25">
      <c r="A12" s="2" t="s">
        <v>257</v>
      </c>
      <c r="B12" s="4">
        <v>0.01</v>
      </c>
      <c r="C12" s="4">
        <v>0</v>
      </c>
      <c r="D12" s="4">
        <v>-64638456.483901583</v>
      </c>
      <c r="E12" s="4">
        <v>-5914893.92133018</v>
      </c>
      <c r="F12" s="4">
        <v>58723562.562571406</v>
      </c>
      <c r="G12" s="53">
        <f t="shared" si="0"/>
        <v>0.90849264906560234</v>
      </c>
      <c r="H12" s="110" t="s">
        <v>437</v>
      </c>
    </row>
    <row r="13" spans="1:8" x14ac:dyDescent="0.25">
      <c r="A13" s="2" t="s">
        <v>84</v>
      </c>
      <c r="B13" s="4">
        <v>285071481.63000011</v>
      </c>
      <c r="C13" s="4">
        <v>191120962.28999996</v>
      </c>
      <c r="D13" s="4">
        <v>115486050.7062974</v>
      </c>
      <c r="E13" s="4">
        <v>108887387.94052012</v>
      </c>
      <c r="F13" s="4">
        <v>-6598662.765777234</v>
      </c>
      <c r="G13" s="53">
        <f t="shared" si="0"/>
        <v>5.713818011284208E-2</v>
      </c>
      <c r="H13" s="110" t="s">
        <v>437</v>
      </c>
    </row>
    <row r="14" spans="1:8" x14ac:dyDescent="0.25">
      <c r="A14" s="2" t="s">
        <v>96</v>
      </c>
      <c r="B14" s="4">
        <v>58704384.369999997</v>
      </c>
      <c r="C14" s="4">
        <v>45378101.189999968</v>
      </c>
      <c r="D14" s="4">
        <v>60458490.221215002</v>
      </c>
      <c r="E14" s="4">
        <v>59667880.754001893</v>
      </c>
      <c r="F14" s="4">
        <v>-790609.46721311635</v>
      </c>
      <c r="G14" s="53">
        <f t="shared" si="0"/>
        <v>1.3076897294661353E-2</v>
      </c>
      <c r="H14" s="110" t="s">
        <v>437</v>
      </c>
    </row>
    <row r="15" spans="1:8" x14ac:dyDescent="0.25">
      <c r="A15" s="2" t="s">
        <v>516</v>
      </c>
      <c r="B15" s="4">
        <v>-5171.32</v>
      </c>
      <c r="C15" s="4">
        <v>0</v>
      </c>
      <c r="D15" s="4">
        <v>25500000</v>
      </c>
      <c r="E15" s="4">
        <v>25500000</v>
      </c>
      <c r="F15" s="4">
        <v>0</v>
      </c>
    </row>
    <row r="16" spans="1:8" x14ac:dyDescent="0.25">
      <c r="A16" s="2" t="s">
        <v>367</v>
      </c>
      <c r="B16" s="4">
        <v>632730227.72320116</v>
      </c>
      <c r="C16" s="4">
        <v>508939390.87023592</v>
      </c>
      <c r="D16" s="4">
        <v>500476622.92861068</v>
      </c>
      <c r="E16" s="4">
        <v>500476622.92861068</v>
      </c>
      <c r="F16" s="4">
        <v>3.9581209421157837E-9</v>
      </c>
    </row>
    <row r="18" spans="1:7" x14ac:dyDescent="0.25">
      <c r="D18" s="3">
        <f>D16-E16</f>
        <v>0</v>
      </c>
    </row>
    <row r="19" spans="1:7" x14ac:dyDescent="0.25">
      <c r="A19" s="1" t="s">
        <v>16</v>
      </c>
      <c r="B19" t="s">
        <v>82</v>
      </c>
    </row>
    <row r="21" spans="1:7" x14ac:dyDescent="0.25">
      <c r="A21" s="1" t="s">
        <v>366</v>
      </c>
      <c r="B21" s="4" t="s">
        <v>383</v>
      </c>
      <c r="C21" s="4" t="s">
        <v>384</v>
      </c>
      <c r="D21" s="4" t="s">
        <v>368</v>
      </c>
      <c r="E21" s="4" t="s">
        <v>381</v>
      </c>
      <c r="F21" s="4" t="s">
        <v>382</v>
      </c>
    </row>
    <row r="22" spans="1:7" x14ac:dyDescent="0.25">
      <c r="A22" s="2" t="s">
        <v>93</v>
      </c>
      <c r="B22" s="4">
        <v>0</v>
      </c>
      <c r="C22" s="4">
        <v>0</v>
      </c>
      <c r="D22" s="4">
        <v>3666033.5300000003</v>
      </c>
      <c r="E22" s="4">
        <v>4368673.53</v>
      </c>
      <c r="F22" s="4">
        <v>702640</v>
      </c>
      <c r="G22" s="110" t="s">
        <v>437</v>
      </c>
    </row>
    <row r="23" spans="1:7" x14ac:dyDescent="0.25">
      <c r="A23" s="2" t="s">
        <v>107</v>
      </c>
      <c r="B23" s="4">
        <v>110298.44</v>
      </c>
      <c r="C23" s="4">
        <v>719756.7</v>
      </c>
      <c r="D23" s="4">
        <v>8340000</v>
      </c>
      <c r="E23" s="4">
        <v>8340000</v>
      </c>
      <c r="F23" s="4">
        <v>0</v>
      </c>
      <c r="G23" s="110" t="s">
        <v>437</v>
      </c>
    </row>
    <row r="24" spans="1:7" x14ac:dyDescent="0.25">
      <c r="A24" s="2" t="s">
        <v>90</v>
      </c>
      <c r="B24" s="4">
        <v>0</v>
      </c>
      <c r="C24" s="4">
        <v>0</v>
      </c>
      <c r="D24" s="4">
        <v>11961849.039999999</v>
      </c>
      <c r="E24" s="4">
        <v>13841849.040000001</v>
      </c>
      <c r="F24" s="4">
        <v>1880000</v>
      </c>
      <c r="G24" s="110" t="s">
        <v>437</v>
      </c>
    </row>
    <row r="25" spans="1:7" x14ac:dyDescent="0.25">
      <c r="A25" s="2" t="s">
        <v>146</v>
      </c>
      <c r="B25" s="4">
        <v>0</v>
      </c>
      <c r="C25" s="4">
        <v>0</v>
      </c>
      <c r="D25" s="4">
        <v>14174500</v>
      </c>
      <c r="E25" s="4">
        <v>16512841.5</v>
      </c>
      <c r="F25" s="4">
        <v>2338341.4999999995</v>
      </c>
      <c r="G25" s="110" t="s">
        <v>437</v>
      </c>
    </row>
    <row r="26" spans="1:7" x14ac:dyDescent="0.25">
      <c r="A26" s="2" t="s">
        <v>148</v>
      </c>
      <c r="B26" s="4">
        <v>0</v>
      </c>
      <c r="C26" s="4">
        <v>0</v>
      </c>
      <c r="D26" s="4">
        <v>15675500</v>
      </c>
      <c r="E26" s="4">
        <v>15287101.42</v>
      </c>
      <c r="F26" s="4">
        <v>-388398.57999999996</v>
      </c>
      <c r="G26" s="110" t="s">
        <v>437</v>
      </c>
    </row>
    <row r="27" spans="1:7" x14ac:dyDescent="0.25">
      <c r="A27" s="2" t="s">
        <v>257</v>
      </c>
      <c r="B27" s="4">
        <v>0</v>
      </c>
      <c r="C27" s="4">
        <v>0</v>
      </c>
      <c r="D27" s="4"/>
      <c r="E27" s="4">
        <v>-4225976.3626229502</v>
      </c>
      <c r="F27" s="4">
        <v>-4225976.3626229502</v>
      </c>
      <c r="G27" s="110" t="s">
        <v>437</v>
      </c>
    </row>
    <row r="28" spans="1:7" x14ac:dyDescent="0.25">
      <c r="A28" s="2" t="s">
        <v>84</v>
      </c>
      <c r="B28" s="4">
        <v>0</v>
      </c>
      <c r="C28" s="4">
        <v>3497280.83</v>
      </c>
      <c r="D28" s="4">
        <v>8620000</v>
      </c>
      <c r="E28" s="4">
        <v>7114000</v>
      </c>
      <c r="F28" s="4">
        <v>-1506000</v>
      </c>
      <c r="G28" s="110" t="s">
        <v>437</v>
      </c>
    </row>
    <row r="29" spans="1:7" x14ac:dyDescent="0.25">
      <c r="A29" s="2" t="s">
        <v>96</v>
      </c>
      <c r="B29" s="4">
        <v>89433.439999999944</v>
      </c>
      <c r="C29" s="4">
        <v>1020941.8500000001</v>
      </c>
      <c r="D29" s="4">
        <v>3660000</v>
      </c>
      <c r="E29" s="4">
        <v>4859393.4426229503</v>
      </c>
      <c r="F29" s="4">
        <v>1199393.4426229508</v>
      </c>
      <c r="G29" s="110" t="s">
        <v>437</v>
      </c>
    </row>
    <row r="30" spans="1:7" x14ac:dyDescent="0.25">
      <c r="A30" s="2" t="s">
        <v>367</v>
      </c>
      <c r="B30" s="4">
        <v>199731.87999999995</v>
      </c>
      <c r="C30" s="4">
        <v>5237979.3800000008</v>
      </c>
      <c r="D30" s="4">
        <v>66097882.57</v>
      </c>
      <c r="E30" s="4">
        <v>66097882.57</v>
      </c>
      <c r="F30" s="4">
        <v>4.6566128730773926E-10</v>
      </c>
    </row>
    <row r="31" spans="1:7" x14ac:dyDescent="0.25">
      <c r="B31"/>
      <c r="C31"/>
      <c r="D31"/>
      <c r="E31"/>
      <c r="F31"/>
    </row>
  </sheetData>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43"/>
  <sheetViews>
    <sheetView zoomScale="90" zoomScaleNormal="90" workbookViewId="0">
      <pane ySplit="5" topLeftCell="A21" activePane="bottomLeft" state="frozen"/>
      <selection activeCell="C5" sqref="C5"/>
      <selection pane="bottomLeft" activeCell="E25" sqref="E25"/>
    </sheetView>
  </sheetViews>
  <sheetFormatPr defaultColWidth="27.28515625" defaultRowHeight="15" x14ac:dyDescent="0.25"/>
  <cols>
    <col min="1" max="1" width="2.28515625" customWidth="1"/>
    <col min="2" max="2" width="49" customWidth="1"/>
    <col min="3" max="3" width="14" customWidth="1"/>
    <col min="4" max="4" width="17" customWidth="1"/>
    <col min="5" max="11" width="12.5703125" customWidth="1"/>
    <col min="12" max="12" width="16.42578125" customWidth="1"/>
    <col min="13" max="13" width="18.7109375" customWidth="1"/>
    <col min="14" max="14" width="15.28515625" style="104" customWidth="1"/>
    <col min="15" max="67" width="9" customWidth="1"/>
  </cols>
  <sheetData>
    <row r="1" spans="1:67" ht="15.75" thickBot="1" x14ac:dyDescent="0.3">
      <c r="A1" s="32"/>
      <c r="B1" s="32"/>
      <c r="C1" s="32"/>
      <c r="D1" s="32"/>
      <c r="E1" s="32"/>
      <c r="F1" s="32"/>
      <c r="G1" s="32"/>
      <c r="H1" s="32"/>
      <c r="I1" s="32"/>
      <c r="J1" s="32"/>
      <c r="K1" s="32"/>
      <c r="L1" s="32"/>
      <c r="M1" s="32"/>
      <c r="N1" s="54"/>
    </row>
    <row r="2" spans="1:67" ht="20.25" thickBot="1" x14ac:dyDescent="0.35">
      <c r="A2" s="32"/>
      <c r="B2" s="55" t="s">
        <v>402</v>
      </c>
      <c r="C2" s="56"/>
      <c r="D2" s="56"/>
      <c r="E2" s="56"/>
      <c r="F2" s="56"/>
      <c r="G2" s="56"/>
      <c r="H2" s="56"/>
      <c r="I2" s="56"/>
      <c r="J2" s="56"/>
      <c r="K2" s="56"/>
      <c r="L2" s="56"/>
      <c r="M2" s="56"/>
      <c r="N2" s="57"/>
    </row>
    <row r="3" spans="1:67" ht="30.75" thickBot="1" x14ac:dyDescent="0.3">
      <c r="A3" s="32"/>
      <c r="B3" s="58"/>
      <c r="C3" s="59" t="s">
        <v>403</v>
      </c>
      <c r="D3" s="59" t="s">
        <v>404</v>
      </c>
      <c r="E3" s="59" t="s">
        <v>405</v>
      </c>
      <c r="F3" s="59" t="s">
        <v>406</v>
      </c>
      <c r="G3" s="59" t="s">
        <v>407</v>
      </c>
      <c r="H3" s="59" t="s">
        <v>408</v>
      </c>
      <c r="I3" s="59" t="s">
        <v>409</v>
      </c>
      <c r="J3" s="59" t="s">
        <v>410</v>
      </c>
      <c r="K3" s="59" t="s">
        <v>411</v>
      </c>
      <c r="L3" s="59" t="s">
        <v>412</v>
      </c>
      <c r="M3" s="60" t="s">
        <v>413</v>
      </c>
      <c r="N3" s="61" t="s">
        <v>414</v>
      </c>
    </row>
    <row r="4" spans="1:67" ht="15.75" thickBot="1" x14ac:dyDescent="0.3">
      <c r="A4" s="32"/>
      <c r="B4" s="62" t="s">
        <v>415</v>
      </c>
      <c r="C4" s="63" t="s">
        <v>416</v>
      </c>
      <c r="D4" s="63" t="s">
        <v>416</v>
      </c>
      <c r="E4" s="63" t="s">
        <v>416</v>
      </c>
      <c r="F4" s="63" t="s">
        <v>416</v>
      </c>
      <c r="G4" s="63" t="s">
        <v>416</v>
      </c>
      <c r="H4" s="63" t="s">
        <v>416</v>
      </c>
      <c r="I4" s="63" t="s">
        <v>416</v>
      </c>
      <c r="J4" s="63" t="s">
        <v>416</v>
      </c>
      <c r="K4" s="63" t="s">
        <v>416</v>
      </c>
      <c r="L4" s="63" t="s">
        <v>416</v>
      </c>
      <c r="M4" s="63" t="s">
        <v>416</v>
      </c>
      <c r="N4" s="64" t="s">
        <v>416</v>
      </c>
    </row>
    <row r="5" spans="1:67" ht="19.5" customHeight="1" thickTop="1" x14ac:dyDescent="0.3">
      <c r="A5" s="65" t="s">
        <v>417</v>
      </c>
      <c r="B5" s="66" t="s">
        <v>418</v>
      </c>
      <c r="C5" s="67">
        <v>14174.5</v>
      </c>
      <c r="D5" s="67">
        <v>15675.5</v>
      </c>
      <c r="E5" s="67">
        <v>11961.849039999999</v>
      </c>
      <c r="F5" s="67">
        <f>3666033.53/1000</f>
        <v>3666.0335299999997</v>
      </c>
      <c r="G5" s="67">
        <v>8340</v>
      </c>
      <c r="H5" s="67">
        <v>0</v>
      </c>
      <c r="I5" s="67">
        <v>8620</v>
      </c>
      <c r="J5" s="67">
        <v>2560</v>
      </c>
      <c r="K5" s="67">
        <v>90</v>
      </c>
      <c r="L5" s="67">
        <v>1010</v>
      </c>
      <c r="M5" s="68">
        <v>0</v>
      </c>
      <c r="N5" s="69">
        <f>SUM(C5:M5)</f>
        <v>66097.882570000002</v>
      </c>
    </row>
    <row r="6" spans="1:67" ht="19.5" customHeight="1" x14ac:dyDescent="0.25">
      <c r="A6" s="71"/>
      <c r="B6" s="72" t="s">
        <v>419</v>
      </c>
      <c r="C6" s="73"/>
      <c r="D6" s="74"/>
      <c r="E6" s="74"/>
      <c r="F6" s="74"/>
      <c r="G6" s="74"/>
      <c r="H6" s="74"/>
      <c r="I6" s="74"/>
      <c r="J6" s="74"/>
      <c r="K6" s="74"/>
      <c r="L6" s="74"/>
      <c r="M6" s="74"/>
      <c r="N6" s="75">
        <f>SUM(C6,D6,E6)</f>
        <v>0</v>
      </c>
    </row>
    <row r="7" spans="1:67" s="81" customFormat="1" ht="19.5" customHeight="1" x14ac:dyDescent="0.25">
      <c r="A7" s="76"/>
      <c r="B7" s="77" t="s">
        <v>420</v>
      </c>
      <c r="C7" s="78"/>
      <c r="D7" s="79"/>
      <c r="E7" s="79"/>
      <c r="F7" s="79"/>
      <c r="G7" s="79"/>
      <c r="H7" s="79"/>
      <c r="I7" s="79"/>
      <c r="J7" s="79"/>
      <c r="K7" s="79"/>
      <c r="L7" s="79"/>
      <c r="M7" s="79"/>
      <c r="N7" s="80"/>
    </row>
    <row r="8" spans="1:67" s="81" customFormat="1" ht="45" x14ac:dyDescent="0.25">
      <c r="A8" s="16"/>
      <c r="B8" s="82" t="s">
        <v>438</v>
      </c>
      <c r="C8" s="83"/>
      <c r="D8" s="84"/>
      <c r="E8" s="84"/>
      <c r="F8" s="83">
        <v>-99.84</v>
      </c>
      <c r="G8" s="84"/>
      <c r="H8" s="84"/>
      <c r="I8" s="84"/>
      <c r="J8" s="84"/>
      <c r="K8" s="84"/>
      <c r="L8" s="84"/>
      <c r="M8" s="84"/>
      <c r="N8" s="83">
        <f>SUM(C8:M8)</f>
        <v>-99.84</v>
      </c>
    </row>
    <row r="9" spans="1:67" s="81" customFormat="1" ht="45" x14ac:dyDescent="0.25">
      <c r="A9" s="16"/>
      <c r="B9" s="82" t="s">
        <v>439</v>
      </c>
      <c r="C9" s="83"/>
      <c r="D9" s="84"/>
      <c r="E9" s="84"/>
      <c r="F9" s="83">
        <v>-47.52</v>
      </c>
      <c r="G9" s="84"/>
      <c r="H9" s="84"/>
      <c r="I9" s="84"/>
      <c r="J9" s="84"/>
      <c r="K9" s="84"/>
      <c r="L9" s="84"/>
      <c r="M9" s="84"/>
      <c r="N9" s="83">
        <f t="shared" ref="N9:N21" si="0">SUM(C9:M9)</f>
        <v>-47.52</v>
      </c>
    </row>
    <row r="10" spans="1:67" s="87" customFormat="1" x14ac:dyDescent="0.25">
      <c r="A10" s="86"/>
      <c r="B10" s="82"/>
      <c r="C10" s="83"/>
      <c r="D10" s="83"/>
      <c r="E10" s="83"/>
      <c r="F10" s="83"/>
      <c r="G10" s="83"/>
      <c r="H10" s="83"/>
      <c r="I10" s="83"/>
      <c r="J10" s="83"/>
      <c r="K10" s="83"/>
      <c r="L10" s="83"/>
      <c r="M10" s="83"/>
      <c r="N10" s="83">
        <f t="shared" si="0"/>
        <v>0</v>
      </c>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c r="BF10" s="81"/>
      <c r="BG10" s="81"/>
      <c r="BH10" s="81"/>
      <c r="BI10" s="81"/>
      <c r="BJ10" s="81"/>
      <c r="BK10" s="81"/>
      <c r="BL10" s="81"/>
      <c r="BM10" s="81"/>
      <c r="BN10" s="81"/>
      <c r="BO10" s="81"/>
    </row>
    <row r="11" spans="1:67" s="87" customFormat="1" x14ac:dyDescent="0.25">
      <c r="A11" s="86"/>
      <c r="B11" s="77" t="s">
        <v>422</v>
      </c>
      <c r="C11" s="83"/>
      <c r="D11" s="83"/>
      <c r="E11" s="83"/>
      <c r="F11" s="83"/>
      <c r="G11" s="83"/>
      <c r="H11" s="83"/>
      <c r="I11" s="83"/>
      <c r="J11" s="83"/>
      <c r="K11" s="83"/>
      <c r="L11" s="83"/>
      <c r="M11" s="83"/>
      <c r="N11" s="83">
        <f t="shared" si="0"/>
        <v>0</v>
      </c>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row>
    <row r="12" spans="1:67" s="87" customFormat="1" x14ac:dyDescent="0.25">
      <c r="A12" s="86"/>
      <c r="B12" s="88" t="s">
        <v>450</v>
      </c>
      <c r="C12" s="83"/>
      <c r="D12" s="83"/>
      <c r="E12" s="83">
        <v>-160</v>
      </c>
      <c r="F12" s="83"/>
      <c r="G12" s="83"/>
      <c r="H12" s="83"/>
      <c r="I12" s="83"/>
      <c r="J12" s="83"/>
      <c r="K12" s="83"/>
      <c r="L12" s="83"/>
      <c r="M12" s="83"/>
      <c r="N12" s="83">
        <f t="shared" si="0"/>
        <v>-160</v>
      </c>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c r="BF12" s="81"/>
      <c r="BG12" s="81"/>
      <c r="BH12" s="81"/>
      <c r="BI12" s="81"/>
      <c r="BJ12" s="81"/>
      <c r="BK12" s="81"/>
      <c r="BL12" s="81"/>
      <c r="BM12" s="81"/>
      <c r="BN12" s="81"/>
      <c r="BO12" s="81"/>
    </row>
    <row r="13" spans="1:67" s="87" customFormat="1" x14ac:dyDescent="0.25">
      <c r="A13" s="86"/>
      <c r="B13" s="88"/>
      <c r="C13" s="83"/>
      <c r="D13" s="83"/>
      <c r="E13" s="83"/>
      <c r="F13" s="83"/>
      <c r="G13" s="83"/>
      <c r="H13" s="83"/>
      <c r="I13" s="83"/>
      <c r="J13" s="83"/>
      <c r="K13" s="83"/>
      <c r="L13" s="83"/>
      <c r="M13" s="83"/>
      <c r="N13" s="83">
        <f t="shared" si="0"/>
        <v>0</v>
      </c>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1"/>
      <c r="BI13" s="81"/>
      <c r="BJ13" s="81"/>
      <c r="BK13" s="81"/>
      <c r="BL13" s="81"/>
      <c r="BM13" s="81"/>
      <c r="BN13" s="81"/>
      <c r="BO13" s="81"/>
    </row>
    <row r="14" spans="1:67" s="87" customFormat="1" x14ac:dyDescent="0.25">
      <c r="A14" s="86"/>
      <c r="B14" s="77" t="s">
        <v>424</v>
      </c>
      <c r="C14" s="83"/>
      <c r="D14" s="83"/>
      <c r="E14" s="83"/>
      <c r="F14" s="83"/>
      <c r="G14" s="83"/>
      <c r="H14" s="83"/>
      <c r="I14" s="83"/>
      <c r="J14" s="83"/>
      <c r="K14" s="83"/>
      <c r="L14" s="83"/>
      <c r="M14" s="83"/>
      <c r="N14" s="83">
        <f t="shared" si="0"/>
        <v>0</v>
      </c>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row>
    <row r="15" spans="1:67" s="87" customFormat="1" ht="59.25" customHeight="1" x14ac:dyDescent="0.25">
      <c r="A15" s="86"/>
      <c r="B15" s="88" t="s">
        <v>461</v>
      </c>
      <c r="C15" s="83">
        <v>-221.65850000000049</v>
      </c>
      <c r="D15" s="83"/>
      <c r="E15" s="83"/>
      <c r="F15" s="83"/>
      <c r="G15" s="83"/>
      <c r="H15" s="83"/>
      <c r="I15" s="83"/>
      <c r="J15" s="83"/>
      <c r="K15" s="83"/>
      <c r="L15" s="83"/>
      <c r="M15" s="83"/>
      <c r="N15" s="83">
        <f t="shared" si="0"/>
        <v>-221.65850000000049</v>
      </c>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c r="BL15" s="81"/>
      <c r="BM15" s="81"/>
      <c r="BN15" s="81"/>
      <c r="BO15" s="81"/>
    </row>
    <row r="16" spans="1:67" s="87" customFormat="1" x14ac:dyDescent="0.25">
      <c r="A16" s="86"/>
      <c r="B16" s="88"/>
      <c r="C16" s="83"/>
      <c r="D16" s="83"/>
      <c r="E16" s="83"/>
      <c r="F16" s="83"/>
      <c r="G16" s="83"/>
      <c r="H16" s="83"/>
      <c r="I16" s="83"/>
      <c r="J16" s="83"/>
      <c r="K16" s="83"/>
      <c r="L16" s="83"/>
      <c r="M16" s="83"/>
      <c r="N16" s="83">
        <f t="shared" si="0"/>
        <v>0</v>
      </c>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row>
    <row r="17" spans="1:67" s="87" customFormat="1" x14ac:dyDescent="0.25">
      <c r="A17" s="86"/>
      <c r="B17" s="77" t="s">
        <v>436</v>
      </c>
      <c r="C17" s="83"/>
      <c r="D17" s="83"/>
      <c r="E17" s="83"/>
      <c r="F17" s="83"/>
      <c r="G17" s="83"/>
      <c r="H17" s="83"/>
      <c r="I17" s="83"/>
      <c r="J17" s="83"/>
      <c r="K17" s="83"/>
      <c r="L17" s="83"/>
      <c r="M17" s="83"/>
      <c r="N17" s="83">
        <f t="shared" si="0"/>
        <v>0</v>
      </c>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row>
    <row r="18" spans="1:67" s="87" customFormat="1" x14ac:dyDescent="0.25">
      <c r="A18" s="86"/>
      <c r="B18" s="88" t="s">
        <v>467</v>
      </c>
      <c r="C18" s="83"/>
      <c r="D18" s="83">
        <v>-388.39857999999998</v>
      </c>
      <c r="E18" s="83"/>
      <c r="F18" s="83"/>
      <c r="G18" s="83"/>
      <c r="H18" s="83"/>
      <c r="I18" s="83"/>
      <c r="J18" s="83"/>
      <c r="K18" s="83"/>
      <c r="L18" s="83"/>
      <c r="M18" s="83"/>
      <c r="N18" s="83">
        <f t="shared" si="0"/>
        <v>-388.39857999999998</v>
      </c>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row>
    <row r="19" spans="1:67" s="87" customFormat="1" x14ac:dyDescent="0.25">
      <c r="A19" s="86"/>
      <c r="B19" s="88"/>
      <c r="C19" s="83"/>
      <c r="D19" s="83"/>
      <c r="E19" s="83"/>
      <c r="F19" s="83"/>
      <c r="G19" s="83"/>
      <c r="H19" s="83"/>
      <c r="I19" s="83"/>
      <c r="J19" s="83"/>
      <c r="K19" s="83"/>
      <c r="L19" s="83"/>
      <c r="M19" s="83"/>
      <c r="N19" s="83">
        <f t="shared" si="0"/>
        <v>0</v>
      </c>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row>
    <row r="20" spans="1:67" s="87" customFormat="1" x14ac:dyDescent="0.25">
      <c r="A20" s="86"/>
      <c r="B20" s="77" t="s">
        <v>409</v>
      </c>
      <c r="C20" s="83"/>
      <c r="D20" s="83"/>
      <c r="E20" s="83"/>
      <c r="F20" s="83"/>
      <c r="G20" s="83"/>
      <c r="H20" s="83"/>
      <c r="I20" s="90"/>
      <c r="J20" s="83"/>
      <c r="K20" s="83"/>
      <c r="L20" s="83"/>
      <c r="M20" s="83"/>
      <c r="N20" s="83">
        <f t="shared" si="0"/>
        <v>0</v>
      </c>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row>
    <row r="21" spans="1:67" s="87" customFormat="1" ht="105" x14ac:dyDescent="0.25">
      <c r="A21" s="86"/>
      <c r="B21" s="88" t="s">
        <v>472</v>
      </c>
      <c r="C21" s="83"/>
      <c r="D21" s="83"/>
      <c r="E21" s="83"/>
      <c r="F21" s="83"/>
      <c r="G21" s="83"/>
      <c r="H21" s="83"/>
      <c r="I21" s="83">
        <v>-3280</v>
      </c>
      <c r="J21" s="83"/>
      <c r="K21" s="83"/>
      <c r="L21" s="83"/>
      <c r="M21" s="83"/>
      <c r="N21" s="83">
        <f t="shared" si="0"/>
        <v>-3280</v>
      </c>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row>
    <row r="22" spans="1:67" s="87" customFormat="1" x14ac:dyDescent="0.25">
      <c r="A22" s="86"/>
      <c r="B22" s="88"/>
      <c r="C22" s="83"/>
      <c r="D22" s="83"/>
      <c r="E22" s="83"/>
      <c r="F22" s="83"/>
      <c r="G22" s="83"/>
      <c r="H22" s="83"/>
      <c r="I22" s="83"/>
      <c r="J22" s="83"/>
      <c r="K22" s="83"/>
      <c r="L22" s="83"/>
      <c r="M22" s="83"/>
      <c r="N22" s="89"/>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row>
    <row r="23" spans="1:67" s="105" customFormat="1" ht="19.5" customHeight="1" x14ac:dyDescent="0.25">
      <c r="A23" s="71"/>
      <c r="B23" s="93" t="s">
        <v>427</v>
      </c>
      <c r="C23" s="111"/>
      <c r="D23" s="112"/>
      <c r="E23" s="112"/>
      <c r="F23" s="112"/>
      <c r="G23" s="112"/>
      <c r="H23" s="112"/>
      <c r="I23" s="112"/>
      <c r="J23" s="112"/>
      <c r="K23" s="112"/>
      <c r="L23" s="112"/>
      <c r="M23" s="112"/>
      <c r="N23" s="113">
        <f>SUM(C23:M23)</f>
        <v>0</v>
      </c>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row>
    <row r="24" spans="1:67" x14ac:dyDescent="0.25">
      <c r="B24" s="77" t="s">
        <v>428</v>
      </c>
      <c r="C24" s="103"/>
      <c r="D24" s="92"/>
      <c r="E24" s="90"/>
      <c r="F24" s="90"/>
      <c r="G24" s="90"/>
      <c r="H24" s="92"/>
      <c r="I24" s="92"/>
      <c r="J24" s="92"/>
      <c r="K24" s="92"/>
      <c r="L24" s="92"/>
      <c r="M24" s="92"/>
      <c r="N24" s="89"/>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row>
    <row r="25" spans="1:67" ht="77.25" customHeight="1" x14ac:dyDescent="0.25">
      <c r="B25" s="102" t="s">
        <v>455</v>
      </c>
      <c r="C25" s="103"/>
      <c r="D25" s="92"/>
      <c r="E25" s="92">
        <v>5360</v>
      </c>
      <c r="F25" s="90"/>
      <c r="G25" s="90"/>
      <c r="H25" s="92"/>
      <c r="I25" s="92"/>
      <c r="J25" s="92"/>
      <c r="K25" s="92"/>
      <c r="L25" s="92"/>
      <c r="M25" s="92"/>
      <c r="N25" s="89">
        <f>SUM(C25:M25)</f>
        <v>5360</v>
      </c>
    </row>
    <row r="26" spans="1:67" ht="45" x14ac:dyDescent="0.25">
      <c r="B26" s="88" t="s">
        <v>456</v>
      </c>
      <c r="C26" s="90"/>
      <c r="D26" s="92"/>
      <c r="E26" s="92">
        <v>90</v>
      </c>
      <c r="F26" s="92"/>
      <c r="G26" s="90"/>
      <c r="H26" s="92"/>
      <c r="I26" s="92"/>
      <c r="J26" s="92"/>
      <c r="K26" s="92"/>
      <c r="L26" s="92"/>
      <c r="M26" s="92"/>
      <c r="N26" s="89">
        <f t="shared" ref="N26:N33" si="1">SUM(C26:M26)</f>
        <v>90</v>
      </c>
    </row>
    <row r="27" spans="1:67" x14ac:dyDescent="0.25">
      <c r="B27" s="102"/>
      <c r="C27" s="103"/>
      <c r="D27" s="92"/>
      <c r="E27" s="92"/>
      <c r="F27" s="92"/>
      <c r="G27" s="90"/>
      <c r="H27" s="92"/>
      <c r="I27" s="92"/>
      <c r="J27" s="92"/>
      <c r="K27" s="92"/>
      <c r="L27" s="92"/>
      <c r="M27" s="92"/>
      <c r="N27" s="89">
        <f t="shared" si="1"/>
        <v>0</v>
      </c>
    </row>
    <row r="28" spans="1:67" x14ac:dyDescent="0.25">
      <c r="B28" s="77" t="s">
        <v>409</v>
      </c>
      <c r="C28" s="103"/>
      <c r="D28" s="92"/>
      <c r="E28" s="92"/>
      <c r="F28" s="92"/>
      <c r="G28" s="90"/>
      <c r="H28" s="92"/>
      <c r="I28" s="92"/>
      <c r="J28" s="92"/>
      <c r="K28" s="92"/>
      <c r="L28" s="92"/>
      <c r="M28" s="92"/>
      <c r="N28" s="89">
        <f t="shared" si="1"/>
        <v>0</v>
      </c>
    </row>
    <row r="29" spans="1:67" ht="150" x14ac:dyDescent="0.25">
      <c r="B29" s="88" t="s">
        <v>473</v>
      </c>
      <c r="C29" s="90"/>
      <c r="D29" s="92"/>
      <c r="E29" s="92"/>
      <c r="F29" s="92"/>
      <c r="G29" s="90"/>
      <c r="H29" s="92"/>
      <c r="I29" s="92">
        <v>1320</v>
      </c>
      <c r="J29" s="92"/>
      <c r="K29" s="92"/>
      <c r="L29" s="92"/>
      <c r="M29" s="92"/>
      <c r="N29" s="89">
        <f t="shared" si="1"/>
        <v>1320</v>
      </c>
    </row>
    <row r="30" spans="1:67" ht="135" x14ac:dyDescent="0.25">
      <c r="B30" s="88" t="s">
        <v>474</v>
      </c>
      <c r="C30" s="90"/>
      <c r="D30" s="92"/>
      <c r="E30" s="92"/>
      <c r="F30" s="92"/>
      <c r="G30" s="90"/>
      <c r="H30" s="92"/>
      <c r="I30" s="92">
        <v>454</v>
      </c>
      <c r="J30" s="92"/>
      <c r="K30" s="92"/>
      <c r="L30" s="92"/>
      <c r="M30" s="92"/>
      <c r="N30" s="89">
        <f t="shared" si="1"/>
        <v>454</v>
      </c>
    </row>
    <row r="31" spans="1:67" x14ac:dyDescent="0.25">
      <c r="B31" s="88"/>
      <c r="C31" s="90"/>
      <c r="D31" s="92"/>
      <c r="E31" s="92"/>
      <c r="F31" s="92"/>
      <c r="G31" s="90"/>
      <c r="H31" s="92"/>
      <c r="I31" s="92"/>
      <c r="J31" s="92"/>
      <c r="K31" s="92"/>
      <c r="L31" s="92"/>
      <c r="M31" s="92"/>
      <c r="N31" s="89">
        <f t="shared" si="1"/>
        <v>0</v>
      </c>
    </row>
    <row r="32" spans="1:67" x14ac:dyDescent="0.25">
      <c r="B32" s="77" t="s">
        <v>475</v>
      </c>
      <c r="C32" s="90"/>
      <c r="D32" s="90"/>
      <c r="E32" s="92"/>
      <c r="F32" s="92"/>
      <c r="G32" s="90"/>
      <c r="H32" s="92"/>
      <c r="I32" s="92"/>
      <c r="J32" s="92"/>
      <c r="K32" s="92"/>
      <c r="L32" s="92"/>
      <c r="M32" s="92"/>
      <c r="N32" s="89">
        <f t="shared" si="1"/>
        <v>0</v>
      </c>
    </row>
    <row r="33" spans="1:14" ht="153.75" customHeight="1" x14ac:dyDescent="0.25">
      <c r="B33" s="88" t="s">
        <v>476</v>
      </c>
      <c r="C33" s="90"/>
      <c r="D33" s="90"/>
      <c r="E33" s="92"/>
      <c r="F33" s="92"/>
      <c r="G33" s="90"/>
      <c r="H33" s="92"/>
      <c r="I33" s="92"/>
      <c r="J33" s="92"/>
      <c r="K33" s="92">
        <v>1199.39344262295</v>
      </c>
      <c r="L33" s="92"/>
      <c r="M33" s="92"/>
      <c r="N33" s="89">
        <f t="shared" si="1"/>
        <v>1199.39344262295</v>
      </c>
    </row>
    <row r="34" spans="1:14" s="87" customFormat="1" ht="19.5" customHeight="1" thickBot="1" x14ac:dyDescent="0.3">
      <c r="B34" s="96" t="s">
        <v>414</v>
      </c>
      <c r="C34" s="126">
        <f t="shared" ref="C34:N34" si="2">SUM(C8:C33)</f>
        <v>-221.65850000000049</v>
      </c>
      <c r="D34" s="126">
        <f t="shared" si="2"/>
        <v>-388.39857999999998</v>
      </c>
      <c r="E34" s="126">
        <f t="shared" si="2"/>
        <v>5290</v>
      </c>
      <c r="F34" s="126">
        <f t="shared" si="2"/>
        <v>-147.36000000000001</v>
      </c>
      <c r="G34" s="126">
        <f t="shared" si="2"/>
        <v>0</v>
      </c>
      <c r="H34" s="126">
        <f t="shared" si="2"/>
        <v>0</v>
      </c>
      <c r="I34" s="126">
        <f t="shared" si="2"/>
        <v>-1506</v>
      </c>
      <c r="J34" s="126">
        <f t="shared" si="2"/>
        <v>0</v>
      </c>
      <c r="K34" s="126">
        <f t="shared" si="2"/>
        <v>1199.39344262295</v>
      </c>
      <c r="L34" s="126">
        <f t="shared" si="2"/>
        <v>0</v>
      </c>
      <c r="M34" s="126">
        <f t="shared" si="2"/>
        <v>0</v>
      </c>
      <c r="N34" s="109">
        <f t="shared" si="2"/>
        <v>4225.9763626229496</v>
      </c>
    </row>
    <row r="35" spans="1:14" s="87" customFormat="1" ht="19.5" customHeight="1" thickBot="1" x14ac:dyDescent="0.3">
      <c r="A35" s="98" t="s">
        <v>426</v>
      </c>
      <c r="B35" s="99" t="s">
        <v>477</v>
      </c>
      <c r="C35" s="100">
        <f t="shared" ref="C35:N35" si="3">C34+C5</f>
        <v>13952.841499999999</v>
      </c>
      <c r="D35" s="100">
        <f t="shared" si="3"/>
        <v>15287.101420000001</v>
      </c>
      <c r="E35" s="100">
        <f t="shared" si="3"/>
        <v>17251.849040000001</v>
      </c>
      <c r="F35" s="100">
        <f t="shared" si="3"/>
        <v>3518.6735299999996</v>
      </c>
      <c r="G35" s="100">
        <f t="shared" si="3"/>
        <v>8340</v>
      </c>
      <c r="H35" s="100">
        <f t="shared" si="3"/>
        <v>0</v>
      </c>
      <c r="I35" s="100">
        <f t="shared" si="3"/>
        <v>7114</v>
      </c>
      <c r="J35" s="100">
        <f t="shared" si="3"/>
        <v>2560</v>
      </c>
      <c r="K35" s="100">
        <f t="shared" si="3"/>
        <v>1289.39344262295</v>
      </c>
      <c r="L35" s="100">
        <f t="shared" si="3"/>
        <v>1010</v>
      </c>
      <c r="M35" s="100">
        <f t="shared" si="3"/>
        <v>0</v>
      </c>
      <c r="N35" s="100">
        <f t="shared" si="3"/>
        <v>70323.858932622956</v>
      </c>
    </row>
    <row r="36" spans="1:14" x14ac:dyDescent="0.25">
      <c r="B36" s="88"/>
      <c r="C36" s="90"/>
      <c r="D36" s="90"/>
      <c r="E36" s="92"/>
      <c r="F36" s="92"/>
      <c r="G36" s="90"/>
      <c r="H36" s="92"/>
      <c r="I36" s="92"/>
      <c r="J36" s="92"/>
      <c r="K36" s="92"/>
      <c r="L36" s="92"/>
      <c r="M36" s="92"/>
      <c r="N36" s="89"/>
    </row>
    <row r="37" spans="1:14" x14ac:dyDescent="0.25">
      <c r="B37" s="95" t="s">
        <v>429</v>
      </c>
      <c r="C37" s="90"/>
      <c r="D37" s="90"/>
      <c r="E37" s="92"/>
      <c r="F37" s="92"/>
      <c r="G37" s="90"/>
      <c r="H37" s="92"/>
      <c r="I37" s="92"/>
      <c r="J37" s="92"/>
      <c r="K37" s="92"/>
      <c r="L37" s="92"/>
      <c r="M37" s="103">
        <v>-4225.9763626229496</v>
      </c>
      <c r="N37" s="90">
        <f t="shared" ref="N37" si="4">SUM(C37:M37)</f>
        <v>-4225.9763626229496</v>
      </c>
    </row>
    <row r="38" spans="1:14" s="87" customFormat="1" x14ac:dyDescent="0.25">
      <c r="A38" s="86"/>
      <c r="B38" s="88"/>
      <c r="C38" s="83"/>
      <c r="D38" s="83"/>
      <c r="E38" s="83"/>
      <c r="F38" s="83"/>
      <c r="G38" s="83"/>
      <c r="H38" s="83"/>
      <c r="I38" s="83"/>
      <c r="J38" s="83"/>
      <c r="K38" s="83"/>
      <c r="L38" s="83"/>
      <c r="M38" s="83"/>
      <c r="N38" s="89"/>
    </row>
    <row r="39" spans="1:14" ht="19.5" customHeight="1" thickBot="1" x14ac:dyDescent="0.3">
      <c r="A39" s="32"/>
      <c r="B39" s="91" t="s">
        <v>414</v>
      </c>
      <c r="C39" s="108">
        <f t="shared" ref="C39:N39" si="5">C37</f>
        <v>0</v>
      </c>
      <c r="D39" s="108">
        <f t="shared" si="5"/>
        <v>0</v>
      </c>
      <c r="E39" s="108">
        <f t="shared" si="5"/>
        <v>0</v>
      </c>
      <c r="F39" s="108">
        <f t="shared" si="5"/>
        <v>0</v>
      </c>
      <c r="G39" s="108">
        <f t="shared" si="5"/>
        <v>0</v>
      </c>
      <c r="H39" s="108">
        <f t="shared" si="5"/>
        <v>0</v>
      </c>
      <c r="I39" s="108">
        <f t="shared" si="5"/>
        <v>0</v>
      </c>
      <c r="J39" s="108">
        <f t="shared" si="5"/>
        <v>0</v>
      </c>
      <c r="K39" s="108">
        <f t="shared" si="5"/>
        <v>0</v>
      </c>
      <c r="L39" s="108">
        <f t="shared" si="5"/>
        <v>0</v>
      </c>
      <c r="M39" s="108">
        <f t="shared" si="5"/>
        <v>-4225.9763626229496</v>
      </c>
      <c r="N39" s="108">
        <f t="shared" si="5"/>
        <v>-4225.9763626229496</v>
      </c>
    </row>
    <row r="40" spans="1:14" ht="16.5" thickBot="1" x14ac:dyDescent="0.35">
      <c r="A40" s="65" t="s">
        <v>430</v>
      </c>
      <c r="B40" s="99" t="s">
        <v>451</v>
      </c>
      <c r="C40" s="100">
        <f t="shared" ref="C40:N40" si="6">C39+C35</f>
        <v>13952.841499999999</v>
      </c>
      <c r="D40" s="100">
        <f t="shared" si="6"/>
        <v>15287.101420000001</v>
      </c>
      <c r="E40" s="100">
        <f t="shared" si="6"/>
        <v>17251.849040000001</v>
      </c>
      <c r="F40" s="100">
        <f t="shared" si="6"/>
        <v>3518.6735299999996</v>
      </c>
      <c r="G40" s="100">
        <f t="shared" si="6"/>
        <v>8340</v>
      </c>
      <c r="H40" s="100">
        <f t="shared" si="6"/>
        <v>0</v>
      </c>
      <c r="I40" s="100">
        <f t="shared" si="6"/>
        <v>7114</v>
      </c>
      <c r="J40" s="100">
        <f t="shared" si="6"/>
        <v>2560</v>
      </c>
      <c r="K40" s="100">
        <f t="shared" si="6"/>
        <v>1289.39344262295</v>
      </c>
      <c r="L40" s="100">
        <f t="shared" si="6"/>
        <v>1010</v>
      </c>
      <c r="M40" s="100">
        <f t="shared" si="6"/>
        <v>-4225.9763626229496</v>
      </c>
      <c r="N40" s="100">
        <f t="shared" si="6"/>
        <v>66097.882570000002</v>
      </c>
    </row>
    <row r="42" spans="1:14" x14ac:dyDescent="0.25">
      <c r="C42" s="110" t="s">
        <v>437</v>
      </c>
      <c r="D42" s="110" t="s">
        <v>437</v>
      </c>
      <c r="E42" s="110" t="s">
        <v>437</v>
      </c>
      <c r="F42" s="110" t="s">
        <v>437</v>
      </c>
      <c r="G42" s="110" t="s">
        <v>437</v>
      </c>
      <c r="H42" s="110" t="s">
        <v>437</v>
      </c>
      <c r="I42" s="110" t="s">
        <v>437</v>
      </c>
      <c r="J42" s="110" t="s">
        <v>437</v>
      </c>
      <c r="K42" s="110" t="s">
        <v>437</v>
      </c>
      <c r="L42" s="110" t="s">
        <v>437</v>
      </c>
      <c r="M42" s="110" t="s">
        <v>437</v>
      </c>
    </row>
    <row r="43" spans="1:14" x14ac:dyDescent="0.25">
      <c r="N43" s="12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81"/>
  <sheetViews>
    <sheetView zoomScale="90" zoomScaleNormal="90" workbookViewId="0">
      <pane ySplit="5" topLeftCell="A16" activePane="bottomLeft" state="frozen"/>
      <selection activeCell="C5" sqref="C5"/>
      <selection pane="bottomLeft" activeCell="G2" sqref="G2"/>
    </sheetView>
  </sheetViews>
  <sheetFormatPr defaultColWidth="27.28515625" defaultRowHeight="15" x14ac:dyDescent="0.25"/>
  <cols>
    <col min="1" max="1" width="2.28515625" customWidth="1"/>
    <col min="2" max="2" width="48.85546875" customWidth="1"/>
    <col min="3" max="3" width="14" customWidth="1"/>
    <col min="4" max="4" width="17" customWidth="1"/>
    <col min="5" max="8" width="12.5703125" customWidth="1"/>
    <col min="9" max="9" width="15.7109375" customWidth="1"/>
    <col min="10" max="11" width="12.5703125" customWidth="1"/>
    <col min="12" max="12" width="16.42578125" customWidth="1"/>
    <col min="13" max="13" width="18.7109375" customWidth="1"/>
    <col min="14" max="14" width="15.28515625" style="104" customWidth="1"/>
    <col min="15" max="15" width="9.85546875" hidden="1" customWidth="1"/>
    <col min="16" max="16" width="0" hidden="1" customWidth="1"/>
  </cols>
  <sheetData>
    <row r="1" spans="1:48" ht="15.75" thickBot="1" x14ac:dyDescent="0.3">
      <c r="A1" s="32"/>
      <c r="B1" s="32"/>
      <c r="C1" s="32"/>
      <c r="D1" s="32"/>
      <c r="E1" s="32"/>
      <c r="F1" s="32"/>
      <c r="G1" s="32"/>
      <c r="H1" s="32"/>
      <c r="I1" s="32"/>
      <c r="J1" s="32"/>
      <c r="K1" s="32"/>
      <c r="L1" s="32"/>
      <c r="M1" s="32"/>
      <c r="N1" s="54"/>
      <c r="O1" s="32"/>
    </row>
    <row r="2" spans="1:48" ht="20.25" thickBot="1" x14ac:dyDescent="0.35">
      <c r="A2" s="32"/>
      <c r="B2" s="55" t="s">
        <v>431</v>
      </c>
      <c r="C2" s="56"/>
      <c r="D2" s="56"/>
      <c r="E2" s="56"/>
      <c r="F2" s="56"/>
      <c r="G2" s="56"/>
      <c r="H2" s="56"/>
      <c r="I2" s="56"/>
      <c r="J2" s="56"/>
      <c r="K2" s="56"/>
      <c r="L2" s="56"/>
      <c r="M2" s="56"/>
      <c r="N2" s="57"/>
      <c r="O2" s="32"/>
    </row>
    <row r="3" spans="1:48" ht="30.75" thickBot="1" x14ac:dyDescent="0.3">
      <c r="A3" s="32"/>
      <c r="B3" s="58"/>
      <c r="C3" s="59" t="s">
        <v>403</v>
      </c>
      <c r="D3" s="59" t="s">
        <v>404</v>
      </c>
      <c r="E3" s="59" t="s">
        <v>405</v>
      </c>
      <c r="F3" s="59" t="s">
        <v>406</v>
      </c>
      <c r="G3" s="59" t="s">
        <v>407</v>
      </c>
      <c r="H3" s="59" t="s">
        <v>408</v>
      </c>
      <c r="I3" s="59" t="s">
        <v>409</v>
      </c>
      <c r="J3" s="59" t="s">
        <v>410</v>
      </c>
      <c r="K3" s="59" t="s">
        <v>411</v>
      </c>
      <c r="L3" s="59" t="s">
        <v>412</v>
      </c>
      <c r="M3" s="60" t="s">
        <v>413</v>
      </c>
      <c r="N3" s="61" t="s">
        <v>414</v>
      </c>
      <c r="O3" s="32"/>
      <c r="P3" s="67"/>
    </row>
    <row r="4" spans="1:48" ht="15.75" thickBot="1" x14ac:dyDescent="0.3">
      <c r="A4" s="32"/>
      <c r="B4" s="62" t="s">
        <v>415</v>
      </c>
      <c r="C4" s="63" t="s">
        <v>416</v>
      </c>
      <c r="D4" s="63" t="s">
        <v>416</v>
      </c>
      <c r="E4" s="63" t="s">
        <v>416</v>
      </c>
      <c r="F4" s="63" t="s">
        <v>416</v>
      </c>
      <c r="G4" s="63" t="s">
        <v>416</v>
      </c>
      <c r="H4" s="63" t="s">
        <v>416</v>
      </c>
      <c r="I4" s="63" t="s">
        <v>416</v>
      </c>
      <c r="J4" s="63" t="s">
        <v>416</v>
      </c>
      <c r="K4" s="63" t="s">
        <v>416</v>
      </c>
      <c r="L4" s="63" t="s">
        <v>416</v>
      </c>
      <c r="M4" s="63" t="s">
        <v>416</v>
      </c>
      <c r="N4" s="64" t="s">
        <v>416</v>
      </c>
      <c r="O4" s="32"/>
    </row>
    <row r="5" spans="1:48" ht="19.5" customHeight="1" thickTop="1" x14ac:dyDescent="0.3">
      <c r="A5" s="65" t="s">
        <v>417</v>
      </c>
      <c r="B5" s="66" t="s">
        <v>418</v>
      </c>
      <c r="C5" s="67">
        <v>56870.482076010383</v>
      </c>
      <c r="D5" s="67">
        <v>70732.987000473993</v>
      </c>
      <c r="E5" s="67">
        <v>39768.857723541369</v>
      </c>
      <c r="F5" s="67">
        <v>32296.469848099619</v>
      </c>
      <c r="G5" s="67">
        <v>109448.75555442713</v>
      </c>
      <c r="H5" s="67">
        <v>54284.308102119503</v>
      </c>
      <c r="I5" s="67">
        <v>115486.05070629739</v>
      </c>
      <c r="J5" s="67">
        <v>50202.697432880101</v>
      </c>
      <c r="K5" s="67">
        <v>5432.8458451218103</v>
      </c>
      <c r="L5" s="67">
        <v>5091.62512354098</v>
      </c>
      <c r="M5" s="68">
        <v>-39138.456483901602</v>
      </c>
      <c r="N5" s="69">
        <f>SUM(C5:M5)</f>
        <v>500476.62292861065</v>
      </c>
      <c r="O5" s="70"/>
    </row>
    <row r="6" spans="1:48" ht="19.5" customHeight="1" x14ac:dyDescent="0.25">
      <c r="A6" s="71"/>
      <c r="B6" s="72" t="s">
        <v>419</v>
      </c>
      <c r="C6" s="73"/>
      <c r="D6" s="74"/>
      <c r="E6" s="74"/>
      <c r="F6" s="74"/>
      <c r="G6" s="74"/>
      <c r="H6" s="74"/>
      <c r="I6" s="74"/>
      <c r="J6" s="74"/>
      <c r="K6" s="74"/>
      <c r="L6" s="74"/>
      <c r="M6" s="74"/>
      <c r="N6" s="75">
        <f>SUM(C6,D6,E6)</f>
        <v>0</v>
      </c>
      <c r="O6" s="32"/>
    </row>
    <row r="7" spans="1:48" s="81" customFormat="1" ht="19.5" customHeight="1" x14ac:dyDescent="0.25">
      <c r="A7" s="76"/>
      <c r="B7" s="77" t="s">
        <v>432</v>
      </c>
      <c r="C7" s="78"/>
      <c r="D7" s="79"/>
      <c r="E7" s="79"/>
      <c r="F7" s="79"/>
      <c r="G7" s="79"/>
      <c r="H7" s="79"/>
      <c r="I7" s="79"/>
      <c r="J7" s="79"/>
      <c r="K7" s="79"/>
      <c r="L7" s="79"/>
      <c r="M7" s="79"/>
      <c r="N7" s="83">
        <f t="shared" ref="N7:N55" si="0">SUM(C7:M7)</f>
        <v>0</v>
      </c>
      <c r="O7" s="16"/>
    </row>
    <row r="8" spans="1:48" s="81" customFormat="1" ht="30" x14ac:dyDescent="0.25">
      <c r="A8" s="16"/>
      <c r="B8" s="82" t="s">
        <v>440</v>
      </c>
      <c r="C8" s="83"/>
      <c r="D8" s="84"/>
      <c r="E8" s="84"/>
      <c r="F8" s="83">
        <v>-2000</v>
      </c>
      <c r="G8" s="84"/>
      <c r="H8" s="84"/>
      <c r="I8" s="84"/>
      <c r="J8" s="84"/>
      <c r="K8" s="84"/>
      <c r="L8" s="84"/>
      <c r="M8" s="84"/>
      <c r="N8" s="83">
        <f t="shared" si="0"/>
        <v>-2000</v>
      </c>
      <c r="O8" s="16"/>
      <c r="P8"/>
      <c r="Q8"/>
      <c r="R8"/>
      <c r="S8"/>
      <c r="T8"/>
      <c r="U8"/>
      <c r="V8"/>
      <c r="W8"/>
      <c r="X8"/>
      <c r="Y8"/>
      <c r="Z8"/>
      <c r="AA8"/>
      <c r="AB8"/>
      <c r="AC8"/>
      <c r="AD8"/>
      <c r="AE8"/>
      <c r="AF8"/>
      <c r="AG8"/>
      <c r="AH8"/>
      <c r="AI8"/>
      <c r="AJ8"/>
      <c r="AK8"/>
      <c r="AL8"/>
      <c r="AM8"/>
      <c r="AN8"/>
      <c r="AO8"/>
      <c r="AP8"/>
      <c r="AQ8"/>
      <c r="AR8"/>
      <c r="AS8"/>
      <c r="AT8"/>
      <c r="AU8"/>
      <c r="AV8"/>
    </row>
    <row r="9" spans="1:48" s="87" customFormat="1" ht="30" x14ac:dyDescent="0.25">
      <c r="A9" s="86"/>
      <c r="B9" s="82" t="s">
        <v>441</v>
      </c>
      <c r="C9" s="83"/>
      <c r="D9" s="83"/>
      <c r="E9" s="83"/>
      <c r="F9" s="83">
        <v>-1499.9999999999998</v>
      </c>
      <c r="G9" s="83"/>
      <c r="H9" s="83"/>
      <c r="I9" s="83"/>
      <c r="J9" s="83"/>
      <c r="K9" s="83"/>
      <c r="L9" s="83"/>
      <c r="M9" s="83"/>
      <c r="N9" s="83">
        <f t="shared" si="0"/>
        <v>-1499.9999999999998</v>
      </c>
      <c r="P9"/>
      <c r="Q9"/>
      <c r="R9"/>
      <c r="S9"/>
      <c r="T9"/>
      <c r="U9"/>
      <c r="V9"/>
      <c r="W9"/>
      <c r="X9"/>
      <c r="Y9"/>
      <c r="Z9"/>
      <c r="AA9"/>
      <c r="AB9"/>
      <c r="AC9"/>
      <c r="AD9"/>
      <c r="AE9"/>
      <c r="AF9"/>
      <c r="AG9"/>
      <c r="AH9"/>
      <c r="AI9"/>
      <c r="AJ9"/>
      <c r="AK9"/>
      <c r="AL9"/>
      <c r="AM9"/>
      <c r="AN9"/>
      <c r="AO9"/>
      <c r="AP9"/>
      <c r="AQ9"/>
      <c r="AR9"/>
      <c r="AS9"/>
      <c r="AT9"/>
      <c r="AU9"/>
      <c r="AV9"/>
    </row>
    <row r="10" spans="1:48" s="87" customFormat="1" ht="30" x14ac:dyDescent="0.25">
      <c r="A10" s="86"/>
      <c r="B10" s="88" t="s">
        <v>442</v>
      </c>
      <c r="C10" s="83"/>
      <c r="D10" s="83"/>
      <c r="E10" s="83"/>
      <c r="F10" s="83">
        <v>-1000</v>
      </c>
      <c r="G10" s="83"/>
      <c r="H10" s="83"/>
      <c r="I10" s="83"/>
      <c r="J10" s="83"/>
      <c r="K10" s="83"/>
      <c r="L10" s="83"/>
      <c r="M10" s="83"/>
      <c r="N10" s="83">
        <f t="shared" si="0"/>
        <v>-1000</v>
      </c>
      <c r="P10"/>
      <c r="Q10"/>
      <c r="R10"/>
      <c r="S10"/>
      <c r="T10"/>
      <c r="U10"/>
      <c r="V10"/>
      <c r="W10"/>
      <c r="X10"/>
      <c r="Y10"/>
      <c r="Z10"/>
      <c r="AA10"/>
      <c r="AB10"/>
      <c r="AC10"/>
      <c r="AD10"/>
      <c r="AE10"/>
      <c r="AF10"/>
      <c r="AG10"/>
      <c r="AH10"/>
      <c r="AI10"/>
      <c r="AJ10"/>
      <c r="AK10"/>
      <c r="AL10"/>
      <c r="AM10"/>
      <c r="AN10"/>
      <c r="AO10"/>
      <c r="AP10"/>
      <c r="AQ10"/>
      <c r="AR10"/>
      <c r="AS10"/>
      <c r="AT10"/>
      <c r="AU10"/>
      <c r="AV10"/>
    </row>
    <row r="11" spans="1:48" s="87" customFormat="1" ht="30" x14ac:dyDescent="0.25">
      <c r="A11" s="86"/>
      <c r="B11" s="88" t="s">
        <v>443</v>
      </c>
      <c r="C11" s="83"/>
      <c r="D11" s="83"/>
      <c r="E11" s="83"/>
      <c r="F11" s="83">
        <v>-1000</v>
      </c>
      <c r="G11" s="83"/>
      <c r="H11" s="83"/>
      <c r="I11" s="83"/>
      <c r="J11" s="83"/>
      <c r="K11" s="83"/>
      <c r="L11" s="83"/>
      <c r="M11" s="83"/>
      <c r="N11" s="83">
        <f t="shared" si="0"/>
        <v>-1000</v>
      </c>
      <c r="P11"/>
      <c r="Q11"/>
      <c r="R11"/>
      <c r="S11"/>
      <c r="T11"/>
      <c r="U11"/>
      <c r="V11"/>
      <c r="W11"/>
      <c r="X11"/>
      <c r="Y11"/>
      <c r="Z11"/>
      <c r="AA11"/>
      <c r="AB11"/>
      <c r="AC11"/>
      <c r="AD11"/>
      <c r="AE11"/>
      <c r="AF11"/>
      <c r="AG11"/>
      <c r="AH11"/>
      <c r="AI11"/>
      <c r="AJ11"/>
      <c r="AK11"/>
      <c r="AL11"/>
      <c r="AM11"/>
      <c r="AN11"/>
      <c r="AO11"/>
      <c r="AP11"/>
      <c r="AQ11"/>
      <c r="AR11"/>
      <c r="AS11"/>
      <c r="AT11"/>
      <c r="AU11"/>
      <c r="AV11"/>
    </row>
    <row r="12" spans="1:48" s="87" customFormat="1" ht="30" x14ac:dyDescent="0.25">
      <c r="A12" s="86"/>
      <c r="B12" s="88" t="s">
        <v>444</v>
      </c>
      <c r="C12" s="83"/>
      <c r="D12" s="83"/>
      <c r="E12" s="83"/>
      <c r="F12" s="83">
        <v>-53.355295081967199</v>
      </c>
      <c r="G12" s="83"/>
      <c r="H12" s="83"/>
      <c r="I12" s="83"/>
      <c r="J12" s="83"/>
      <c r="K12" s="83"/>
      <c r="L12" s="83"/>
      <c r="M12" s="83"/>
      <c r="N12" s="83">
        <f t="shared" si="0"/>
        <v>-53.355295081967199</v>
      </c>
      <c r="P12"/>
      <c r="Q12"/>
      <c r="R12"/>
      <c r="S12"/>
      <c r="T12"/>
      <c r="U12"/>
      <c r="V12"/>
      <c r="W12"/>
      <c r="X12"/>
      <c r="Y12"/>
      <c r="Z12"/>
      <c r="AA12"/>
      <c r="AB12"/>
      <c r="AC12"/>
      <c r="AD12"/>
      <c r="AE12"/>
      <c r="AF12"/>
      <c r="AG12"/>
      <c r="AH12"/>
      <c r="AI12"/>
      <c r="AJ12"/>
      <c r="AK12"/>
      <c r="AL12"/>
      <c r="AM12"/>
      <c r="AN12"/>
      <c r="AO12"/>
      <c r="AP12"/>
      <c r="AQ12"/>
      <c r="AR12"/>
      <c r="AS12"/>
      <c r="AT12"/>
      <c r="AU12"/>
      <c r="AV12"/>
    </row>
    <row r="13" spans="1:48" s="87" customFormat="1" ht="30" x14ac:dyDescent="0.25">
      <c r="A13" s="86"/>
      <c r="B13" s="88" t="s">
        <v>445</v>
      </c>
      <c r="C13" s="83"/>
      <c r="D13" s="83"/>
      <c r="E13" s="83"/>
      <c r="F13" s="83">
        <v>-428.85042013483775</v>
      </c>
      <c r="G13" s="83"/>
      <c r="H13" s="83"/>
      <c r="I13" s="83"/>
      <c r="J13" s="83"/>
      <c r="K13" s="83"/>
      <c r="L13" s="83"/>
      <c r="M13" s="83"/>
      <c r="N13" s="83">
        <f t="shared" si="0"/>
        <v>-428.85042013483775</v>
      </c>
      <c r="P13"/>
      <c r="Q13"/>
      <c r="R13"/>
      <c r="S13"/>
      <c r="T13"/>
      <c r="U13"/>
      <c r="V13"/>
      <c r="W13"/>
      <c r="X13"/>
      <c r="Y13"/>
      <c r="Z13"/>
      <c r="AA13"/>
      <c r="AB13"/>
      <c r="AC13"/>
      <c r="AD13"/>
      <c r="AE13"/>
      <c r="AF13"/>
      <c r="AG13"/>
      <c r="AH13"/>
      <c r="AI13"/>
      <c r="AJ13"/>
      <c r="AK13"/>
      <c r="AL13"/>
      <c r="AM13"/>
      <c r="AN13"/>
      <c r="AO13"/>
      <c r="AP13"/>
      <c r="AQ13"/>
      <c r="AR13"/>
      <c r="AS13"/>
      <c r="AT13"/>
      <c r="AU13"/>
      <c r="AV13"/>
    </row>
    <row r="14" spans="1:48" s="87" customFormat="1" ht="30" x14ac:dyDescent="0.25">
      <c r="A14" s="86"/>
      <c r="B14" s="88" t="s">
        <v>446</v>
      </c>
      <c r="C14" s="83"/>
      <c r="D14" s="83"/>
      <c r="E14" s="83"/>
      <c r="F14" s="83">
        <v>-48.718839344262321</v>
      </c>
      <c r="G14" s="83"/>
      <c r="H14" s="83"/>
      <c r="I14" s="83"/>
      <c r="J14" s="83"/>
      <c r="K14" s="83"/>
      <c r="L14" s="83"/>
      <c r="M14" s="83"/>
      <c r="N14" s="83">
        <f t="shared" si="0"/>
        <v>-48.718839344262321</v>
      </c>
      <c r="P14"/>
      <c r="Q14"/>
      <c r="R14"/>
      <c r="S14"/>
      <c r="T14"/>
      <c r="U14"/>
      <c r="V14"/>
      <c r="W14"/>
      <c r="X14"/>
      <c r="Y14"/>
      <c r="Z14"/>
      <c r="AA14"/>
      <c r="AB14"/>
      <c r="AC14"/>
      <c r="AD14"/>
      <c r="AE14"/>
      <c r="AF14"/>
      <c r="AG14"/>
      <c r="AH14"/>
      <c r="AI14"/>
      <c r="AJ14"/>
      <c r="AK14"/>
      <c r="AL14"/>
      <c r="AM14"/>
      <c r="AN14"/>
      <c r="AO14"/>
      <c r="AP14"/>
      <c r="AQ14"/>
      <c r="AR14"/>
      <c r="AS14"/>
      <c r="AT14"/>
      <c r="AU14"/>
      <c r="AV14"/>
    </row>
    <row r="15" spans="1:48" s="87" customFormat="1" ht="19.5" customHeight="1" x14ac:dyDescent="0.25">
      <c r="A15" s="86"/>
      <c r="B15" s="88"/>
      <c r="C15" s="83"/>
      <c r="D15" s="83"/>
      <c r="E15" s="83"/>
      <c r="F15" s="83"/>
      <c r="G15" s="83"/>
      <c r="H15" s="83"/>
      <c r="I15" s="83"/>
      <c r="J15" s="83"/>
      <c r="K15" s="83"/>
      <c r="L15" s="83"/>
      <c r="M15" s="83"/>
      <c r="N15" s="83">
        <f t="shared" si="0"/>
        <v>0</v>
      </c>
      <c r="P15"/>
      <c r="Q15"/>
      <c r="R15"/>
      <c r="S15"/>
      <c r="T15"/>
      <c r="U15"/>
      <c r="V15"/>
      <c r="W15"/>
      <c r="X15"/>
      <c r="Y15"/>
      <c r="Z15"/>
      <c r="AA15"/>
      <c r="AB15"/>
      <c r="AC15"/>
      <c r="AD15"/>
      <c r="AE15"/>
      <c r="AF15"/>
      <c r="AG15"/>
      <c r="AH15"/>
      <c r="AI15"/>
      <c r="AJ15"/>
      <c r="AK15"/>
      <c r="AL15"/>
      <c r="AM15"/>
      <c r="AN15"/>
      <c r="AO15"/>
      <c r="AP15"/>
      <c r="AQ15"/>
      <c r="AR15"/>
      <c r="AS15"/>
      <c r="AT15"/>
      <c r="AU15"/>
      <c r="AV15"/>
    </row>
    <row r="16" spans="1:48" s="87" customFormat="1" ht="19.5" customHeight="1" x14ac:dyDescent="0.25">
      <c r="A16" s="86"/>
      <c r="B16" s="77" t="s">
        <v>433</v>
      </c>
      <c r="C16" s="83"/>
      <c r="D16" s="83"/>
      <c r="E16" s="83"/>
      <c r="F16" s="83"/>
      <c r="G16" s="83"/>
      <c r="H16" s="83"/>
      <c r="I16" s="83"/>
      <c r="J16" s="83"/>
      <c r="K16" s="83"/>
      <c r="L16" s="83"/>
      <c r="M16" s="83"/>
      <c r="N16" s="83">
        <f t="shared" si="0"/>
        <v>0</v>
      </c>
      <c r="P16"/>
      <c r="Q16"/>
      <c r="R16"/>
      <c r="S16"/>
      <c r="T16"/>
      <c r="U16"/>
      <c r="V16"/>
      <c r="W16"/>
      <c r="X16"/>
      <c r="Y16"/>
      <c r="Z16"/>
      <c r="AA16"/>
      <c r="AB16"/>
      <c r="AC16"/>
      <c r="AD16"/>
      <c r="AE16"/>
      <c r="AF16"/>
      <c r="AG16"/>
      <c r="AH16"/>
      <c r="AI16"/>
      <c r="AJ16"/>
      <c r="AK16"/>
      <c r="AL16"/>
      <c r="AM16"/>
      <c r="AN16"/>
      <c r="AO16"/>
      <c r="AP16"/>
      <c r="AQ16"/>
      <c r="AR16"/>
      <c r="AS16"/>
      <c r="AT16"/>
      <c r="AU16"/>
      <c r="AV16"/>
    </row>
    <row r="17" spans="1:48" s="87" customFormat="1" ht="60" x14ac:dyDescent="0.25">
      <c r="A17" s="86"/>
      <c r="B17" s="88" t="s">
        <v>447</v>
      </c>
      <c r="C17" s="83"/>
      <c r="D17" s="83"/>
      <c r="E17" s="83"/>
      <c r="F17" s="83"/>
      <c r="G17" s="83">
        <v>-15229</v>
      </c>
      <c r="H17" s="83"/>
      <c r="I17" s="83"/>
      <c r="J17" s="83"/>
      <c r="K17" s="83"/>
      <c r="L17" s="83"/>
      <c r="M17" s="83"/>
      <c r="N17" s="83">
        <f t="shared" si="0"/>
        <v>-15229</v>
      </c>
      <c r="P17"/>
      <c r="Q17"/>
      <c r="R17"/>
      <c r="S17"/>
      <c r="T17"/>
      <c r="U17"/>
      <c r="V17"/>
      <c r="W17"/>
      <c r="X17"/>
      <c r="Y17"/>
      <c r="Z17"/>
      <c r="AA17"/>
      <c r="AB17"/>
      <c r="AC17"/>
      <c r="AD17"/>
      <c r="AE17"/>
      <c r="AF17"/>
      <c r="AG17"/>
      <c r="AH17"/>
      <c r="AI17"/>
      <c r="AJ17"/>
      <c r="AK17"/>
      <c r="AL17"/>
      <c r="AM17"/>
      <c r="AN17"/>
      <c r="AO17"/>
      <c r="AP17"/>
      <c r="AQ17"/>
      <c r="AR17"/>
      <c r="AS17"/>
      <c r="AT17"/>
      <c r="AU17"/>
      <c r="AV17"/>
    </row>
    <row r="18" spans="1:48" s="87" customFormat="1" ht="60" x14ac:dyDescent="0.25">
      <c r="A18" s="86"/>
      <c r="B18" s="88" t="s">
        <v>448</v>
      </c>
      <c r="C18" s="83"/>
      <c r="D18" s="83"/>
      <c r="E18" s="83"/>
      <c r="F18" s="83"/>
      <c r="G18" s="83">
        <v>-4155.9120816605055</v>
      </c>
      <c r="H18" s="83"/>
      <c r="I18" s="83"/>
      <c r="J18" s="83"/>
      <c r="K18" s="83"/>
      <c r="L18" s="83"/>
      <c r="M18" s="83"/>
      <c r="N18" s="83">
        <f t="shared" si="0"/>
        <v>-4155.9120816605055</v>
      </c>
      <c r="P18"/>
      <c r="Q18"/>
      <c r="R18"/>
      <c r="S18"/>
      <c r="T18"/>
      <c r="U18"/>
      <c r="V18"/>
      <c r="W18"/>
      <c r="X18"/>
      <c r="Y18"/>
      <c r="Z18"/>
      <c r="AA18"/>
      <c r="AB18"/>
      <c r="AC18"/>
      <c r="AD18"/>
      <c r="AE18"/>
      <c r="AF18"/>
      <c r="AG18"/>
      <c r="AH18"/>
      <c r="AI18"/>
      <c r="AJ18"/>
      <c r="AK18"/>
      <c r="AL18"/>
      <c r="AM18"/>
      <c r="AN18"/>
      <c r="AO18"/>
      <c r="AP18"/>
      <c r="AQ18"/>
      <c r="AR18"/>
      <c r="AS18"/>
      <c r="AT18"/>
      <c r="AU18"/>
      <c r="AV18"/>
    </row>
    <row r="19" spans="1:48" s="87" customFormat="1" ht="57" customHeight="1" x14ac:dyDescent="0.25">
      <c r="A19" s="86"/>
      <c r="B19" s="102" t="s">
        <v>449</v>
      </c>
      <c r="C19" s="83"/>
      <c r="D19" s="83"/>
      <c r="E19" s="83"/>
      <c r="F19" s="83"/>
      <c r="G19" s="83">
        <v>-881.39821562231327</v>
      </c>
      <c r="H19" s="83"/>
      <c r="I19" s="83"/>
      <c r="J19" s="83"/>
      <c r="K19" s="83"/>
      <c r="L19" s="83"/>
      <c r="M19" s="83"/>
      <c r="N19" s="83">
        <f t="shared" si="0"/>
        <v>-881.39821562231327</v>
      </c>
      <c r="P19"/>
      <c r="Q19"/>
      <c r="R19"/>
      <c r="S19"/>
      <c r="T19"/>
      <c r="U19"/>
      <c r="V19"/>
      <c r="W19"/>
      <c r="X19"/>
      <c r="Y19"/>
      <c r="Z19"/>
      <c r="AA19"/>
      <c r="AB19"/>
      <c r="AC19"/>
      <c r="AD19"/>
      <c r="AE19"/>
      <c r="AF19"/>
      <c r="AG19"/>
      <c r="AH19"/>
      <c r="AI19"/>
      <c r="AJ19"/>
      <c r="AK19"/>
      <c r="AL19"/>
      <c r="AM19"/>
      <c r="AN19"/>
      <c r="AO19"/>
      <c r="AP19"/>
      <c r="AQ19"/>
      <c r="AR19"/>
      <c r="AS19"/>
      <c r="AT19"/>
      <c r="AU19"/>
      <c r="AV19"/>
    </row>
    <row r="20" spans="1:48" s="87" customFormat="1" x14ac:dyDescent="0.25">
      <c r="A20" s="86"/>
      <c r="B20" s="88"/>
      <c r="C20" s="83"/>
      <c r="D20" s="83"/>
      <c r="E20" s="83"/>
      <c r="F20" s="83"/>
      <c r="G20" s="83"/>
      <c r="H20" s="83"/>
      <c r="I20" s="83"/>
      <c r="J20" s="83"/>
      <c r="K20" s="83"/>
      <c r="L20" s="83"/>
      <c r="M20" s="83"/>
      <c r="N20" s="83">
        <f t="shared" si="0"/>
        <v>0</v>
      </c>
      <c r="P20"/>
      <c r="Q20"/>
      <c r="R20"/>
      <c r="S20"/>
      <c r="T20"/>
      <c r="U20"/>
      <c r="V20"/>
      <c r="W20"/>
      <c r="X20"/>
      <c r="Y20"/>
      <c r="Z20"/>
      <c r="AA20"/>
      <c r="AB20"/>
      <c r="AC20"/>
      <c r="AD20"/>
      <c r="AE20"/>
      <c r="AF20"/>
      <c r="AG20"/>
      <c r="AH20"/>
      <c r="AI20"/>
      <c r="AJ20"/>
      <c r="AK20"/>
      <c r="AL20"/>
      <c r="AM20"/>
      <c r="AN20"/>
      <c r="AO20"/>
      <c r="AP20"/>
      <c r="AQ20"/>
      <c r="AR20"/>
      <c r="AS20"/>
      <c r="AT20"/>
      <c r="AU20"/>
      <c r="AV20"/>
    </row>
    <row r="21" spans="1:48" s="87" customFormat="1" x14ac:dyDescent="0.25">
      <c r="A21" s="86"/>
      <c r="B21" s="77" t="s">
        <v>434</v>
      </c>
      <c r="C21" s="83"/>
      <c r="D21" s="83"/>
      <c r="E21" s="83"/>
      <c r="F21" s="83"/>
      <c r="G21" s="83"/>
      <c r="H21" s="83"/>
      <c r="I21" s="83"/>
      <c r="J21" s="83"/>
      <c r="K21" s="83"/>
      <c r="L21" s="83"/>
      <c r="M21" s="83"/>
      <c r="N21" s="83">
        <f t="shared" si="0"/>
        <v>0</v>
      </c>
      <c r="P21"/>
      <c r="Q21"/>
      <c r="R21"/>
      <c r="S21"/>
      <c r="T21"/>
      <c r="U21"/>
      <c r="V21"/>
      <c r="W21"/>
      <c r="X21"/>
      <c r="Y21"/>
      <c r="Z21"/>
      <c r="AA21"/>
      <c r="AB21"/>
      <c r="AC21"/>
      <c r="AD21"/>
      <c r="AE21"/>
      <c r="AF21"/>
      <c r="AG21"/>
      <c r="AH21"/>
      <c r="AI21"/>
      <c r="AJ21"/>
      <c r="AK21"/>
      <c r="AL21"/>
      <c r="AM21"/>
      <c r="AN21"/>
      <c r="AO21"/>
      <c r="AP21"/>
      <c r="AQ21"/>
      <c r="AR21"/>
      <c r="AS21"/>
      <c r="AT21"/>
      <c r="AU21"/>
      <c r="AV21"/>
    </row>
    <row r="22" spans="1:48" s="87" customFormat="1" ht="30" x14ac:dyDescent="0.25">
      <c r="A22" s="86"/>
      <c r="B22" s="88" t="s">
        <v>452</v>
      </c>
      <c r="C22" s="83"/>
      <c r="D22" s="83"/>
      <c r="E22" s="83">
        <v>-3000</v>
      </c>
      <c r="F22" s="83"/>
      <c r="G22" s="83"/>
      <c r="H22" s="83"/>
      <c r="I22" s="83"/>
      <c r="J22" s="83"/>
      <c r="K22" s="83"/>
      <c r="L22" s="83"/>
      <c r="M22" s="83"/>
      <c r="N22" s="83">
        <f t="shared" si="0"/>
        <v>-3000</v>
      </c>
      <c r="P22"/>
      <c r="Q22"/>
      <c r="R22"/>
      <c r="S22"/>
      <c r="T22"/>
      <c r="U22"/>
      <c r="V22"/>
      <c r="W22"/>
      <c r="X22"/>
      <c r="Y22"/>
      <c r="Z22"/>
      <c r="AA22"/>
      <c r="AB22"/>
      <c r="AC22"/>
      <c r="AD22"/>
      <c r="AE22"/>
      <c r="AF22"/>
      <c r="AG22"/>
      <c r="AH22"/>
      <c r="AI22"/>
      <c r="AJ22"/>
      <c r="AK22"/>
      <c r="AL22"/>
      <c r="AM22"/>
      <c r="AN22"/>
      <c r="AO22"/>
      <c r="AP22"/>
      <c r="AQ22"/>
      <c r="AR22"/>
      <c r="AS22"/>
      <c r="AT22"/>
      <c r="AU22"/>
      <c r="AV22"/>
    </row>
    <row r="23" spans="1:48" s="87" customFormat="1" ht="30" x14ac:dyDescent="0.25">
      <c r="A23" s="86"/>
      <c r="B23" s="88" t="s">
        <v>453</v>
      </c>
      <c r="C23" s="83"/>
      <c r="D23" s="83"/>
      <c r="E23" s="83">
        <v>-2000</v>
      </c>
      <c r="F23" s="83"/>
      <c r="G23" s="83"/>
      <c r="H23" s="83"/>
      <c r="I23" s="83"/>
      <c r="J23" s="83"/>
      <c r="K23" s="83"/>
      <c r="L23" s="83"/>
      <c r="M23" s="83"/>
      <c r="N23" s="83">
        <f t="shared" si="0"/>
        <v>-2000</v>
      </c>
      <c r="P23"/>
      <c r="Q23"/>
      <c r="R23"/>
      <c r="S23"/>
      <c r="T23"/>
      <c r="U23"/>
      <c r="V23"/>
      <c r="W23"/>
      <c r="X23"/>
      <c r="Y23"/>
      <c r="Z23"/>
      <c r="AA23"/>
      <c r="AB23"/>
      <c r="AC23"/>
      <c r="AD23"/>
      <c r="AE23"/>
      <c r="AF23"/>
      <c r="AG23"/>
      <c r="AH23"/>
      <c r="AI23"/>
      <c r="AJ23"/>
      <c r="AK23"/>
      <c r="AL23"/>
      <c r="AM23"/>
      <c r="AN23"/>
      <c r="AO23"/>
      <c r="AP23"/>
      <c r="AQ23"/>
      <c r="AR23"/>
      <c r="AS23"/>
      <c r="AT23"/>
      <c r="AU23"/>
      <c r="AV23"/>
    </row>
    <row r="24" spans="1:48" s="87" customFormat="1" ht="30" x14ac:dyDescent="0.25">
      <c r="A24" s="86"/>
      <c r="B24" s="88" t="s">
        <v>454</v>
      </c>
      <c r="C24" s="83"/>
      <c r="D24" s="83"/>
      <c r="E24" s="83">
        <v>-1000</v>
      </c>
      <c r="F24" s="83"/>
      <c r="G24" s="83"/>
      <c r="H24" s="83"/>
      <c r="I24" s="83"/>
      <c r="J24" s="83"/>
      <c r="K24" s="83"/>
      <c r="L24" s="83"/>
      <c r="M24" s="83"/>
      <c r="N24" s="83">
        <f t="shared" si="0"/>
        <v>-1000</v>
      </c>
      <c r="P24"/>
      <c r="Q24"/>
      <c r="R24"/>
      <c r="S24"/>
      <c r="T24"/>
      <c r="U24"/>
      <c r="V24"/>
      <c r="W24"/>
      <c r="X24"/>
      <c r="Y24"/>
      <c r="Z24"/>
      <c r="AA24"/>
      <c r="AB24"/>
      <c r="AC24"/>
      <c r="AD24"/>
      <c r="AE24"/>
      <c r="AF24"/>
      <c r="AG24"/>
      <c r="AH24"/>
      <c r="AI24"/>
      <c r="AJ24"/>
      <c r="AK24"/>
      <c r="AL24"/>
      <c r="AM24"/>
      <c r="AN24"/>
      <c r="AO24"/>
      <c r="AP24"/>
      <c r="AQ24"/>
      <c r="AR24"/>
      <c r="AS24"/>
      <c r="AT24"/>
      <c r="AU24"/>
      <c r="AV24"/>
    </row>
    <row r="25" spans="1:48" s="87" customFormat="1" x14ac:dyDescent="0.25">
      <c r="A25" s="86"/>
      <c r="B25" s="88"/>
      <c r="C25" s="83"/>
      <c r="D25" s="83"/>
      <c r="E25" s="83"/>
      <c r="F25" s="83"/>
      <c r="G25" s="83"/>
      <c r="H25" s="83"/>
      <c r="I25" s="83"/>
      <c r="J25" s="83"/>
      <c r="K25" s="83"/>
      <c r="L25" s="83"/>
      <c r="M25" s="83"/>
      <c r="N25" s="83">
        <f t="shared" si="0"/>
        <v>0</v>
      </c>
      <c r="P25"/>
      <c r="Q25"/>
      <c r="R25"/>
      <c r="S25"/>
      <c r="T25"/>
      <c r="U25"/>
      <c r="V25"/>
      <c r="W25"/>
      <c r="X25"/>
      <c r="Y25"/>
      <c r="Z25"/>
      <c r="AA25"/>
      <c r="AB25"/>
      <c r="AC25"/>
      <c r="AD25"/>
      <c r="AE25"/>
      <c r="AF25"/>
      <c r="AG25"/>
      <c r="AH25"/>
      <c r="AI25"/>
      <c r="AJ25"/>
      <c r="AK25"/>
      <c r="AL25"/>
      <c r="AM25"/>
      <c r="AN25"/>
      <c r="AO25"/>
      <c r="AP25"/>
      <c r="AQ25"/>
      <c r="AR25"/>
      <c r="AS25"/>
      <c r="AT25"/>
      <c r="AU25"/>
      <c r="AV25"/>
    </row>
    <row r="26" spans="1:48" s="87" customFormat="1" x14ac:dyDescent="0.25">
      <c r="A26" s="86"/>
      <c r="B26" s="77" t="s">
        <v>423</v>
      </c>
      <c r="C26" s="83"/>
      <c r="D26" s="83"/>
      <c r="E26" s="83"/>
      <c r="F26" s="83"/>
      <c r="G26" s="83"/>
      <c r="H26" s="83"/>
      <c r="I26" s="83"/>
      <c r="J26" s="83"/>
      <c r="K26" s="83"/>
      <c r="L26" s="83"/>
      <c r="M26" s="83"/>
      <c r="N26" s="83">
        <f t="shared" si="0"/>
        <v>0</v>
      </c>
      <c r="P26"/>
      <c r="Q26"/>
      <c r="R26"/>
      <c r="S26"/>
      <c r="T26"/>
      <c r="U26"/>
      <c r="V26"/>
      <c r="W26"/>
      <c r="X26"/>
      <c r="Y26"/>
      <c r="Z26"/>
      <c r="AA26"/>
      <c r="AB26"/>
      <c r="AC26"/>
      <c r="AD26"/>
      <c r="AE26"/>
      <c r="AF26"/>
      <c r="AG26"/>
      <c r="AH26"/>
      <c r="AI26"/>
      <c r="AJ26"/>
      <c r="AK26"/>
      <c r="AL26"/>
      <c r="AM26"/>
      <c r="AN26"/>
      <c r="AO26"/>
      <c r="AP26"/>
      <c r="AQ26"/>
      <c r="AR26"/>
      <c r="AS26"/>
      <c r="AT26"/>
      <c r="AU26"/>
      <c r="AV26"/>
    </row>
    <row r="27" spans="1:48" s="87" customFormat="1" ht="45" x14ac:dyDescent="0.25">
      <c r="A27" s="86"/>
      <c r="B27" s="88" t="s">
        <v>498</v>
      </c>
      <c r="C27" s="83"/>
      <c r="D27" s="83"/>
      <c r="E27" s="83"/>
      <c r="F27" s="83"/>
      <c r="G27" s="83"/>
      <c r="H27" s="83">
        <v>-500</v>
      </c>
      <c r="I27" s="83"/>
      <c r="J27" s="83"/>
      <c r="K27" s="83"/>
      <c r="L27" s="83"/>
      <c r="M27" s="83"/>
      <c r="N27" s="83">
        <f t="shared" si="0"/>
        <v>-500</v>
      </c>
      <c r="P27"/>
      <c r="Q27"/>
      <c r="R27"/>
      <c r="S27"/>
      <c r="T27"/>
      <c r="U27"/>
      <c r="V27"/>
      <c r="W27"/>
      <c r="X27"/>
      <c r="Y27"/>
      <c r="Z27"/>
      <c r="AA27"/>
      <c r="AB27"/>
      <c r="AC27"/>
      <c r="AD27"/>
      <c r="AE27"/>
      <c r="AF27"/>
      <c r="AG27"/>
      <c r="AH27"/>
      <c r="AI27"/>
      <c r="AJ27"/>
      <c r="AK27"/>
      <c r="AL27"/>
      <c r="AM27"/>
      <c r="AN27"/>
      <c r="AO27"/>
      <c r="AP27"/>
      <c r="AQ27"/>
      <c r="AR27"/>
      <c r="AS27"/>
      <c r="AT27"/>
      <c r="AU27"/>
      <c r="AV27"/>
    </row>
    <row r="28" spans="1:48" s="87" customFormat="1" ht="45" x14ac:dyDescent="0.25">
      <c r="A28" s="86"/>
      <c r="B28" s="88" t="s">
        <v>457</v>
      </c>
      <c r="C28" s="83"/>
      <c r="D28" s="83"/>
      <c r="E28" s="83"/>
      <c r="F28" s="83"/>
      <c r="G28" s="83"/>
      <c r="H28" s="83">
        <v>-999.99999999999818</v>
      </c>
      <c r="I28" s="83"/>
      <c r="J28" s="83"/>
      <c r="K28" s="83"/>
      <c r="L28" s="83"/>
      <c r="M28" s="83"/>
      <c r="N28" s="83">
        <f t="shared" si="0"/>
        <v>-999.99999999999818</v>
      </c>
      <c r="P28"/>
      <c r="Q28"/>
      <c r="R28"/>
      <c r="S28"/>
      <c r="T28"/>
      <c r="U28"/>
      <c r="V28"/>
      <c r="W28"/>
      <c r="X28"/>
      <c r="Y28"/>
      <c r="Z28"/>
      <c r="AA28"/>
      <c r="AB28"/>
      <c r="AC28"/>
      <c r="AD28"/>
      <c r="AE28"/>
      <c r="AF28"/>
      <c r="AG28"/>
      <c r="AH28"/>
      <c r="AI28"/>
      <c r="AJ28"/>
      <c r="AK28"/>
      <c r="AL28"/>
      <c r="AM28"/>
      <c r="AN28"/>
      <c r="AO28"/>
      <c r="AP28"/>
      <c r="AQ28"/>
      <c r="AR28"/>
      <c r="AS28"/>
      <c r="AT28"/>
      <c r="AU28"/>
      <c r="AV28"/>
    </row>
    <row r="29" spans="1:48" s="87" customFormat="1" x14ac:dyDescent="0.25">
      <c r="A29" s="86"/>
      <c r="B29" s="88"/>
      <c r="C29" s="83"/>
      <c r="D29" s="83"/>
      <c r="E29" s="83"/>
      <c r="F29" s="83"/>
      <c r="G29" s="83"/>
      <c r="H29" s="83"/>
      <c r="I29" s="83"/>
      <c r="J29" s="83"/>
      <c r="K29" s="83"/>
      <c r="L29" s="83"/>
      <c r="M29" s="83"/>
      <c r="N29" s="83">
        <f t="shared" si="0"/>
        <v>0</v>
      </c>
      <c r="P29"/>
      <c r="Q29"/>
      <c r="R29"/>
      <c r="S29"/>
      <c r="T29"/>
      <c r="U29"/>
      <c r="V29"/>
      <c r="W29"/>
      <c r="X29"/>
      <c r="Y29"/>
      <c r="Z29"/>
      <c r="AA29"/>
      <c r="AB29"/>
      <c r="AC29"/>
      <c r="AD29"/>
      <c r="AE29"/>
      <c r="AF29"/>
      <c r="AG29"/>
      <c r="AH29"/>
      <c r="AI29"/>
      <c r="AJ29"/>
      <c r="AK29"/>
      <c r="AL29"/>
      <c r="AM29"/>
      <c r="AN29"/>
      <c r="AO29"/>
      <c r="AP29"/>
      <c r="AQ29"/>
      <c r="AR29"/>
      <c r="AS29"/>
      <c r="AT29"/>
      <c r="AU29"/>
      <c r="AV29"/>
    </row>
    <row r="30" spans="1:48" s="87" customFormat="1" ht="19.5" customHeight="1" x14ac:dyDescent="0.25">
      <c r="A30" s="86"/>
      <c r="B30" s="77" t="s">
        <v>435</v>
      </c>
      <c r="C30" s="83"/>
      <c r="D30" s="83"/>
      <c r="E30" s="83"/>
      <c r="F30" s="83"/>
      <c r="G30" s="83"/>
      <c r="H30" s="83"/>
      <c r="I30" s="83"/>
      <c r="J30" s="83"/>
      <c r="K30" s="83"/>
      <c r="L30" s="83"/>
      <c r="M30" s="83"/>
      <c r="N30" s="83">
        <f t="shared" si="0"/>
        <v>0</v>
      </c>
      <c r="P30"/>
      <c r="Q30"/>
      <c r="R30"/>
      <c r="S30"/>
      <c r="T30"/>
      <c r="U30"/>
      <c r="V30"/>
      <c r="W30"/>
      <c r="X30"/>
      <c r="Y30"/>
      <c r="Z30"/>
      <c r="AA30"/>
      <c r="AB30"/>
      <c r="AC30"/>
      <c r="AD30"/>
      <c r="AE30"/>
      <c r="AF30"/>
      <c r="AG30"/>
      <c r="AH30"/>
      <c r="AI30"/>
      <c r="AJ30"/>
      <c r="AK30"/>
      <c r="AL30"/>
      <c r="AM30"/>
      <c r="AN30"/>
      <c r="AO30"/>
      <c r="AP30"/>
      <c r="AQ30"/>
      <c r="AR30"/>
      <c r="AS30"/>
      <c r="AT30"/>
      <c r="AU30"/>
      <c r="AV30"/>
    </row>
    <row r="31" spans="1:48" s="87" customFormat="1" ht="45" x14ac:dyDescent="0.25">
      <c r="A31" s="86"/>
      <c r="B31" s="88" t="s">
        <v>458</v>
      </c>
      <c r="C31" s="83">
        <v>-2236.3273160373178</v>
      </c>
      <c r="D31" s="83"/>
      <c r="E31" s="83"/>
      <c r="F31" s="83"/>
      <c r="G31" s="83"/>
      <c r="H31" s="83"/>
      <c r="I31" s="83"/>
      <c r="J31" s="83"/>
      <c r="K31" s="83"/>
      <c r="L31" s="83"/>
      <c r="M31" s="83"/>
      <c r="N31" s="83">
        <f t="shared" si="0"/>
        <v>-2236.3273160373178</v>
      </c>
      <c r="P31"/>
      <c r="Q31"/>
      <c r="R31"/>
      <c r="S31"/>
      <c r="T31"/>
      <c r="U31"/>
      <c r="V31"/>
      <c r="W31"/>
      <c r="X31"/>
      <c r="Y31"/>
      <c r="Z31"/>
      <c r="AA31"/>
      <c r="AB31"/>
      <c r="AC31"/>
      <c r="AD31"/>
      <c r="AE31"/>
      <c r="AF31"/>
      <c r="AG31"/>
      <c r="AH31"/>
      <c r="AI31"/>
      <c r="AJ31"/>
      <c r="AK31"/>
      <c r="AL31"/>
      <c r="AM31"/>
      <c r="AN31"/>
      <c r="AO31"/>
      <c r="AP31"/>
      <c r="AQ31"/>
      <c r="AR31"/>
      <c r="AS31"/>
      <c r="AT31"/>
      <c r="AU31"/>
      <c r="AV31"/>
    </row>
    <row r="32" spans="1:48" s="87" customFormat="1" ht="30" x14ac:dyDescent="0.25">
      <c r="A32" s="86"/>
      <c r="B32" s="88" t="s">
        <v>459</v>
      </c>
      <c r="C32" s="83">
        <v>-2245.5123167106567</v>
      </c>
      <c r="D32" s="83"/>
      <c r="E32" s="83"/>
      <c r="F32" s="83"/>
      <c r="G32" s="83"/>
      <c r="H32" s="83"/>
      <c r="I32" s="83"/>
      <c r="J32" s="83"/>
      <c r="K32" s="83"/>
      <c r="L32" s="83"/>
      <c r="M32" s="83"/>
      <c r="N32" s="83">
        <f t="shared" si="0"/>
        <v>-2245.5123167106567</v>
      </c>
      <c r="P32"/>
      <c r="Q32"/>
      <c r="R32"/>
      <c r="S32"/>
      <c r="T32"/>
      <c r="U32"/>
      <c r="V32"/>
      <c r="W32"/>
      <c r="X32"/>
      <c r="Y32"/>
      <c r="Z32"/>
      <c r="AA32"/>
      <c r="AB32"/>
      <c r="AC32"/>
      <c r="AD32"/>
      <c r="AE32"/>
      <c r="AF32"/>
      <c r="AG32"/>
      <c r="AH32"/>
      <c r="AI32"/>
      <c r="AJ32"/>
      <c r="AK32"/>
      <c r="AL32"/>
      <c r="AM32"/>
      <c r="AN32"/>
      <c r="AO32"/>
      <c r="AP32"/>
      <c r="AQ32"/>
      <c r="AR32"/>
      <c r="AS32"/>
      <c r="AT32"/>
      <c r="AU32"/>
      <c r="AV32"/>
    </row>
    <row r="33" spans="1:48" s="87" customFormat="1" ht="30" x14ac:dyDescent="0.25">
      <c r="A33" s="86"/>
      <c r="B33" s="88" t="s">
        <v>460</v>
      </c>
      <c r="C33" s="83">
        <v>-1524.1424115626216</v>
      </c>
      <c r="D33" s="83"/>
      <c r="E33" s="83"/>
      <c r="F33" s="83"/>
      <c r="G33" s="83"/>
      <c r="H33" s="83"/>
      <c r="I33" s="83"/>
      <c r="J33" s="83"/>
      <c r="K33" s="83"/>
      <c r="L33" s="83"/>
      <c r="M33" s="83"/>
      <c r="N33" s="83">
        <f t="shared" si="0"/>
        <v>-1524.1424115626216</v>
      </c>
      <c r="P33"/>
      <c r="Q33"/>
      <c r="R33"/>
      <c r="S33"/>
      <c r="T33"/>
      <c r="U33"/>
      <c r="V33"/>
      <c r="W33"/>
      <c r="X33"/>
      <c r="Y33"/>
      <c r="Z33"/>
      <c r="AA33"/>
      <c r="AB33"/>
      <c r="AC33"/>
      <c r="AD33"/>
      <c r="AE33"/>
      <c r="AF33"/>
      <c r="AG33"/>
      <c r="AH33"/>
      <c r="AI33"/>
      <c r="AJ33"/>
      <c r="AK33"/>
      <c r="AL33"/>
      <c r="AM33"/>
      <c r="AN33"/>
      <c r="AO33"/>
      <c r="AP33"/>
      <c r="AQ33"/>
      <c r="AR33"/>
      <c r="AS33"/>
      <c r="AT33"/>
      <c r="AU33"/>
      <c r="AV33"/>
    </row>
    <row r="34" spans="1:48" s="87" customFormat="1" x14ac:dyDescent="0.25">
      <c r="A34" s="86"/>
      <c r="B34" s="102" t="s">
        <v>421</v>
      </c>
      <c r="C34" s="83">
        <v>-3437.42148</v>
      </c>
      <c r="D34" s="83"/>
      <c r="E34" s="83"/>
      <c r="F34" s="83"/>
      <c r="G34" s="83"/>
      <c r="H34" s="83"/>
      <c r="I34" s="83"/>
      <c r="J34" s="83"/>
      <c r="K34" s="83"/>
      <c r="L34" s="83"/>
      <c r="M34" s="83"/>
      <c r="N34" s="83">
        <f t="shared" si="0"/>
        <v>-3437.42148</v>
      </c>
      <c r="P34"/>
      <c r="Q34"/>
      <c r="R34"/>
      <c r="S34"/>
      <c r="T34"/>
      <c r="U34"/>
      <c r="V34"/>
      <c r="W34"/>
      <c r="X34"/>
      <c r="Y34"/>
      <c r="Z34"/>
      <c r="AA34"/>
      <c r="AB34"/>
      <c r="AC34"/>
      <c r="AD34"/>
      <c r="AE34"/>
      <c r="AF34"/>
      <c r="AG34"/>
      <c r="AH34"/>
      <c r="AI34"/>
      <c r="AJ34"/>
      <c r="AK34"/>
      <c r="AL34"/>
      <c r="AM34"/>
      <c r="AN34"/>
      <c r="AO34"/>
      <c r="AP34"/>
      <c r="AQ34"/>
      <c r="AR34"/>
      <c r="AS34"/>
      <c r="AT34"/>
      <c r="AU34"/>
      <c r="AV34"/>
    </row>
    <row r="35" spans="1:48" s="87" customFormat="1" x14ac:dyDescent="0.25">
      <c r="A35" s="86"/>
      <c r="B35" s="88"/>
      <c r="C35" s="83"/>
      <c r="D35" s="83"/>
      <c r="E35" s="83"/>
      <c r="F35" s="83"/>
      <c r="G35" s="83"/>
      <c r="H35" s="83"/>
      <c r="I35" s="83"/>
      <c r="J35" s="83"/>
      <c r="K35" s="83"/>
      <c r="L35" s="83"/>
      <c r="M35" s="83"/>
      <c r="N35" s="83">
        <f t="shared" si="0"/>
        <v>0</v>
      </c>
      <c r="P35"/>
      <c r="Q35"/>
      <c r="R35"/>
      <c r="S35"/>
      <c r="T35"/>
      <c r="U35"/>
      <c r="V35"/>
      <c r="W35"/>
      <c r="X35"/>
      <c r="Y35"/>
      <c r="Z35"/>
      <c r="AA35"/>
      <c r="AB35"/>
      <c r="AC35"/>
      <c r="AD35"/>
      <c r="AE35"/>
      <c r="AF35"/>
      <c r="AG35"/>
      <c r="AH35"/>
      <c r="AI35"/>
      <c r="AJ35"/>
      <c r="AK35"/>
      <c r="AL35"/>
      <c r="AM35"/>
      <c r="AN35"/>
      <c r="AO35"/>
      <c r="AP35"/>
      <c r="AQ35"/>
      <c r="AR35"/>
      <c r="AS35"/>
      <c r="AT35"/>
      <c r="AU35"/>
      <c r="AV35"/>
    </row>
    <row r="36" spans="1:48" s="87" customFormat="1" x14ac:dyDescent="0.25">
      <c r="A36" s="86"/>
      <c r="B36" s="77" t="s">
        <v>436</v>
      </c>
      <c r="C36" s="83"/>
      <c r="D36" s="83"/>
      <c r="E36" s="83"/>
      <c r="F36" s="83"/>
      <c r="G36" s="83"/>
      <c r="H36" s="83"/>
      <c r="I36" s="83"/>
      <c r="J36" s="83"/>
      <c r="K36" s="83"/>
      <c r="L36" s="83"/>
      <c r="M36" s="83"/>
      <c r="N36" s="83">
        <f t="shared" si="0"/>
        <v>0</v>
      </c>
      <c r="P36"/>
      <c r="Q36"/>
      <c r="R36"/>
      <c r="S36"/>
      <c r="T36"/>
      <c r="U36"/>
      <c r="V36"/>
      <c r="W36"/>
      <c r="X36"/>
      <c r="Y36"/>
      <c r="Z36"/>
      <c r="AA36"/>
      <c r="AB36"/>
      <c r="AC36"/>
      <c r="AD36"/>
      <c r="AE36"/>
      <c r="AF36"/>
      <c r="AG36"/>
      <c r="AH36"/>
      <c r="AI36"/>
      <c r="AJ36"/>
      <c r="AK36"/>
      <c r="AL36"/>
      <c r="AM36"/>
      <c r="AN36"/>
      <c r="AO36"/>
      <c r="AP36"/>
      <c r="AQ36"/>
      <c r="AR36"/>
      <c r="AS36"/>
      <c r="AT36"/>
      <c r="AU36"/>
      <c r="AV36"/>
    </row>
    <row r="37" spans="1:48" s="87" customFormat="1" ht="60.75" customHeight="1" x14ac:dyDescent="0.25">
      <c r="A37" s="86"/>
      <c r="B37" s="88" t="s">
        <v>462</v>
      </c>
      <c r="C37" s="83"/>
      <c r="D37" s="83">
        <v>-2831.8151919081965</v>
      </c>
      <c r="E37" s="83"/>
      <c r="F37" s="83"/>
      <c r="G37" s="83"/>
      <c r="H37" s="83"/>
      <c r="I37" s="83"/>
      <c r="J37" s="83"/>
      <c r="K37" s="83"/>
      <c r="L37" s="83"/>
      <c r="M37" s="83"/>
      <c r="N37" s="83">
        <f t="shared" si="0"/>
        <v>-2831.8151919081965</v>
      </c>
      <c r="P37"/>
      <c r="Q37"/>
      <c r="R37"/>
      <c r="S37"/>
      <c r="T37"/>
      <c r="U37"/>
      <c r="V37"/>
      <c r="W37"/>
      <c r="X37"/>
      <c r="Y37"/>
      <c r="Z37"/>
      <c r="AA37"/>
      <c r="AB37"/>
      <c r="AC37"/>
      <c r="AD37"/>
      <c r="AE37"/>
      <c r="AF37"/>
      <c r="AG37"/>
      <c r="AH37"/>
      <c r="AI37"/>
      <c r="AJ37"/>
      <c r="AK37"/>
      <c r="AL37"/>
      <c r="AM37"/>
      <c r="AN37"/>
      <c r="AO37"/>
      <c r="AP37"/>
      <c r="AQ37"/>
      <c r="AR37"/>
      <c r="AS37"/>
      <c r="AT37"/>
      <c r="AU37"/>
      <c r="AV37"/>
    </row>
    <row r="38" spans="1:48" s="87" customFormat="1" ht="30" x14ac:dyDescent="0.25">
      <c r="A38" s="86"/>
      <c r="B38" s="102" t="s">
        <v>337</v>
      </c>
      <c r="C38" s="83"/>
      <c r="D38" s="83">
        <v>-163.70899180327891</v>
      </c>
      <c r="E38" s="83"/>
      <c r="F38" s="83"/>
      <c r="G38" s="83"/>
      <c r="H38" s="83"/>
      <c r="I38" s="83"/>
      <c r="J38" s="83"/>
      <c r="K38" s="83"/>
      <c r="L38" s="83"/>
      <c r="M38" s="83"/>
      <c r="N38" s="83">
        <f t="shared" si="0"/>
        <v>-163.70899180327891</v>
      </c>
      <c r="P38"/>
      <c r="Q38"/>
      <c r="R38"/>
      <c r="S38"/>
      <c r="T38"/>
      <c r="U38"/>
      <c r="V38"/>
      <c r="W38"/>
      <c r="X38"/>
      <c r="Y38"/>
      <c r="Z38"/>
      <c r="AA38"/>
      <c r="AB38"/>
      <c r="AC38"/>
      <c r="AD38"/>
      <c r="AE38"/>
      <c r="AF38"/>
      <c r="AG38"/>
      <c r="AH38"/>
      <c r="AI38"/>
      <c r="AJ38"/>
      <c r="AK38"/>
      <c r="AL38"/>
      <c r="AM38"/>
      <c r="AN38"/>
      <c r="AO38"/>
      <c r="AP38"/>
      <c r="AQ38"/>
      <c r="AR38"/>
      <c r="AS38"/>
      <c r="AT38"/>
      <c r="AU38"/>
      <c r="AV38"/>
    </row>
    <row r="39" spans="1:48" s="87" customFormat="1" ht="90" customHeight="1" x14ac:dyDescent="0.25">
      <c r="A39" s="86"/>
      <c r="B39" s="88" t="s">
        <v>463</v>
      </c>
      <c r="C39" s="83"/>
      <c r="D39" s="83">
        <v>-1583.7773831803288</v>
      </c>
      <c r="E39" s="83"/>
      <c r="F39" s="83"/>
      <c r="G39" s="83"/>
      <c r="H39" s="83"/>
      <c r="I39" s="83"/>
      <c r="J39" s="83"/>
      <c r="K39" s="83"/>
      <c r="L39" s="83"/>
      <c r="M39" s="83"/>
      <c r="N39" s="83">
        <f t="shared" si="0"/>
        <v>-1583.7773831803288</v>
      </c>
      <c r="P39"/>
      <c r="Q39"/>
      <c r="R39"/>
      <c r="S39"/>
      <c r="T39"/>
      <c r="U39"/>
      <c r="V39"/>
      <c r="W39"/>
      <c r="X39"/>
      <c r="Y39"/>
      <c r="Z39"/>
      <c r="AA39"/>
      <c r="AB39"/>
      <c r="AC39"/>
      <c r="AD39"/>
      <c r="AE39"/>
      <c r="AF39"/>
      <c r="AG39"/>
      <c r="AH39"/>
      <c r="AI39"/>
      <c r="AJ39"/>
      <c r="AK39"/>
      <c r="AL39"/>
      <c r="AM39"/>
      <c r="AN39"/>
      <c r="AO39"/>
      <c r="AP39"/>
      <c r="AQ39"/>
      <c r="AR39"/>
      <c r="AS39"/>
      <c r="AT39"/>
      <c r="AU39"/>
      <c r="AV39"/>
    </row>
    <row r="40" spans="1:48" s="87" customFormat="1" ht="28.5" customHeight="1" x14ac:dyDescent="0.25">
      <c r="A40" s="86"/>
      <c r="B40" s="88" t="s">
        <v>464</v>
      </c>
      <c r="C40" s="83"/>
      <c r="D40" s="83">
        <v>-360.19439232078685</v>
      </c>
      <c r="E40" s="83"/>
      <c r="F40" s="83"/>
      <c r="G40" s="83"/>
      <c r="H40" s="83"/>
      <c r="I40" s="83"/>
      <c r="J40" s="83"/>
      <c r="K40" s="83"/>
      <c r="L40" s="83"/>
      <c r="M40" s="83"/>
      <c r="N40" s="83">
        <f t="shared" si="0"/>
        <v>-360.19439232078685</v>
      </c>
      <c r="P40"/>
      <c r="Q40"/>
      <c r="R40"/>
      <c r="S40"/>
      <c r="T40"/>
      <c r="U40"/>
      <c r="V40"/>
      <c r="W40"/>
      <c r="X40"/>
      <c r="Y40"/>
      <c r="Z40"/>
      <c r="AA40"/>
      <c r="AB40"/>
      <c r="AC40"/>
      <c r="AD40"/>
      <c r="AE40"/>
      <c r="AF40"/>
      <c r="AG40"/>
      <c r="AH40"/>
      <c r="AI40"/>
      <c r="AJ40"/>
      <c r="AK40"/>
      <c r="AL40"/>
      <c r="AM40"/>
      <c r="AN40"/>
      <c r="AO40"/>
      <c r="AP40"/>
      <c r="AQ40"/>
      <c r="AR40"/>
      <c r="AS40"/>
      <c r="AT40"/>
      <c r="AU40"/>
      <c r="AV40"/>
    </row>
    <row r="41" spans="1:48" s="87" customFormat="1" ht="30" x14ac:dyDescent="0.25">
      <c r="A41" s="86"/>
      <c r="B41" s="88" t="s">
        <v>465</v>
      </c>
      <c r="C41" s="83"/>
      <c r="D41" s="83">
        <v>-827.72784525381542</v>
      </c>
      <c r="E41" s="83"/>
      <c r="F41" s="83"/>
      <c r="G41" s="83"/>
      <c r="H41" s="83"/>
      <c r="I41" s="83"/>
      <c r="J41" s="83"/>
      <c r="K41" s="83"/>
      <c r="L41" s="83"/>
      <c r="M41" s="83"/>
      <c r="N41" s="83">
        <f t="shared" si="0"/>
        <v>-827.72784525381542</v>
      </c>
      <c r="P41"/>
      <c r="Q41"/>
      <c r="R41"/>
      <c r="S41"/>
      <c r="T41"/>
      <c r="U41"/>
      <c r="V41"/>
      <c r="W41"/>
      <c r="X41"/>
      <c r="Y41"/>
      <c r="Z41"/>
      <c r="AA41"/>
      <c r="AB41"/>
      <c r="AC41"/>
      <c r="AD41"/>
      <c r="AE41"/>
      <c r="AF41"/>
      <c r="AG41"/>
      <c r="AH41"/>
      <c r="AI41"/>
      <c r="AJ41"/>
      <c r="AK41"/>
      <c r="AL41"/>
      <c r="AM41"/>
      <c r="AN41"/>
      <c r="AO41"/>
      <c r="AP41"/>
      <c r="AQ41"/>
      <c r="AR41"/>
      <c r="AS41"/>
      <c r="AT41"/>
      <c r="AU41"/>
      <c r="AV41"/>
    </row>
    <row r="42" spans="1:48" s="87" customFormat="1" x14ac:dyDescent="0.25">
      <c r="A42" s="86"/>
      <c r="B42" s="88" t="s">
        <v>421</v>
      </c>
      <c r="C42" s="83"/>
      <c r="D42" s="83">
        <v>-1421.9304781311475</v>
      </c>
      <c r="E42" s="83"/>
      <c r="F42" s="83"/>
      <c r="G42" s="83"/>
      <c r="H42" s="83"/>
      <c r="I42" s="83"/>
      <c r="J42" s="83"/>
      <c r="K42" s="83"/>
      <c r="L42" s="83"/>
      <c r="M42" s="83"/>
      <c r="N42" s="83">
        <f t="shared" si="0"/>
        <v>-1421.9304781311475</v>
      </c>
      <c r="P42"/>
      <c r="Q42"/>
      <c r="R42"/>
      <c r="S42"/>
      <c r="T42"/>
      <c r="U42"/>
      <c r="V42"/>
      <c r="W42"/>
      <c r="X42"/>
      <c r="Y42"/>
      <c r="Z42"/>
      <c r="AA42"/>
      <c r="AB42"/>
      <c r="AC42"/>
      <c r="AD42"/>
      <c r="AE42"/>
      <c r="AF42"/>
      <c r="AG42"/>
      <c r="AH42"/>
      <c r="AI42"/>
      <c r="AJ42"/>
      <c r="AK42"/>
      <c r="AL42"/>
      <c r="AM42"/>
      <c r="AN42"/>
      <c r="AO42"/>
      <c r="AP42"/>
      <c r="AQ42"/>
      <c r="AR42"/>
      <c r="AS42"/>
      <c r="AT42"/>
      <c r="AU42"/>
      <c r="AV42"/>
    </row>
    <row r="43" spans="1:48" s="87" customFormat="1" x14ac:dyDescent="0.25">
      <c r="A43" s="86"/>
      <c r="B43" s="88"/>
      <c r="C43" s="83"/>
      <c r="D43" s="83"/>
      <c r="E43" s="83"/>
      <c r="F43" s="83"/>
      <c r="G43" s="83"/>
      <c r="H43" s="83"/>
      <c r="I43" s="83"/>
      <c r="J43" s="83"/>
      <c r="K43" s="83"/>
      <c r="L43" s="83"/>
      <c r="M43" s="83"/>
      <c r="N43" s="83">
        <f t="shared" si="0"/>
        <v>0</v>
      </c>
      <c r="P43"/>
      <c r="Q43"/>
      <c r="R43"/>
      <c r="S43"/>
      <c r="T43"/>
      <c r="U43"/>
      <c r="V43"/>
      <c r="W43"/>
      <c r="X43"/>
      <c r="Y43"/>
      <c r="Z43"/>
      <c r="AA43"/>
      <c r="AB43"/>
      <c r="AC43"/>
      <c r="AD43"/>
      <c r="AE43"/>
      <c r="AF43"/>
      <c r="AG43"/>
      <c r="AH43"/>
      <c r="AI43"/>
      <c r="AJ43"/>
      <c r="AK43"/>
      <c r="AL43"/>
      <c r="AM43"/>
      <c r="AN43"/>
      <c r="AO43"/>
      <c r="AP43"/>
      <c r="AQ43"/>
      <c r="AR43"/>
      <c r="AS43"/>
      <c r="AT43"/>
      <c r="AU43"/>
      <c r="AV43"/>
    </row>
    <row r="44" spans="1:48" s="87" customFormat="1" x14ac:dyDescent="0.25">
      <c r="A44" s="86"/>
      <c r="B44" s="77" t="s">
        <v>409</v>
      </c>
      <c r="C44" s="83"/>
      <c r="D44" s="83"/>
      <c r="E44" s="83"/>
      <c r="F44" s="83"/>
      <c r="G44" s="83"/>
      <c r="H44" s="83"/>
      <c r="I44" s="83"/>
      <c r="J44" s="83"/>
      <c r="K44" s="83"/>
      <c r="L44" s="83"/>
      <c r="M44" s="83"/>
      <c r="N44" s="83">
        <f t="shared" si="0"/>
        <v>0</v>
      </c>
      <c r="P44"/>
      <c r="Q44"/>
      <c r="R44"/>
      <c r="S44"/>
      <c r="T44"/>
      <c r="U44"/>
      <c r="V44"/>
      <c r="W44"/>
      <c r="X44"/>
      <c r="Y44"/>
      <c r="Z44"/>
      <c r="AA44"/>
      <c r="AB44"/>
      <c r="AC44"/>
      <c r="AD44"/>
      <c r="AE44"/>
      <c r="AF44"/>
      <c r="AG44"/>
      <c r="AH44"/>
      <c r="AI44"/>
      <c r="AJ44"/>
      <c r="AK44"/>
      <c r="AL44"/>
      <c r="AM44"/>
      <c r="AN44"/>
      <c r="AO44"/>
      <c r="AP44"/>
      <c r="AQ44"/>
      <c r="AR44"/>
      <c r="AS44"/>
      <c r="AT44"/>
      <c r="AU44"/>
      <c r="AV44"/>
    </row>
    <row r="45" spans="1:48" s="87" customFormat="1" ht="80.25" customHeight="1" x14ac:dyDescent="0.25">
      <c r="A45" s="86"/>
      <c r="B45" s="88" t="s">
        <v>468</v>
      </c>
      <c r="C45" s="83"/>
      <c r="D45" s="83"/>
      <c r="E45" s="83"/>
      <c r="F45" s="83"/>
      <c r="G45" s="83"/>
      <c r="H45" s="83"/>
      <c r="I45" s="83">
        <v>-11729.582946626469</v>
      </c>
      <c r="J45" s="83"/>
      <c r="K45" s="83"/>
      <c r="L45" s="83"/>
      <c r="M45" s="83"/>
      <c r="N45" s="83">
        <f t="shared" si="0"/>
        <v>-11729.582946626469</v>
      </c>
      <c r="P45"/>
      <c r="Q45"/>
      <c r="R45"/>
      <c r="S45"/>
      <c r="T45"/>
      <c r="U45"/>
      <c r="V45"/>
      <c r="W45"/>
      <c r="X45"/>
      <c r="Y45"/>
      <c r="Z45"/>
      <c r="AA45"/>
      <c r="AB45"/>
      <c r="AC45"/>
      <c r="AD45"/>
      <c r="AE45"/>
      <c r="AF45"/>
      <c r="AG45"/>
      <c r="AH45"/>
      <c r="AI45"/>
      <c r="AJ45"/>
      <c r="AK45"/>
      <c r="AL45"/>
      <c r="AM45"/>
      <c r="AN45"/>
      <c r="AO45"/>
      <c r="AP45"/>
      <c r="AQ45"/>
      <c r="AR45"/>
      <c r="AS45"/>
      <c r="AT45"/>
      <c r="AU45"/>
      <c r="AV45"/>
    </row>
    <row r="46" spans="1:48" s="87" customFormat="1" ht="60" customHeight="1" x14ac:dyDescent="0.25">
      <c r="A46" s="86"/>
      <c r="B46" s="88" t="s">
        <v>469</v>
      </c>
      <c r="C46" s="83"/>
      <c r="D46" s="83"/>
      <c r="E46" s="83"/>
      <c r="F46" s="83"/>
      <c r="G46" s="83"/>
      <c r="H46" s="83"/>
      <c r="I46" s="83">
        <v>-2869.0798180559632</v>
      </c>
      <c r="J46" s="83"/>
      <c r="K46" s="83"/>
      <c r="L46" s="83"/>
      <c r="M46" s="83"/>
      <c r="N46" s="83">
        <f t="shared" si="0"/>
        <v>-2869.0798180559632</v>
      </c>
      <c r="P46"/>
      <c r="Q46"/>
      <c r="R46"/>
      <c r="S46"/>
      <c r="T46"/>
      <c r="U46"/>
      <c r="V46"/>
      <c r="W46"/>
      <c r="X46"/>
      <c r="Y46"/>
      <c r="Z46"/>
      <c r="AA46"/>
      <c r="AB46"/>
      <c r="AC46"/>
      <c r="AD46"/>
      <c r="AE46"/>
      <c r="AF46"/>
      <c r="AG46"/>
      <c r="AH46"/>
      <c r="AI46"/>
      <c r="AJ46"/>
      <c r="AK46"/>
      <c r="AL46"/>
      <c r="AM46"/>
      <c r="AN46"/>
      <c r="AO46"/>
      <c r="AP46"/>
      <c r="AQ46"/>
      <c r="AR46"/>
      <c r="AS46"/>
      <c r="AT46"/>
      <c r="AU46"/>
      <c r="AV46"/>
    </row>
    <row r="47" spans="1:48" s="87" customFormat="1" x14ac:dyDescent="0.25">
      <c r="A47" s="86"/>
      <c r="B47" s="88"/>
      <c r="C47" s="83"/>
      <c r="D47" s="83"/>
      <c r="E47" s="83"/>
      <c r="F47" s="83"/>
      <c r="G47" s="83"/>
      <c r="H47" s="83"/>
      <c r="I47" s="83"/>
      <c r="J47" s="83"/>
      <c r="K47" s="83"/>
      <c r="L47" s="83"/>
      <c r="M47" s="83"/>
      <c r="N47" s="83">
        <f t="shared" si="0"/>
        <v>0</v>
      </c>
      <c r="P47"/>
      <c r="Q47"/>
      <c r="R47"/>
      <c r="S47"/>
      <c r="T47"/>
      <c r="U47"/>
      <c r="V47"/>
      <c r="W47"/>
      <c r="X47"/>
      <c r="Y47"/>
      <c r="Z47"/>
      <c r="AA47"/>
      <c r="AB47"/>
      <c r="AC47"/>
      <c r="AD47"/>
      <c r="AE47"/>
      <c r="AF47"/>
      <c r="AG47"/>
      <c r="AH47"/>
      <c r="AI47"/>
      <c r="AJ47"/>
      <c r="AK47"/>
      <c r="AL47"/>
      <c r="AM47"/>
      <c r="AN47"/>
      <c r="AO47"/>
      <c r="AP47"/>
      <c r="AQ47"/>
      <c r="AR47"/>
      <c r="AS47"/>
      <c r="AT47"/>
      <c r="AU47"/>
      <c r="AV47"/>
    </row>
    <row r="48" spans="1:48" s="87" customFormat="1" x14ac:dyDescent="0.25">
      <c r="A48" s="86"/>
      <c r="B48" s="77" t="s">
        <v>410</v>
      </c>
      <c r="C48" s="83"/>
      <c r="D48" s="83"/>
      <c r="E48" s="83"/>
      <c r="F48" s="83"/>
      <c r="G48" s="83"/>
      <c r="H48" s="83"/>
      <c r="I48" s="83"/>
      <c r="J48" s="83"/>
      <c r="K48" s="83"/>
      <c r="L48" s="83"/>
      <c r="M48" s="83"/>
      <c r="N48" s="83">
        <f t="shared" si="0"/>
        <v>0</v>
      </c>
      <c r="P48"/>
      <c r="Q48"/>
      <c r="R48"/>
      <c r="S48"/>
      <c r="T48"/>
      <c r="U48"/>
      <c r="V48"/>
      <c r="W48"/>
      <c r="X48"/>
      <c r="Y48"/>
      <c r="Z48"/>
      <c r="AA48"/>
      <c r="AB48"/>
      <c r="AC48"/>
      <c r="AD48"/>
      <c r="AE48"/>
      <c r="AF48"/>
      <c r="AG48"/>
      <c r="AH48"/>
      <c r="AI48"/>
      <c r="AJ48"/>
      <c r="AK48"/>
      <c r="AL48"/>
      <c r="AM48"/>
      <c r="AN48"/>
      <c r="AO48"/>
      <c r="AP48"/>
      <c r="AQ48"/>
      <c r="AR48"/>
      <c r="AS48"/>
      <c r="AT48"/>
      <c r="AU48"/>
      <c r="AV48"/>
    </row>
    <row r="49" spans="1:48" s="87" customFormat="1" ht="60" x14ac:dyDescent="0.25">
      <c r="A49" s="86"/>
      <c r="B49" s="88" t="s">
        <v>484</v>
      </c>
      <c r="C49" s="83"/>
      <c r="D49" s="83"/>
      <c r="E49" s="83"/>
      <c r="F49" s="83"/>
      <c r="G49" s="83"/>
      <c r="H49" s="83"/>
      <c r="I49" s="83"/>
      <c r="J49" s="83">
        <v>-200.00000000000011</v>
      </c>
      <c r="K49" s="83"/>
      <c r="L49" s="83"/>
      <c r="M49" s="83"/>
      <c r="N49" s="83">
        <f t="shared" si="0"/>
        <v>-200.00000000000011</v>
      </c>
      <c r="P49"/>
      <c r="Q49"/>
      <c r="R49"/>
      <c r="S49"/>
      <c r="T49"/>
      <c r="U49"/>
      <c r="V49"/>
      <c r="W49"/>
      <c r="X49"/>
      <c r="Y49"/>
      <c r="Z49"/>
      <c r="AA49"/>
      <c r="AB49"/>
      <c r="AC49"/>
      <c r="AD49"/>
      <c r="AE49"/>
      <c r="AF49"/>
      <c r="AG49"/>
      <c r="AH49"/>
      <c r="AI49"/>
      <c r="AJ49"/>
      <c r="AK49"/>
      <c r="AL49"/>
      <c r="AM49"/>
      <c r="AN49"/>
      <c r="AO49"/>
      <c r="AP49"/>
      <c r="AQ49"/>
      <c r="AR49"/>
      <c r="AS49"/>
      <c r="AT49"/>
      <c r="AU49"/>
      <c r="AV49"/>
    </row>
    <row r="50" spans="1:48" s="87" customFormat="1" ht="60" x14ac:dyDescent="0.25">
      <c r="A50" s="86"/>
      <c r="B50" s="88" t="s">
        <v>485</v>
      </c>
      <c r="C50" s="83"/>
      <c r="D50" s="83"/>
      <c r="E50" s="83"/>
      <c r="F50" s="83"/>
      <c r="G50" s="83"/>
      <c r="H50" s="83"/>
      <c r="I50" s="83"/>
      <c r="J50" s="83">
        <v>-50.0000000000014</v>
      </c>
      <c r="K50" s="83"/>
      <c r="L50" s="83"/>
      <c r="M50" s="83"/>
      <c r="N50" s="83">
        <f t="shared" si="0"/>
        <v>-50.0000000000014</v>
      </c>
      <c r="P50"/>
      <c r="Q50"/>
      <c r="R50"/>
      <c r="S50"/>
      <c r="T50"/>
      <c r="U50"/>
      <c r="V50"/>
      <c r="W50"/>
      <c r="X50"/>
      <c r="Y50"/>
      <c r="Z50"/>
      <c r="AA50"/>
      <c r="AB50"/>
      <c r="AC50"/>
      <c r="AD50"/>
      <c r="AE50"/>
      <c r="AF50"/>
      <c r="AG50"/>
      <c r="AH50"/>
      <c r="AI50"/>
      <c r="AJ50"/>
      <c r="AK50"/>
      <c r="AL50"/>
      <c r="AM50"/>
      <c r="AN50"/>
      <c r="AO50"/>
      <c r="AP50"/>
      <c r="AQ50"/>
      <c r="AR50"/>
      <c r="AS50"/>
      <c r="AT50"/>
      <c r="AU50"/>
      <c r="AV50"/>
    </row>
    <row r="51" spans="1:48" s="87" customFormat="1" ht="60" x14ac:dyDescent="0.25">
      <c r="A51" s="86"/>
      <c r="B51" s="88" t="s">
        <v>486</v>
      </c>
      <c r="C51" s="83"/>
      <c r="D51" s="83"/>
      <c r="E51" s="83"/>
      <c r="F51" s="83"/>
      <c r="G51" s="83"/>
      <c r="H51" s="83"/>
      <c r="I51" s="83"/>
      <c r="J51" s="83">
        <v>-397.34899999999999</v>
      </c>
      <c r="K51" s="83"/>
      <c r="L51" s="83"/>
      <c r="M51" s="83"/>
      <c r="N51" s="83">
        <f t="shared" si="0"/>
        <v>-397.34899999999999</v>
      </c>
      <c r="P51"/>
      <c r="Q51"/>
      <c r="R51"/>
      <c r="S51"/>
      <c r="T51"/>
      <c r="U51"/>
      <c r="V51"/>
      <c r="W51"/>
      <c r="X51"/>
      <c r="Y51"/>
      <c r="Z51"/>
      <c r="AA51"/>
      <c r="AB51"/>
      <c r="AC51"/>
      <c r="AD51"/>
      <c r="AE51"/>
      <c r="AF51"/>
      <c r="AG51"/>
      <c r="AH51"/>
      <c r="AI51"/>
      <c r="AJ51"/>
      <c r="AK51"/>
      <c r="AL51"/>
      <c r="AM51"/>
      <c r="AN51"/>
      <c r="AO51"/>
      <c r="AP51"/>
      <c r="AQ51"/>
      <c r="AR51"/>
      <c r="AS51"/>
      <c r="AT51"/>
      <c r="AU51"/>
      <c r="AV51"/>
    </row>
    <row r="52" spans="1:48" s="87" customFormat="1" ht="60" x14ac:dyDescent="0.25">
      <c r="A52" s="86"/>
      <c r="B52" s="88" t="s">
        <v>487</v>
      </c>
      <c r="C52" s="83"/>
      <c r="D52" s="83"/>
      <c r="E52" s="83"/>
      <c r="F52" s="83"/>
      <c r="G52" s="83"/>
      <c r="H52" s="83"/>
      <c r="I52" s="83"/>
      <c r="J52" s="83">
        <v>-150.00000000000011</v>
      </c>
      <c r="K52" s="83"/>
      <c r="L52" s="83"/>
      <c r="M52" s="83"/>
      <c r="N52" s="83">
        <f t="shared" si="0"/>
        <v>-150.00000000000011</v>
      </c>
      <c r="P52"/>
      <c r="Q52"/>
      <c r="R52"/>
      <c r="S52"/>
      <c r="T52"/>
      <c r="U52"/>
      <c r="V52"/>
      <c r="W52"/>
      <c r="X52"/>
      <c r="Y52"/>
      <c r="Z52"/>
      <c r="AA52"/>
      <c r="AB52"/>
      <c r="AC52"/>
      <c r="AD52"/>
      <c r="AE52"/>
      <c r="AF52"/>
      <c r="AG52"/>
      <c r="AH52"/>
      <c r="AI52"/>
      <c r="AJ52"/>
      <c r="AK52"/>
      <c r="AL52"/>
      <c r="AM52"/>
      <c r="AN52"/>
      <c r="AO52"/>
      <c r="AP52"/>
      <c r="AQ52"/>
      <c r="AR52"/>
      <c r="AS52"/>
      <c r="AT52"/>
      <c r="AU52"/>
      <c r="AV52"/>
    </row>
    <row r="53" spans="1:48" s="87" customFormat="1" ht="45" x14ac:dyDescent="0.25">
      <c r="A53" s="86"/>
      <c r="B53" s="88" t="s">
        <v>488</v>
      </c>
      <c r="C53" s="83"/>
      <c r="D53" s="83"/>
      <c r="E53" s="83"/>
      <c r="F53" s="83"/>
      <c r="G53" s="83"/>
      <c r="H53" s="83"/>
      <c r="I53" s="83"/>
      <c r="J53" s="83">
        <v>-202.65100000000001</v>
      </c>
      <c r="K53" s="83"/>
      <c r="L53" s="83"/>
      <c r="M53" s="83"/>
      <c r="N53" s="83">
        <f t="shared" si="0"/>
        <v>-202.65100000000001</v>
      </c>
      <c r="P53"/>
      <c r="Q53"/>
      <c r="R53"/>
      <c r="S53"/>
      <c r="T53"/>
      <c r="U53"/>
      <c r="V53"/>
      <c r="W53"/>
      <c r="X53"/>
      <c r="Y53"/>
      <c r="Z53"/>
      <c r="AA53"/>
      <c r="AB53"/>
      <c r="AC53"/>
      <c r="AD53"/>
      <c r="AE53"/>
      <c r="AF53"/>
      <c r="AG53"/>
      <c r="AH53"/>
      <c r="AI53"/>
      <c r="AJ53"/>
      <c r="AK53"/>
      <c r="AL53"/>
      <c r="AM53"/>
      <c r="AN53"/>
      <c r="AO53"/>
      <c r="AP53"/>
      <c r="AQ53"/>
      <c r="AR53"/>
      <c r="AS53"/>
      <c r="AT53"/>
      <c r="AU53"/>
      <c r="AV53"/>
    </row>
    <row r="54" spans="1:48" s="87" customFormat="1" x14ac:dyDescent="0.25">
      <c r="A54" s="86"/>
      <c r="B54" s="88"/>
      <c r="C54" s="83"/>
      <c r="D54" s="83"/>
      <c r="E54" s="83"/>
      <c r="F54" s="83"/>
      <c r="G54" s="83"/>
      <c r="H54" s="83"/>
      <c r="I54" s="83"/>
      <c r="J54" s="83"/>
      <c r="K54" s="83"/>
      <c r="L54" s="83"/>
      <c r="M54" s="83"/>
      <c r="N54" s="83">
        <f t="shared" si="0"/>
        <v>0</v>
      </c>
      <c r="P54"/>
      <c r="Q54"/>
      <c r="R54"/>
      <c r="S54"/>
      <c r="T54"/>
      <c r="U54"/>
      <c r="V54"/>
      <c r="W54"/>
      <c r="X54"/>
      <c r="Y54"/>
      <c r="Z54"/>
      <c r="AA54"/>
      <c r="AB54"/>
      <c r="AC54"/>
      <c r="AD54"/>
      <c r="AE54"/>
      <c r="AF54"/>
      <c r="AG54"/>
      <c r="AH54"/>
      <c r="AI54"/>
      <c r="AJ54"/>
      <c r="AK54"/>
      <c r="AL54"/>
      <c r="AM54"/>
      <c r="AN54"/>
      <c r="AO54"/>
      <c r="AP54"/>
      <c r="AQ54"/>
      <c r="AR54"/>
      <c r="AS54"/>
      <c r="AT54"/>
      <c r="AU54"/>
      <c r="AV54"/>
    </row>
    <row r="55" spans="1:48" s="87" customFormat="1" x14ac:dyDescent="0.25">
      <c r="A55" s="86"/>
      <c r="B55" s="77" t="s">
        <v>425</v>
      </c>
      <c r="C55" s="83"/>
      <c r="D55" s="83"/>
      <c r="E55" s="83"/>
      <c r="F55" s="83"/>
      <c r="G55" s="83"/>
      <c r="H55" s="83"/>
      <c r="I55" s="83"/>
      <c r="J55" s="83"/>
      <c r="K55" s="83"/>
      <c r="L55" s="83"/>
      <c r="M55" s="83"/>
      <c r="N55" s="83">
        <f t="shared" si="0"/>
        <v>0</v>
      </c>
      <c r="P55"/>
      <c r="Q55"/>
      <c r="R55"/>
      <c r="S55"/>
      <c r="T55"/>
      <c r="U55"/>
      <c r="V55"/>
      <c r="W55"/>
      <c r="X55"/>
      <c r="Y55"/>
      <c r="Z55"/>
      <c r="AA55"/>
      <c r="AB55"/>
      <c r="AC55"/>
      <c r="AD55"/>
      <c r="AE55"/>
      <c r="AF55"/>
      <c r="AG55"/>
      <c r="AH55"/>
      <c r="AI55"/>
      <c r="AJ55"/>
      <c r="AK55"/>
      <c r="AL55"/>
      <c r="AM55"/>
      <c r="AN55"/>
      <c r="AO55"/>
      <c r="AP55"/>
      <c r="AQ55"/>
      <c r="AR55"/>
      <c r="AS55"/>
      <c r="AT55"/>
      <c r="AU55"/>
      <c r="AV55"/>
    </row>
    <row r="56" spans="1:48" s="87" customFormat="1" x14ac:dyDescent="0.25">
      <c r="A56" s="86"/>
      <c r="B56" s="88" t="s">
        <v>478</v>
      </c>
      <c r="C56" s="83"/>
      <c r="D56" s="83"/>
      <c r="E56" s="83"/>
      <c r="F56" s="83"/>
      <c r="G56" s="83"/>
      <c r="H56" s="83"/>
      <c r="I56" s="83"/>
      <c r="J56" s="83"/>
      <c r="K56" s="83">
        <v>-93.199631147540998</v>
      </c>
      <c r="L56" s="83"/>
      <c r="M56" s="83"/>
      <c r="N56" s="83">
        <f t="shared" ref="N56:N69" si="1">SUM(C56:M56)</f>
        <v>-93.199631147540998</v>
      </c>
      <c r="P56"/>
      <c r="Q56"/>
      <c r="R56"/>
      <c r="S56"/>
      <c r="T56"/>
      <c r="U56"/>
      <c r="V56"/>
      <c r="W56"/>
      <c r="X56"/>
      <c r="Y56"/>
      <c r="Z56"/>
      <c r="AA56"/>
      <c r="AB56"/>
      <c r="AC56"/>
      <c r="AD56"/>
      <c r="AE56"/>
      <c r="AF56"/>
      <c r="AG56"/>
      <c r="AH56"/>
      <c r="AI56"/>
      <c r="AJ56"/>
      <c r="AK56"/>
      <c r="AL56"/>
      <c r="AM56"/>
      <c r="AN56"/>
      <c r="AO56"/>
      <c r="AP56"/>
      <c r="AQ56"/>
      <c r="AR56"/>
      <c r="AS56"/>
      <c r="AT56"/>
      <c r="AU56"/>
      <c r="AV56"/>
    </row>
    <row r="57" spans="1:48" s="87" customFormat="1" x14ac:dyDescent="0.25">
      <c r="A57" s="86"/>
      <c r="B57" s="88"/>
      <c r="C57" s="83"/>
      <c r="D57" s="83"/>
      <c r="E57" s="83"/>
      <c r="F57" s="83"/>
      <c r="G57" s="83"/>
      <c r="H57" s="83"/>
      <c r="I57" s="83"/>
      <c r="J57" s="83"/>
      <c r="K57" s="83"/>
      <c r="L57" s="83"/>
      <c r="M57" s="83"/>
      <c r="N57" s="83"/>
      <c r="P57"/>
      <c r="Q57"/>
      <c r="R57"/>
      <c r="S57"/>
      <c r="T57"/>
      <c r="U57"/>
      <c r="V57"/>
      <c r="W57"/>
      <c r="X57"/>
      <c r="Y57"/>
      <c r="Z57"/>
      <c r="AA57"/>
      <c r="AB57"/>
      <c r="AC57"/>
      <c r="AD57"/>
      <c r="AE57"/>
      <c r="AF57"/>
      <c r="AG57"/>
      <c r="AH57"/>
      <c r="AI57"/>
      <c r="AJ57"/>
      <c r="AK57"/>
      <c r="AL57"/>
      <c r="AM57"/>
      <c r="AN57"/>
      <c r="AO57"/>
      <c r="AP57"/>
      <c r="AQ57"/>
      <c r="AR57"/>
      <c r="AS57"/>
      <c r="AT57"/>
      <c r="AU57"/>
      <c r="AV57"/>
    </row>
    <row r="58" spans="1:48" s="105" customFormat="1" ht="19.5" customHeight="1" x14ac:dyDescent="0.25">
      <c r="A58" s="71"/>
      <c r="B58" s="93" t="s">
        <v>427</v>
      </c>
      <c r="C58" s="111"/>
      <c r="D58" s="112"/>
      <c r="E58" s="112"/>
      <c r="F58" s="112"/>
      <c r="G58" s="112"/>
      <c r="H58" s="112"/>
      <c r="I58" s="112"/>
      <c r="J58" s="112"/>
      <c r="K58" s="112"/>
      <c r="L58" s="112"/>
      <c r="M58" s="112"/>
      <c r="N58" s="113">
        <f t="shared" si="1"/>
        <v>0</v>
      </c>
      <c r="O58" s="114"/>
      <c r="Q58"/>
      <c r="R58"/>
      <c r="S58"/>
      <c r="T58"/>
      <c r="U58"/>
      <c r="V58"/>
      <c r="W58"/>
      <c r="X58"/>
      <c r="Y58"/>
      <c r="Z58"/>
      <c r="AA58"/>
      <c r="AB58"/>
      <c r="AC58"/>
      <c r="AD58"/>
      <c r="AE58"/>
      <c r="AF58"/>
      <c r="AG58"/>
      <c r="AH58"/>
      <c r="AI58"/>
      <c r="AJ58"/>
      <c r="AK58"/>
      <c r="AL58"/>
      <c r="AM58"/>
      <c r="AN58"/>
      <c r="AO58"/>
      <c r="AP58"/>
      <c r="AQ58"/>
      <c r="AR58"/>
      <c r="AS58"/>
      <c r="AT58"/>
      <c r="AU58"/>
      <c r="AV58"/>
    </row>
    <row r="59" spans="1:48" s="87" customFormat="1" x14ac:dyDescent="0.25">
      <c r="A59" s="86"/>
      <c r="B59" s="77" t="s">
        <v>409</v>
      </c>
      <c r="C59" s="83"/>
      <c r="D59" s="83"/>
      <c r="E59" s="83"/>
      <c r="F59" s="83"/>
      <c r="G59" s="83"/>
      <c r="H59" s="83"/>
      <c r="I59" s="83"/>
      <c r="J59" s="83"/>
      <c r="K59" s="83"/>
      <c r="L59" s="83"/>
      <c r="M59" s="83"/>
      <c r="N59" s="85">
        <f t="shared" si="1"/>
        <v>0</v>
      </c>
      <c r="P59"/>
      <c r="Q59"/>
      <c r="R59"/>
      <c r="S59"/>
      <c r="T59"/>
      <c r="U59"/>
      <c r="V59"/>
      <c r="W59"/>
      <c r="X59"/>
      <c r="Y59"/>
      <c r="Z59"/>
      <c r="AA59"/>
      <c r="AB59"/>
      <c r="AC59"/>
      <c r="AD59"/>
      <c r="AE59"/>
      <c r="AF59"/>
      <c r="AG59"/>
      <c r="AH59"/>
      <c r="AI59"/>
      <c r="AJ59"/>
      <c r="AK59"/>
      <c r="AL59"/>
      <c r="AM59"/>
      <c r="AN59"/>
      <c r="AO59"/>
      <c r="AP59"/>
      <c r="AQ59"/>
      <c r="AR59"/>
      <c r="AS59"/>
      <c r="AT59"/>
      <c r="AU59"/>
      <c r="AV59"/>
    </row>
    <row r="60" spans="1:48" s="87" customFormat="1" ht="60" customHeight="1" x14ac:dyDescent="0.25">
      <c r="A60" s="86"/>
      <c r="B60" s="88" t="s">
        <v>470</v>
      </c>
      <c r="C60" s="83"/>
      <c r="D60" s="83"/>
      <c r="E60" s="83"/>
      <c r="F60" s="83"/>
      <c r="G60" s="83"/>
      <c r="H60" s="83"/>
      <c r="I60" s="90">
        <v>7999.9999989051903</v>
      </c>
      <c r="J60" s="83"/>
      <c r="K60" s="83"/>
      <c r="L60" s="83"/>
      <c r="M60" s="83"/>
      <c r="N60" s="85">
        <f t="shared" si="1"/>
        <v>7999.9999989051903</v>
      </c>
      <c r="P60"/>
      <c r="Q60"/>
      <c r="R60"/>
      <c r="S60"/>
      <c r="T60"/>
      <c r="U60"/>
      <c r="V60"/>
      <c r="W60"/>
      <c r="X60"/>
      <c r="Y60"/>
      <c r="Z60"/>
      <c r="AA60"/>
      <c r="AB60"/>
      <c r="AC60"/>
      <c r="AD60"/>
      <c r="AE60"/>
      <c r="AF60"/>
      <c r="AG60"/>
      <c r="AH60"/>
      <c r="AI60"/>
      <c r="AJ60"/>
      <c r="AK60"/>
      <c r="AL60"/>
      <c r="AM60"/>
      <c r="AN60"/>
      <c r="AO60"/>
      <c r="AP60"/>
      <c r="AQ60"/>
      <c r="AR60"/>
      <c r="AS60"/>
      <c r="AT60"/>
      <c r="AU60"/>
      <c r="AV60"/>
    </row>
    <row r="61" spans="1:48" s="87" customFormat="1" x14ac:dyDescent="0.25">
      <c r="A61" s="86"/>
      <c r="B61" s="88"/>
      <c r="C61" s="83"/>
      <c r="D61" s="83"/>
      <c r="E61" s="83"/>
      <c r="F61" s="83"/>
      <c r="G61" s="83"/>
      <c r="H61" s="83"/>
      <c r="I61" s="90"/>
      <c r="J61" s="83"/>
      <c r="K61" s="83"/>
      <c r="L61" s="83"/>
      <c r="M61" s="83"/>
      <c r="N61" s="85">
        <f t="shared" si="1"/>
        <v>0</v>
      </c>
      <c r="P61"/>
      <c r="Q61"/>
      <c r="R61"/>
      <c r="S61"/>
      <c r="T61"/>
      <c r="U61"/>
      <c r="V61"/>
      <c r="W61"/>
      <c r="X61"/>
      <c r="Y61"/>
      <c r="Z61"/>
      <c r="AA61"/>
      <c r="AB61"/>
      <c r="AC61"/>
      <c r="AD61"/>
      <c r="AE61"/>
      <c r="AF61"/>
      <c r="AG61"/>
      <c r="AH61"/>
      <c r="AI61"/>
      <c r="AJ61"/>
      <c r="AK61"/>
      <c r="AL61"/>
      <c r="AM61"/>
      <c r="AN61"/>
      <c r="AO61"/>
      <c r="AP61"/>
      <c r="AQ61"/>
      <c r="AR61"/>
      <c r="AS61"/>
      <c r="AT61"/>
      <c r="AU61"/>
      <c r="AV61"/>
    </row>
    <row r="62" spans="1:48" s="87" customFormat="1" x14ac:dyDescent="0.25">
      <c r="A62" s="86"/>
      <c r="B62" s="77" t="s">
        <v>436</v>
      </c>
      <c r="C62" s="83"/>
      <c r="D62" s="83"/>
      <c r="E62" s="83"/>
      <c r="F62" s="83"/>
      <c r="G62" s="83"/>
      <c r="H62" s="83"/>
      <c r="I62" s="83"/>
      <c r="J62" s="83"/>
      <c r="K62" s="83"/>
      <c r="L62" s="83"/>
      <c r="M62" s="83"/>
      <c r="N62" s="85">
        <f t="shared" si="1"/>
        <v>0</v>
      </c>
      <c r="P62"/>
      <c r="Q62"/>
      <c r="R62"/>
      <c r="S62"/>
      <c r="T62"/>
      <c r="U62"/>
      <c r="V62"/>
      <c r="W62"/>
      <c r="X62"/>
      <c r="Y62"/>
      <c r="Z62"/>
      <c r="AA62"/>
      <c r="AB62"/>
      <c r="AC62"/>
      <c r="AD62"/>
      <c r="AE62"/>
      <c r="AF62"/>
      <c r="AG62"/>
      <c r="AH62"/>
      <c r="AI62"/>
      <c r="AJ62"/>
      <c r="AK62"/>
      <c r="AL62"/>
      <c r="AM62"/>
      <c r="AN62"/>
      <c r="AO62"/>
      <c r="AP62"/>
      <c r="AQ62"/>
      <c r="AR62"/>
      <c r="AS62"/>
      <c r="AT62"/>
      <c r="AU62"/>
      <c r="AV62"/>
    </row>
    <row r="63" spans="1:48" s="87" customFormat="1" ht="60" x14ac:dyDescent="0.25">
      <c r="A63" s="86"/>
      <c r="B63" s="102" t="s">
        <v>466</v>
      </c>
      <c r="C63" s="83"/>
      <c r="D63" s="92">
        <v>908.83088524590164</v>
      </c>
      <c r="E63" s="83"/>
      <c r="F63" s="83"/>
      <c r="G63" s="83"/>
      <c r="H63" s="83"/>
      <c r="I63" s="83"/>
      <c r="J63" s="83"/>
      <c r="K63" s="83"/>
      <c r="L63" s="83"/>
      <c r="M63" s="83"/>
      <c r="N63" s="85">
        <f t="shared" si="1"/>
        <v>908.83088524590164</v>
      </c>
      <c r="P63"/>
      <c r="Q63"/>
      <c r="R63"/>
      <c r="S63"/>
      <c r="T63"/>
      <c r="U63"/>
      <c r="V63"/>
      <c r="W63"/>
      <c r="X63"/>
      <c r="Y63"/>
      <c r="Z63"/>
      <c r="AA63"/>
      <c r="AB63"/>
      <c r="AC63"/>
      <c r="AD63"/>
      <c r="AE63"/>
      <c r="AF63"/>
      <c r="AG63"/>
      <c r="AH63"/>
      <c r="AI63"/>
      <c r="AJ63"/>
      <c r="AK63"/>
      <c r="AL63"/>
      <c r="AM63"/>
      <c r="AN63"/>
      <c r="AO63"/>
      <c r="AP63"/>
      <c r="AQ63"/>
      <c r="AR63"/>
      <c r="AS63"/>
      <c r="AT63"/>
      <c r="AU63"/>
      <c r="AV63"/>
    </row>
    <row r="64" spans="1:48" s="87" customFormat="1" x14ac:dyDescent="0.25">
      <c r="A64" s="86"/>
      <c r="B64" s="88" t="s">
        <v>421</v>
      </c>
      <c r="C64" s="83"/>
      <c r="D64" s="92">
        <v>254.62746999999999</v>
      </c>
      <c r="E64" s="83"/>
      <c r="F64" s="83"/>
      <c r="G64" s="83"/>
      <c r="H64" s="83"/>
      <c r="I64" s="83"/>
      <c r="J64" s="83"/>
      <c r="K64" s="83"/>
      <c r="L64" s="83"/>
      <c r="M64" s="83"/>
      <c r="N64" s="85">
        <f t="shared" si="1"/>
        <v>254.62746999999999</v>
      </c>
      <c r="P64"/>
      <c r="Q64"/>
      <c r="R64"/>
      <c r="S64"/>
      <c r="T64"/>
      <c r="U64"/>
      <c r="V64"/>
      <c r="W64"/>
      <c r="X64"/>
      <c r="Y64"/>
      <c r="Z64"/>
      <c r="AA64"/>
      <c r="AB64"/>
      <c r="AC64"/>
      <c r="AD64"/>
      <c r="AE64"/>
      <c r="AF64"/>
      <c r="AG64"/>
      <c r="AH64"/>
      <c r="AI64"/>
      <c r="AJ64"/>
      <c r="AK64"/>
      <c r="AL64"/>
      <c r="AM64"/>
      <c r="AN64"/>
      <c r="AO64"/>
      <c r="AP64"/>
      <c r="AQ64"/>
      <c r="AR64"/>
      <c r="AS64"/>
      <c r="AT64"/>
      <c r="AU64"/>
      <c r="AV64"/>
    </row>
    <row r="65" spans="1:48" s="87" customFormat="1" x14ac:dyDescent="0.25">
      <c r="A65" s="86"/>
      <c r="B65" s="88"/>
      <c r="C65" s="83"/>
      <c r="D65" s="83"/>
      <c r="E65" s="83"/>
      <c r="F65" s="83"/>
      <c r="G65" s="83"/>
      <c r="H65" s="83"/>
      <c r="I65" s="83"/>
      <c r="J65" s="83"/>
      <c r="K65" s="83"/>
      <c r="L65" s="83"/>
      <c r="M65" s="83"/>
      <c r="N65" s="85">
        <f t="shared" si="1"/>
        <v>0</v>
      </c>
      <c r="P65"/>
      <c r="Q65"/>
      <c r="R65"/>
      <c r="S65"/>
      <c r="T65"/>
      <c r="U65"/>
      <c r="V65"/>
      <c r="W65"/>
      <c r="X65"/>
      <c r="Y65"/>
      <c r="Z65"/>
      <c r="AA65"/>
      <c r="AB65"/>
      <c r="AC65"/>
      <c r="AD65"/>
      <c r="AE65"/>
      <c r="AF65"/>
      <c r="AG65"/>
      <c r="AH65"/>
      <c r="AI65"/>
      <c r="AJ65"/>
      <c r="AK65"/>
      <c r="AL65"/>
      <c r="AM65"/>
      <c r="AN65"/>
      <c r="AO65"/>
      <c r="AP65"/>
      <c r="AQ65"/>
      <c r="AR65"/>
      <c r="AS65"/>
      <c r="AT65"/>
      <c r="AU65"/>
      <c r="AV65"/>
    </row>
    <row r="66" spans="1:48" s="87" customFormat="1" x14ac:dyDescent="0.25">
      <c r="A66" s="86"/>
      <c r="B66" s="77" t="s">
        <v>425</v>
      </c>
      <c r="C66" s="83"/>
      <c r="D66" s="83"/>
      <c r="E66" s="83"/>
      <c r="F66" s="83"/>
      <c r="G66" s="83"/>
      <c r="H66" s="83"/>
      <c r="I66" s="83"/>
      <c r="J66" s="83"/>
      <c r="K66" s="83"/>
      <c r="L66" s="83"/>
      <c r="M66" s="83"/>
      <c r="N66" s="85">
        <f t="shared" si="1"/>
        <v>0</v>
      </c>
      <c r="P66"/>
      <c r="Q66"/>
      <c r="R66"/>
      <c r="S66"/>
      <c r="T66"/>
      <c r="U66"/>
      <c r="V66"/>
      <c r="W66"/>
      <c r="X66"/>
      <c r="Y66"/>
      <c r="Z66"/>
      <c r="AA66"/>
      <c r="AB66"/>
      <c r="AC66"/>
      <c r="AD66"/>
      <c r="AE66"/>
      <c r="AF66"/>
      <c r="AG66"/>
      <c r="AH66"/>
      <c r="AI66"/>
      <c r="AJ66"/>
      <c r="AK66"/>
      <c r="AL66"/>
      <c r="AM66"/>
      <c r="AN66"/>
      <c r="AO66"/>
      <c r="AP66"/>
      <c r="AQ66"/>
      <c r="AR66"/>
      <c r="AS66"/>
      <c r="AT66"/>
      <c r="AU66"/>
      <c r="AV66"/>
    </row>
    <row r="67" spans="1:48" s="87" customFormat="1" ht="30" x14ac:dyDescent="0.25">
      <c r="A67" s="86"/>
      <c r="B67" s="88" t="s">
        <v>479</v>
      </c>
      <c r="C67" s="83"/>
      <c r="D67" s="83"/>
      <c r="E67" s="83"/>
      <c r="F67" s="83"/>
      <c r="G67" s="83"/>
      <c r="H67" s="83"/>
      <c r="I67" s="83"/>
      <c r="J67" s="83"/>
      <c r="K67" s="90">
        <v>300</v>
      </c>
      <c r="L67" s="83"/>
      <c r="M67" s="83"/>
      <c r="N67" s="85">
        <f t="shared" si="1"/>
        <v>300</v>
      </c>
      <c r="P67"/>
      <c r="Q67"/>
      <c r="R67"/>
      <c r="S67"/>
      <c r="T67"/>
      <c r="U67"/>
      <c r="V67"/>
      <c r="W67"/>
      <c r="X67"/>
      <c r="Y67"/>
      <c r="Z67"/>
      <c r="AA67"/>
      <c r="AB67"/>
      <c r="AC67"/>
      <c r="AD67"/>
      <c r="AE67"/>
      <c r="AF67"/>
      <c r="AG67"/>
      <c r="AH67"/>
      <c r="AI67"/>
      <c r="AJ67"/>
      <c r="AK67"/>
      <c r="AL67"/>
      <c r="AM67"/>
      <c r="AN67"/>
      <c r="AO67"/>
      <c r="AP67"/>
      <c r="AQ67"/>
      <c r="AR67"/>
      <c r="AS67"/>
      <c r="AT67"/>
      <c r="AU67"/>
      <c r="AV67"/>
    </row>
    <row r="68" spans="1:48" s="87" customFormat="1" x14ac:dyDescent="0.25">
      <c r="A68" s="86"/>
      <c r="B68" s="88"/>
      <c r="C68" s="83"/>
      <c r="D68" s="83"/>
      <c r="E68" s="83"/>
      <c r="F68" s="83"/>
      <c r="G68" s="83"/>
      <c r="H68" s="83"/>
      <c r="I68" s="83"/>
      <c r="J68" s="83"/>
      <c r="K68" s="83"/>
      <c r="L68" s="83"/>
      <c r="M68" s="83"/>
      <c r="N68" s="85">
        <f t="shared" si="1"/>
        <v>0</v>
      </c>
      <c r="P68"/>
      <c r="Q68"/>
      <c r="R68"/>
      <c r="S68"/>
      <c r="T68"/>
      <c r="U68"/>
      <c r="V68"/>
      <c r="W68"/>
      <c r="X68"/>
      <c r="Y68"/>
      <c r="Z68"/>
      <c r="AA68"/>
      <c r="AB68"/>
      <c r="AC68"/>
      <c r="AD68"/>
      <c r="AE68"/>
      <c r="AF68"/>
      <c r="AG68"/>
      <c r="AH68"/>
      <c r="AI68"/>
      <c r="AJ68"/>
      <c r="AK68"/>
      <c r="AL68"/>
      <c r="AM68"/>
      <c r="AN68"/>
      <c r="AO68"/>
      <c r="AP68"/>
      <c r="AQ68"/>
      <c r="AR68"/>
      <c r="AS68"/>
      <c r="AT68"/>
      <c r="AU68"/>
      <c r="AV68"/>
    </row>
    <row r="69" spans="1:48" s="87" customFormat="1" x14ac:dyDescent="0.25">
      <c r="A69" s="86"/>
      <c r="B69" s="77" t="s">
        <v>412</v>
      </c>
      <c r="C69" s="83"/>
      <c r="D69" s="83"/>
      <c r="E69" s="83"/>
      <c r="F69" s="83"/>
      <c r="G69" s="83"/>
      <c r="H69" s="83"/>
      <c r="I69" s="83"/>
      <c r="J69" s="83"/>
      <c r="K69" s="83"/>
      <c r="L69" s="83"/>
      <c r="M69" s="83"/>
      <c r="N69" s="85">
        <f t="shared" si="1"/>
        <v>0</v>
      </c>
      <c r="P69"/>
      <c r="Q69"/>
      <c r="R69"/>
      <c r="S69"/>
      <c r="T69"/>
      <c r="U69"/>
      <c r="V69"/>
      <c r="W69"/>
      <c r="X69"/>
      <c r="Y69"/>
      <c r="Z69"/>
      <c r="AA69"/>
      <c r="AB69"/>
      <c r="AC69"/>
      <c r="AD69"/>
      <c r="AE69"/>
      <c r="AF69"/>
      <c r="AG69"/>
      <c r="AH69"/>
      <c r="AI69"/>
      <c r="AJ69"/>
      <c r="AK69"/>
      <c r="AL69"/>
      <c r="AM69"/>
      <c r="AN69"/>
      <c r="AO69"/>
      <c r="AP69"/>
      <c r="AQ69"/>
      <c r="AR69"/>
      <c r="AS69"/>
      <c r="AT69"/>
      <c r="AU69"/>
      <c r="AV69"/>
    </row>
    <row r="70" spans="1:48" s="87" customFormat="1" ht="45" x14ac:dyDescent="0.25">
      <c r="A70" s="86"/>
      <c r="B70" s="88" t="s">
        <v>490</v>
      </c>
      <c r="C70" s="83"/>
      <c r="D70" s="83"/>
      <c r="E70" s="83"/>
      <c r="F70" s="83"/>
      <c r="G70" s="83"/>
      <c r="H70" s="83"/>
      <c r="I70" s="83"/>
      <c r="J70" s="83"/>
      <c r="K70" s="90"/>
      <c r="L70" s="90">
        <v>150</v>
      </c>
      <c r="M70" s="83"/>
      <c r="N70" s="85">
        <f t="shared" ref="N70" si="2">SUM(C70:M70)</f>
        <v>150</v>
      </c>
      <c r="P70"/>
      <c r="Q70"/>
      <c r="R70"/>
      <c r="S70"/>
      <c r="T70"/>
      <c r="U70"/>
      <c r="V70"/>
      <c r="W70"/>
      <c r="X70"/>
      <c r="Y70"/>
      <c r="Z70"/>
      <c r="AA70"/>
      <c r="AB70"/>
      <c r="AC70"/>
      <c r="AD70"/>
      <c r="AE70"/>
      <c r="AF70"/>
      <c r="AG70"/>
      <c r="AH70"/>
      <c r="AI70"/>
      <c r="AJ70"/>
      <c r="AK70"/>
      <c r="AL70"/>
      <c r="AM70"/>
      <c r="AN70"/>
      <c r="AO70"/>
      <c r="AP70"/>
      <c r="AQ70"/>
      <c r="AR70"/>
      <c r="AS70"/>
      <c r="AT70"/>
      <c r="AU70"/>
      <c r="AV70"/>
    </row>
    <row r="71" spans="1:48" s="87" customFormat="1" x14ac:dyDescent="0.25">
      <c r="A71" s="86"/>
      <c r="B71" s="88"/>
      <c r="C71" s="83"/>
      <c r="D71" s="83"/>
      <c r="E71" s="83"/>
      <c r="F71" s="83"/>
      <c r="G71" s="83"/>
      <c r="H71" s="83"/>
      <c r="I71" s="90"/>
      <c r="J71" s="83"/>
      <c r="K71" s="83"/>
      <c r="L71" s="83"/>
      <c r="M71" s="83"/>
      <c r="N71" s="89"/>
      <c r="P71">
        <v>8467895.6240467094</v>
      </c>
      <c r="Q71"/>
      <c r="R71"/>
      <c r="S71"/>
      <c r="T71"/>
      <c r="U71"/>
      <c r="V71"/>
      <c r="W71"/>
      <c r="X71"/>
      <c r="Y71"/>
      <c r="Z71"/>
      <c r="AA71"/>
      <c r="AB71"/>
      <c r="AC71"/>
      <c r="AD71"/>
      <c r="AE71"/>
      <c r="AF71"/>
      <c r="AG71"/>
      <c r="AH71"/>
      <c r="AI71"/>
      <c r="AJ71"/>
      <c r="AK71"/>
      <c r="AL71"/>
      <c r="AM71"/>
      <c r="AN71"/>
      <c r="AO71"/>
      <c r="AP71"/>
      <c r="AQ71"/>
      <c r="AR71"/>
      <c r="AS71"/>
      <c r="AT71"/>
      <c r="AU71"/>
      <c r="AV71"/>
    </row>
    <row r="72" spans="1:48" ht="19.5" customHeight="1" thickBot="1" x14ac:dyDescent="0.3">
      <c r="A72" s="32"/>
      <c r="B72" s="91" t="s">
        <v>414</v>
      </c>
      <c r="C72" s="108">
        <f t="shared" ref="C72:M72" si="3">SUM(C8:C71)</f>
        <v>-9443.4035243105973</v>
      </c>
      <c r="D72" s="108">
        <f t="shared" si="3"/>
        <v>-6025.6959273516522</v>
      </c>
      <c r="E72" s="108">
        <f t="shared" si="3"/>
        <v>-6000</v>
      </c>
      <c r="F72" s="108">
        <f t="shared" si="3"/>
        <v>-6030.9245545610675</v>
      </c>
      <c r="G72" s="108">
        <f t="shared" si="3"/>
        <v>-20266.31029728282</v>
      </c>
      <c r="H72" s="108">
        <f t="shared" si="3"/>
        <v>-1499.9999999999982</v>
      </c>
      <c r="I72" s="108">
        <f t="shared" si="3"/>
        <v>-6598.6627657772424</v>
      </c>
      <c r="J72" s="108">
        <f t="shared" si="3"/>
        <v>-1000.0000000000016</v>
      </c>
      <c r="K72" s="108">
        <f t="shared" si="3"/>
        <v>206.800368852459</v>
      </c>
      <c r="L72" s="108">
        <f t="shared" si="3"/>
        <v>150</v>
      </c>
      <c r="M72" s="108">
        <f t="shared" si="3"/>
        <v>0</v>
      </c>
      <c r="N72" s="108">
        <f>SUM(N8:N71)</f>
        <v>-56508.196700430919</v>
      </c>
      <c r="O72" s="32"/>
      <c r="P72" s="106" t="e">
        <f>#REF!-#REF!</f>
        <v>#REF!</v>
      </c>
    </row>
    <row r="73" spans="1:48" s="87" customFormat="1" ht="19.5" customHeight="1" thickBot="1" x14ac:dyDescent="0.3">
      <c r="A73" s="98" t="s">
        <v>426</v>
      </c>
      <c r="B73" s="99" t="s">
        <v>471</v>
      </c>
      <c r="C73" s="100">
        <f t="shared" ref="C73:N73" si="4">C72+C5</f>
        <v>47427.078551699786</v>
      </c>
      <c r="D73" s="100">
        <f t="shared" si="4"/>
        <v>64707.291073122338</v>
      </c>
      <c r="E73" s="100">
        <f t="shared" si="4"/>
        <v>33768.857723541369</v>
      </c>
      <c r="F73" s="100">
        <f t="shared" si="4"/>
        <v>26265.545293538551</v>
      </c>
      <c r="G73" s="100">
        <f t="shared" si="4"/>
        <v>89182.445257144311</v>
      </c>
      <c r="H73" s="100">
        <f t="shared" si="4"/>
        <v>52784.308102119503</v>
      </c>
      <c r="I73" s="100">
        <f t="shared" si="4"/>
        <v>108887.38794052014</v>
      </c>
      <c r="J73" s="100">
        <f t="shared" si="4"/>
        <v>49202.697432880101</v>
      </c>
      <c r="K73" s="100">
        <f t="shared" si="4"/>
        <v>5639.6462139742689</v>
      </c>
      <c r="L73" s="100">
        <f t="shared" si="4"/>
        <v>5241.62512354098</v>
      </c>
      <c r="M73" s="100">
        <f t="shared" si="4"/>
        <v>-39138.456483901602</v>
      </c>
      <c r="N73" s="100">
        <f t="shared" si="4"/>
        <v>443968.42622817971</v>
      </c>
      <c r="O73" s="101"/>
      <c r="P73"/>
      <c r="Q73"/>
      <c r="R73"/>
      <c r="S73"/>
      <c r="T73"/>
      <c r="U73"/>
      <c r="V73"/>
      <c r="W73"/>
      <c r="X73"/>
      <c r="Y73"/>
      <c r="Z73"/>
      <c r="AA73"/>
      <c r="AB73"/>
      <c r="AC73"/>
      <c r="AD73"/>
      <c r="AE73"/>
      <c r="AF73"/>
      <c r="AG73"/>
      <c r="AH73"/>
      <c r="AI73"/>
      <c r="AJ73"/>
      <c r="AK73"/>
      <c r="AL73"/>
      <c r="AM73"/>
      <c r="AN73"/>
      <c r="AO73"/>
      <c r="AP73"/>
      <c r="AQ73"/>
      <c r="AR73"/>
      <c r="AS73"/>
      <c r="AT73"/>
      <c r="AU73"/>
      <c r="AV73"/>
    </row>
    <row r="74" spans="1:48" s="121" customFormat="1" x14ac:dyDescent="0.25">
      <c r="A74" s="115"/>
      <c r="B74" s="116"/>
      <c r="C74" s="117"/>
      <c r="D74" s="118"/>
      <c r="E74" s="118"/>
      <c r="F74" s="118"/>
      <c r="G74" s="118"/>
      <c r="H74" s="118"/>
      <c r="I74" s="118"/>
      <c r="J74" s="118"/>
      <c r="K74" s="118"/>
      <c r="L74" s="118"/>
      <c r="M74" s="118"/>
      <c r="N74" s="119"/>
      <c r="O74" s="120"/>
      <c r="P74" s="81"/>
      <c r="Q74"/>
      <c r="R74"/>
      <c r="S74"/>
      <c r="T74"/>
      <c r="U74"/>
      <c r="V74"/>
      <c r="W74"/>
      <c r="X74"/>
      <c r="Y74"/>
      <c r="Z74"/>
      <c r="AA74"/>
      <c r="AB74"/>
      <c r="AC74"/>
      <c r="AD74"/>
      <c r="AE74"/>
      <c r="AF74"/>
      <c r="AG74"/>
      <c r="AH74"/>
      <c r="AI74"/>
      <c r="AJ74"/>
      <c r="AK74"/>
      <c r="AL74"/>
      <c r="AM74"/>
      <c r="AN74"/>
      <c r="AO74"/>
      <c r="AP74"/>
      <c r="AQ74"/>
      <c r="AR74"/>
      <c r="AS74"/>
      <c r="AT74"/>
      <c r="AU74"/>
      <c r="AV74"/>
    </row>
    <row r="75" spans="1:48" x14ac:dyDescent="0.25">
      <c r="B75" s="77" t="s">
        <v>257</v>
      </c>
      <c r="C75" s="84"/>
      <c r="D75" s="94"/>
      <c r="E75" s="94"/>
      <c r="F75" s="94"/>
      <c r="G75" s="90"/>
      <c r="H75" s="94"/>
      <c r="I75" s="94"/>
      <c r="J75" s="94"/>
      <c r="K75" s="94"/>
      <c r="L75" s="94"/>
      <c r="M75" s="94">
        <v>56308.196700430897</v>
      </c>
      <c r="N75" s="85">
        <f t="shared" ref="N75" si="5">SUM(C75:M75)</f>
        <v>56308.196700430897</v>
      </c>
    </row>
    <row r="76" spans="1:48" x14ac:dyDescent="0.25">
      <c r="B76" s="122"/>
      <c r="C76" s="123"/>
      <c r="D76" s="124"/>
      <c r="E76" s="124"/>
      <c r="F76" s="124"/>
      <c r="G76" s="125"/>
      <c r="H76" s="124"/>
      <c r="I76" s="124"/>
      <c r="J76" s="124"/>
      <c r="K76" s="124"/>
      <c r="L76" s="124"/>
      <c r="M76" s="124"/>
      <c r="N76" s="89"/>
    </row>
    <row r="77" spans="1:48" ht="15.75" thickBot="1" x14ac:dyDescent="0.3">
      <c r="A77" s="98"/>
      <c r="B77" s="96" t="s">
        <v>414</v>
      </c>
      <c r="C77" s="97">
        <f t="shared" ref="C77:N77" si="6">C75</f>
        <v>0</v>
      </c>
      <c r="D77" s="97">
        <f t="shared" si="6"/>
        <v>0</v>
      </c>
      <c r="E77" s="97">
        <f t="shared" si="6"/>
        <v>0</v>
      </c>
      <c r="F77" s="97">
        <f t="shared" si="6"/>
        <v>0</v>
      </c>
      <c r="G77" s="97">
        <f t="shared" si="6"/>
        <v>0</v>
      </c>
      <c r="H77" s="97">
        <f t="shared" si="6"/>
        <v>0</v>
      </c>
      <c r="I77" s="97">
        <f t="shared" si="6"/>
        <v>0</v>
      </c>
      <c r="J77" s="97">
        <f t="shared" si="6"/>
        <v>0</v>
      </c>
      <c r="K77" s="97">
        <f t="shared" si="6"/>
        <v>0</v>
      </c>
      <c r="L77" s="97">
        <f t="shared" si="6"/>
        <v>0</v>
      </c>
      <c r="M77" s="97">
        <f t="shared" si="6"/>
        <v>56308.196700430897</v>
      </c>
      <c r="N77" s="97">
        <f t="shared" si="6"/>
        <v>56308.196700430897</v>
      </c>
    </row>
    <row r="78" spans="1:48" ht="15.75" thickBot="1" x14ac:dyDescent="0.3">
      <c r="A78" s="98" t="s">
        <v>430</v>
      </c>
      <c r="B78" s="99" t="s">
        <v>451</v>
      </c>
      <c r="C78" s="100">
        <f t="shared" ref="C78:N78" si="7">C73+C77</f>
        <v>47427.078551699786</v>
      </c>
      <c r="D78" s="100">
        <f t="shared" si="7"/>
        <v>64707.291073122338</v>
      </c>
      <c r="E78" s="100">
        <f t="shared" si="7"/>
        <v>33768.857723541369</v>
      </c>
      <c r="F78" s="100">
        <f t="shared" si="7"/>
        <v>26265.545293538551</v>
      </c>
      <c r="G78" s="100">
        <f t="shared" si="7"/>
        <v>89182.445257144311</v>
      </c>
      <c r="H78" s="100">
        <f t="shared" si="7"/>
        <v>52784.308102119503</v>
      </c>
      <c r="I78" s="100">
        <f t="shared" si="7"/>
        <v>108887.38794052014</v>
      </c>
      <c r="J78" s="100">
        <f t="shared" si="7"/>
        <v>49202.697432880101</v>
      </c>
      <c r="K78" s="100">
        <f t="shared" si="7"/>
        <v>5639.6462139742689</v>
      </c>
      <c r="L78" s="100">
        <f t="shared" si="7"/>
        <v>5241.62512354098</v>
      </c>
      <c r="M78" s="100">
        <f t="shared" si="7"/>
        <v>17169.740216529295</v>
      </c>
      <c r="N78" s="100">
        <f t="shared" si="7"/>
        <v>500276.6229286106</v>
      </c>
    </row>
    <row r="80" spans="1:48" x14ac:dyDescent="0.25">
      <c r="C80" s="110" t="s">
        <v>437</v>
      </c>
      <c r="D80" s="110" t="s">
        <v>437</v>
      </c>
      <c r="E80" s="110" t="s">
        <v>437</v>
      </c>
      <c r="F80" s="110" t="s">
        <v>437</v>
      </c>
      <c r="G80" s="110" t="s">
        <v>437</v>
      </c>
      <c r="H80" s="110" t="s">
        <v>437</v>
      </c>
      <c r="I80" s="110" t="s">
        <v>437</v>
      </c>
      <c r="J80" s="110" t="s">
        <v>437</v>
      </c>
      <c r="K80" s="110" t="s">
        <v>437</v>
      </c>
      <c r="L80" s="110" t="s">
        <v>437</v>
      </c>
      <c r="M80" s="110" t="s">
        <v>437</v>
      </c>
      <c r="N80" s="127"/>
    </row>
    <row r="81" spans="14:14" x14ac:dyDescent="0.25">
      <c r="N81" s="10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topLeftCell="A10" workbookViewId="0">
      <selection activeCell="G33" sqref="G33"/>
    </sheetView>
  </sheetViews>
  <sheetFormatPr defaultRowHeight="15" x14ac:dyDescent="0.25"/>
  <cols>
    <col min="1" max="1" width="35.5703125" bestFit="1" customWidth="1"/>
  </cols>
  <sheetData>
    <row r="1" spans="1:5" x14ac:dyDescent="0.25">
      <c r="A1" t="s">
        <v>397</v>
      </c>
      <c r="B1">
        <v>939</v>
      </c>
      <c r="D1">
        <v>160</v>
      </c>
      <c r="E1">
        <v>0</v>
      </c>
    </row>
    <row r="2" spans="1:5" x14ac:dyDescent="0.25">
      <c r="A2" t="s">
        <v>398</v>
      </c>
      <c r="B2">
        <v>622</v>
      </c>
    </row>
    <row r="3" spans="1:5" x14ac:dyDescent="0.25">
      <c r="A3" t="s">
        <v>399</v>
      </c>
      <c r="B3">
        <v>440</v>
      </c>
      <c r="D3">
        <v>193</v>
      </c>
    </row>
    <row r="4" spans="1:5" x14ac:dyDescent="0.25">
      <c r="A4" t="s">
        <v>400</v>
      </c>
      <c r="B4" s="3">
        <f>510368/1000-D4</f>
        <v>438.16800000000001</v>
      </c>
      <c r="D4">
        <v>72.2</v>
      </c>
    </row>
    <row r="5" spans="1:5" x14ac:dyDescent="0.25">
      <c r="A5" t="s">
        <v>396</v>
      </c>
      <c r="B5" s="3">
        <v>400</v>
      </c>
      <c r="C5">
        <v>75</v>
      </c>
      <c r="D5">
        <v>25</v>
      </c>
    </row>
    <row r="6" spans="1:5" x14ac:dyDescent="0.25">
      <c r="A6" t="s">
        <v>385</v>
      </c>
      <c r="B6">
        <v>463</v>
      </c>
      <c r="C6" s="4">
        <v>37</v>
      </c>
    </row>
    <row r="7" spans="1:5" x14ac:dyDescent="0.25">
      <c r="A7" t="s">
        <v>257</v>
      </c>
      <c r="B7">
        <v>463</v>
      </c>
      <c r="C7" s="4">
        <v>37</v>
      </c>
      <c r="D7">
        <v>0</v>
      </c>
    </row>
    <row r="8" spans="1:5" x14ac:dyDescent="0.25">
      <c r="A8" t="s">
        <v>386</v>
      </c>
      <c r="B8">
        <v>475</v>
      </c>
      <c r="C8">
        <v>25</v>
      </c>
      <c r="D8">
        <v>0</v>
      </c>
    </row>
    <row r="9" spans="1:5" x14ac:dyDescent="0.25">
      <c r="A9" t="s">
        <v>387</v>
      </c>
      <c r="B9" s="4">
        <v>400</v>
      </c>
      <c r="C9">
        <v>75</v>
      </c>
      <c r="D9">
        <v>25</v>
      </c>
      <c r="E9">
        <v>40</v>
      </c>
    </row>
    <row r="10" spans="1:5" x14ac:dyDescent="0.25">
      <c r="A10" s="52" t="s">
        <v>388</v>
      </c>
      <c r="B10" s="52">
        <v>550</v>
      </c>
      <c r="C10" s="52"/>
      <c r="D10" s="52"/>
      <c r="E10" s="52">
        <v>27</v>
      </c>
    </row>
    <row r="11" spans="1:5" x14ac:dyDescent="0.25">
      <c r="A11" s="52" t="s">
        <v>389</v>
      </c>
      <c r="B11" s="52">
        <v>550</v>
      </c>
      <c r="C11" s="52"/>
      <c r="D11" s="52"/>
      <c r="E11" s="52">
        <v>3.8</v>
      </c>
    </row>
    <row r="12" spans="1:5" x14ac:dyDescent="0.25">
      <c r="A12" s="52" t="s">
        <v>390</v>
      </c>
      <c r="B12" s="52">
        <v>528.79999999999995</v>
      </c>
      <c r="C12" s="52"/>
      <c r="D12" s="52"/>
      <c r="E12" s="52">
        <v>25</v>
      </c>
    </row>
    <row r="13" spans="1:5" x14ac:dyDescent="0.25">
      <c r="A13" s="52" t="s">
        <v>391</v>
      </c>
      <c r="B13" s="52">
        <v>433</v>
      </c>
      <c r="C13" s="52"/>
      <c r="D13" s="52">
        <v>81</v>
      </c>
      <c r="E13" s="52">
        <v>15</v>
      </c>
    </row>
    <row r="14" spans="1:5" x14ac:dyDescent="0.25">
      <c r="A14" s="52" t="s">
        <v>392</v>
      </c>
      <c r="B14" s="52">
        <v>529</v>
      </c>
      <c r="C14" s="52"/>
      <c r="D14" s="52"/>
      <c r="E14" s="52">
        <v>19</v>
      </c>
    </row>
    <row r="15" spans="1:5" x14ac:dyDescent="0.25">
      <c r="A15" s="52" t="s">
        <v>393</v>
      </c>
      <c r="B15" s="52">
        <v>529</v>
      </c>
      <c r="C15" s="52"/>
      <c r="D15" s="52"/>
      <c r="E15" s="52">
        <v>10</v>
      </c>
    </row>
    <row r="16" spans="1:5" x14ac:dyDescent="0.25">
      <c r="A16" s="52" t="s">
        <v>394</v>
      </c>
      <c r="B16" s="52">
        <v>529</v>
      </c>
      <c r="C16" s="52"/>
      <c r="D16" s="52"/>
      <c r="E16" s="52">
        <v>10</v>
      </c>
    </row>
    <row r="17" spans="1:5" x14ac:dyDescent="0.25">
      <c r="A17" s="52" t="s">
        <v>395</v>
      </c>
      <c r="B17" s="52">
        <v>424</v>
      </c>
      <c r="C17" s="52"/>
      <c r="D17" s="52">
        <v>71</v>
      </c>
      <c r="E17" s="52">
        <v>15</v>
      </c>
    </row>
    <row r="18" spans="1:5" x14ac:dyDescent="0.25">
      <c r="A18" s="52"/>
      <c r="B18" s="52">
        <v>455</v>
      </c>
      <c r="C18" s="52"/>
      <c r="D18" s="52"/>
      <c r="E18" s="52"/>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8"/>
  <sheetViews>
    <sheetView workbookViewId="0">
      <selection activeCell="I12" sqref="I12"/>
    </sheetView>
  </sheetViews>
  <sheetFormatPr defaultRowHeight="15" x14ac:dyDescent="0.25"/>
  <cols>
    <col min="1" max="1" width="13.5703125" bestFit="1" customWidth="1"/>
  </cols>
  <sheetData>
    <row r="1" spans="1:11" x14ac:dyDescent="0.25">
      <c r="A1" s="135" t="s">
        <v>75</v>
      </c>
    </row>
    <row r="2" spans="1:11" x14ac:dyDescent="0.25">
      <c r="A2" t="s">
        <v>491</v>
      </c>
      <c r="B2">
        <v>622</v>
      </c>
      <c r="C2">
        <v>0</v>
      </c>
    </row>
    <row r="3" spans="1:11" x14ac:dyDescent="0.25">
      <c r="A3" t="s">
        <v>492</v>
      </c>
      <c r="B3">
        <v>440</v>
      </c>
      <c r="C3">
        <v>193</v>
      </c>
    </row>
    <row r="4" spans="1:11" x14ac:dyDescent="0.25">
      <c r="A4" t="s">
        <v>493</v>
      </c>
      <c r="B4">
        <v>438</v>
      </c>
      <c r="C4">
        <v>72</v>
      </c>
    </row>
    <row r="5" spans="1:11" x14ac:dyDescent="0.25">
      <c r="A5" t="s">
        <v>494</v>
      </c>
      <c r="B5" s="3">
        <f>500476622.928611/1000000</f>
        <v>500.47662292861099</v>
      </c>
      <c r="C5">
        <v>0</v>
      </c>
    </row>
    <row r="6" spans="1:11" x14ac:dyDescent="0.25">
      <c r="A6" t="s">
        <v>523</v>
      </c>
      <c r="B6" s="3">
        <v>430</v>
      </c>
      <c r="C6">
        <v>71</v>
      </c>
    </row>
    <row r="7" spans="1:11" x14ac:dyDescent="0.25">
      <c r="A7" t="s">
        <v>495</v>
      </c>
      <c r="B7" s="3">
        <f>B6</f>
        <v>430</v>
      </c>
      <c r="C7">
        <v>20</v>
      </c>
    </row>
    <row r="8" spans="1:11" x14ac:dyDescent="0.25">
      <c r="A8" t="s">
        <v>497</v>
      </c>
      <c r="B8" s="4">
        <v>452</v>
      </c>
      <c r="C8">
        <v>51</v>
      </c>
    </row>
    <row r="9" spans="1:11" x14ac:dyDescent="0.25">
      <c r="A9" t="s">
        <v>496</v>
      </c>
      <c r="B9" s="3">
        <f>500476622.928611/1000000</f>
        <v>500.47662292861099</v>
      </c>
      <c r="C9">
        <v>0</v>
      </c>
    </row>
    <row r="12" spans="1:11" x14ac:dyDescent="0.25">
      <c r="E12">
        <f>500-71+20+51</f>
        <v>500</v>
      </c>
    </row>
    <row r="13" spans="1:11" x14ac:dyDescent="0.25">
      <c r="K13">
        <f>500-77</f>
        <v>423</v>
      </c>
    </row>
    <row r="20" spans="1:3" x14ac:dyDescent="0.25">
      <c r="A20" s="135" t="s">
        <v>82</v>
      </c>
    </row>
    <row r="21" spans="1:3" x14ac:dyDescent="0.25">
      <c r="A21" t="s">
        <v>491</v>
      </c>
      <c r="B21">
        <v>81</v>
      </c>
    </row>
    <row r="22" spans="1:3" x14ac:dyDescent="0.25">
      <c r="A22" t="s">
        <v>492</v>
      </c>
      <c r="B22">
        <v>47</v>
      </c>
      <c r="C22">
        <v>0</v>
      </c>
    </row>
    <row r="23" spans="1:3" x14ac:dyDescent="0.25">
      <c r="A23" t="s">
        <v>493</v>
      </c>
      <c r="B23">
        <v>68</v>
      </c>
      <c r="C23">
        <v>0</v>
      </c>
    </row>
    <row r="24" spans="1:3" x14ac:dyDescent="0.25">
      <c r="A24" t="s">
        <v>494</v>
      </c>
      <c r="B24" s="3">
        <v>66</v>
      </c>
      <c r="C24">
        <v>0</v>
      </c>
    </row>
    <row r="25" spans="1:3" x14ac:dyDescent="0.25">
      <c r="A25" t="s">
        <v>523</v>
      </c>
      <c r="B25" s="3">
        <f>B24-C25</f>
        <v>60.6</v>
      </c>
      <c r="C25">
        <v>5.4</v>
      </c>
    </row>
    <row r="26" spans="1:3" x14ac:dyDescent="0.25">
      <c r="A26" t="s">
        <v>495</v>
      </c>
      <c r="B26" s="3">
        <f>B25</f>
        <v>60.6</v>
      </c>
      <c r="C26">
        <v>9.6</v>
      </c>
    </row>
    <row r="27" spans="1:3" x14ac:dyDescent="0.25">
      <c r="A27" t="s">
        <v>522</v>
      </c>
      <c r="B27" s="3">
        <f>B26+C26-C27</f>
        <v>66</v>
      </c>
      <c r="C27">
        <v>4.2</v>
      </c>
    </row>
    <row r="28" spans="1:3" x14ac:dyDescent="0.25">
      <c r="A28" t="s">
        <v>496</v>
      </c>
      <c r="B28" s="3">
        <v>66</v>
      </c>
      <c r="C28">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22"/>
  <sheetViews>
    <sheetView tabSelected="1" workbookViewId="0">
      <pane xSplit="2" ySplit="1" topLeftCell="C89" activePane="bottomRight" state="frozen"/>
      <selection pane="topRight" activeCell="C1" sqref="C1"/>
      <selection pane="bottomLeft" activeCell="A2" sqref="A2"/>
      <selection pane="bottomRight" activeCell="AH108" sqref="AH108"/>
    </sheetView>
  </sheetViews>
  <sheetFormatPr defaultColWidth="17.7109375" defaultRowHeight="12.75" outlineLevelCol="1" x14ac:dyDescent="0.2"/>
  <cols>
    <col min="1" max="1" width="13" style="43" customWidth="1"/>
    <col min="2" max="2" width="28.28515625" style="16" customWidth="1"/>
    <col min="3" max="3" width="7.42578125" style="43" customWidth="1"/>
    <col min="4" max="4" width="13.42578125" style="16" customWidth="1"/>
    <col min="5" max="5" width="14.28515625" style="16" hidden="1" customWidth="1"/>
    <col min="6" max="6" width="17.7109375" style="16" hidden="1" customWidth="1"/>
    <col min="7" max="7" width="15" style="43" hidden="1" customWidth="1"/>
    <col min="8" max="8" width="9" style="43" hidden="1" customWidth="1"/>
    <col min="9" max="10" width="17.7109375" style="16" hidden="1" customWidth="1"/>
    <col min="11" max="11" width="22.42578125" style="16" hidden="1" customWidth="1"/>
    <col min="12" max="12" width="13.140625" style="16" hidden="1" customWidth="1"/>
    <col min="13" max="13" width="10.28515625" style="16" customWidth="1"/>
    <col min="14" max="14" width="15.42578125" style="16" customWidth="1"/>
    <col min="15" max="15" width="14.42578125" style="16" customWidth="1"/>
    <col min="16" max="16" width="8.7109375" style="16" customWidth="1"/>
    <col min="17" max="17" width="10" style="16" customWidth="1"/>
    <col min="18" max="18" width="6.7109375" style="16" hidden="1" customWidth="1" outlineLevel="1"/>
    <col min="19" max="24" width="17.7109375" style="16" hidden="1" customWidth="1" outlineLevel="1"/>
    <col min="25" max="25" width="31.85546875" style="16" hidden="1" customWidth="1" outlineLevel="1"/>
    <col min="26" max="26" width="17.7109375" style="16" hidden="1" customWidth="1" collapsed="1"/>
    <col min="27" max="27" width="17.7109375" style="16" hidden="1" customWidth="1"/>
    <col min="28" max="28" width="16.5703125" style="23" customWidth="1"/>
    <col min="29" max="30" width="14.5703125" style="23" bestFit="1" customWidth="1"/>
    <col min="31" max="31" width="15.5703125" style="23" customWidth="1"/>
    <col min="32" max="32" width="13.85546875" style="23" customWidth="1"/>
    <col min="33" max="33" width="16.5703125" style="23" customWidth="1"/>
    <col min="34" max="34" width="17.7109375" style="23"/>
    <col min="35" max="35" width="37.28515625" style="23" customWidth="1"/>
    <col min="36" max="36" width="20.140625" style="23" customWidth="1"/>
    <col min="37" max="37" width="17.5703125" style="23" customWidth="1"/>
    <col min="38" max="38" width="17" style="23" customWidth="1"/>
    <col min="39" max="39" width="19.85546875" style="23" customWidth="1"/>
    <col min="40" max="40" width="17" style="23" customWidth="1"/>
    <col min="41" max="41" width="18.85546875" style="23" customWidth="1"/>
    <col min="42" max="42" width="54.140625" style="23" customWidth="1"/>
    <col min="43" max="54" width="17.7109375" style="16" hidden="1" customWidth="1" outlineLevel="1"/>
    <col min="55" max="55" width="17.7109375" style="16" collapsed="1"/>
    <col min="56" max="66" width="17.7109375" style="16"/>
    <col min="67" max="67" width="7.7109375" style="16" bestFit="1" customWidth="1"/>
    <col min="68" max="80" width="17.7109375" style="23"/>
    <col min="81" max="16384" width="17.7109375" style="16"/>
  </cols>
  <sheetData>
    <row r="1" spans="1:83" ht="38.25" x14ac:dyDescent="0.2">
      <c r="A1" s="5" t="s">
        <v>0</v>
      </c>
      <c r="B1" s="6" t="s">
        <v>1</v>
      </c>
      <c r="C1" s="6" t="s">
        <v>2</v>
      </c>
      <c r="D1" s="6" t="s">
        <v>3</v>
      </c>
      <c r="E1" s="6" t="s">
        <v>12</v>
      </c>
      <c r="F1" s="6" t="s">
        <v>13</v>
      </c>
      <c r="G1" s="6" t="s">
        <v>4</v>
      </c>
      <c r="H1" s="6" t="s">
        <v>5</v>
      </c>
      <c r="I1" s="6" t="s">
        <v>6</v>
      </c>
      <c r="J1" s="6" t="s">
        <v>7</v>
      </c>
      <c r="K1" s="6" t="s">
        <v>8</v>
      </c>
      <c r="L1" s="7" t="s">
        <v>9</v>
      </c>
      <c r="M1" s="6" t="s">
        <v>10</v>
      </c>
      <c r="N1" s="6" t="s">
        <v>11</v>
      </c>
      <c r="O1" s="6" t="s">
        <v>14</v>
      </c>
      <c r="P1" s="6" t="s">
        <v>15</v>
      </c>
      <c r="Q1" s="6" t="s">
        <v>16</v>
      </c>
      <c r="R1" s="6" t="s">
        <v>17</v>
      </c>
      <c r="S1" s="6" t="s">
        <v>18</v>
      </c>
      <c r="T1" s="6" t="s">
        <v>19</v>
      </c>
      <c r="U1" s="6" t="s">
        <v>20</v>
      </c>
      <c r="V1" s="6" t="s">
        <v>21</v>
      </c>
      <c r="W1" s="6" t="s">
        <v>22</v>
      </c>
      <c r="X1" s="6" t="s">
        <v>23</v>
      </c>
      <c r="Y1" s="6" t="s">
        <v>24</v>
      </c>
      <c r="Z1" s="8" t="s">
        <v>25</v>
      </c>
      <c r="AA1" s="8" t="s">
        <v>26</v>
      </c>
      <c r="AB1" s="9" t="s">
        <v>27</v>
      </c>
      <c r="AC1" s="9" t="s">
        <v>28</v>
      </c>
      <c r="AD1" s="9" t="s">
        <v>29</v>
      </c>
      <c r="AE1" s="10" t="s">
        <v>370</v>
      </c>
      <c r="AF1" s="10" t="s">
        <v>371</v>
      </c>
      <c r="AG1" s="10" t="s">
        <v>372</v>
      </c>
      <c r="AH1" s="10" t="s">
        <v>373</v>
      </c>
      <c r="AI1" s="10" t="s">
        <v>374</v>
      </c>
      <c r="AJ1" s="11" t="s">
        <v>30</v>
      </c>
      <c r="AK1" s="11" t="s">
        <v>31</v>
      </c>
      <c r="AL1" s="11" t="s">
        <v>32</v>
      </c>
      <c r="AM1" s="12" t="s">
        <v>33</v>
      </c>
      <c r="AN1" s="12" t="s">
        <v>34</v>
      </c>
      <c r="AO1" s="12" t="s">
        <v>35</v>
      </c>
      <c r="AP1" s="13" t="s">
        <v>36</v>
      </c>
      <c r="AQ1" s="14" t="s">
        <v>37</v>
      </c>
      <c r="AR1" s="14" t="s">
        <v>38</v>
      </c>
      <c r="AS1" s="14" t="s">
        <v>39</v>
      </c>
      <c r="AT1" s="14" t="s">
        <v>40</v>
      </c>
      <c r="AU1" s="14" t="s">
        <v>41</v>
      </c>
      <c r="AV1" s="14" t="s">
        <v>42</v>
      </c>
      <c r="AW1" s="14" t="s">
        <v>43</v>
      </c>
      <c r="AX1" s="14" t="s">
        <v>44</v>
      </c>
      <c r="AY1" s="14" t="s">
        <v>45</v>
      </c>
      <c r="AZ1" s="14" t="s">
        <v>46</v>
      </c>
      <c r="BA1" s="14" t="s">
        <v>47</v>
      </c>
      <c r="BB1" s="14" t="s">
        <v>48</v>
      </c>
      <c r="BC1" s="6" t="s">
        <v>49</v>
      </c>
      <c r="BD1" s="6" t="s">
        <v>50</v>
      </c>
      <c r="BE1" s="6" t="s">
        <v>51</v>
      </c>
      <c r="BF1" s="6" t="s">
        <v>52</v>
      </c>
      <c r="BG1" s="6" t="s">
        <v>53</v>
      </c>
      <c r="BH1" s="6" t="s">
        <v>54</v>
      </c>
      <c r="BI1" s="6" t="s">
        <v>55</v>
      </c>
      <c r="BJ1" s="6" t="s">
        <v>56</v>
      </c>
      <c r="BK1" s="6" t="s">
        <v>57</v>
      </c>
      <c r="BL1" s="6" t="s">
        <v>58</v>
      </c>
      <c r="BM1" s="6" t="s">
        <v>59</v>
      </c>
      <c r="BN1" s="6" t="s">
        <v>60</v>
      </c>
      <c r="BO1" s="6" t="s">
        <v>369</v>
      </c>
      <c r="BP1" s="15" t="s">
        <v>61</v>
      </c>
      <c r="BQ1" s="15" t="s">
        <v>62</v>
      </c>
      <c r="BR1" s="15" t="s">
        <v>63</v>
      </c>
      <c r="BS1" s="15" t="s">
        <v>64</v>
      </c>
      <c r="BT1" s="15" t="s">
        <v>53</v>
      </c>
      <c r="BU1" s="15" t="s">
        <v>65</v>
      </c>
      <c r="BV1" s="15" t="s">
        <v>66</v>
      </c>
      <c r="BW1" s="15" t="s">
        <v>67</v>
      </c>
      <c r="BX1" s="15" t="s">
        <v>68</v>
      </c>
      <c r="BY1" s="15" t="s">
        <v>69</v>
      </c>
      <c r="BZ1" s="15" t="s">
        <v>70</v>
      </c>
      <c r="CA1" s="15" t="s">
        <v>71</v>
      </c>
      <c r="CB1" s="15" t="s">
        <v>72</v>
      </c>
      <c r="CC1" s="15" t="s">
        <v>73</v>
      </c>
    </row>
    <row r="2" spans="1:83" ht="15" customHeight="1" x14ac:dyDescent="0.2">
      <c r="A2" s="17">
        <v>101266</v>
      </c>
      <c r="B2" s="19" t="s">
        <v>95</v>
      </c>
      <c r="C2" s="17">
        <v>101266</v>
      </c>
      <c r="D2" s="19" t="s">
        <v>95</v>
      </c>
      <c r="E2" s="19" t="s">
        <v>85</v>
      </c>
      <c r="F2" s="19" t="s">
        <v>81</v>
      </c>
      <c r="G2" s="19">
        <v>413001</v>
      </c>
      <c r="H2" s="19">
        <v>4130</v>
      </c>
      <c r="I2" s="17" t="s">
        <v>89</v>
      </c>
      <c r="J2" s="18" t="s">
        <v>74</v>
      </c>
      <c r="K2" s="19" t="s">
        <v>81</v>
      </c>
      <c r="L2" s="19" t="s">
        <v>81</v>
      </c>
      <c r="M2" s="19" t="s">
        <v>96</v>
      </c>
      <c r="N2" s="19" t="s">
        <v>97</v>
      </c>
      <c r="O2" s="19" t="s">
        <v>98</v>
      </c>
      <c r="P2" s="19" t="s">
        <v>99</v>
      </c>
      <c r="Q2" s="19" t="s">
        <v>75</v>
      </c>
      <c r="R2" s="19" t="s">
        <v>75</v>
      </c>
      <c r="S2" s="19" t="s">
        <v>76</v>
      </c>
      <c r="T2" s="19" t="s">
        <v>77</v>
      </c>
      <c r="U2" s="19" t="s">
        <v>77</v>
      </c>
      <c r="V2" s="19" t="s">
        <v>77</v>
      </c>
      <c r="W2" s="19" t="s">
        <v>100</v>
      </c>
      <c r="X2" s="19" t="s">
        <v>78</v>
      </c>
      <c r="Y2" s="19" t="s">
        <v>101</v>
      </c>
      <c r="Z2" s="26">
        <v>-33582.979999999981</v>
      </c>
      <c r="AA2" s="20">
        <v>7.2759576141834259E-12</v>
      </c>
      <c r="AB2" s="27">
        <v>0</v>
      </c>
      <c r="AC2" s="27">
        <v>0</v>
      </c>
      <c r="AD2" s="27">
        <v>0</v>
      </c>
      <c r="AE2" s="21">
        <f>VLOOKUP(A2,[1]Details!$A:$AI,31,0)</f>
        <v>0</v>
      </c>
      <c r="AF2" s="21">
        <f>VLOOKUP(A2,[1]Details!$A:$AI,32,0)</f>
        <v>0</v>
      </c>
      <c r="AG2" s="21">
        <f t="shared" ref="AG2:AG11" si="0">AE2/305+AF2</f>
        <v>0</v>
      </c>
      <c r="AH2" s="21">
        <f t="shared" ref="AH2:AH13" si="1">AG2-AD2</f>
        <v>0</v>
      </c>
      <c r="AI2" s="21">
        <f>VLOOKUP(A2,[1]Details!$A:$AI,35,0)</f>
        <v>0</v>
      </c>
      <c r="AJ2" s="21">
        <v>0</v>
      </c>
      <c r="AK2" s="21">
        <v>0</v>
      </c>
      <c r="AL2" s="21">
        <v>0</v>
      </c>
      <c r="AM2" s="21">
        <v>0</v>
      </c>
      <c r="AN2" s="21">
        <v>0</v>
      </c>
      <c r="AO2" s="21">
        <f t="shared" ref="AO2:AO11" si="2">AM2/305+AN2</f>
        <v>0</v>
      </c>
      <c r="AP2" s="19" t="s">
        <v>77</v>
      </c>
      <c r="AQ2" s="24"/>
      <c r="AR2" s="24"/>
      <c r="AS2" s="24"/>
      <c r="AT2" s="24"/>
      <c r="AU2" s="24"/>
      <c r="AV2" s="24"/>
      <c r="AW2" s="24"/>
      <c r="AX2" s="24"/>
      <c r="AY2" s="24"/>
      <c r="AZ2" s="24"/>
      <c r="BA2" s="24"/>
      <c r="BB2" s="24"/>
      <c r="BC2" s="28">
        <v>8.3333333333333329E-2</v>
      </c>
      <c r="BD2" s="28">
        <v>8.3333333333333329E-2</v>
      </c>
      <c r="BE2" s="28">
        <v>8.3333333333333329E-2</v>
      </c>
      <c r="BF2" s="28">
        <v>8.3333333333333329E-2</v>
      </c>
      <c r="BG2" s="28">
        <v>8.3333333333333329E-2</v>
      </c>
      <c r="BH2" s="28">
        <v>8.3333333333333329E-2</v>
      </c>
      <c r="BI2" s="28">
        <v>8.3333333333333329E-2</v>
      </c>
      <c r="BJ2" s="28">
        <v>8.3333333333333329E-2</v>
      </c>
      <c r="BK2" s="28">
        <v>8.3333333333333329E-2</v>
      </c>
      <c r="BL2" s="28">
        <v>8.3333333333333329E-2</v>
      </c>
      <c r="BM2" s="28">
        <v>8.3333333333333329E-2</v>
      </c>
      <c r="BN2" s="28">
        <v>8.3333333333333329E-2</v>
      </c>
      <c r="BO2" s="22">
        <f t="shared" ref="BO2:BO11" si="3">SUM(BC2:BN2)</f>
        <v>1</v>
      </c>
      <c r="BP2" s="23">
        <f t="shared" ref="BP2:CA4" si="4">+$AD2*BC2</f>
        <v>0</v>
      </c>
      <c r="BQ2" s="23">
        <f t="shared" si="4"/>
        <v>0</v>
      </c>
      <c r="BR2" s="23">
        <f t="shared" si="4"/>
        <v>0</v>
      </c>
      <c r="BS2" s="23">
        <f t="shared" si="4"/>
        <v>0</v>
      </c>
      <c r="BT2" s="23">
        <f t="shared" si="4"/>
        <v>0</v>
      </c>
      <c r="BU2" s="23">
        <f t="shared" si="4"/>
        <v>0</v>
      </c>
      <c r="BV2" s="23">
        <f t="shared" si="4"/>
        <v>0</v>
      </c>
      <c r="BW2" s="23">
        <f t="shared" si="4"/>
        <v>0</v>
      </c>
      <c r="BX2" s="23">
        <f t="shared" si="4"/>
        <v>0</v>
      </c>
      <c r="BY2" s="23">
        <f t="shared" si="4"/>
        <v>0</v>
      </c>
      <c r="BZ2" s="23">
        <f t="shared" si="4"/>
        <v>0</v>
      </c>
      <c r="CA2" s="23">
        <f t="shared" si="4"/>
        <v>0</v>
      </c>
      <c r="CB2" s="23">
        <f t="shared" ref="CB2:CB11" si="5">SUM(BP2:CA2)</f>
        <v>0</v>
      </c>
      <c r="CC2" s="24">
        <f t="shared" ref="CC2:CC11" si="6">IF($J2="MCA1",AD2*2/3,IF($J2="MCA2 - GU",AD2*2/3,IF($J2="MCA2 - TNPL",AD2*2/3,AD2*0.3)))</f>
        <v>0</v>
      </c>
      <c r="CD2" s="25"/>
      <c r="CE2" s="25"/>
    </row>
    <row r="3" spans="1:83" ht="15" customHeight="1" x14ac:dyDescent="0.2">
      <c r="A3" s="17">
        <v>101267</v>
      </c>
      <c r="B3" s="19" t="s">
        <v>102</v>
      </c>
      <c r="C3" s="17">
        <v>101267</v>
      </c>
      <c r="D3" s="19" t="s">
        <v>102</v>
      </c>
      <c r="E3" s="19" t="s">
        <v>85</v>
      </c>
      <c r="F3" s="19" t="s">
        <v>81</v>
      </c>
      <c r="G3" s="19">
        <v>415002</v>
      </c>
      <c r="H3" s="19">
        <v>4150</v>
      </c>
      <c r="I3" s="17" t="s">
        <v>89</v>
      </c>
      <c r="J3" s="18" t="s">
        <v>74</v>
      </c>
      <c r="K3" s="19" t="s">
        <v>81</v>
      </c>
      <c r="L3" s="19" t="s">
        <v>81</v>
      </c>
      <c r="M3" s="19" t="s">
        <v>96</v>
      </c>
      <c r="N3" s="19" t="s">
        <v>103</v>
      </c>
      <c r="O3" s="19" t="s">
        <v>104</v>
      </c>
      <c r="P3" s="19" t="s">
        <v>105</v>
      </c>
      <c r="Q3" s="19" t="s">
        <v>75</v>
      </c>
      <c r="R3" s="19" t="s">
        <v>75</v>
      </c>
      <c r="S3" s="19" t="s">
        <v>76</v>
      </c>
      <c r="T3" s="19" t="s">
        <v>77</v>
      </c>
      <c r="U3" s="19" t="s">
        <v>77</v>
      </c>
      <c r="V3" s="19" t="s">
        <v>77</v>
      </c>
      <c r="W3" s="19" t="s">
        <v>92</v>
      </c>
      <c r="X3" s="19" t="s">
        <v>78</v>
      </c>
      <c r="Y3" s="19" t="s">
        <v>88</v>
      </c>
      <c r="Z3" s="26">
        <v>842</v>
      </c>
      <c r="AA3" s="20">
        <v>20876.589999999997</v>
      </c>
      <c r="AB3" s="27">
        <v>0</v>
      </c>
      <c r="AC3" s="27">
        <v>0</v>
      </c>
      <c r="AD3" s="27">
        <v>0</v>
      </c>
      <c r="AE3" s="21">
        <v>0</v>
      </c>
      <c r="AF3" s="21">
        <v>0</v>
      </c>
      <c r="AG3" s="21">
        <f t="shared" si="0"/>
        <v>0</v>
      </c>
      <c r="AH3" s="21">
        <f t="shared" si="1"/>
        <v>0</v>
      </c>
      <c r="AI3" s="21">
        <v>0</v>
      </c>
      <c r="AJ3" s="21">
        <v>0</v>
      </c>
      <c r="AK3" s="21">
        <v>0</v>
      </c>
      <c r="AL3" s="21">
        <v>0</v>
      </c>
      <c r="AM3" s="21">
        <v>0</v>
      </c>
      <c r="AN3" s="21">
        <v>0</v>
      </c>
      <c r="AO3" s="21">
        <f t="shared" si="2"/>
        <v>0</v>
      </c>
      <c r="AP3" s="19" t="s">
        <v>77</v>
      </c>
      <c r="AQ3" s="24"/>
      <c r="AR3" s="24"/>
      <c r="AS3" s="24"/>
      <c r="AT3" s="24"/>
      <c r="AU3" s="24"/>
      <c r="AV3" s="24"/>
      <c r="AW3" s="24"/>
      <c r="AX3" s="24"/>
      <c r="AY3" s="24"/>
      <c r="AZ3" s="24"/>
      <c r="BA3" s="24"/>
      <c r="BB3" s="24"/>
      <c r="BC3" s="28">
        <v>8.3333333333333329E-2</v>
      </c>
      <c r="BD3" s="28">
        <v>8.3333333333333329E-2</v>
      </c>
      <c r="BE3" s="28">
        <v>8.3333333333333329E-2</v>
      </c>
      <c r="BF3" s="28">
        <v>8.3333333333333329E-2</v>
      </c>
      <c r="BG3" s="28">
        <v>8.3333333333333329E-2</v>
      </c>
      <c r="BH3" s="28">
        <v>8.3333333333333329E-2</v>
      </c>
      <c r="BI3" s="28">
        <v>8.3333333333333329E-2</v>
      </c>
      <c r="BJ3" s="28">
        <v>8.3333333333333329E-2</v>
      </c>
      <c r="BK3" s="28">
        <v>8.3333333333333329E-2</v>
      </c>
      <c r="BL3" s="28">
        <v>8.3333333333333329E-2</v>
      </c>
      <c r="BM3" s="28">
        <v>8.3333333333333329E-2</v>
      </c>
      <c r="BN3" s="28">
        <v>8.3333333333333329E-2</v>
      </c>
      <c r="BO3" s="22">
        <f t="shared" si="3"/>
        <v>1</v>
      </c>
      <c r="BP3" s="23">
        <f t="shared" si="4"/>
        <v>0</v>
      </c>
      <c r="BQ3" s="23">
        <f t="shared" si="4"/>
        <v>0</v>
      </c>
      <c r="BR3" s="23">
        <f t="shared" si="4"/>
        <v>0</v>
      </c>
      <c r="BS3" s="23">
        <f t="shared" si="4"/>
        <v>0</v>
      </c>
      <c r="BT3" s="23">
        <f t="shared" si="4"/>
        <v>0</v>
      </c>
      <c r="BU3" s="23">
        <f t="shared" si="4"/>
        <v>0</v>
      </c>
      <c r="BV3" s="23">
        <f t="shared" si="4"/>
        <v>0</v>
      </c>
      <c r="BW3" s="23">
        <f t="shared" si="4"/>
        <v>0</v>
      </c>
      <c r="BX3" s="23">
        <f t="shared" si="4"/>
        <v>0</v>
      </c>
      <c r="BY3" s="23">
        <f t="shared" si="4"/>
        <v>0</v>
      </c>
      <c r="BZ3" s="23">
        <f t="shared" si="4"/>
        <v>0</v>
      </c>
      <c r="CA3" s="23">
        <f t="shared" si="4"/>
        <v>0</v>
      </c>
      <c r="CB3" s="23">
        <f t="shared" si="5"/>
        <v>0</v>
      </c>
      <c r="CC3" s="24">
        <f t="shared" si="6"/>
        <v>0</v>
      </c>
      <c r="CD3" s="25"/>
      <c r="CE3" s="25"/>
    </row>
    <row r="4" spans="1:83" ht="15" customHeight="1" x14ac:dyDescent="0.2">
      <c r="A4" s="17">
        <v>101305</v>
      </c>
      <c r="B4" s="19" t="s">
        <v>110</v>
      </c>
      <c r="C4" s="17">
        <v>101305</v>
      </c>
      <c r="D4" s="19" t="s">
        <v>110</v>
      </c>
      <c r="E4" s="19" t="s">
        <v>85</v>
      </c>
      <c r="F4" s="19" t="s">
        <v>81</v>
      </c>
      <c r="G4" s="19">
        <v>413001</v>
      </c>
      <c r="H4" s="19">
        <v>4130</v>
      </c>
      <c r="I4" s="19" t="s">
        <v>111</v>
      </c>
      <c r="J4" s="18" t="s">
        <v>74</v>
      </c>
      <c r="K4" s="19" t="s">
        <v>81</v>
      </c>
      <c r="L4" s="19" t="s">
        <v>81</v>
      </c>
      <c r="M4" s="19" t="s">
        <v>96</v>
      </c>
      <c r="N4" s="19" t="s">
        <v>97</v>
      </c>
      <c r="O4" s="19" t="s">
        <v>98</v>
      </c>
      <c r="P4" s="19" t="s">
        <v>112</v>
      </c>
      <c r="Q4" s="19" t="s">
        <v>75</v>
      </c>
      <c r="R4" s="19" t="s">
        <v>75</v>
      </c>
      <c r="S4" s="19" t="s">
        <v>76</v>
      </c>
      <c r="T4" s="19" t="s">
        <v>77</v>
      </c>
      <c r="U4" s="19" t="s">
        <v>77</v>
      </c>
      <c r="V4" s="19" t="s">
        <v>80</v>
      </c>
      <c r="W4" s="19" t="s">
        <v>92</v>
      </c>
      <c r="X4" s="19" t="s">
        <v>78</v>
      </c>
      <c r="Y4" s="19" t="s">
        <v>113</v>
      </c>
      <c r="Z4" s="26">
        <v>1647082.21</v>
      </c>
      <c r="AA4" s="20">
        <v>1265285.8500000001</v>
      </c>
      <c r="AB4" s="27">
        <v>151242660</v>
      </c>
      <c r="AC4" s="27">
        <v>779400</v>
      </c>
      <c r="AD4" s="27">
        <v>1275277.5737704919</v>
      </c>
      <c r="AE4" s="21">
        <f>VLOOKUP(A4,[1]Details!$A:$AI,31,0)</f>
        <v>151242660</v>
      </c>
      <c r="AF4" s="21">
        <f>VLOOKUP(A4,[1]Details!$A:$AI,32,0)</f>
        <v>779400</v>
      </c>
      <c r="AG4" s="21">
        <f t="shared" si="0"/>
        <v>1275277.5737704919</v>
      </c>
      <c r="AH4" s="21">
        <f t="shared" si="1"/>
        <v>0</v>
      </c>
      <c r="AI4" s="21">
        <f>VLOOKUP(A4,[1]Details!$A:$AI,35,0)</f>
        <v>0</v>
      </c>
      <c r="AJ4" s="21">
        <v>151242660</v>
      </c>
      <c r="AK4" s="21">
        <v>779400</v>
      </c>
      <c r="AL4" s="21">
        <v>1275277.5737704919</v>
      </c>
      <c r="AM4" s="21">
        <v>156790403.82966515</v>
      </c>
      <c r="AN4" s="21">
        <v>720431.70818342338</v>
      </c>
      <c r="AO4" s="21">
        <f t="shared" si="2"/>
        <v>1234498.6059856042</v>
      </c>
      <c r="AP4" s="19" t="s">
        <v>114</v>
      </c>
      <c r="AQ4" s="24"/>
      <c r="AR4" s="24"/>
      <c r="AS4" s="24"/>
      <c r="AT4" s="24"/>
      <c r="AU4" s="24"/>
      <c r="AV4" s="24"/>
      <c r="AW4" s="24"/>
      <c r="AX4" s="24"/>
      <c r="AY4" s="24"/>
      <c r="AZ4" s="24"/>
      <c r="BA4" s="24"/>
      <c r="BB4" s="24"/>
      <c r="BC4" s="28">
        <v>8.3333333333333329E-2</v>
      </c>
      <c r="BD4" s="28">
        <v>8.3333333333333329E-2</v>
      </c>
      <c r="BE4" s="28">
        <v>8.3333333333333329E-2</v>
      </c>
      <c r="BF4" s="28">
        <v>8.3333333333333329E-2</v>
      </c>
      <c r="BG4" s="28">
        <v>8.3333333333333329E-2</v>
      </c>
      <c r="BH4" s="28">
        <v>8.3333333333333329E-2</v>
      </c>
      <c r="BI4" s="28">
        <v>8.3333333333333329E-2</v>
      </c>
      <c r="BJ4" s="28">
        <v>8.3333333333333329E-2</v>
      </c>
      <c r="BK4" s="28">
        <v>8.3333333333333329E-2</v>
      </c>
      <c r="BL4" s="28">
        <v>8.3333333333333329E-2</v>
      </c>
      <c r="BM4" s="28">
        <v>8.3333333333333329E-2</v>
      </c>
      <c r="BN4" s="28">
        <v>8.3333333333333329E-2</v>
      </c>
      <c r="BO4" s="22">
        <f t="shared" si="3"/>
        <v>1</v>
      </c>
      <c r="BP4" s="23">
        <f t="shared" si="4"/>
        <v>106273.13114754099</v>
      </c>
      <c r="BQ4" s="23">
        <f t="shared" si="4"/>
        <v>106273.13114754099</v>
      </c>
      <c r="BR4" s="23">
        <f t="shared" si="4"/>
        <v>106273.13114754099</v>
      </c>
      <c r="BS4" s="23">
        <f t="shared" si="4"/>
        <v>106273.13114754099</v>
      </c>
      <c r="BT4" s="23">
        <f t="shared" si="4"/>
        <v>106273.13114754099</v>
      </c>
      <c r="BU4" s="23">
        <f t="shared" si="4"/>
        <v>106273.13114754099</v>
      </c>
      <c r="BV4" s="23">
        <f t="shared" si="4"/>
        <v>106273.13114754099</v>
      </c>
      <c r="BW4" s="23">
        <f t="shared" si="4"/>
        <v>106273.13114754099</v>
      </c>
      <c r="BX4" s="23">
        <f t="shared" si="4"/>
        <v>106273.13114754099</v>
      </c>
      <c r="BY4" s="23">
        <f t="shared" si="4"/>
        <v>106273.13114754099</v>
      </c>
      <c r="BZ4" s="23">
        <f t="shared" si="4"/>
        <v>106273.13114754099</v>
      </c>
      <c r="CA4" s="23">
        <f t="shared" si="4"/>
        <v>106273.13114754099</v>
      </c>
      <c r="CB4" s="23">
        <f t="shared" si="5"/>
        <v>1275277.5737704919</v>
      </c>
      <c r="CC4" s="24">
        <f t="shared" si="6"/>
        <v>382583.27213114756</v>
      </c>
      <c r="CD4" s="25"/>
      <c r="CE4" s="25"/>
    </row>
    <row r="5" spans="1:83" ht="15" customHeight="1" x14ac:dyDescent="0.2">
      <c r="A5" s="17">
        <v>101323</v>
      </c>
      <c r="B5" s="19" t="s">
        <v>118</v>
      </c>
      <c r="C5" s="17">
        <v>101323</v>
      </c>
      <c r="D5" s="19" t="s">
        <v>118</v>
      </c>
      <c r="E5" s="19" t="s">
        <v>85</v>
      </c>
      <c r="F5" s="19" t="s">
        <v>81</v>
      </c>
      <c r="G5" s="19">
        <v>415002</v>
      </c>
      <c r="H5" s="19">
        <v>4150</v>
      </c>
      <c r="I5" s="19" t="s">
        <v>106</v>
      </c>
      <c r="J5" s="18" t="s">
        <v>74</v>
      </c>
      <c r="K5" s="19" t="s">
        <v>81</v>
      </c>
      <c r="L5" s="19" t="s">
        <v>81</v>
      </c>
      <c r="M5" s="19" t="s">
        <v>96</v>
      </c>
      <c r="N5" s="19" t="s">
        <v>119</v>
      </c>
      <c r="O5" s="19" t="s">
        <v>120</v>
      </c>
      <c r="P5" s="19" t="s">
        <v>121</v>
      </c>
      <c r="Q5" s="19" t="s">
        <v>75</v>
      </c>
      <c r="R5" s="19" t="s">
        <v>75</v>
      </c>
      <c r="S5" s="19" t="s">
        <v>76</v>
      </c>
      <c r="T5" s="19" t="s">
        <v>77</v>
      </c>
      <c r="U5" s="19" t="s">
        <v>77</v>
      </c>
      <c r="V5" s="19" t="s">
        <v>80</v>
      </c>
      <c r="W5" s="19" t="s">
        <v>109</v>
      </c>
      <c r="X5" s="19" t="s">
        <v>78</v>
      </c>
      <c r="Y5" s="19" t="s">
        <v>79</v>
      </c>
      <c r="Z5" s="26">
        <v>118393.15000000002</v>
      </c>
      <c r="AA5" s="20">
        <v>117663.74</v>
      </c>
      <c r="AB5" s="27">
        <v>17269540</v>
      </c>
      <c r="AC5" s="27">
        <v>60048</v>
      </c>
      <c r="AD5" s="27">
        <v>116669.44262295082</v>
      </c>
      <c r="AE5" s="21">
        <f>VLOOKUP(A5,[2]Details!$A:$AI,31,0)</f>
        <v>17269540</v>
      </c>
      <c r="AF5" s="21">
        <f>VLOOKUP(A5,[2]Details!$A:$AI,32,0)</f>
        <v>60048</v>
      </c>
      <c r="AG5" s="21">
        <f t="shared" si="0"/>
        <v>116669.44262295082</v>
      </c>
      <c r="AH5" s="21">
        <f t="shared" si="1"/>
        <v>0</v>
      </c>
      <c r="AI5" s="21">
        <f>VLOOKUP(A5,[2]Details!$A:$AI,35,0)</f>
        <v>0</v>
      </c>
      <c r="AJ5" s="21">
        <v>17269540</v>
      </c>
      <c r="AK5" s="21">
        <v>60048</v>
      </c>
      <c r="AL5" s="21">
        <v>116669.44262295082</v>
      </c>
      <c r="AM5" s="21">
        <v>17617569.410901502</v>
      </c>
      <c r="AN5" s="21">
        <v>64864.258668555674</v>
      </c>
      <c r="AO5" s="21">
        <f t="shared" si="2"/>
        <v>122626.78132724913</v>
      </c>
      <c r="AP5" s="19" t="s">
        <v>122</v>
      </c>
      <c r="AQ5" s="24"/>
      <c r="AR5" s="24"/>
      <c r="AS5" s="24"/>
      <c r="AT5" s="24"/>
      <c r="AU5" s="24"/>
      <c r="AV5" s="24"/>
      <c r="AW5" s="24"/>
      <c r="AX5" s="24"/>
      <c r="AY5" s="24"/>
      <c r="AZ5" s="24"/>
      <c r="BA5" s="24"/>
      <c r="BB5" s="24"/>
      <c r="BC5" s="28">
        <v>8.3333333333333329E-2</v>
      </c>
      <c r="BD5" s="28">
        <v>8.3333333333333329E-2</v>
      </c>
      <c r="BE5" s="28">
        <v>8.3333333333333329E-2</v>
      </c>
      <c r="BF5" s="28">
        <v>8.3333333333333329E-2</v>
      </c>
      <c r="BG5" s="28">
        <v>8.3333333333333329E-2</v>
      </c>
      <c r="BH5" s="28">
        <v>8.3333333333333329E-2</v>
      </c>
      <c r="BI5" s="28">
        <v>8.3333333333333329E-2</v>
      </c>
      <c r="BJ5" s="28">
        <v>8.3333333333333329E-2</v>
      </c>
      <c r="BK5" s="28">
        <v>8.3333333333333329E-2</v>
      </c>
      <c r="BL5" s="28">
        <v>8.3333333333333329E-2</v>
      </c>
      <c r="BM5" s="28">
        <v>8.3333333333333329E-2</v>
      </c>
      <c r="BN5" s="28">
        <v>8.3333333333333329E-2</v>
      </c>
      <c r="BO5" s="22">
        <f t="shared" si="3"/>
        <v>1</v>
      </c>
      <c r="BP5" s="23">
        <f t="shared" ref="BP5:BU13" si="7">+$AD5*BC5</f>
        <v>9722.4535519125675</v>
      </c>
      <c r="BQ5" s="23">
        <f t="shared" si="7"/>
        <v>9722.4535519125675</v>
      </c>
      <c r="BR5" s="23">
        <f t="shared" si="7"/>
        <v>9722.4535519125675</v>
      </c>
      <c r="BS5" s="23">
        <f t="shared" ref="BS5:CA12" si="8">+$AD5*BF5</f>
        <v>9722.4535519125675</v>
      </c>
      <c r="BT5" s="23">
        <f t="shared" si="8"/>
        <v>9722.4535519125675</v>
      </c>
      <c r="BU5" s="23">
        <f t="shared" si="8"/>
        <v>9722.4535519125675</v>
      </c>
      <c r="BV5" s="23">
        <f t="shared" si="8"/>
        <v>9722.4535519125675</v>
      </c>
      <c r="BW5" s="23">
        <f t="shared" si="8"/>
        <v>9722.4535519125675</v>
      </c>
      <c r="BX5" s="23">
        <f t="shared" si="8"/>
        <v>9722.4535519125675</v>
      </c>
      <c r="BY5" s="23">
        <f t="shared" si="8"/>
        <v>9722.4535519125675</v>
      </c>
      <c r="BZ5" s="23">
        <f t="shared" si="8"/>
        <v>9722.4535519125675</v>
      </c>
      <c r="CA5" s="23">
        <f t="shared" si="8"/>
        <v>9722.4535519125675</v>
      </c>
      <c r="CB5" s="23">
        <f t="shared" si="5"/>
        <v>116669.44262295078</v>
      </c>
      <c r="CC5" s="24">
        <f t="shared" si="6"/>
        <v>35000.832786885243</v>
      </c>
      <c r="CD5" s="25"/>
      <c r="CE5" s="25"/>
    </row>
    <row r="6" spans="1:83" ht="15" customHeight="1" x14ac:dyDescent="0.2">
      <c r="A6" s="17">
        <v>101326</v>
      </c>
      <c r="B6" s="19" t="s">
        <v>123</v>
      </c>
      <c r="C6" s="17">
        <v>101326</v>
      </c>
      <c r="D6" s="19" t="s">
        <v>123</v>
      </c>
      <c r="E6" s="19" t="s">
        <v>85</v>
      </c>
      <c r="F6" s="19" t="s">
        <v>81</v>
      </c>
      <c r="G6" s="19">
        <v>415003</v>
      </c>
      <c r="H6" s="19">
        <v>4150</v>
      </c>
      <c r="I6" s="19" t="s">
        <v>115</v>
      </c>
      <c r="J6" s="18" t="s">
        <v>74</v>
      </c>
      <c r="K6" s="19" t="s">
        <v>81</v>
      </c>
      <c r="L6" s="19" t="s">
        <v>81</v>
      </c>
      <c r="M6" s="19" t="s">
        <v>96</v>
      </c>
      <c r="N6" s="19" t="s">
        <v>119</v>
      </c>
      <c r="O6" s="19" t="s">
        <v>120</v>
      </c>
      <c r="P6" s="19" t="s">
        <v>121</v>
      </c>
      <c r="Q6" s="19" t="s">
        <v>75</v>
      </c>
      <c r="R6" s="19" t="s">
        <v>75</v>
      </c>
      <c r="S6" s="19" t="s">
        <v>76</v>
      </c>
      <c r="T6" s="19" t="s">
        <v>77</v>
      </c>
      <c r="U6" s="19" t="s">
        <v>77</v>
      </c>
      <c r="V6" s="19" t="s">
        <v>80</v>
      </c>
      <c r="W6" s="19" t="s">
        <v>109</v>
      </c>
      <c r="X6" s="19" t="s">
        <v>78</v>
      </c>
      <c r="Y6" s="19" t="s">
        <v>79</v>
      </c>
      <c r="Z6" s="26">
        <v>2070942.71</v>
      </c>
      <c r="AA6" s="20">
        <v>1351878.3</v>
      </c>
      <c r="AB6" s="27">
        <v>84997158.10180001</v>
      </c>
      <c r="AC6" s="27">
        <v>812496.42454399995</v>
      </c>
      <c r="AD6" s="27">
        <v>1091175.6314351475</v>
      </c>
      <c r="AE6" s="21">
        <f>VLOOKUP(A6,[2]Details!$A:$AI,31,0)</f>
        <v>84997158.10180001</v>
      </c>
      <c r="AF6" s="21">
        <f>VLOOKUP(A6,[2]Details!$A:$AI,32,0)</f>
        <v>812496.42454399995</v>
      </c>
      <c r="AG6" s="21">
        <f t="shared" si="0"/>
        <v>1091175.6314351475</v>
      </c>
      <c r="AH6" s="21">
        <f t="shared" si="1"/>
        <v>0</v>
      </c>
      <c r="AI6" s="21">
        <f>VLOOKUP(A6,[2]Details!$A:$AI,35,0)</f>
        <v>0</v>
      </c>
      <c r="AJ6" s="21">
        <v>84997158.10180001</v>
      </c>
      <c r="AK6" s="21">
        <v>812496.42454399995</v>
      </c>
      <c r="AL6" s="21">
        <v>1091175.6314351475</v>
      </c>
      <c r="AM6" s="21">
        <v>0</v>
      </c>
      <c r="AN6" s="21">
        <v>0</v>
      </c>
      <c r="AO6" s="21">
        <f t="shared" si="2"/>
        <v>0</v>
      </c>
      <c r="AP6" s="19" t="s">
        <v>124</v>
      </c>
      <c r="AQ6" s="24"/>
      <c r="AR6" s="24"/>
      <c r="AS6" s="24"/>
      <c r="AT6" s="24"/>
      <c r="AU6" s="24"/>
      <c r="AV6" s="24"/>
      <c r="AW6" s="24"/>
      <c r="AX6" s="24"/>
      <c r="AY6" s="24"/>
      <c r="AZ6" s="24"/>
      <c r="BA6" s="24"/>
      <c r="BB6" s="24"/>
      <c r="BC6" s="28">
        <v>8.3333333333333329E-2</v>
      </c>
      <c r="BD6" s="28">
        <v>8.3333333333333329E-2</v>
      </c>
      <c r="BE6" s="28">
        <v>8.3333333333333329E-2</v>
      </c>
      <c r="BF6" s="28">
        <v>8.3333333333333329E-2</v>
      </c>
      <c r="BG6" s="28">
        <v>8.3333333333333329E-2</v>
      </c>
      <c r="BH6" s="28">
        <v>8.3333333333333329E-2</v>
      </c>
      <c r="BI6" s="28">
        <v>8.3333333333333329E-2</v>
      </c>
      <c r="BJ6" s="28">
        <v>8.3333333333333329E-2</v>
      </c>
      <c r="BK6" s="28">
        <v>8.3333333333333329E-2</v>
      </c>
      <c r="BL6" s="28">
        <v>8.3333333333333329E-2</v>
      </c>
      <c r="BM6" s="28">
        <v>8.3333333333333329E-2</v>
      </c>
      <c r="BN6" s="28">
        <v>8.3333333333333329E-2</v>
      </c>
      <c r="BO6" s="22">
        <f t="shared" si="3"/>
        <v>1</v>
      </c>
      <c r="BP6" s="23">
        <f t="shared" si="7"/>
        <v>90931.302619595619</v>
      </c>
      <c r="BQ6" s="23">
        <f t="shared" si="7"/>
        <v>90931.302619595619</v>
      </c>
      <c r="BR6" s="23">
        <f t="shared" si="7"/>
        <v>90931.302619595619</v>
      </c>
      <c r="BS6" s="23">
        <f t="shared" si="8"/>
        <v>90931.302619595619</v>
      </c>
      <c r="BT6" s="23">
        <f t="shared" si="8"/>
        <v>90931.302619595619</v>
      </c>
      <c r="BU6" s="23">
        <f t="shared" si="8"/>
        <v>90931.302619595619</v>
      </c>
      <c r="BV6" s="23">
        <f t="shared" si="8"/>
        <v>90931.302619595619</v>
      </c>
      <c r="BW6" s="23">
        <f t="shared" si="8"/>
        <v>90931.302619595619</v>
      </c>
      <c r="BX6" s="23">
        <f t="shared" si="8"/>
        <v>90931.302619595619</v>
      </c>
      <c r="BY6" s="23">
        <f t="shared" si="8"/>
        <v>90931.302619595619</v>
      </c>
      <c r="BZ6" s="23">
        <f t="shared" si="8"/>
        <v>90931.302619595619</v>
      </c>
      <c r="CA6" s="23">
        <f t="shared" si="8"/>
        <v>90931.302619595619</v>
      </c>
      <c r="CB6" s="23">
        <f t="shared" si="5"/>
        <v>1091175.6314351477</v>
      </c>
      <c r="CC6" s="24">
        <f t="shared" si="6"/>
        <v>327352.68943054421</v>
      </c>
      <c r="CD6" s="25"/>
      <c r="CE6" s="25"/>
    </row>
    <row r="7" spans="1:83" ht="15" customHeight="1" x14ac:dyDescent="0.2">
      <c r="A7" s="17">
        <v>101338</v>
      </c>
      <c r="B7" s="19" t="s">
        <v>126</v>
      </c>
      <c r="C7" s="17">
        <v>101338</v>
      </c>
      <c r="D7" s="19" t="s">
        <v>126</v>
      </c>
      <c r="E7" s="19" t="s">
        <v>85</v>
      </c>
      <c r="F7" s="19" t="s">
        <v>81</v>
      </c>
      <c r="G7" s="19">
        <v>415002</v>
      </c>
      <c r="H7" s="19">
        <v>4150</v>
      </c>
      <c r="I7" s="19" t="s">
        <v>106</v>
      </c>
      <c r="J7" s="18" t="s">
        <v>74</v>
      </c>
      <c r="K7" s="19" t="s">
        <v>81</v>
      </c>
      <c r="L7" s="19" t="s">
        <v>81</v>
      </c>
      <c r="M7" s="19" t="s">
        <v>96</v>
      </c>
      <c r="N7" s="19" t="s">
        <v>119</v>
      </c>
      <c r="O7" s="19" t="s">
        <v>120</v>
      </c>
      <c r="P7" s="19" t="s">
        <v>127</v>
      </c>
      <c r="Q7" s="19" t="s">
        <v>75</v>
      </c>
      <c r="R7" s="19" t="s">
        <v>75</v>
      </c>
      <c r="S7" s="19" t="s">
        <v>76</v>
      </c>
      <c r="T7" s="19" t="s">
        <v>77</v>
      </c>
      <c r="U7" s="19" t="s">
        <v>77</v>
      </c>
      <c r="V7" s="19" t="s">
        <v>80</v>
      </c>
      <c r="W7" s="19" t="s">
        <v>128</v>
      </c>
      <c r="X7" s="19" t="s">
        <v>78</v>
      </c>
      <c r="Y7" s="19" t="s">
        <v>79</v>
      </c>
      <c r="Z7" s="26">
        <v>42188.489999999991</v>
      </c>
      <c r="AA7" s="20">
        <v>126284.66999999997</v>
      </c>
      <c r="AB7" s="27">
        <v>17632303.448275864</v>
      </c>
      <c r="AC7" s="27">
        <v>10124</v>
      </c>
      <c r="AD7" s="27">
        <v>67934.83097795365</v>
      </c>
      <c r="AE7" s="21">
        <f>VLOOKUP(A7,[2]Details!$A:$AI,31,0)</f>
        <v>17632303.448275864</v>
      </c>
      <c r="AF7" s="21">
        <f>VLOOKUP(A7,[2]Details!$A:$AI,32,0)</f>
        <v>10124</v>
      </c>
      <c r="AG7" s="21">
        <f t="shared" si="0"/>
        <v>67934.83097795365</v>
      </c>
      <c r="AH7" s="21">
        <f t="shared" si="1"/>
        <v>0</v>
      </c>
      <c r="AI7" s="21">
        <f>VLOOKUP(A7,[2]Details!$A:$AI,35,0)</f>
        <v>0</v>
      </c>
      <c r="AJ7" s="21">
        <v>17632303.448275864</v>
      </c>
      <c r="AK7" s="21">
        <v>10124</v>
      </c>
      <c r="AL7" s="21">
        <v>67934.83097795365</v>
      </c>
      <c r="AM7" s="21">
        <v>17922527.805860069</v>
      </c>
      <c r="AN7" s="21">
        <v>15513.014451863135</v>
      </c>
      <c r="AO7" s="21">
        <f t="shared" si="2"/>
        <v>74275.400700584665</v>
      </c>
      <c r="AP7" s="19" t="s">
        <v>129</v>
      </c>
      <c r="AQ7" s="24"/>
      <c r="AR7" s="24"/>
      <c r="AS7" s="24"/>
      <c r="AT7" s="24"/>
      <c r="AU7" s="24"/>
      <c r="AV7" s="24"/>
      <c r="AW7" s="24"/>
      <c r="AX7" s="24"/>
      <c r="AY7" s="24"/>
      <c r="AZ7" s="24"/>
      <c r="BA7" s="24"/>
      <c r="BB7" s="24"/>
      <c r="BC7" s="28">
        <v>8.3333333333333329E-2</v>
      </c>
      <c r="BD7" s="28">
        <v>8.3333333333333329E-2</v>
      </c>
      <c r="BE7" s="28">
        <v>8.3333333333333329E-2</v>
      </c>
      <c r="BF7" s="28">
        <v>8.3333333333333329E-2</v>
      </c>
      <c r="BG7" s="28">
        <v>8.3333333333333329E-2</v>
      </c>
      <c r="BH7" s="28">
        <v>8.3333333333333329E-2</v>
      </c>
      <c r="BI7" s="28">
        <v>8.3333333333333329E-2</v>
      </c>
      <c r="BJ7" s="28">
        <v>8.3333333333333329E-2</v>
      </c>
      <c r="BK7" s="28">
        <v>8.3333333333333329E-2</v>
      </c>
      <c r="BL7" s="28">
        <v>8.3333333333333329E-2</v>
      </c>
      <c r="BM7" s="28">
        <v>8.3333333333333329E-2</v>
      </c>
      <c r="BN7" s="28">
        <v>8.3333333333333329E-2</v>
      </c>
      <c r="BO7" s="22">
        <f t="shared" si="3"/>
        <v>1</v>
      </c>
      <c r="BP7" s="23">
        <f t="shared" si="7"/>
        <v>5661.2359148294709</v>
      </c>
      <c r="BQ7" s="23">
        <f t="shared" si="7"/>
        <v>5661.2359148294709</v>
      </c>
      <c r="BR7" s="23">
        <f t="shared" si="7"/>
        <v>5661.2359148294709</v>
      </c>
      <c r="BS7" s="23">
        <f t="shared" si="8"/>
        <v>5661.2359148294709</v>
      </c>
      <c r="BT7" s="23">
        <f t="shared" si="8"/>
        <v>5661.2359148294709</v>
      </c>
      <c r="BU7" s="23">
        <f t="shared" si="8"/>
        <v>5661.2359148294709</v>
      </c>
      <c r="BV7" s="23">
        <f t="shared" si="8"/>
        <v>5661.2359148294709</v>
      </c>
      <c r="BW7" s="23">
        <f t="shared" si="8"/>
        <v>5661.2359148294709</v>
      </c>
      <c r="BX7" s="23">
        <f t="shared" si="8"/>
        <v>5661.2359148294709</v>
      </c>
      <c r="BY7" s="23">
        <f t="shared" si="8"/>
        <v>5661.2359148294709</v>
      </c>
      <c r="BZ7" s="23">
        <f t="shared" si="8"/>
        <v>5661.2359148294709</v>
      </c>
      <c r="CA7" s="23">
        <f t="shared" si="8"/>
        <v>5661.2359148294709</v>
      </c>
      <c r="CB7" s="23">
        <f t="shared" si="5"/>
        <v>67934.83097795365</v>
      </c>
      <c r="CC7" s="24">
        <f t="shared" si="6"/>
        <v>20380.449293386093</v>
      </c>
      <c r="CD7" s="25"/>
      <c r="CE7" s="25"/>
    </row>
    <row r="8" spans="1:83" ht="15" customHeight="1" x14ac:dyDescent="0.2">
      <c r="A8" s="17">
        <v>101339</v>
      </c>
      <c r="B8" s="19" t="s">
        <v>130</v>
      </c>
      <c r="C8" s="17">
        <v>101339</v>
      </c>
      <c r="D8" s="19" t="s">
        <v>131</v>
      </c>
      <c r="E8" s="19" t="s">
        <v>85</v>
      </c>
      <c r="F8" s="19" t="s">
        <v>81</v>
      </c>
      <c r="G8" s="19">
        <v>415003</v>
      </c>
      <c r="H8" s="19">
        <v>4150</v>
      </c>
      <c r="I8" s="19" t="s">
        <v>115</v>
      </c>
      <c r="J8" s="18" t="s">
        <v>74</v>
      </c>
      <c r="K8" s="19" t="s">
        <v>81</v>
      </c>
      <c r="L8" s="19" t="s">
        <v>81</v>
      </c>
      <c r="M8" s="19" t="s">
        <v>96</v>
      </c>
      <c r="N8" s="19" t="s">
        <v>119</v>
      </c>
      <c r="O8" s="19" t="s">
        <v>120</v>
      </c>
      <c r="P8" s="19" t="s">
        <v>132</v>
      </c>
      <c r="Q8" s="19" t="s">
        <v>75</v>
      </c>
      <c r="R8" s="19" t="s">
        <v>75</v>
      </c>
      <c r="S8" s="19" t="s">
        <v>76</v>
      </c>
      <c r="T8" s="19" t="s">
        <v>77</v>
      </c>
      <c r="U8" s="19" t="s">
        <v>77</v>
      </c>
      <c r="V8" s="19" t="s">
        <v>80</v>
      </c>
      <c r="W8" s="19" t="s">
        <v>128</v>
      </c>
      <c r="X8" s="19" t="s">
        <v>78</v>
      </c>
      <c r="Y8" s="19" t="s">
        <v>79</v>
      </c>
      <c r="Z8" s="26">
        <v>385889.6</v>
      </c>
      <c r="AA8" s="20">
        <v>84342.07</v>
      </c>
      <c r="AB8" s="27">
        <v>41567418</v>
      </c>
      <c r="AC8" s="27">
        <v>25380</v>
      </c>
      <c r="AD8" s="27">
        <v>161666.61639344261</v>
      </c>
      <c r="AE8" s="21">
        <f>VLOOKUP(A8,[2]Details!$A:$AI,31,0)</f>
        <v>41567418.000000007</v>
      </c>
      <c r="AF8" s="21">
        <f>VLOOKUP(A8,[2]Details!$A:$AI,32,0)</f>
        <v>25380.000000000004</v>
      </c>
      <c r="AG8" s="21">
        <f t="shared" si="0"/>
        <v>161666.61639344264</v>
      </c>
      <c r="AH8" s="21">
        <f t="shared" si="1"/>
        <v>0</v>
      </c>
      <c r="AI8" s="21">
        <f>VLOOKUP(A8,[2]Details!$A:$AI,35,0)</f>
        <v>0</v>
      </c>
      <c r="AJ8" s="21">
        <v>41567418.000000007</v>
      </c>
      <c r="AK8" s="21">
        <v>25380.000000000004</v>
      </c>
      <c r="AL8" s="21">
        <v>161666.61639344261</v>
      </c>
      <c r="AM8" s="21">
        <v>41567418.000000007</v>
      </c>
      <c r="AN8" s="21">
        <v>25380.000000000004</v>
      </c>
      <c r="AO8" s="21">
        <f t="shared" si="2"/>
        <v>161666.61639344264</v>
      </c>
      <c r="AP8" s="19" t="s">
        <v>133</v>
      </c>
      <c r="AQ8" s="24"/>
      <c r="AR8" s="24"/>
      <c r="AS8" s="24"/>
      <c r="AT8" s="24"/>
      <c r="AU8" s="24"/>
      <c r="AV8" s="24"/>
      <c r="AW8" s="24"/>
      <c r="AX8" s="24"/>
      <c r="AY8" s="24"/>
      <c r="AZ8" s="24"/>
      <c r="BA8" s="24"/>
      <c r="BB8" s="24"/>
      <c r="BC8" s="28">
        <v>8.3333333333333329E-2</v>
      </c>
      <c r="BD8" s="28">
        <v>8.3333333333333329E-2</v>
      </c>
      <c r="BE8" s="28">
        <v>8.3333333333333329E-2</v>
      </c>
      <c r="BF8" s="28">
        <v>8.3333333333333329E-2</v>
      </c>
      <c r="BG8" s="28">
        <v>8.3333333333333329E-2</v>
      </c>
      <c r="BH8" s="28">
        <v>8.3333333333333329E-2</v>
      </c>
      <c r="BI8" s="28">
        <v>8.3333333333333329E-2</v>
      </c>
      <c r="BJ8" s="28">
        <v>8.3333333333333329E-2</v>
      </c>
      <c r="BK8" s="28">
        <v>8.3333333333333329E-2</v>
      </c>
      <c r="BL8" s="28">
        <v>8.3333333333333329E-2</v>
      </c>
      <c r="BM8" s="28">
        <v>8.3333333333333329E-2</v>
      </c>
      <c r="BN8" s="28">
        <v>8.3333333333333329E-2</v>
      </c>
      <c r="BO8" s="22">
        <f t="shared" si="3"/>
        <v>1</v>
      </c>
      <c r="BP8" s="23">
        <f t="shared" si="7"/>
        <v>13472.218032786885</v>
      </c>
      <c r="BQ8" s="23">
        <f t="shared" si="7"/>
        <v>13472.218032786885</v>
      </c>
      <c r="BR8" s="23">
        <f t="shared" si="7"/>
        <v>13472.218032786885</v>
      </c>
      <c r="BS8" s="23">
        <f t="shared" si="8"/>
        <v>13472.218032786885</v>
      </c>
      <c r="BT8" s="23">
        <f t="shared" si="8"/>
        <v>13472.218032786885</v>
      </c>
      <c r="BU8" s="23">
        <f t="shared" si="8"/>
        <v>13472.218032786885</v>
      </c>
      <c r="BV8" s="23">
        <f t="shared" si="8"/>
        <v>13472.218032786885</v>
      </c>
      <c r="BW8" s="23">
        <f t="shared" si="8"/>
        <v>13472.218032786885</v>
      </c>
      <c r="BX8" s="23">
        <f t="shared" si="8"/>
        <v>13472.218032786885</v>
      </c>
      <c r="BY8" s="23">
        <f t="shared" si="8"/>
        <v>13472.218032786885</v>
      </c>
      <c r="BZ8" s="23">
        <f t="shared" si="8"/>
        <v>13472.218032786885</v>
      </c>
      <c r="CA8" s="23">
        <f t="shared" si="8"/>
        <v>13472.218032786885</v>
      </c>
      <c r="CB8" s="23">
        <f t="shared" si="5"/>
        <v>161666.61639344261</v>
      </c>
      <c r="CC8" s="24">
        <f t="shared" si="6"/>
        <v>48499.98491803278</v>
      </c>
      <c r="CD8" s="25"/>
      <c r="CE8" s="25"/>
    </row>
    <row r="9" spans="1:83" ht="15" customHeight="1" x14ac:dyDescent="0.2">
      <c r="A9" s="17">
        <v>101340</v>
      </c>
      <c r="B9" s="19" t="s">
        <v>134</v>
      </c>
      <c r="C9" s="17">
        <v>101340</v>
      </c>
      <c r="D9" s="19" t="s">
        <v>135</v>
      </c>
      <c r="E9" s="19" t="s">
        <v>85</v>
      </c>
      <c r="F9" s="19" t="s">
        <v>81</v>
      </c>
      <c r="G9" s="19">
        <v>415003</v>
      </c>
      <c r="H9" s="19">
        <v>4150</v>
      </c>
      <c r="I9" s="17" t="s">
        <v>115</v>
      </c>
      <c r="J9" s="18" t="s">
        <v>74</v>
      </c>
      <c r="K9" s="19" t="s">
        <v>81</v>
      </c>
      <c r="L9" s="19" t="s">
        <v>81</v>
      </c>
      <c r="M9" s="19" t="s">
        <v>96</v>
      </c>
      <c r="N9" s="19" t="s">
        <v>119</v>
      </c>
      <c r="O9" s="19" t="s">
        <v>120</v>
      </c>
      <c r="P9" s="19" t="s">
        <v>136</v>
      </c>
      <c r="Q9" s="19" t="s">
        <v>75</v>
      </c>
      <c r="R9" s="19" t="s">
        <v>75</v>
      </c>
      <c r="S9" s="19" t="s">
        <v>76</v>
      </c>
      <c r="T9" s="19" t="s">
        <v>77</v>
      </c>
      <c r="U9" s="19" t="s">
        <v>77</v>
      </c>
      <c r="V9" s="19" t="s">
        <v>77</v>
      </c>
      <c r="W9" s="19" t="s">
        <v>128</v>
      </c>
      <c r="X9" s="19" t="s">
        <v>78</v>
      </c>
      <c r="Y9" s="19" t="s">
        <v>79</v>
      </c>
      <c r="Z9" s="26">
        <v>0</v>
      </c>
      <c r="AA9" s="20">
        <v>0</v>
      </c>
      <c r="AB9" s="27">
        <v>0</v>
      </c>
      <c r="AC9" s="27">
        <v>0</v>
      </c>
      <c r="AD9" s="27">
        <v>0</v>
      </c>
      <c r="AE9" s="21">
        <f>VLOOKUP(A9,[2]Details!$A:$AI,31,0)</f>
        <v>0</v>
      </c>
      <c r="AF9" s="21">
        <f>VLOOKUP(A9,[2]Details!$A:$AI,32,0)</f>
        <v>0</v>
      </c>
      <c r="AG9" s="21">
        <f t="shared" si="0"/>
        <v>0</v>
      </c>
      <c r="AH9" s="21">
        <f t="shared" si="1"/>
        <v>0</v>
      </c>
      <c r="AI9" s="21">
        <f>VLOOKUP(A9,[2]Details!$A:$AI,35,0)</f>
        <v>0</v>
      </c>
      <c r="AJ9" s="21">
        <v>0</v>
      </c>
      <c r="AK9" s="21">
        <v>0</v>
      </c>
      <c r="AL9" s="21">
        <v>0</v>
      </c>
      <c r="AM9" s="21">
        <v>0</v>
      </c>
      <c r="AN9" s="21">
        <v>0</v>
      </c>
      <c r="AO9" s="21">
        <f t="shared" si="2"/>
        <v>0</v>
      </c>
      <c r="AP9" s="19" t="s">
        <v>77</v>
      </c>
      <c r="AQ9" s="24"/>
      <c r="AR9" s="24"/>
      <c r="AS9" s="24"/>
      <c r="AT9" s="24"/>
      <c r="AU9" s="24"/>
      <c r="AV9" s="24"/>
      <c r="AW9" s="24"/>
      <c r="AX9" s="24"/>
      <c r="AY9" s="24"/>
      <c r="AZ9" s="24"/>
      <c r="BA9" s="24"/>
      <c r="BB9" s="24"/>
      <c r="BC9" s="28">
        <v>8.3333333333333329E-2</v>
      </c>
      <c r="BD9" s="28">
        <v>8.3333333333333329E-2</v>
      </c>
      <c r="BE9" s="28">
        <v>8.3333333333333329E-2</v>
      </c>
      <c r="BF9" s="28">
        <v>8.3333333333333329E-2</v>
      </c>
      <c r="BG9" s="28">
        <v>8.3333333333333329E-2</v>
      </c>
      <c r="BH9" s="28">
        <v>8.3333333333333329E-2</v>
      </c>
      <c r="BI9" s="28">
        <v>8.3333333333333329E-2</v>
      </c>
      <c r="BJ9" s="28">
        <v>8.3333333333333329E-2</v>
      </c>
      <c r="BK9" s="28">
        <v>8.3333333333333329E-2</v>
      </c>
      <c r="BL9" s="28">
        <v>8.3333333333333329E-2</v>
      </c>
      <c r="BM9" s="28">
        <v>8.3333333333333329E-2</v>
      </c>
      <c r="BN9" s="28">
        <v>8.3333333333333329E-2</v>
      </c>
      <c r="BO9" s="22">
        <f t="shared" si="3"/>
        <v>1</v>
      </c>
      <c r="BP9" s="23">
        <f t="shared" si="7"/>
        <v>0</v>
      </c>
      <c r="BQ9" s="23">
        <f t="shared" si="7"/>
        <v>0</v>
      </c>
      <c r="BR9" s="23">
        <f t="shared" si="7"/>
        <v>0</v>
      </c>
      <c r="BS9" s="23">
        <f t="shared" si="8"/>
        <v>0</v>
      </c>
      <c r="BT9" s="23">
        <f t="shared" si="8"/>
        <v>0</v>
      </c>
      <c r="BU9" s="23">
        <f t="shared" si="8"/>
        <v>0</v>
      </c>
      <c r="BV9" s="23">
        <f t="shared" si="8"/>
        <v>0</v>
      </c>
      <c r="BW9" s="23">
        <f t="shared" si="8"/>
        <v>0</v>
      </c>
      <c r="BX9" s="23">
        <f t="shared" si="8"/>
        <v>0</v>
      </c>
      <c r="BY9" s="23">
        <f t="shared" si="8"/>
        <v>0</v>
      </c>
      <c r="BZ9" s="23">
        <f t="shared" si="8"/>
        <v>0</v>
      </c>
      <c r="CA9" s="23">
        <f t="shared" si="8"/>
        <v>0</v>
      </c>
      <c r="CB9" s="23">
        <f t="shared" si="5"/>
        <v>0</v>
      </c>
      <c r="CC9" s="24">
        <f t="shared" si="6"/>
        <v>0</v>
      </c>
      <c r="CD9" s="25"/>
      <c r="CE9" s="25"/>
    </row>
    <row r="10" spans="1:83" ht="15" customHeight="1" x14ac:dyDescent="0.2">
      <c r="A10" s="17">
        <v>101342</v>
      </c>
      <c r="B10" s="19" t="s">
        <v>137</v>
      </c>
      <c r="C10" s="17">
        <v>101342</v>
      </c>
      <c r="D10" s="19" t="s">
        <v>137</v>
      </c>
      <c r="E10" s="19" t="s">
        <v>85</v>
      </c>
      <c r="F10" s="19" t="s">
        <v>81</v>
      </c>
      <c r="G10" s="19">
        <v>415003</v>
      </c>
      <c r="H10" s="19">
        <v>4150</v>
      </c>
      <c r="I10" s="19" t="s">
        <v>115</v>
      </c>
      <c r="J10" s="18" t="s">
        <v>74</v>
      </c>
      <c r="K10" s="19" t="s">
        <v>81</v>
      </c>
      <c r="L10" s="19" t="s">
        <v>81</v>
      </c>
      <c r="M10" s="19" t="s">
        <v>96</v>
      </c>
      <c r="N10" s="19" t="s">
        <v>119</v>
      </c>
      <c r="O10" s="19" t="s">
        <v>120</v>
      </c>
      <c r="P10" s="19" t="s">
        <v>127</v>
      </c>
      <c r="Q10" s="19" t="s">
        <v>75</v>
      </c>
      <c r="R10" s="19" t="s">
        <v>75</v>
      </c>
      <c r="S10" s="19" t="s">
        <v>76</v>
      </c>
      <c r="T10" s="19" t="s">
        <v>77</v>
      </c>
      <c r="U10" s="19" t="s">
        <v>77</v>
      </c>
      <c r="V10" s="19" t="s">
        <v>80</v>
      </c>
      <c r="W10" s="19" t="s">
        <v>128</v>
      </c>
      <c r="X10" s="19" t="s">
        <v>78</v>
      </c>
      <c r="Y10" s="19" t="s">
        <v>79</v>
      </c>
      <c r="Z10" s="26">
        <v>336076.59000000008</v>
      </c>
      <c r="AA10" s="20">
        <v>177189.16</v>
      </c>
      <c r="AB10" s="27">
        <v>71528793.103448018</v>
      </c>
      <c r="AC10" s="27">
        <v>50000</v>
      </c>
      <c r="AD10" s="27">
        <v>284520.63312605908</v>
      </c>
      <c r="AE10" s="21">
        <f>VLOOKUP(A10,[2]Details!$A:$AI,31,0)</f>
        <v>71528793.103448033</v>
      </c>
      <c r="AF10" s="21">
        <f>VLOOKUP(A10,[2]Details!$A:$AI,32,0)</f>
        <v>50000</v>
      </c>
      <c r="AG10" s="21">
        <f t="shared" si="0"/>
        <v>284520.63312605914</v>
      </c>
      <c r="AH10" s="21">
        <f t="shared" si="1"/>
        <v>0</v>
      </c>
      <c r="AI10" s="21">
        <f>VLOOKUP(A10,[2]Details!$A:$AI,35,0)</f>
        <v>0</v>
      </c>
      <c r="AJ10" s="21">
        <v>71528793.103448033</v>
      </c>
      <c r="AK10" s="21">
        <v>50000</v>
      </c>
      <c r="AL10" s="21">
        <v>284520.63312605914</v>
      </c>
      <c r="AM10" s="21">
        <v>71528793.103448033</v>
      </c>
      <c r="AN10" s="21">
        <v>50000</v>
      </c>
      <c r="AO10" s="21">
        <f t="shared" si="2"/>
        <v>284520.63312605914</v>
      </c>
      <c r="AP10" s="19" t="s">
        <v>138</v>
      </c>
      <c r="AQ10" s="24"/>
      <c r="AR10" s="24"/>
      <c r="AS10" s="24"/>
      <c r="AT10" s="24"/>
      <c r="AU10" s="24"/>
      <c r="AV10" s="24"/>
      <c r="AW10" s="24"/>
      <c r="AX10" s="24"/>
      <c r="AY10" s="24"/>
      <c r="AZ10" s="24"/>
      <c r="BA10" s="24"/>
      <c r="BB10" s="24"/>
      <c r="BC10" s="28">
        <v>8.3333333333333329E-2</v>
      </c>
      <c r="BD10" s="28">
        <v>8.3333333333333329E-2</v>
      </c>
      <c r="BE10" s="28">
        <v>8.3333333333333329E-2</v>
      </c>
      <c r="BF10" s="28">
        <v>8.3333333333333329E-2</v>
      </c>
      <c r="BG10" s="28">
        <v>8.3333333333333329E-2</v>
      </c>
      <c r="BH10" s="28">
        <v>8.3333333333333329E-2</v>
      </c>
      <c r="BI10" s="28">
        <v>8.3333333333333329E-2</v>
      </c>
      <c r="BJ10" s="28">
        <v>8.3333333333333329E-2</v>
      </c>
      <c r="BK10" s="28">
        <v>8.3333333333333329E-2</v>
      </c>
      <c r="BL10" s="28">
        <v>8.3333333333333329E-2</v>
      </c>
      <c r="BM10" s="28">
        <v>8.3333333333333329E-2</v>
      </c>
      <c r="BN10" s="28">
        <v>8.3333333333333329E-2</v>
      </c>
      <c r="BO10" s="22">
        <f t="shared" si="3"/>
        <v>1</v>
      </c>
      <c r="BP10" s="23">
        <f t="shared" si="7"/>
        <v>23710.052760504921</v>
      </c>
      <c r="BQ10" s="23">
        <f t="shared" si="7"/>
        <v>23710.052760504921</v>
      </c>
      <c r="BR10" s="23">
        <f t="shared" si="7"/>
        <v>23710.052760504921</v>
      </c>
      <c r="BS10" s="23">
        <f t="shared" si="8"/>
        <v>23710.052760504921</v>
      </c>
      <c r="BT10" s="23">
        <f t="shared" si="8"/>
        <v>23710.052760504921</v>
      </c>
      <c r="BU10" s="23">
        <f t="shared" si="8"/>
        <v>23710.052760504921</v>
      </c>
      <c r="BV10" s="23">
        <f t="shared" si="8"/>
        <v>23710.052760504921</v>
      </c>
      <c r="BW10" s="23">
        <f t="shared" si="8"/>
        <v>23710.052760504921</v>
      </c>
      <c r="BX10" s="23">
        <f t="shared" si="8"/>
        <v>23710.052760504921</v>
      </c>
      <c r="BY10" s="23">
        <f t="shared" si="8"/>
        <v>23710.052760504921</v>
      </c>
      <c r="BZ10" s="23">
        <f t="shared" si="8"/>
        <v>23710.052760504921</v>
      </c>
      <c r="CA10" s="23">
        <f t="shared" si="8"/>
        <v>23710.052760504921</v>
      </c>
      <c r="CB10" s="23">
        <f t="shared" si="5"/>
        <v>284520.63312605902</v>
      </c>
      <c r="CC10" s="24">
        <f t="shared" si="6"/>
        <v>85356.189937817719</v>
      </c>
      <c r="CD10" s="25"/>
      <c r="CE10" s="25"/>
    </row>
    <row r="11" spans="1:83" ht="15" customHeight="1" x14ac:dyDescent="0.2">
      <c r="A11" s="17">
        <v>101343</v>
      </c>
      <c r="B11" s="19" t="s">
        <v>139</v>
      </c>
      <c r="C11" s="17">
        <v>101343</v>
      </c>
      <c r="D11" s="19" t="s">
        <v>139</v>
      </c>
      <c r="E11" s="19" t="s">
        <v>85</v>
      </c>
      <c r="F11" s="19" t="s">
        <v>81</v>
      </c>
      <c r="G11" s="19">
        <v>415003</v>
      </c>
      <c r="H11" s="19">
        <v>4150</v>
      </c>
      <c r="I11" s="19" t="s">
        <v>115</v>
      </c>
      <c r="J11" s="18" t="s">
        <v>74</v>
      </c>
      <c r="K11" s="19" t="s">
        <v>81</v>
      </c>
      <c r="L11" s="19" t="s">
        <v>81</v>
      </c>
      <c r="M11" s="19" t="s">
        <v>96</v>
      </c>
      <c r="N11" s="19" t="s">
        <v>119</v>
      </c>
      <c r="O11" s="19" t="s">
        <v>120</v>
      </c>
      <c r="P11" s="19" t="s">
        <v>140</v>
      </c>
      <c r="Q11" s="19" t="s">
        <v>75</v>
      </c>
      <c r="R11" s="19" t="s">
        <v>75</v>
      </c>
      <c r="S11" s="19" t="s">
        <v>76</v>
      </c>
      <c r="T11" s="19" t="s">
        <v>77</v>
      </c>
      <c r="U11" s="19" t="s">
        <v>77</v>
      </c>
      <c r="V11" s="19" t="s">
        <v>80</v>
      </c>
      <c r="W11" s="19" t="s">
        <v>128</v>
      </c>
      <c r="X11" s="19" t="s">
        <v>78</v>
      </c>
      <c r="Y11" s="19" t="s">
        <v>79</v>
      </c>
      <c r="Z11" s="26">
        <v>33498.410000000003</v>
      </c>
      <c r="AA11" s="20">
        <v>20331.939999999999</v>
      </c>
      <c r="AB11" s="27">
        <v>7614500</v>
      </c>
      <c r="AC11" s="27">
        <v>0</v>
      </c>
      <c r="AD11" s="27">
        <v>24965.573770491803</v>
      </c>
      <c r="AE11" s="21">
        <f>VLOOKUP(A11,[2]Details!$A:$AI,31,0)</f>
        <v>7614500</v>
      </c>
      <c r="AF11" s="21">
        <f>VLOOKUP(A11,[2]Details!$A:$AI,32,0)</f>
        <v>0</v>
      </c>
      <c r="AG11" s="21">
        <f t="shared" si="0"/>
        <v>24965.573770491803</v>
      </c>
      <c r="AH11" s="21">
        <f t="shared" si="1"/>
        <v>0</v>
      </c>
      <c r="AI11" s="21">
        <f>VLOOKUP(A11,[2]Details!$A:$AI,35,0)</f>
        <v>0</v>
      </c>
      <c r="AJ11" s="21">
        <v>7614500</v>
      </c>
      <c r="AK11" s="21">
        <v>0</v>
      </c>
      <c r="AL11" s="21">
        <v>24965.573770491803</v>
      </c>
      <c r="AM11" s="21">
        <v>7614500</v>
      </c>
      <c r="AN11" s="21">
        <v>0</v>
      </c>
      <c r="AO11" s="21">
        <f t="shared" si="2"/>
        <v>24965.573770491803</v>
      </c>
      <c r="AP11" s="19" t="s">
        <v>141</v>
      </c>
      <c r="AQ11" s="24"/>
      <c r="AR11" s="24"/>
      <c r="AS11" s="24"/>
      <c r="AT11" s="24"/>
      <c r="AU11" s="24"/>
      <c r="AV11" s="24"/>
      <c r="AW11" s="24"/>
      <c r="AX11" s="24"/>
      <c r="AY11" s="24"/>
      <c r="AZ11" s="24"/>
      <c r="BA11" s="24"/>
      <c r="BB11" s="24"/>
      <c r="BC11" s="28">
        <v>8.3333333333333329E-2</v>
      </c>
      <c r="BD11" s="28">
        <v>8.3333333333333329E-2</v>
      </c>
      <c r="BE11" s="28">
        <v>8.3333333333333329E-2</v>
      </c>
      <c r="BF11" s="28">
        <v>8.3333333333333329E-2</v>
      </c>
      <c r="BG11" s="28">
        <v>8.3333333333333329E-2</v>
      </c>
      <c r="BH11" s="28">
        <v>8.3333333333333329E-2</v>
      </c>
      <c r="BI11" s="28">
        <v>8.3333333333333329E-2</v>
      </c>
      <c r="BJ11" s="28">
        <v>8.3333333333333329E-2</v>
      </c>
      <c r="BK11" s="28">
        <v>8.3333333333333329E-2</v>
      </c>
      <c r="BL11" s="28">
        <v>8.3333333333333329E-2</v>
      </c>
      <c r="BM11" s="28">
        <v>8.3333333333333329E-2</v>
      </c>
      <c r="BN11" s="28">
        <v>8.3333333333333329E-2</v>
      </c>
      <c r="BO11" s="22">
        <f t="shared" si="3"/>
        <v>1</v>
      </c>
      <c r="BP11" s="23">
        <f t="shared" si="7"/>
        <v>2080.4644808743169</v>
      </c>
      <c r="BQ11" s="23">
        <f t="shared" si="7"/>
        <v>2080.4644808743169</v>
      </c>
      <c r="BR11" s="23">
        <f t="shared" si="7"/>
        <v>2080.4644808743169</v>
      </c>
      <c r="BS11" s="23">
        <f t="shared" si="8"/>
        <v>2080.4644808743169</v>
      </c>
      <c r="BT11" s="23">
        <f t="shared" si="8"/>
        <v>2080.4644808743169</v>
      </c>
      <c r="BU11" s="23">
        <f t="shared" si="8"/>
        <v>2080.4644808743169</v>
      </c>
      <c r="BV11" s="23">
        <f t="shared" si="8"/>
        <v>2080.4644808743169</v>
      </c>
      <c r="BW11" s="23">
        <f t="shared" si="8"/>
        <v>2080.4644808743169</v>
      </c>
      <c r="BX11" s="23">
        <f t="shared" si="8"/>
        <v>2080.4644808743169</v>
      </c>
      <c r="BY11" s="23">
        <f t="shared" si="8"/>
        <v>2080.4644808743169</v>
      </c>
      <c r="BZ11" s="23">
        <f t="shared" si="8"/>
        <v>2080.4644808743169</v>
      </c>
      <c r="CA11" s="23">
        <f t="shared" si="8"/>
        <v>2080.4644808743169</v>
      </c>
      <c r="CB11" s="23">
        <f t="shared" si="5"/>
        <v>24965.57377049181</v>
      </c>
      <c r="CC11" s="24">
        <f t="shared" si="6"/>
        <v>7489.6721311475403</v>
      </c>
      <c r="CD11" s="25"/>
      <c r="CE11" s="25"/>
    </row>
    <row r="12" spans="1:83" ht="15" customHeight="1" x14ac:dyDescent="0.2">
      <c r="A12" s="17">
        <v>101349</v>
      </c>
      <c r="B12" s="19" t="s">
        <v>142</v>
      </c>
      <c r="C12" s="17">
        <v>101349</v>
      </c>
      <c r="D12" s="19" t="s">
        <v>142</v>
      </c>
      <c r="E12" s="19" t="s">
        <v>85</v>
      </c>
      <c r="F12" s="19" t="s">
        <v>81</v>
      </c>
      <c r="G12" s="19">
        <v>415003</v>
      </c>
      <c r="H12" s="19">
        <v>4150</v>
      </c>
      <c r="I12" s="17" t="s">
        <v>115</v>
      </c>
      <c r="J12" s="18" t="s">
        <v>74</v>
      </c>
      <c r="K12" s="19" t="s">
        <v>81</v>
      </c>
      <c r="L12" s="19" t="s">
        <v>81</v>
      </c>
      <c r="M12" s="19" t="s">
        <v>96</v>
      </c>
      <c r="N12" s="19" t="s">
        <v>119</v>
      </c>
      <c r="O12" s="19" t="s">
        <v>120</v>
      </c>
      <c r="P12" s="19" t="s">
        <v>136</v>
      </c>
      <c r="Q12" s="19" t="s">
        <v>75</v>
      </c>
      <c r="R12" s="19" t="s">
        <v>75</v>
      </c>
      <c r="S12" s="19" t="s">
        <v>76</v>
      </c>
      <c r="T12" s="19" t="s">
        <v>77</v>
      </c>
      <c r="U12" s="19" t="s">
        <v>77</v>
      </c>
      <c r="V12" s="19" t="s">
        <v>77</v>
      </c>
      <c r="W12" s="19" t="s">
        <v>92</v>
      </c>
      <c r="X12" s="19" t="s">
        <v>78</v>
      </c>
      <c r="Y12" s="19" t="s">
        <v>88</v>
      </c>
      <c r="Z12" s="26">
        <v>0.02</v>
      </c>
      <c r="AA12" s="20">
        <v>0</v>
      </c>
      <c r="AB12" s="27">
        <v>0</v>
      </c>
      <c r="AC12" s="27">
        <v>0</v>
      </c>
      <c r="AD12" s="27">
        <v>0</v>
      </c>
      <c r="AE12" s="21">
        <f>VLOOKUP(A12,[2]Details!$A:$AI,31,0)</f>
        <v>0</v>
      </c>
      <c r="AF12" s="21">
        <f>VLOOKUP(A12,[2]Details!$A:$AI,32,0)</f>
        <v>0</v>
      </c>
      <c r="AG12" s="21">
        <f t="shared" ref="AG12:AG26" si="9">AE12/305+AF12</f>
        <v>0</v>
      </c>
      <c r="AH12" s="21">
        <f t="shared" si="1"/>
        <v>0</v>
      </c>
      <c r="AI12" s="21">
        <f>VLOOKUP(A12,[2]Details!$A:$AI,35,0)</f>
        <v>0</v>
      </c>
      <c r="AJ12" s="21">
        <v>0</v>
      </c>
      <c r="AK12" s="21">
        <v>0</v>
      </c>
      <c r="AL12" s="21">
        <v>0</v>
      </c>
      <c r="AM12" s="21">
        <v>0</v>
      </c>
      <c r="AN12" s="21">
        <v>0</v>
      </c>
      <c r="AO12" s="21">
        <f t="shared" ref="AO12:AO26" si="10">AM12/305+AN12</f>
        <v>0</v>
      </c>
      <c r="AP12" s="19" t="s">
        <v>77</v>
      </c>
      <c r="AQ12" s="24"/>
      <c r="AR12" s="24"/>
      <c r="AS12" s="24"/>
      <c r="AT12" s="24"/>
      <c r="AU12" s="24"/>
      <c r="AV12" s="24"/>
      <c r="AW12" s="24"/>
      <c r="AX12" s="24"/>
      <c r="AY12" s="24"/>
      <c r="AZ12" s="24"/>
      <c r="BA12" s="24"/>
      <c r="BB12" s="24"/>
      <c r="BC12" s="28">
        <v>8.3333333333333329E-2</v>
      </c>
      <c r="BD12" s="28">
        <v>8.3333333333333329E-2</v>
      </c>
      <c r="BE12" s="28">
        <v>8.3333333333333329E-2</v>
      </c>
      <c r="BF12" s="28">
        <v>8.3333333333333329E-2</v>
      </c>
      <c r="BG12" s="28">
        <v>8.3333333333333329E-2</v>
      </c>
      <c r="BH12" s="28">
        <v>8.3333333333333329E-2</v>
      </c>
      <c r="BI12" s="28">
        <v>8.3333333333333329E-2</v>
      </c>
      <c r="BJ12" s="28">
        <v>8.3333333333333329E-2</v>
      </c>
      <c r="BK12" s="28">
        <v>8.3333333333333329E-2</v>
      </c>
      <c r="BL12" s="28">
        <v>8.3333333333333329E-2</v>
      </c>
      <c r="BM12" s="28">
        <v>8.3333333333333329E-2</v>
      </c>
      <c r="BN12" s="28">
        <v>8.3333333333333329E-2</v>
      </c>
      <c r="BO12" s="22">
        <f t="shared" ref="BO12:BO26" si="11">SUM(BC12:BN12)</f>
        <v>1</v>
      </c>
      <c r="BP12" s="23">
        <f t="shared" si="7"/>
        <v>0</v>
      </c>
      <c r="BQ12" s="23">
        <f t="shared" si="7"/>
        <v>0</v>
      </c>
      <c r="BR12" s="23">
        <f t="shared" si="7"/>
        <v>0</v>
      </c>
      <c r="BS12" s="23">
        <f t="shared" si="8"/>
        <v>0</v>
      </c>
      <c r="BT12" s="23">
        <f t="shared" si="8"/>
        <v>0</v>
      </c>
      <c r="BU12" s="23">
        <f t="shared" si="8"/>
        <v>0</v>
      </c>
      <c r="BV12" s="23">
        <f t="shared" ref="BV12:CA16" si="12">+$AD12*BI12</f>
        <v>0</v>
      </c>
      <c r="BW12" s="23">
        <f t="shared" si="12"/>
        <v>0</v>
      </c>
      <c r="BX12" s="23">
        <f t="shared" si="12"/>
        <v>0</v>
      </c>
      <c r="BY12" s="23">
        <f t="shared" si="12"/>
        <v>0</v>
      </c>
      <c r="BZ12" s="23">
        <f t="shared" si="12"/>
        <v>0</v>
      </c>
      <c r="CA12" s="23">
        <f t="shared" si="12"/>
        <v>0</v>
      </c>
      <c r="CB12" s="23">
        <f t="shared" ref="CB12:CB26" si="13">SUM(BP12:CA12)</f>
        <v>0</v>
      </c>
      <c r="CC12" s="24">
        <f t="shared" ref="CC12:CC26" si="14">IF($J12="MCA1",AD12*2/3,IF($J12="MCA2 - GU",AD12*2/3,IF($J12="MCA2 - TNPL",AD12*2/3,AD12*0.3)))</f>
        <v>0</v>
      </c>
      <c r="CD12" s="25"/>
      <c r="CE12" s="25"/>
    </row>
    <row r="13" spans="1:83" s="25" customFormat="1" ht="15" customHeight="1" x14ac:dyDescent="0.2">
      <c r="A13" s="17">
        <v>101325</v>
      </c>
      <c r="B13" s="19" t="s">
        <v>144</v>
      </c>
      <c r="C13" s="17">
        <v>101325</v>
      </c>
      <c r="D13" s="19" t="s">
        <v>144</v>
      </c>
      <c r="E13" s="19" t="s">
        <v>85</v>
      </c>
      <c r="F13" s="19" t="s">
        <v>81</v>
      </c>
      <c r="G13" s="19">
        <v>414001</v>
      </c>
      <c r="H13" s="19">
        <v>4140</v>
      </c>
      <c r="I13" s="19" t="s">
        <v>115</v>
      </c>
      <c r="J13" s="18" t="s">
        <v>74</v>
      </c>
      <c r="K13" s="19" t="s">
        <v>81</v>
      </c>
      <c r="L13" s="19" t="s">
        <v>81</v>
      </c>
      <c r="M13" s="19" t="s">
        <v>96</v>
      </c>
      <c r="N13" s="19" t="s">
        <v>119</v>
      </c>
      <c r="O13" s="19" t="s">
        <v>120</v>
      </c>
      <c r="P13" s="19" t="s">
        <v>121</v>
      </c>
      <c r="Q13" s="19" t="s">
        <v>75</v>
      </c>
      <c r="R13" s="19" t="s">
        <v>75</v>
      </c>
      <c r="S13" s="19" t="s">
        <v>76</v>
      </c>
      <c r="T13" s="19" t="s">
        <v>77</v>
      </c>
      <c r="U13" s="19" t="s">
        <v>77</v>
      </c>
      <c r="V13" s="19" t="s">
        <v>80</v>
      </c>
      <c r="W13" s="19" t="s">
        <v>92</v>
      </c>
      <c r="X13" s="19" t="s">
        <v>78</v>
      </c>
      <c r="Y13" s="19" t="s">
        <v>88</v>
      </c>
      <c r="Z13" s="26">
        <v>28372599.009999998</v>
      </c>
      <c r="AA13" s="20">
        <v>24107103.379999999</v>
      </c>
      <c r="AB13" s="27">
        <v>2188735222.2346005</v>
      </c>
      <c r="AC13" s="27">
        <v>21532255.110199999</v>
      </c>
      <c r="AD13" s="27">
        <v>28708436.166706886</v>
      </c>
      <c r="AE13" s="21">
        <f>VLOOKUP(A13,[2]Details!$A:$AI,31,0)</f>
        <v>2188735222.2346005</v>
      </c>
      <c r="AF13" s="21">
        <f>VLOOKUP(A13,[2]Details!$A:$AI,32,0)</f>
        <v>21532255.110199999</v>
      </c>
      <c r="AG13" s="21">
        <f t="shared" si="9"/>
        <v>28708436.166706886</v>
      </c>
      <c r="AH13" s="21">
        <f t="shared" si="1"/>
        <v>0</v>
      </c>
      <c r="AI13" s="21">
        <f>VLOOKUP(A13,[2]Details!$A:$AI,35,0)</f>
        <v>0</v>
      </c>
      <c r="AJ13" s="21">
        <v>2188735222.2346001</v>
      </c>
      <c r="AK13" s="21">
        <v>21532255.110200003</v>
      </c>
      <c r="AL13" s="21">
        <v>28708436.166706886</v>
      </c>
      <c r="AM13" s="21">
        <v>2188736218.7029982</v>
      </c>
      <c r="AN13" s="21">
        <v>21533248.455381658</v>
      </c>
      <c r="AO13" s="21">
        <f t="shared" si="10"/>
        <v>28709432.778998047</v>
      </c>
      <c r="AP13" s="19" t="s">
        <v>145</v>
      </c>
      <c r="AQ13" s="24"/>
      <c r="AR13" s="24"/>
      <c r="AS13" s="24"/>
      <c r="AT13" s="24"/>
      <c r="AU13" s="24"/>
      <c r="AV13" s="24"/>
      <c r="AW13" s="24"/>
      <c r="AX13" s="24"/>
      <c r="AY13" s="24"/>
      <c r="AZ13" s="24"/>
      <c r="BA13" s="24"/>
      <c r="BB13" s="24"/>
      <c r="BC13" s="28">
        <v>8.3333333333333329E-2</v>
      </c>
      <c r="BD13" s="28">
        <v>8.3333333333333329E-2</v>
      </c>
      <c r="BE13" s="28">
        <v>8.3333333333333329E-2</v>
      </c>
      <c r="BF13" s="28">
        <v>8.3333333333333329E-2</v>
      </c>
      <c r="BG13" s="28">
        <v>8.3333333333333329E-2</v>
      </c>
      <c r="BH13" s="28">
        <v>8.3333333333333329E-2</v>
      </c>
      <c r="BI13" s="28">
        <v>8.3333333333333329E-2</v>
      </c>
      <c r="BJ13" s="28">
        <v>8.3333333333333329E-2</v>
      </c>
      <c r="BK13" s="28">
        <v>8.3333333333333329E-2</v>
      </c>
      <c r="BL13" s="28">
        <v>8.3333333333333329E-2</v>
      </c>
      <c r="BM13" s="28">
        <v>8.3333333333333329E-2</v>
      </c>
      <c r="BN13" s="28">
        <v>8.3333333333333329E-2</v>
      </c>
      <c r="BO13" s="22">
        <f t="shared" si="11"/>
        <v>1</v>
      </c>
      <c r="BP13" s="23">
        <f t="shared" si="7"/>
        <v>2392369.6805589069</v>
      </c>
      <c r="BQ13" s="23">
        <f t="shared" si="7"/>
        <v>2392369.6805589069</v>
      </c>
      <c r="BR13" s="23">
        <f t="shared" si="7"/>
        <v>2392369.6805589069</v>
      </c>
      <c r="BS13" s="23">
        <f t="shared" si="7"/>
        <v>2392369.6805589069</v>
      </c>
      <c r="BT13" s="23">
        <f t="shared" si="7"/>
        <v>2392369.6805589069</v>
      </c>
      <c r="BU13" s="23">
        <f t="shared" si="7"/>
        <v>2392369.6805589069</v>
      </c>
      <c r="BV13" s="23">
        <f t="shared" si="12"/>
        <v>2392369.6805589069</v>
      </c>
      <c r="BW13" s="23">
        <f t="shared" si="12"/>
        <v>2392369.6805589069</v>
      </c>
      <c r="BX13" s="23">
        <f t="shared" si="12"/>
        <v>2392369.6805589069</v>
      </c>
      <c r="BY13" s="23">
        <f t="shared" si="12"/>
        <v>2392369.6805589069</v>
      </c>
      <c r="BZ13" s="23">
        <f t="shared" si="12"/>
        <v>2392369.6805589069</v>
      </c>
      <c r="CA13" s="23">
        <f t="shared" si="12"/>
        <v>2392369.6805589069</v>
      </c>
      <c r="CB13" s="23">
        <f t="shared" si="13"/>
        <v>28708436.166706875</v>
      </c>
      <c r="CC13" s="24">
        <f t="shared" si="14"/>
        <v>8612530.8500120658</v>
      </c>
    </row>
    <row r="14" spans="1:83" s="25" customFormat="1" ht="15" customHeight="1" x14ac:dyDescent="0.2">
      <c r="A14" s="17">
        <v>101345</v>
      </c>
      <c r="B14" s="19" t="s">
        <v>150</v>
      </c>
      <c r="C14" s="17">
        <v>101345</v>
      </c>
      <c r="D14" s="19" t="s">
        <v>150</v>
      </c>
      <c r="E14" s="19" t="s">
        <v>85</v>
      </c>
      <c r="F14" s="19" t="s">
        <v>81</v>
      </c>
      <c r="G14" s="19">
        <v>415003</v>
      </c>
      <c r="H14" s="19">
        <v>4150</v>
      </c>
      <c r="I14" s="19" t="s">
        <v>115</v>
      </c>
      <c r="J14" s="18" t="s">
        <v>74</v>
      </c>
      <c r="K14" s="19" t="s">
        <v>81</v>
      </c>
      <c r="L14" s="19" t="s">
        <v>81</v>
      </c>
      <c r="M14" s="19" t="s">
        <v>96</v>
      </c>
      <c r="N14" s="19" t="s">
        <v>119</v>
      </c>
      <c r="O14" s="19" t="s">
        <v>120</v>
      </c>
      <c r="P14" s="19" t="s">
        <v>132</v>
      </c>
      <c r="Q14" s="19" t="s">
        <v>75</v>
      </c>
      <c r="R14" s="19" t="s">
        <v>75</v>
      </c>
      <c r="S14" s="19" t="s">
        <v>76</v>
      </c>
      <c r="T14" s="19" t="s">
        <v>77</v>
      </c>
      <c r="U14" s="19" t="s">
        <v>77</v>
      </c>
      <c r="V14" s="19" t="s">
        <v>80</v>
      </c>
      <c r="W14" s="19" t="s">
        <v>92</v>
      </c>
      <c r="X14" s="19" t="s">
        <v>78</v>
      </c>
      <c r="Y14" s="19" t="s">
        <v>88</v>
      </c>
      <c r="Z14" s="26">
        <v>1171154.7800000003</v>
      </c>
      <c r="AA14" s="20">
        <v>759798.37999999989</v>
      </c>
      <c r="AB14" s="27">
        <v>265535491.91000003</v>
      </c>
      <c r="AC14" s="27">
        <v>18369</v>
      </c>
      <c r="AD14" s="27">
        <v>888977.17019672145</v>
      </c>
      <c r="AE14" s="21">
        <f>VLOOKUP(A14,[2]Details!$A:$AI,31,0)</f>
        <v>204535491.91</v>
      </c>
      <c r="AF14" s="21">
        <f>VLOOKUP(A14,[2]Details!$A:$AI,32,0)</f>
        <v>18369</v>
      </c>
      <c r="AG14" s="21">
        <f t="shared" si="9"/>
        <v>688977.17019672133</v>
      </c>
      <c r="AH14" s="21">
        <f t="shared" ref="AH14:AH54" si="15">AG14-AD14</f>
        <v>-200000.00000000012</v>
      </c>
      <c r="AI14" s="21" t="s">
        <v>480</v>
      </c>
      <c r="AJ14" s="21">
        <v>265535491.91</v>
      </c>
      <c r="AK14" s="21">
        <v>18369</v>
      </c>
      <c r="AL14" s="21">
        <v>888977.17019672133</v>
      </c>
      <c r="AM14" s="21">
        <v>265535491.91</v>
      </c>
      <c r="AN14" s="21">
        <v>18369</v>
      </c>
      <c r="AO14" s="21">
        <f t="shared" si="10"/>
        <v>888977.17019672133</v>
      </c>
      <c r="AP14" s="19" t="s">
        <v>151</v>
      </c>
      <c r="AQ14" s="24"/>
      <c r="AR14" s="24"/>
      <c r="AS14" s="24"/>
      <c r="AT14" s="24"/>
      <c r="AU14" s="24"/>
      <c r="AV14" s="24"/>
      <c r="AW14" s="24"/>
      <c r="AX14" s="24"/>
      <c r="AY14" s="24"/>
      <c r="AZ14" s="24"/>
      <c r="BA14" s="24"/>
      <c r="BB14" s="24"/>
      <c r="BC14" s="28">
        <v>8.3333333333333329E-2</v>
      </c>
      <c r="BD14" s="28">
        <v>8.3333333333333329E-2</v>
      </c>
      <c r="BE14" s="28">
        <v>8.3333333333333329E-2</v>
      </c>
      <c r="BF14" s="28">
        <v>8.3333333333333329E-2</v>
      </c>
      <c r="BG14" s="28">
        <v>8.3333333333333329E-2</v>
      </c>
      <c r="BH14" s="28">
        <v>8.3333333333333329E-2</v>
      </c>
      <c r="BI14" s="28">
        <v>8.3333333333333329E-2</v>
      </c>
      <c r="BJ14" s="28">
        <v>8.3333333333333329E-2</v>
      </c>
      <c r="BK14" s="28">
        <v>8.3333333333333329E-2</v>
      </c>
      <c r="BL14" s="28">
        <v>8.3333333333333329E-2</v>
      </c>
      <c r="BM14" s="28">
        <v>8.3333333333333329E-2</v>
      </c>
      <c r="BN14" s="28">
        <v>8.3333333333333329E-2</v>
      </c>
      <c r="BO14" s="22">
        <f t="shared" si="11"/>
        <v>1</v>
      </c>
      <c r="BP14" s="23">
        <f t="shared" ref="BP14:BU30" si="16">+$AD14*BC14</f>
        <v>74081.430849726778</v>
      </c>
      <c r="BQ14" s="23">
        <f t="shared" si="16"/>
        <v>74081.430849726778</v>
      </c>
      <c r="BR14" s="23">
        <f t="shared" si="16"/>
        <v>74081.430849726778</v>
      </c>
      <c r="BS14" s="23">
        <f t="shared" ref="BS14:BX28" si="17">+$AD14*BF14</f>
        <v>74081.430849726778</v>
      </c>
      <c r="BT14" s="23">
        <f t="shared" si="17"/>
        <v>74081.430849726778</v>
      </c>
      <c r="BU14" s="23">
        <f t="shared" si="17"/>
        <v>74081.430849726778</v>
      </c>
      <c r="BV14" s="23">
        <f t="shared" si="12"/>
        <v>74081.430849726778</v>
      </c>
      <c r="BW14" s="23">
        <f t="shared" si="12"/>
        <v>74081.430849726778</v>
      </c>
      <c r="BX14" s="23">
        <f t="shared" si="12"/>
        <v>74081.430849726778</v>
      </c>
      <c r="BY14" s="23">
        <f t="shared" si="12"/>
        <v>74081.430849726778</v>
      </c>
      <c r="BZ14" s="23">
        <f t="shared" si="12"/>
        <v>74081.430849726778</v>
      </c>
      <c r="CA14" s="23">
        <f t="shared" si="12"/>
        <v>74081.430849726778</v>
      </c>
      <c r="CB14" s="23">
        <f t="shared" si="13"/>
        <v>888977.17019672133</v>
      </c>
      <c r="CC14" s="24">
        <f t="shared" si="14"/>
        <v>266693.15105901641</v>
      </c>
    </row>
    <row r="15" spans="1:83" s="25" customFormat="1" ht="15" customHeight="1" x14ac:dyDescent="0.2">
      <c r="A15" s="17">
        <v>104924</v>
      </c>
      <c r="B15" s="19" t="s">
        <v>152</v>
      </c>
      <c r="C15" s="17">
        <v>101345</v>
      </c>
      <c r="D15" s="19" t="s">
        <v>150</v>
      </c>
      <c r="E15" s="19" t="s">
        <v>85</v>
      </c>
      <c r="F15" s="19" t="s">
        <v>81</v>
      </c>
      <c r="G15" s="19">
        <v>415003</v>
      </c>
      <c r="H15" s="19">
        <v>4150</v>
      </c>
      <c r="I15" s="17" t="s">
        <v>115</v>
      </c>
      <c r="J15" s="18" t="s">
        <v>74</v>
      </c>
      <c r="K15" s="19" t="s">
        <v>81</v>
      </c>
      <c r="L15" s="19" t="s">
        <v>81</v>
      </c>
      <c r="M15" s="19" t="s">
        <v>96</v>
      </c>
      <c r="N15" s="19" t="s">
        <v>119</v>
      </c>
      <c r="O15" s="19" t="s">
        <v>120</v>
      </c>
      <c r="P15" s="19" t="s">
        <v>132</v>
      </c>
      <c r="Q15" s="19" t="s">
        <v>75</v>
      </c>
      <c r="R15" s="19" t="s">
        <v>75</v>
      </c>
      <c r="S15" s="19" t="s">
        <v>76</v>
      </c>
      <c r="T15" s="19" t="s">
        <v>77</v>
      </c>
      <c r="U15" s="19" t="s">
        <v>77</v>
      </c>
      <c r="V15" s="19" t="s">
        <v>77</v>
      </c>
      <c r="W15" s="19" t="s">
        <v>92</v>
      </c>
      <c r="X15" s="19" t="s">
        <v>78</v>
      </c>
      <c r="Y15" s="19" t="s">
        <v>88</v>
      </c>
      <c r="Z15" s="26">
        <v>-42806.9</v>
      </c>
      <c r="AA15" s="20">
        <v>-3943.72</v>
      </c>
      <c r="AB15" s="27">
        <v>0</v>
      </c>
      <c r="AC15" s="27">
        <v>0</v>
      </c>
      <c r="AD15" s="27">
        <v>0</v>
      </c>
      <c r="AE15" s="21">
        <f>VLOOKUP(A15,[2]Details!$A:$AI,31,0)</f>
        <v>0</v>
      </c>
      <c r="AF15" s="21">
        <f>VLOOKUP(A15,[2]Details!$A:$AI,32,0)</f>
        <v>0</v>
      </c>
      <c r="AG15" s="21">
        <f t="shared" si="9"/>
        <v>0</v>
      </c>
      <c r="AH15" s="21">
        <f t="shared" si="15"/>
        <v>0</v>
      </c>
      <c r="AI15" s="21">
        <f>VLOOKUP(A15,[2]Details!$A:$AI,35,0)</f>
        <v>0</v>
      </c>
      <c r="AJ15" s="21">
        <v>0</v>
      </c>
      <c r="AK15" s="21">
        <v>0</v>
      </c>
      <c r="AL15" s="21">
        <v>0</v>
      </c>
      <c r="AM15" s="21">
        <v>0</v>
      </c>
      <c r="AN15" s="21">
        <v>0</v>
      </c>
      <c r="AO15" s="21">
        <f t="shared" si="10"/>
        <v>0</v>
      </c>
      <c r="AP15" s="19" t="s">
        <v>77</v>
      </c>
      <c r="AQ15" s="24"/>
      <c r="AR15" s="24"/>
      <c r="AS15" s="24"/>
      <c r="AT15" s="24"/>
      <c r="AU15" s="24"/>
      <c r="AV15" s="24"/>
      <c r="AW15" s="24"/>
      <c r="AX15" s="24"/>
      <c r="AY15" s="24"/>
      <c r="AZ15" s="24"/>
      <c r="BA15" s="24"/>
      <c r="BB15" s="24"/>
      <c r="BC15" s="28">
        <v>8.3333333333333329E-2</v>
      </c>
      <c r="BD15" s="28">
        <v>8.3333333333333329E-2</v>
      </c>
      <c r="BE15" s="28">
        <v>8.3333333333333329E-2</v>
      </c>
      <c r="BF15" s="28">
        <v>8.3333333333333329E-2</v>
      </c>
      <c r="BG15" s="28">
        <v>8.3333333333333329E-2</v>
      </c>
      <c r="BH15" s="28">
        <v>8.3333333333333329E-2</v>
      </c>
      <c r="BI15" s="28">
        <v>8.3333333333333329E-2</v>
      </c>
      <c r="BJ15" s="28">
        <v>8.3333333333333329E-2</v>
      </c>
      <c r="BK15" s="28">
        <v>8.3333333333333329E-2</v>
      </c>
      <c r="BL15" s="28">
        <v>8.3333333333333329E-2</v>
      </c>
      <c r="BM15" s="28">
        <v>8.3333333333333329E-2</v>
      </c>
      <c r="BN15" s="28">
        <v>8.3333333333333329E-2</v>
      </c>
      <c r="BO15" s="22">
        <f t="shared" si="11"/>
        <v>1</v>
      </c>
      <c r="BP15" s="23">
        <f t="shared" si="16"/>
        <v>0</v>
      </c>
      <c r="BQ15" s="23">
        <f t="shared" si="16"/>
        <v>0</v>
      </c>
      <c r="BR15" s="23">
        <f t="shared" si="16"/>
        <v>0</v>
      </c>
      <c r="BS15" s="23">
        <f t="shared" si="17"/>
        <v>0</v>
      </c>
      <c r="BT15" s="23">
        <f t="shared" si="17"/>
        <v>0</v>
      </c>
      <c r="BU15" s="23">
        <f t="shared" si="17"/>
        <v>0</v>
      </c>
      <c r="BV15" s="23">
        <f t="shared" si="12"/>
        <v>0</v>
      </c>
      <c r="BW15" s="23">
        <f t="shared" si="12"/>
        <v>0</v>
      </c>
      <c r="BX15" s="23">
        <f t="shared" si="12"/>
        <v>0</v>
      </c>
      <c r="BY15" s="23">
        <f t="shared" si="12"/>
        <v>0</v>
      </c>
      <c r="BZ15" s="23">
        <f t="shared" si="12"/>
        <v>0</v>
      </c>
      <c r="CA15" s="23">
        <f t="shared" si="12"/>
        <v>0</v>
      </c>
      <c r="CB15" s="23">
        <f t="shared" si="13"/>
        <v>0</v>
      </c>
      <c r="CC15" s="24">
        <f t="shared" si="14"/>
        <v>0</v>
      </c>
    </row>
    <row r="16" spans="1:83" s="25" customFormat="1" ht="15" customHeight="1" x14ac:dyDescent="0.2">
      <c r="A16" s="17">
        <v>101346</v>
      </c>
      <c r="B16" s="19" t="s">
        <v>153</v>
      </c>
      <c r="C16" s="17">
        <v>101346</v>
      </c>
      <c r="D16" s="19" t="s">
        <v>153</v>
      </c>
      <c r="E16" s="19" t="s">
        <v>85</v>
      </c>
      <c r="F16" s="19" t="s">
        <v>81</v>
      </c>
      <c r="G16" s="19">
        <v>415003</v>
      </c>
      <c r="H16" s="19">
        <v>4150</v>
      </c>
      <c r="I16" s="19" t="s">
        <v>115</v>
      </c>
      <c r="J16" s="18" t="s">
        <v>74</v>
      </c>
      <c r="K16" s="19" t="s">
        <v>81</v>
      </c>
      <c r="L16" s="19" t="s">
        <v>81</v>
      </c>
      <c r="M16" s="19" t="s">
        <v>96</v>
      </c>
      <c r="N16" s="19" t="s">
        <v>119</v>
      </c>
      <c r="O16" s="19" t="s">
        <v>120</v>
      </c>
      <c r="P16" s="19" t="s">
        <v>132</v>
      </c>
      <c r="Q16" s="19" t="s">
        <v>75</v>
      </c>
      <c r="R16" s="19" t="s">
        <v>75</v>
      </c>
      <c r="S16" s="19" t="s">
        <v>76</v>
      </c>
      <c r="T16" s="19" t="s">
        <v>77</v>
      </c>
      <c r="U16" s="19" t="s">
        <v>77</v>
      </c>
      <c r="V16" s="19" t="s">
        <v>80</v>
      </c>
      <c r="W16" s="19" t="s">
        <v>92</v>
      </c>
      <c r="X16" s="19" t="s">
        <v>78</v>
      </c>
      <c r="Y16" s="19" t="s">
        <v>88</v>
      </c>
      <c r="Z16" s="26">
        <v>73037.83</v>
      </c>
      <c r="AA16" s="20">
        <v>561616.16000000038</v>
      </c>
      <c r="AB16" s="27">
        <v>55162862.160000011</v>
      </c>
      <c r="AC16" s="27">
        <v>0</v>
      </c>
      <c r="AD16" s="27">
        <v>180861.84314754102</v>
      </c>
      <c r="AE16" s="21">
        <f>VLOOKUP(A16,[2]Details!$A:$AI,31,0)</f>
        <v>55162862.160000004</v>
      </c>
      <c r="AF16" s="21">
        <f>VLOOKUP(A16,[2]Details!$A:$AI,32,0)</f>
        <v>0</v>
      </c>
      <c r="AG16" s="21">
        <f t="shared" si="9"/>
        <v>180861.84314754099</v>
      </c>
      <c r="AH16" s="21">
        <f t="shared" si="15"/>
        <v>0</v>
      </c>
      <c r="AI16" s="21">
        <f>VLOOKUP(A16,[2]Details!$A:$AI,35,0)</f>
        <v>0</v>
      </c>
      <c r="AJ16" s="21">
        <v>55162862.160000004</v>
      </c>
      <c r="AK16" s="21">
        <v>0</v>
      </c>
      <c r="AL16" s="21">
        <v>180861.84314754102</v>
      </c>
      <c r="AM16" s="21">
        <v>55162862.160000004</v>
      </c>
      <c r="AN16" s="21">
        <v>0</v>
      </c>
      <c r="AO16" s="21">
        <f t="shared" si="10"/>
        <v>180861.84314754099</v>
      </c>
      <c r="AP16" s="19" t="s">
        <v>154</v>
      </c>
      <c r="AQ16" s="24"/>
      <c r="AR16" s="24"/>
      <c r="AS16" s="24"/>
      <c r="AT16" s="24"/>
      <c r="AU16" s="24"/>
      <c r="AV16" s="24"/>
      <c r="AW16" s="24"/>
      <c r="AX16" s="24"/>
      <c r="AY16" s="24"/>
      <c r="AZ16" s="24"/>
      <c r="BA16" s="24"/>
      <c r="BB16" s="24"/>
      <c r="BC16" s="28">
        <v>8.3333333333333329E-2</v>
      </c>
      <c r="BD16" s="28">
        <v>8.3333333333333329E-2</v>
      </c>
      <c r="BE16" s="28">
        <v>8.3333333333333329E-2</v>
      </c>
      <c r="BF16" s="28">
        <v>8.3333333333333329E-2</v>
      </c>
      <c r="BG16" s="28">
        <v>8.3333333333333329E-2</v>
      </c>
      <c r="BH16" s="28">
        <v>8.3333333333333329E-2</v>
      </c>
      <c r="BI16" s="28">
        <v>8.3333333333333329E-2</v>
      </c>
      <c r="BJ16" s="28">
        <v>8.3333333333333329E-2</v>
      </c>
      <c r="BK16" s="28">
        <v>8.3333333333333329E-2</v>
      </c>
      <c r="BL16" s="28">
        <v>8.3333333333333329E-2</v>
      </c>
      <c r="BM16" s="28">
        <v>8.3333333333333329E-2</v>
      </c>
      <c r="BN16" s="28">
        <v>8.3333333333333329E-2</v>
      </c>
      <c r="BO16" s="22">
        <f t="shared" si="11"/>
        <v>1</v>
      </c>
      <c r="BP16" s="23">
        <f t="shared" si="16"/>
        <v>15071.820262295085</v>
      </c>
      <c r="BQ16" s="23">
        <f t="shared" si="16"/>
        <v>15071.820262295085</v>
      </c>
      <c r="BR16" s="23">
        <f t="shared" si="16"/>
        <v>15071.820262295085</v>
      </c>
      <c r="BS16" s="23">
        <f t="shared" si="17"/>
        <v>15071.820262295085</v>
      </c>
      <c r="BT16" s="23">
        <f t="shared" si="17"/>
        <v>15071.820262295085</v>
      </c>
      <c r="BU16" s="23">
        <f t="shared" si="17"/>
        <v>15071.820262295085</v>
      </c>
      <c r="BV16" s="23">
        <f t="shared" si="12"/>
        <v>15071.820262295085</v>
      </c>
      <c r="BW16" s="23">
        <f t="shared" si="12"/>
        <v>15071.820262295085</v>
      </c>
      <c r="BX16" s="23">
        <f t="shared" si="12"/>
        <v>15071.820262295085</v>
      </c>
      <c r="BY16" s="23">
        <f t="shared" ref="BY16:CA36" si="18">+$AD16*BL16</f>
        <v>15071.820262295085</v>
      </c>
      <c r="BZ16" s="23">
        <f t="shared" si="18"/>
        <v>15071.820262295085</v>
      </c>
      <c r="CA16" s="23">
        <f t="shared" si="18"/>
        <v>15071.820262295085</v>
      </c>
      <c r="CB16" s="23">
        <f t="shared" si="13"/>
        <v>180861.84314754096</v>
      </c>
      <c r="CC16" s="24">
        <f t="shared" si="14"/>
        <v>54258.552944262301</v>
      </c>
    </row>
    <row r="17" spans="1:81" s="25" customFormat="1" ht="15" customHeight="1" x14ac:dyDescent="0.2">
      <c r="A17" s="17">
        <v>102160</v>
      </c>
      <c r="B17" s="19" t="s">
        <v>155</v>
      </c>
      <c r="C17" s="17">
        <v>101346</v>
      </c>
      <c r="D17" s="19" t="s">
        <v>153</v>
      </c>
      <c r="E17" s="19" t="s">
        <v>85</v>
      </c>
      <c r="F17" s="19" t="s">
        <v>81</v>
      </c>
      <c r="G17" s="19">
        <v>415003</v>
      </c>
      <c r="H17" s="19">
        <v>4150</v>
      </c>
      <c r="I17" s="17" t="s">
        <v>106</v>
      </c>
      <c r="J17" s="18" t="s">
        <v>74</v>
      </c>
      <c r="K17" s="19" t="s">
        <v>81</v>
      </c>
      <c r="L17" s="19" t="s">
        <v>81</v>
      </c>
      <c r="M17" s="19" t="s">
        <v>96</v>
      </c>
      <c r="N17" s="19" t="s">
        <v>119</v>
      </c>
      <c r="O17" s="19" t="s">
        <v>120</v>
      </c>
      <c r="P17" s="19" t="s">
        <v>132</v>
      </c>
      <c r="Q17" s="19" t="s">
        <v>75</v>
      </c>
      <c r="R17" s="19" t="s">
        <v>75</v>
      </c>
      <c r="S17" s="19" t="s">
        <v>76</v>
      </c>
      <c r="T17" s="19" t="s">
        <v>77</v>
      </c>
      <c r="U17" s="19" t="s">
        <v>77</v>
      </c>
      <c r="V17" s="19" t="s">
        <v>80</v>
      </c>
      <c r="W17" s="19" t="s">
        <v>92</v>
      </c>
      <c r="X17" s="19" t="s">
        <v>78</v>
      </c>
      <c r="Y17" s="19" t="s">
        <v>88</v>
      </c>
      <c r="Z17" s="26">
        <v>0</v>
      </c>
      <c r="AA17" s="20">
        <v>0</v>
      </c>
      <c r="AB17" s="27">
        <v>0</v>
      </c>
      <c r="AC17" s="27">
        <v>0</v>
      </c>
      <c r="AD17" s="27">
        <v>0</v>
      </c>
      <c r="AE17" s="21">
        <f>VLOOKUP(A17,[2]Details!$A:$AI,31,0)</f>
        <v>0</v>
      </c>
      <c r="AF17" s="21">
        <f>VLOOKUP(A17,[2]Details!$A:$AI,32,0)</f>
        <v>0</v>
      </c>
      <c r="AG17" s="21">
        <f t="shared" si="9"/>
        <v>0</v>
      </c>
      <c r="AH17" s="21">
        <f t="shared" si="15"/>
        <v>0</v>
      </c>
      <c r="AI17" s="21">
        <f>VLOOKUP(A17,[2]Details!$A:$AI,35,0)</f>
        <v>0</v>
      </c>
      <c r="AJ17" s="21">
        <v>0</v>
      </c>
      <c r="AK17" s="21">
        <v>0</v>
      </c>
      <c r="AL17" s="21">
        <v>0</v>
      </c>
      <c r="AM17" s="21">
        <v>0</v>
      </c>
      <c r="AN17" s="21">
        <v>0</v>
      </c>
      <c r="AO17" s="21">
        <f t="shared" si="10"/>
        <v>0</v>
      </c>
      <c r="AP17" s="19" t="s">
        <v>77</v>
      </c>
      <c r="AQ17" s="24"/>
      <c r="AR17" s="24"/>
      <c r="AS17" s="24"/>
      <c r="AT17" s="24"/>
      <c r="AU17" s="24"/>
      <c r="AV17" s="24"/>
      <c r="AW17" s="24"/>
      <c r="AX17" s="24"/>
      <c r="AY17" s="24"/>
      <c r="AZ17" s="24"/>
      <c r="BA17" s="24"/>
      <c r="BB17" s="24"/>
      <c r="BC17" s="28">
        <v>8.3333333333333329E-2</v>
      </c>
      <c r="BD17" s="28">
        <v>8.3333333333333329E-2</v>
      </c>
      <c r="BE17" s="28">
        <v>8.3333333333333329E-2</v>
      </c>
      <c r="BF17" s="28">
        <v>8.3333333333333329E-2</v>
      </c>
      <c r="BG17" s="28">
        <v>8.3333333333333329E-2</v>
      </c>
      <c r="BH17" s="28">
        <v>8.3333333333333329E-2</v>
      </c>
      <c r="BI17" s="28">
        <v>8.3333333333333329E-2</v>
      </c>
      <c r="BJ17" s="28">
        <v>8.3333333333333329E-2</v>
      </c>
      <c r="BK17" s="28">
        <v>8.3333333333333329E-2</v>
      </c>
      <c r="BL17" s="28">
        <v>8.3333333333333329E-2</v>
      </c>
      <c r="BM17" s="28">
        <v>8.3333333333333329E-2</v>
      </c>
      <c r="BN17" s="28">
        <v>8.3333333333333329E-2</v>
      </c>
      <c r="BO17" s="22">
        <f t="shared" si="11"/>
        <v>1</v>
      </c>
      <c r="BP17" s="23">
        <f t="shared" si="16"/>
        <v>0</v>
      </c>
      <c r="BQ17" s="23">
        <f t="shared" si="16"/>
        <v>0</v>
      </c>
      <c r="BR17" s="23">
        <f t="shared" si="16"/>
        <v>0</v>
      </c>
      <c r="BS17" s="23">
        <f t="shared" si="17"/>
        <v>0</v>
      </c>
      <c r="BT17" s="23">
        <f t="shared" si="17"/>
        <v>0</v>
      </c>
      <c r="BU17" s="23">
        <f t="shared" si="17"/>
        <v>0</v>
      </c>
      <c r="BV17" s="23">
        <f t="shared" si="17"/>
        <v>0</v>
      </c>
      <c r="BW17" s="23">
        <f t="shared" si="17"/>
        <v>0</v>
      </c>
      <c r="BX17" s="23">
        <f t="shared" si="17"/>
        <v>0</v>
      </c>
      <c r="BY17" s="23">
        <f t="shared" si="18"/>
        <v>0</v>
      </c>
      <c r="BZ17" s="23">
        <f t="shared" si="18"/>
        <v>0</v>
      </c>
      <c r="CA17" s="23">
        <f t="shared" si="18"/>
        <v>0</v>
      </c>
      <c r="CB17" s="23">
        <f t="shared" si="13"/>
        <v>0</v>
      </c>
      <c r="CC17" s="24">
        <f t="shared" si="14"/>
        <v>0</v>
      </c>
    </row>
    <row r="18" spans="1:81" s="25" customFormat="1" ht="15" customHeight="1" x14ac:dyDescent="0.2">
      <c r="A18" s="17">
        <v>104925</v>
      </c>
      <c r="B18" s="19" t="s">
        <v>156</v>
      </c>
      <c r="C18" s="17">
        <v>101346</v>
      </c>
      <c r="D18" s="19" t="s">
        <v>153</v>
      </c>
      <c r="E18" s="19" t="s">
        <v>85</v>
      </c>
      <c r="F18" s="19" t="s">
        <v>81</v>
      </c>
      <c r="G18" s="19">
        <v>415003</v>
      </c>
      <c r="H18" s="19">
        <v>4150</v>
      </c>
      <c r="I18" s="17" t="s">
        <v>115</v>
      </c>
      <c r="J18" s="18" t="s">
        <v>74</v>
      </c>
      <c r="K18" s="19" t="s">
        <v>81</v>
      </c>
      <c r="L18" s="19" t="s">
        <v>81</v>
      </c>
      <c r="M18" s="19" t="s">
        <v>96</v>
      </c>
      <c r="N18" s="19" t="s">
        <v>119</v>
      </c>
      <c r="O18" s="19" t="s">
        <v>120</v>
      </c>
      <c r="P18" s="19" t="s">
        <v>132</v>
      </c>
      <c r="Q18" s="19" t="s">
        <v>75</v>
      </c>
      <c r="R18" s="19" t="s">
        <v>75</v>
      </c>
      <c r="S18" s="19" t="s">
        <v>76</v>
      </c>
      <c r="T18" s="19" t="s">
        <v>77</v>
      </c>
      <c r="U18" s="19" t="s">
        <v>77</v>
      </c>
      <c r="V18" s="19" t="s">
        <v>77</v>
      </c>
      <c r="W18" s="19" t="s">
        <v>92</v>
      </c>
      <c r="X18" s="19" t="s">
        <v>78</v>
      </c>
      <c r="Y18" s="19" t="s">
        <v>88</v>
      </c>
      <c r="Z18" s="26">
        <v>6.8212102632969618E-12</v>
      </c>
      <c r="AA18" s="20">
        <v>0</v>
      </c>
      <c r="AB18" s="27">
        <v>0</v>
      </c>
      <c r="AC18" s="27">
        <v>0</v>
      </c>
      <c r="AD18" s="27">
        <v>0</v>
      </c>
      <c r="AE18" s="21">
        <f>VLOOKUP(A18,[2]Details!$A:$AI,31,0)</f>
        <v>0</v>
      </c>
      <c r="AF18" s="21">
        <f>VLOOKUP(A18,[2]Details!$A:$AI,32,0)</f>
        <v>0</v>
      </c>
      <c r="AG18" s="21">
        <f t="shared" si="9"/>
        <v>0</v>
      </c>
      <c r="AH18" s="21">
        <f t="shared" si="15"/>
        <v>0</v>
      </c>
      <c r="AI18" s="21">
        <f>VLOOKUP(A18,[2]Details!$A:$AI,35,0)</f>
        <v>0</v>
      </c>
      <c r="AJ18" s="21">
        <v>0</v>
      </c>
      <c r="AK18" s="21">
        <v>0</v>
      </c>
      <c r="AL18" s="21">
        <v>0</v>
      </c>
      <c r="AM18" s="21">
        <v>0</v>
      </c>
      <c r="AN18" s="21">
        <v>0</v>
      </c>
      <c r="AO18" s="21">
        <f t="shared" si="10"/>
        <v>0</v>
      </c>
      <c r="AP18" s="19" t="s">
        <v>77</v>
      </c>
      <c r="AQ18" s="24"/>
      <c r="AR18" s="24"/>
      <c r="AS18" s="24"/>
      <c r="AT18" s="24"/>
      <c r="AU18" s="24"/>
      <c r="AV18" s="24"/>
      <c r="AW18" s="24"/>
      <c r="AX18" s="24"/>
      <c r="AY18" s="24"/>
      <c r="AZ18" s="24"/>
      <c r="BA18" s="24"/>
      <c r="BB18" s="24"/>
      <c r="BC18" s="28">
        <v>8.3333333333333329E-2</v>
      </c>
      <c r="BD18" s="28">
        <v>8.3333333333333329E-2</v>
      </c>
      <c r="BE18" s="28">
        <v>8.3333333333333329E-2</v>
      </c>
      <c r="BF18" s="28">
        <v>8.3333333333333329E-2</v>
      </c>
      <c r="BG18" s="28">
        <v>8.3333333333333329E-2</v>
      </c>
      <c r="BH18" s="28">
        <v>8.3333333333333329E-2</v>
      </c>
      <c r="BI18" s="28">
        <v>8.3333333333333329E-2</v>
      </c>
      <c r="BJ18" s="28">
        <v>8.3333333333333329E-2</v>
      </c>
      <c r="BK18" s="28">
        <v>8.3333333333333329E-2</v>
      </c>
      <c r="BL18" s="28">
        <v>8.3333333333333329E-2</v>
      </c>
      <c r="BM18" s="28">
        <v>8.3333333333333329E-2</v>
      </c>
      <c r="BN18" s="28">
        <v>8.3333333333333329E-2</v>
      </c>
      <c r="BO18" s="22">
        <f t="shared" si="11"/>
        <v>1</v>
      </c>
      <c r="BP18" s="23">
        <f t="shared" si="16"/>
        <v>0</v>
      </c>
      <c r="BQ18" s="23">
        <f t="shared" si="16"/>
        <v>0</v>
      </c>
      <c r="BR18" s="23">
        <f t="shared" si="16"/>
        <v>0</v>
      </c>
      <c r="BS18" s="23">
        <f t="shared" si="17"/>
        <v>0</v>
      </c>
      <c r="BT18" s="23">
        <f t="shared" si="17"/>
        <v>0</v>
      </c>
      <c r="BU18" s="23">
        <f t="shared" si="17"/>
        <v>0</v>
      </c>
      <c r="BV18" s="23">
        <f t="shared" si="17"/>
        <v>0</v>
      </c>
      <c r="BW18" s="23">
        <f t="shared" si="17"/>
        <v>0</v>
      </c>
      <c r="BX18" s="23">
        <f t="shared" si="17"/>
        <v>0</v>
      </c>
      <c r="BY18" s="23">
        <f t="shared" si="18"/>
        <v>0</v>
      </c>
      <c r="BZ18" s="23">
        <f t="shared" si="18"/>
        <v>0</v>
      </c>
      <c r="CA18" s="23">
        <f t="shared" si="18"/>
        <v>0</v>
      </c>
      <c r="CB18" s="23">
        <f t="shared" si="13"/>
        <v>0</v>
      </c>
      <c r="CC18" s="24">
        <f t="shared" si="14"/>
        <v>0</v>
      </c>
    </row>
    <row r="19" spans="1:81" s="25" customFormat="1" ht="15" customHeight="1" x14ac:dyDescent="0.2">
      <c r="A19" s="17">
        <v>104926</v>
      </c>
      <c r="B19" s="19" t="s">
        <v>157</v>
      </c>
      <c r="C19" s="17">
        <v>101346</v>
      </c>
      <c r="D19" s="19" t="s">
        <v>153</v>
      </c>
      <c r="E19" s="19" t="s">
        <v>85</v>
      </c>
      <c r="F19" s="19" t="s">
        <v>81</v>
      </c>
      <c r="G19" s="19">
        <v>415003</v>
      </c>
      <c r="H19" s="19">
        <v>4150</v>
      </c>
      <c r="I19" s="17" t="s">
        <v>115</v>
      </c>
      <c r="J19" s="18" t="s">
        <v>74</v>
      </c>
      <c r="K19" s="19" t="s">
        <v>81</v>
      </c>
      <c r="L19" s="19" t="s">
        <v>81</v>
      </c>
      <c r="M19" s="19" t="s">
        <v>96</v>
      </c>
      <c r="N19" s="19" t="s">
        <v>119</v>
      </c>
      <c r="O19" s="19" t="s">
        <v>120</v>
      </c>
      <c r="P19" s="19" t="s">
        <v>132</v>
      </c>
      <c r="Q19" s="19" t="s">
        <v>75</v>
      </c>
      <c r="R19" s="19" t="s">
        <v>75</v>
      </c>
      <c r="S19" s="19" t="s">
        <v>76</v>
      </c>
      <c r="T19" s="19" t="s">
        <v>77</v>
      </c>
      <c r="U19" s="19" t="s">
        <v>77</v>
      </c>
      <c r="V19" s="19" t="s">
        <v>77</v>
      </c>
      <c r="W19" s="19" t="s">
        <v>92</v>
      </c>
      <c r="X19" s="19" t="s">
        <v>78</v>
      </c>
      <c r="Y19" s="19" t="s">
        <v>88</v>
      </c>
      <c r="Z19" s="26">
        <v>-5.8207660913467407E-11</v>
      </c>
      <c r="AA19" s="20">
        <v>7501.4800000000032</v>
      </c>
      <c r="AB19" s="27">
        <v>0</v>
      </c>
      <c r="AC19" s="27">
        <v>0</v>
      </c>
      <c r="AD19" s="27">
        <v>0</v>
      </c>
      <c r="AE19" s="21">
        <f>VLOOKUP(A19,[2]Details!$A:$AI,31,0)</f>
        <v>0</v>
      </c>
      <c r="AF19" s="21">
        <f>VLOOKUP(A19,[2]Details!$A:$AI,32,0)</f>
        <v>0</v>
      </c>
      <c r="AG19" s="21">
        <f t="shared" si="9"/>
        <v>0</v>
      </c>
      <c r="AH19" s="21">
        <f t="shared" si="15"/>
        <v>0</v>
      </c>
      <c r="AI19" s="21">
        <f>VLOOKUP(A19,[2]Details!$A:$AI,35,0)</f>
        <v>0</v>
      </c>
      <c r="AJ19" s="21">
        <v>0</v>
      </c>
      <c r="AK19" s="21">
        <v>0</v>
      </c>
      <c r="AL19" s="21">
        <v>0</v>
      </c>
      <c r="AM19" s="21">
        <v>0</v>
      </c>
      <c r="AN19" s="21">
        <v>0</v>
      </c>
      <c r="AO19" s="21">
        <f t="shared" si="10"/>
        <v>0</v>
      </c>
      <c r="AP19" s="19" t="s">
        <v>77</v>
      </c>
      <c r="AQ19" s="24"/>
      <c r="AR19" s="24"/>
      <c r="AS19" s="24"/>
      <c r="AT19" s="24"/>
      <c r="AU19" s="24"/>
      <c r="AV19" s="24"/>
      <c r="AW19" s="24"/>
      <c r="AX19" s="24"/>
      <c r="AY19" s="24"/>
      <c r="AZ19" s="24"/>
      <c r="BA19" s="24"/>
      <c r="BB19" s="24"/>
      <c r="BC19" s="28">
        <v>8.3333333333333329E-2</v>
      </c>
      <c r="BD19" s="28">
        <v>8.3333333333333329E-2</v>
      </c>
      <c r="BE19" s="28">
        <v>8.3333333333333329E-2</v>
      </c>
      <c r="BF19" s="28">
        <v>8.3333333333333329E-2</v>
      </c>
      <c r="BG19" s="28">
        <v>8.3333333333333329E-2</v>
      </c>
      <c r="BH19" s="28">
        <v>8.3333333333333329E-2</v>
      </c>
      <c r="BI19" s="28">
        <v>8.3333333333333329E-2</v>
      </c>
      <c r="BJ19" s="28">
        <v>8.3333333333333329E-2</v>
      </c>
      <c r="BK19" s="28">
        <v>8.3333333333333329E-2</v>
      </c>
      <c r="BL19" s="28">
        <v>8.3333333333333329E-2</v>
      </c>
      <c r="BM19" s="28">
        <v>8.3333333333333329E-2</v>
      </c>
      <c r="BN19" s="28">
        <v>8.3333333333333329E-2</v>
      </c>
      <c r="BO19" s="22">
        <f t="shared" si="11"/>
        <v>1</v>
      </c>
      <c r="BP19" s="23">
        <f t="shared" si="16"/>
        <v>0</v>
      </c>
      <c r="BQ19" s="23">
        <f t="shared" si="16"/>
        <v>0</v>
      </c>
      <c r="BR19" s="23">
        <f t="shared" si="16"/>
        <v>0</v>
      </c>
      <c r="BS19" s="23">
        <f t="shared" si="17"/>
        <v>0</v>
      </c>
      <c r="BT19" s="23">
        <f t="shared" si="17"/>
        <v>0</v>
      </c>
      <c r="BU19" s="23">
        <f t="shared" si="17"/>
        <v>0</v>
      </c>
      <c r="BV19" s="23">
        <f t="shared" si="17"/>
        <v>0</v>
      </c>
      <c r="BW19" s="23">
        <f t="shared" si="17"/>
        <v>0</v>
      </c>
      <c r="BX19" s="23">
        <f t="shared" si="17"/>
        <v>0</v>
      </c>
      <c r="BY19" s="23">
        <f t="shared" si="18"/>
        <v>0</v>
      </c>
      <c r="BZ19" s="23">
        <f t="shared" si="18"/>
        <v>0</v>
      </c>
      <c r="CA19" s="23">
        <f t="shared" si="18"/>
        <v>0</v>
      </c>
      <c r="CB19" s="23">
        <f t="shared" si="13"/>
        <v>0</v>
      </c>
      <c r="CC19" s="24">
        <f t="shared" si="14"/>
        <v>0</v>
      </c>
    </row>
    <row r="20" spans="1:81" s="25" customFormat="1" ht="15" customHeight="1" x14ac:dyDescent="0.2">
      <c r="A20" s="17">
        <v>101347</v>
      </c>
      <c r="B20" s="19" t="s">
        <v>158</v>
      </c>
      <c r="C20" s="17">
        <v>101347</v>
      </c>
      <c r="D20" s="19" t="s">
        <v>158</v>
      </c>
      <c r="E20" s="19" t="s">
        <v>85</v>
      </c>
      <c r="F20" s="19" t="s">
        <v>81</v>
      </c>
      <c r="G20" s="19">
        <v>415003</v>
      </c>
      <c r="H20" s="19">
        <v>4150</v>
      </c>
      <c r="I20" s="19" t="s">
        <v>115</v>
      </c>
      <c r="J20" s="18" t="s">
        <v>74</v>
      </c>
      <c r="K20" s="19" t="s">
        <v>81</v>
      </c>
      <c r="L20" s="19" t="s">
        <v>81</v>
      </c>
      <c r="M20" s="19" t="s">
        <v>96</v>
      </c>
      <c r="N20" s="19" t="s">
        <v>119</v>
      </c>
      <c r="O20" s="19" t="s">
        <v>120</v>
      </c>
      <c r="P20" s="19" t="s">
        <v>132</v>
      </c>
      <c r="Q20" s="19" t="s">
        <v>75</v>
      </c>
      <c r="R20" s="19" t="s">
        <v>75</v>
      </c>
      <c r="S20" s="19" t="s">
        <v>76</v>
      </c>
      <c r="T20" s="19" t="s">
        <v>77</v>
      </c>
      <c r="U20" s="19" t="s">
        <v>77</v>
      </c>
      <c r="V20" s="19" t="s">
        <v>80</v>
      </c>
      <c r="W20" s="19" t="s">
        <v>92</v>
      </c>
      <c r="X20" s="19" t="s">
        <v>78</v>
      </c>
      <c r="Y20" s="19" t="s">
        <v>88</v>
      </c>
      <c r="Z20" s="26">
        <v>432247.96000000008</v>
      </c>
      <c r="AA20" s="20">
        <v>485205.44</v>
      </c>
      <c r="AB20" s="27">
        <v>117290694.4896</v>
      </c>
      <c r="AC20" s="27">
        <v>0</v>
      </c>
      <c r="AD20" s="27">
        <v>384559.65406426229</v>
      </c>
      <c r="AE20" s="21">
        <f>VLOOKUP(A20,[2]Details!$A:$AI,31,0)</f>
        <v>117290694.4896</v>
      </c>
      <c r="AF20" s="21">
        <f>VLOOKUP(A20,[2]Details!$A:$AI,32,0)</f>
        <v>0</v>
      </c>
      <c r="AG20" s="21">
        <f t="shared" si="9"/>
        <v>384559.65406426229</v>
      </c>
      <c r="AH20" s="21">
        <f t="shared" si="15"/>
        <v>0</v>
      </c>
      <c r="AI20" s="21">
        <f>VLOOKUP(A20,[2]Details!$A:$AI,35,0)</f>
        <v>0</v>
      </c>
      <c r="AJ20" s="21">
        <v>117290694.4896</v>
      </c>
      <c r="AK20" s="21">
        <v>0</v>
      </c>
      <c r="AL20" s="21">
        <v>384559.65406426229</v>
      </c>
      <c r="AM20" s="21">
        <v>117290694.4896</v>
      </c>
      <c r="AN20" s="21">
        <v>0</v>
      </c>
      <c r="AO20" s="21">
        <f t="shared" si="10"/>
        <v>384559.65406426229</v>
      </c>
      <c r="AP20" s="19" t="s">
        <v>159</v>
      </c>
      <c r="AQ20" s="24"/>
      <c r="AR20" s="24"/>
      <c r="AS20" s="24"/>
      <c r="AT20" s="24"/>
      <c r="AU20" s="24"/>
      <c r="AV20" s="24"/>
      <c r="AW20" s="24"/>
      <c r="AX20" s="24"/>
      <c r="AY20" s="24"/>
      <c r="AZ20" s="24"/>
      <c r="BA20" s="24"/>
      <c r="BB20" s="24"/>
      <c r="BC20" s="28">
        <v>8.3333333333333329E-2</v>
      </c>
      <c r="BD20" s="28">
        <v>8.3333333333333329E-2</v>
      </c>
      <c r="BE20" s="28">
        <v>8.3333333333333329E-2</v>
      </c>
      <c r="BF20" s="28">
        <v>8.3333333333333329E-2</v>
      </c>
      <c r="BG20" s="28">
        <v>8.3333333333333329E-2</v>
      </c>
      <c r="BH20" s="28">
        <v>8.3333333333333329E-2</v>
      </c>
      <c r="BI20" s="28">
        <v>8.3333333333333329E-2</v>
      </c>
      <c r="BJ20" s="28">
        <v>8.3333333333333329E-2</v>
      </c>
      <c r="BK20" s="28">
        <v>8.3333333333333329E-2</v>
      </c>
      <c r="BL20" s="28">
        <v>8.3333333333333329E-2</v>
      </c>
      <c r="BM20" s="28">
        <v>8.3333333333333329E-2</v>
      </c>
      <c r="BN20" s="28">
        <v>8.3333333333333329E-2</v>
      </c>
      <c r="BO20" s="22">
        <f t="shared" si="11"/>
        <v>1</v>
      </c>
      <c r="BP20" s="23">
        <f t="shared" si="16"/>
        <v>32046.637838688523</v>
      </c>
      <c r="BQ20" s="23">
        <f t="shared" si="16"/>
        <v>32046.637838688523</v>
      </c>
      <c r="BR20" s="23">
        <f t="shared" si="16"/>
        <v>32046.637838688523</v>
      </c>
      <c r="BS20" s="23">
        <f t="shared" si="17"/>
        <v>32046.637838688523</v>
      </c>
      <c r="BT20" s="23">
        <f t="shared" si="17"/>
        <v>32046.637838688523</v>
      </c>
      <c r="BU20" s="23">
        <f t="shared" si="17"/>
        <v>32046.637838688523</v>
      </c>
      <c r="BV20" s="23">
        <f t="shared" si="17"/>
        <v>32046.637838688523</v>
      </c>
      <c r="BW20" s="23">
        <f t="shared" si="17"/>
        <v>32046.637838688523</v>
      </c>
      <c r="BX20" s="23">
        <f t="shared" si="17"/>
        <v>32046.637838688523</v>
      </c>
      <c r="BY20" s="23">
        <f t="shared" si="18"/>
        <v>32046.637838688523</v>
      </c>
      <c r="BZ20" s="23">
        <f t="shared" si="18"/>
        <v>32046.637838688523</v>
      </c>
      <c r="CA20" s="23">
        <f t="shared" si="18"/>
        <v>32046.637838688523</v>
      </c>
      <c r="CB20" s="23">
        <f t="shared" si="13"/>
        <v>384559.65406426223</v>
      </c>
      <c r="CC20" s="24">
        <f t="shared" si="14"/>
        <v>115367.89621927869</v>
      </c>
    </row>
    <row r="21" spans="1:81" s="25" customFormat="1" ht="15" customHeight="1" x14ac:dyDescent="0.2">
      <c r="A21" s="17">
        <v>104923</v>
      </c>
      <c r="B21" s="19" t="s">
        <v>160</v>
      </c>
      <c r="C21" s="17">
        <v>101347</v>
      </c>
      <c r="D21" s="19" t="s">
        <v>158</v>
      </c>
      <c r="E21" s="19" t="s">
        <v>85</v>
      </c>
      <c r="F21" s="19" t="s">
        <v>81</v>
      </c>
      <c r="G21" s="19">
        <v>415003</v>
      </c>
      <c r="H21" s="19">
        <v>4150</v>
      </c>
      <c r="I21" s="17" t="s">
        <v>115</v>
      </c>
      <c r="J21" s="18" t="s">
        <v>74</v>
      </c>
      <c r="K21" s="19" t="s">
        <v>81</v>
      </c>
      <c r="L21" s="19" t="s">
        <v>81</v>
      </c>
      <c r="M21" s="19" t="s">
        <v>96</v>
      </c>
      <c r="N21" s="19" t="s">
        <v>119</v>
      </c>
      <c r="O21" s="19" t="s">
        <v>120</v>
      </c>
      <c r="P21" s="19" t="s">
        <v>132</v>
      </c>
      <c r="Q21" s="19" t="s">
        <v>75</v>
      </c>
      <c r="R21" s="19" t="s">
        <v>75</v>
      </c>
      <c r="S21" s="19" t="s">
        <v>76</v>
      </c>
      <c r="T21" s="19" t="s">
        <v>77</v>
      </c>
      <c r="U21" s="19" t="s">
        <v>77</v>
      </c>
      <c r="V21" s="19" t="s">
        <v>77</v>
      </c>
      <c r="W21" s="19" t="s">
        <v>92</v>
      </c>
      <c r="X21" s="19" t="s">
        <v>78</v>
      </c>
      <c r="Y21" s="19" t="s">
        <v>88</v>
      </c>
      <c r="Z21" s="26">
        <v>48.159999999921638</v>
      </c>
      <c r="AA21" s="20">
        <v>57.760000000009313</v>
      </c>
      <c r="AB21" s="27">
        <v>0</v>
      </c>
      <c r="AC21" s="27">
        <v>0</v>
      </c>
      <c r="AD21" s="27">
        <v>0</v>
      </c>
      <c r="AE21" s="21">
        <f>VLOOKUP(A21,[2]Details!$A:$AI,31,0)</f>
        <v>0</v>
      </c>
      <c r="AF21" s="21">
        <f>VLOOKUP(A21,[2]Details!$A:$AI,32,0)</f>
        <v>0</v>
      </c>
      <c r="AG21" s="21">
        <f t="shared" si="9"/>
        <v>0</v>
      </c>
      <c r="AH21" s="21">
        <f t="shared" si="15"/>
        <v>0</v>
      </c>
      <c r="AI21" s="21">
        <f>VLOOKUP(A21,[2]Details!$A:$AI,35,0)</f>
        <v>0</v>
      </c>
      <c r="AJ21" s="21">
        <v>0</v>
      </c>
      <c r="AK21" s="21">
        <v>0</v>
      </c>
      <c r="AL21" s="21">
        <v>0</v>
      </c>
      <c r="AM21" s="21">
        <v>0</v>
      </c>
      <c r="AN21" s="21">
        <v>0</v>
      </c>
      <c r="AO21" s="21">
        <f t="shared" si="10"/>
        <v>0</v>
      </c>
      <c r="AP21" s="19" t="s">
        <v>77</v>
      </c>
      <c r="AQ21" s="24"/>
      <c r="AR21" s="24"/>
      <c r="AS21" s="24"/>
      <c r="AT21" s="24"/>
      <c r="AU21" s="24"/>
      <c r="AV21" s="24"/>
      <c r="AW21" s="24"/>
      <c r="AX21" s="24"/>
      <c r="AY21" s="24"/>
      <c r="AZ21" s="24"/>
      <c r="BA21" s="24"/>
      <c r="BB21" s="24"/>
      <c r="BC21" s="28">
        <v>8.3333333333333329E-2</v>
      </c>
      <c r="BD21" s="28">
        <v>8.3333333333333329E-2</v>
      </c>
      <c r="BE21" s="28">
        <v>8.3333333333333329E-2</v>
      </c>
      <c r="BF21" s="28">
        <v>8.3333333333333329E-2</v>
      </c>
      <c r="BG21" s="28">
        <v>8.3333333333333329E-2</v>
      </c>
      <c r="BH21" s="28">
        <v>8.3333333333333329E-2</v>
      </c>
      <c r="BI21" s="28">
        <v>8.3333333333333329E-2</v>
      </c>
      <c r="BJ21" s="28">
        <v>8.3333333333333329E-2</v>
      </c>
      <c r="BK21" s="28">
        <v>8.3333333333333329E-2</v>
      </c>
      <c r="BL21" s="28">
        <v>8.3333333333333329E-2</v>
      </c>
      <c r="BM21" s="28">
        <v>8.3333333333333329E-2</v>
      </c>
      <c r="BN21" s="28">
        <v>8.3333333333333329E-2</v>
      </c>
      <c r="BO21" s="22">
        <f t="shared" si="11"/>
        <v>1</v>
      </c>
      <c r="BP21" s="23">
        <f t="shared" si="16"/>
        <v>0</v>
      </c>
      <c r="BQ21" s="23">
        <f t="shared" si="16"/>
        <v>0</v>
      </c>
      <c r="BR21" s="23">
        <f t="shared" si="16"/>
        <v>0</v>
      </c>
      <c r="BS21" s="23">
        <f t="shared" si="17"/>
        <v>0</v>
      </c>
      <c r="BT21" s="23">
        <f t="shared" si="17"/>
        <v>0</v>
      </c>
      <c r="BU21" s="23">
        <f t="shared" si="17"/>
        <v>0</v>
      </c>
      <c r="BV21" s="23">
        <f t="shared" si="17"/>
        <v>0</v>
      </c>
      <c r="BW21" s="23">
        <f t="shared" si="17"/>
        <v>0</v>
      </c>
      <c r="BX21" s="23">
        <f t="shared" si="17"/>
        <v>0</v>
      </c>
      <c r="BY21" s="23">
        <f t="shared" si="18"/>
        <v>0</v>
      </c>
      <c r="BZ21" s="23">
        <f t="shared" si="18"/>
        <v>0</v>
      </c>
      <c r="CA21" s="23">
        <f t="shared" si="18"/>
        <v>0</v>
      </c>
      <c r="CB21" s="23">
        <f t="shared" si="13"/>
        <v>0</v>
      </c>
      <c r="CC21" s="24">
        <f t="shared" si="14"/>
        <v>0</v>
      </c>
    </row>
    <row r="22" spans="1:81" s="25" customFormat="1" ht="15" customHeight="1" x14ac:dyDescent="0.2">
      <c r="A22" s="17">
        <v>101348</v>
      </c>
      <c r="B22" s="19" t="s">
        <v>161</v>
      </c>
      <c r="C22" s="17">
        <v>101348</v>
      </c>
      <c r="D22" s="19" t="s">
        <v>161</v>
      </c>
      <c r="E22" s="19" t="s">
        <v>85</v>
      </c>
      <c r="F22" s="19" t="s">
        <v>81</v>
      </c>
      <c r="G22" s="19">
        <v>415003</v>
      </c>
      <c r="H22" s="19">
        <v>4150</v>
      </c>
      <c r="I22" s="17" t="s">
        <v>115</v>
      </c>
      <c r="J22" s="18" t="s">
        <v>74</v>
      </c>
      <c r="K22" s="19" t="s">
        <v>81</v>
      </c>
      <c r="L22" s="19" t="s">
        <v>81</v>
      </c>
      <c r="M22" s="19" t="s">
        <v>96</v>
      </c>
      <c r="N22" s="19" t="s">
        <v>119</v>
      </c>
      <c r="O22" s="19" t="s">
        <v>120</v>
      </c>
      <c r="P22" s="19" t="s">
        <v>136</v>
      </c>
      <c r="Q22" s="19" t="s">
        <v>75</v>
      </c>
      <c r="R22" s="19" t="s">
        <v>75</v>
      </c>
      <c r="S22" s="19" t="s">
        <v>76</v>
      </c>
      <c r="T22" s="19" t="s">
        <v>77</v>
      </c>
      <c r="U22" s="19" t="s">
        <v>77</v>
      </c>
      <c r="V22" s="19" t="s">
        <v>77</v>
      </c>
      <c r="W22" s="19" t="s">
        <v>92</v>
      </c>
      <c r="X22" s="19" t="s">
        <v>78</v>
      </c>
      <c r="Y22" s="19" t="s">
        <v>88</v>
      </c>
      <c r="Z22" s="26">
        <v>0.01</v>
      </c>
      <c r="AA22" s="20">
        <v>0</v>
      </c>
      <c r="AB22" s="27">
        <v>0</v>
      </c>
      <c r="AC22" s="27">
        <v>0</v>
      </c>
      <c r="AD22" s="27">
        <v>0</v>
      </c>
      <c r="AE22" s="21">
        <f>VLOOKUP(A22,[2]Details!$A:$AI,31,0)</f>
        <v>0</v>
      </c>
      <c r="AF22" s="21">
        <f>VLOOKUP(A22,[2]Details!$A:$AI,32,0)</f>
        <v>0</v>
      </c>
      <c r="AG22" s="21">
        <f t="shared" si="9"/>
        <v>0</v>
      </c>
      <c r="AH22" s="21">
        <f t="shared" si="15"/>
        <v>0</v>
      </c>
      <c r="AI22" s="21">
        <f>VLOOKUP(A22,[2]Details!$A:$AI,35,0)</f>
        <v>0</v>
      </c>
      <c r="AJ22" s="21">
        <v>0</v>
      </c>
      <c r="AK22" s="21">
        <v>0</v>
      </c>
      <c r="AL22" s="21">
        <v>0</v>
      </c>
      <c r="AM22" s="21">
        <v>0</v>
      </c>
      <c r="AN22" s="21">
        <v>0</v>
      </c>
      <c r="AO22" s="21">
        <f t="shared" si="10"/>
        <v>0</v>
      </c>
      <c r="AP22" s="19" t="s">
        <v>77</v>
      </c>
      <c r="AQ22" s="24"/>
      <c r="AR22" s="24"/>
      <c r="AS22" s="24"/>
      <c r="AT22" s="24"/>
      <c r="AU22" s="24"/>
      <c r="AV22" s="24"/>
      <c r="AW22" s="24"/>
      <c r="AX22" s="24"/>
      <c r="AY22" s="24"/>
      <c r="AZ22" s="24"/>
      <c r="BA22" s="24"/>
      <c r="BB22" s="24"/>
      <c r="BC22" s="28">
        <v>8.3333333333333329E-2</v>
      </c>
      <c r="BD22" s="28">
        <v>8.3333333333333329E-2</v>
      </c>
      <c r="BE22" s="28">
        <v>8.3333333333333329E-2</v>
      </c>
      <c r="BF22" s="28">
        <v>8.3333333333333329E-2</v>
      </c>
      <c r="BG22" s="28">
        <v>8.3333333333333329E-2</v>
      </c>
      <c r="BH22" s="28">
        <v>8.3333333333333329E-2</v>
      </c>
      <c r="BI22" s="28">
        <v>8.3333333333333329E-2</v>
      </c>
      <c r="BJ22" s="28">
        <v>8.3333333333333329E-2</v>
      </c>
      <c r="BK22" s="28">
        <v>8.3333333333333329E-2</v>
      </c>
      <c r="BL22" s="28">
        <v>8.3333333333333329E-2</v>
      </c>
      <c r="BM22" s="28">
        <v>8.3333333333333329E-2</v>
      </c>
      <c r="BN22" s="28">
        <v>8.3333333333333329E-2</v>
      </c>
      <c r="BO22" s="22">
        <f t="shared" si="11"/>
        <v>1</v>
      </c>
      <c r="BP22" s="23">
        <f t="shared" si="16"/>
        <v>0</v>
      </c>
      <c r="BQ22" s="23">
        <f t="shared" si="16"/>
        <v>0</v>
      </c>
      <c r="BR22" s="23">
        <f t="shared" si="16"/>
        <v>0</v>
      </c>
      <c r="BS22" s="23">
        <f t="shared" si="17"/>
        <v>0</v>
      </c>
      <c r="BT22" s="23">
        <f t="shared" si="17"/>
        <v>0</v>
      </c>
      <c r="BU22" s="23">
        <f t="shared" si="17"/>
        <v>0</v>
      </c>
      <c r="BV22" s="23">
        <f t="shared" si="17"/>
        <v>0</v>
      </c>
      <c r="BW22" s="23">
        <f t="shared" si="17"/>
        <v>0</v>
      </c>
      <c r="BX22" s="23">
        <f t="shared" si="17"/>
        <v>0</v>
      </c>
      <c r="BY22" s="23">
        <f t="shared" si="18"/>
        <v>0</v>
      </c>
      <c r="BZ22" s="23">
        <f t="shared" si="18"/>
        <v>0</v>
      </c>
      <c r="CA22" s="23">
        <f t="shared" si="18"/>
        <v>0</v>
      </c>
      <c r="CB22" s="23">
        <f t="shared" si="13"/>
        <v>0</v>
      </c>
      <c r="CC22" s="24">
        <f t="shared" si="14"/>
        <v>0</v>
      </c>
    </row>
    <row r="23" spans="1:81" s="25" customFormat="1" ht="15" customHeight="1" x14ac:dyDescent="0.2">
      <c r="A23" s="17">
        <v>105762</v>
      </c>
      <c r="B23" s="19" t="s">
        <v>162</v>
      </c>
      <c r="C23" s="17">
        <v>101348</v>
      </c>
      <c r="D23" s="19" t="s">
        <v>161</v>
      </c>
      <c r="E23" s="19" t="s">
        <v>85</v>
      </c>
      <c r="F23" s="19" t="s">
        <v>81</v>
      </c>
      <c r="G23" s="19">
        <v>415003</v>
      </c>
      <c r="H23" s="19">
        <v>4150</v>
      </c>
      <c r="I23" s="17" t="s">
        <v>115</v>
      </c>
      <c r="J23" s="18" t="s">
        <v>74</v>
      </c>
      <c r="K23" s="19" t="s">
        <v>81</v>
      </c>
      <c r="L23" s="19" t="s">
        <v>81</v>
      </c>
      <c r="M23" s="19" t="s">
        <v>96</v>
      </c>
      <c r="N23" s="19" t="s">
        <v>119</v>
      </c>
      <c r="O23" s="19" t="s">
        <v>120</v>
      </c>
      <c r="P23" s="19" t="s">
        <v>136</v>
      </c>
      <c r="Q23" s="19" t="s">
        <v>75</v>
      </c>
      <c r="R23" s="19" t="s">
        <v>75</v>
      </c>
      <c r="S23" s="19" t="s">
        <v>76</v>
      </c>
      <c r="T23" s="19" t="s">
        <v>77</v>
      </c>
      <c r="U23" s="19" t="s">
        <v>77</v>
      </c>
      <c r="V23" s="19" t="s">
        <v>77</v>
      </c>
      <c r="W23" s="19" t="s">
        <v>92</v>
      </c>
      <c r="X23" s="19" t="s">
        <v>78</v>
      </c>
      <c r="Y23" s="19" t="s">
        <v>88</v>
      </c>
      <c r="Z23" s="26">
        <v>-3.7252876131099733E-11</v>
      </c>
      <c r="AA23" s="20">
        <v>3.7299999999959255</v>
      </c>
      <c r="AB23" s="27">
        <v>0</v>
      </c>
      <c r="AC23" s="27">
        <v>0</v>
      </c>
      <c r="AD23" s="27">
        <v>0</v>
      </c>
      <c r="AE23" s="21">
        <f>VLOOKUP(A23,[2]Details!$A:$AI,31,0)</f>
        <v>0</v>
      </c>
      <c r="AF23" s="21">
        <f>VLOOKUP(A23,[2]Details!$A:$AI,32,0)</f>
        <v>0</v>
      </c>
      <c r="AG23" s="21">
        <f t="shared" si="9"/>
        <v>0</v>
      </c>
      <c r="AH23" s="21">
        <f t="shared" si="15"/>
        <v>0</v>
      </c>
      <c r="AI23" s="21">
        <f>VLOOKUP(A23,[2]Details!$A:$AI,35,0)</f>
        <v>0</v>
      </c>
      <c r="AJ23" s="21">
        <v>0</v>
      </c>
      <c r="AK23" s="21">
        <v>0</v>
      </c>
      <c r="AL23" s="21">
        <v>0</v>
      </c>
      <c r="AM23" s="21">
        <v>0</v>
      </c>
      <c r="AN23" s="21">
        <v>0</v>
      </c>
      <c r="AO23" s="21">
        <f t="shared" si="10"/>
        <v>0</v>
      </c>
      <c r="AP23" s="19" t="s">
        <v>77</v>
      </c>
      <c r="AQ23" s="24"/>
      <c r="AR23" s="24"/>
      <c r="AS23" s="24"/>
      <c r="AT23" s="24"/>
      <c r="AU23" s="24"/>
      <c r="AV23" s="24"/>
      <c r="AW23" s="24"/>
      <c r="AX23" s="24"/>
      <c r="AY23" s="24"/>
      <c r="AZ23" s="24"/>
      <c r="BA23" s="24"/>
      <c r="BB23" s="24"/>
      <c r="BC23" s="28">
        <v>8.3333333333333329E-2</v>
      </c>
      <c r="BD23" s="28">
        <v>8.3333333333333329E-2</v>
      </c>
      <c r="BE23" s="28">
        <v>8.3333333333333329E-2</v>
      </c>
      <c r="BF23" s="28">
        <v>8.3333333333333329E-2</v>
      </c>
      <c r="BG23" s="28">
        <v>8.3333333333333329E-2</v>
      </c>
      <c r="BH23" s="28">
        <v>8.3333333333333329E-2</v>
      </c>
      <c r="BI23" s="28">
        <v>8.3333333333333329E-2</v>
      </c>
      <c r="BJ23" s="28">
        <v>8.3333333333333329E-2</v>
      </c>
      <c r="BK23" s="28">
        <v>8.3333333333333329E-2</v>
      </c>
      <c r="BL23" s="28">
        <v>8.3333333333333329E-2</v>
      </c>
      <c r="BM23" s="28">
        <v>8.3333333333333329E-2</v>
      </c>
      <c r="BN23" s="28">
        <v>8.3333333333333329E-2</v>
      </c>
      <c r="BO23" s="22">
        <f t="shared" si="11"/>
        <v>1</v>
      </c>
      <c r="BP23" s="23">
        <f t="shared" si="16"/>
        <v>0</v>
      </c>
      <c r="BQ23" s="23">
        <f t="shared" si="16"/>
        <v>0</v>
      </c>
      <c r="BR23" s="23">
        <f t="shared" si="16"/>
        <v>0</v>
      </c>
      <c r="BS23" s="23">
        <f t="shared" si="17"/>
        <v>0</v>
      </c>
      <c r="BT23" s="23">
        <f t="shared" si="17"/>
        <v>0</v>
      </c>
      <c r="BU23" s="23">
        <f t="shared" si="17"/>
        <v>0</v>
      </c>
      <c r="BV23" s="23">
        <f t="shared" si="17"/>
        <v>0</v>
      </c>
      <c r="BW23" s="23">
        <f t="shared" si="17"/>
        <v>0</v>
      </c>
      <c r="BX23" s="23">
        <f t="shared" si="17"/>
        <v>0</v>
      </c>
      <c r="BY23" s="23">
        <f t="shared" si="18"/>
        <v>0</v>
      </c>
      <c r="BZ23" s="23">
        <f t="shared" si="18"/>
        <v>0</v>
      </c>
      <c r="CA23" s="23">
        <f t="shared" si="18"/>
        <v>0</v>
      </c>
      <c r="CB23" s="23">
        <f t="shared" si="13"/>
        <v>0</v>
      </c>
      <c r="CC23" s="24">
        <f t="shared" si="14"/>
        <v>0</v>
      </c>
    </row>
    <row r="24" spans="1:81" s="25" customFormat="1" ht="15" customHeight="1" x14ac:dyDescent="0.2">
      <c r="A24" s="17">
        <v>101350</v>
      </c>
      <c r="B24" s="19" t="s">
        <v>163</v>
      </c>
      <c r="C24" s="17">
        <v>101350</v>
      </c>
      <c r="D24" s="19" t="s">
        <v>163</v>
      </c>
      <c r="E24" s="19" t="s">
        <v>85</v>
      </c>
      <c r="F24" s="19" t="s">
        <v>81</v>
      </c>
      <c r="G24" s="19">
        <v>415003</v>
      </c>
      <c r="H24" s="19">
        <v>4150</v>
      </c>
      <c r="I24" s="19" t="s">
        <v>115</v>
      </c>
      <c r="J24" s="18" t="s">
        <v>74</v>
      </c>
      <c r="K24" s="19" t="s">
        <v>81</v>
      </c>
      <c r="L24" s="19" t="s">
        <v>81</v>
      </c>
      <c r="M24" s="19" t="s">
        <v>96</v>
      </c>
      <c r="N24" s="19" t="s">
        <v>119</v>
      </c>
      <c r="O24" s="19" t="s">
        <v>120</v>
      </c>
      <c r="P24" s="19" t="s">
        <v>136</v>
      </c>
      <c r="Q24" s="19" t="s">
        <v>75</v>
      </c>
      <c r="R24" s="19" t="s">
        <v>75</v>
      </c>
      <c r="S24" s="19" t="s">
        <v>76</v>
      </c>
      <c r="T24" s="19" t="s">
        <v>77</v>
      </c>
      <c r="U24" s="19" t="s">
        <v>77</v>
      </c>
      <c r="V24" s="19" t="s">
        <v>80</v>
      </c>
      <c r="W24" s="19" t="s">
        <v>92</v>
      </c>
      <c r="X24" s="19" t="s">
        <v>78</v>
      </c>
      <c r="Y24" s="19" t="s">
        <v>88</v>
      </c>
      <c r="Z24" s="26">
        <v>742131.21</v>
      </c>
      <c r="AA24" s="20">
        <v>502578.11</v>
      </c>
      <c r="AB24" s="27">
        <v>51937210.617241375</v>
      </c>
      <c r="AC24" s="27">
        <v>393983.06399999995</v>
      </c>
      <c r="AD24" s="27">
        <v>564269.00044997165</v>
      </c>
      <c r="AE24" s="21">
        <f>VLOOKUP(A24,[2]Details!$A:$AI,31,0)</f>
        <v>51937210.617241368</v>
      </c>
      <c r="AF24" s="21">
        <f>VLOOKUP(A24,[2]Details!$A:$AI,32,0)</f>
        <v>393983.06400000001</v>
      </c>
      <c r="AG24" s="21">
        <f t="shared" si="9"/>
        <v>564269.00044997176</v>
      </c>
      <c r="AH24" s="21">
        <f t="shared" si="15"/>
        <v>0</v>
      </c>
      <c r="AI24" s="21">
        <f>VLOOKUP(A24,[2]Details!$A:$AI,35,0)</f>
        <v>0</v>
      </c>
      <c r="AJ24" s="21">
        <v>51937210.617241368</v>
      </c>
      <c r="AK24" s="21">
        <v>393983.06400000001</v>
      </c>
      <c r="AL24" s="21">
        <v>564269.00044997176</v>
      </c>
      <c r="AM24" s="21">
        <v>51937210.617241368</v>
      </c>
      <c r="AN24" s="21">
        <v>393983.06400000001</v>
      </c>
      <c r="AO24" s="21">
        <f t="shared" si="10"/>
        <v>564269.00044997176</v>
      </c>
      <c r="AP24" s="19" t="s">
        <v>164</v>
      </c>
      <c r="AQ24" s="24"/>
      <c r="AR24" s="24"/>
      <c r="AS24" s="24"/>
      <c r="AT24" s="24"/>
      <c r="AU24" s="24"/>
      <c r="AV24" s="24"/>
      <c r="AW24" s="24"/>
      <c r="AX24" s="24"/>
      <c r="AY24" s="24"/>
      <c r="AZ24" s="24"/>
      <c r="BA24" s="24"/>
      <c r="BB24" s="24"/>
      <c r="BC24" s="28">
        <v>8.3333333333333329E-2</v>
      </c>
      <c r="BD24" s="28">
        <v>8.3333333333333329E-2</v>
      </c>
      <c r="BE24" s="28">
        <v>8.3333333333333329E-2</v>
      </c>
      <c r="BF24" s="28">
        <v>8.3333333333333329E-2</v>
      </c>
      <c r="BG24" s="28">
        <v>8.3333333333333329E-2</v>
      </c>
      <c r="BH24" s="28">
        <v>8.3333333333333329E-2</v>
      </c>
      <c r="BI24" s="28">
        <v>8.3333333333333329E-2</v>
      </c>
      <c r="BJ24" s="28">
        <v>8.3333333333333329E-2</v>
      </c>
      <c r="BK24" s="28">
        <v>8.3333333333333329E-2</v>
      </c>
      <c r="BL24" s="28">
        <v>8.3333333333333329E-2</v>
      </c>
      <c r="BM24" s="28">
        <v>8.3333333333333329E-2</v>
      </c>
      <c r="BN24" s="28">
        <v>8.3333333333333329E-2</v>
      </c>
      <c r="BO24" s="22">
        <f t="shared" si="11"/>
        <v>1</v>
      </c>
      <c r="BP24" s="23">
        <f t="shared" si="16"/>
        <v>47022.416704164301</v>
      </c>
      <c r="BQ24" s="23">
        <f t="shared" si="16"/>
        <v>47022.416704164301</v>
      </c>
      <c r="BR24" s="23">
        <f t="shared" si="16"/>
        <v>47022.416704164301</v>
      </c>
      <c r="BS24" s="23">
        <f t="shared" si="17"/>
        <v>47022.416704164301</v>
      </c>
      <c r="BT24" s="23">
        <f t="shared" si="17"/>
        <v>47022.416704164301</v>
      </c>
      <c r="BU24" s="23">
        <f t="shared" si="17"/>
        <v>47022.416704164301</v>
      </c>
      <c r="BV24" s="23">
        <f t="shared" si="17"/>
        <v>47022.416704164301</v>
      </c>
      <c r="BW24" s="23">
        <f t="shared" si="17"/>
        <v>47022.416704164301</v>
      </c>
      <c r="BX24" s="23">
        <f t="shared" si="17"/>
        <v>47022.416704164301</v>
      </c>
      <c r="BY24" s="23">
        <f t="shared" si="18"/>
        <v>47022.416704164301</v>
      </c>
      <c r="BZ24" s="23">
        <f t="shared" si="18"/>
        <v>47022.416704164301</v>
      </c>
      <c r="CA24" s="23">
        <f t="shared" si="18"/>
        <v>47022.416704164301</v>
      </c>
      <c r="CB24" s="23">
        <f t="shared" si="13"/>
        <v>564269.00044997165</v>
      </c>
      <c r="CC24" s="24">
        <f t="shared" si="14"/>
        <v>169280.70013499149</v>
      </c>
    </row>
    <row r="25" spans="1:81" s="25" customFormat="1" ht="15" customHeight="1" x14ac:dyDescent="0.2">
      <c r="A25" s="17">
        <v>104606</v>
      </c>
      <c r="B25" s="19" t="s">
        <v>165</v>
      </c>
      <c r="C25" s="17">
        <v>101350</v>
      </c>
      <c r="D25" s="19" t="s">
        <v>163</v>
      </c>
      <c r="E25" s="19" t="s">
        <v>85</v>
      </c>
      <c r="F25" s="19" t="s">
        <v>81</v>
      </c>
      <c r="G25" s="19">
        <v>415003</v>
      </c>
      <c r="H25" s="19">
        <v>4150</v>
      </c>
      <c r="I25" s="17" t="s">
        <v>115</v>
      </c>
      <c r="J25" s="18" t="s">
        <v>74</v>
      </c>
      <c r="K25" s="19" t="s">
        <v>81</v>
      </c>
      <c r="L25" s="19" t="s">
        <v>81</v>
      </c>
      <c r="M25" s="19" t="s">
        <v>96</v>
      </c>
      <c r="N25" s="19" t="s">
        <v>119</v>
      </c>
      <c r="O25" s="19" t="s">
        <v>120</v>
      </c>
      <c r="P25" s="19" t="s">
        <v>136</v>
      </c>
      <c r="Q25" s="19" t="s">
        <v>75</v>
      </c>
      <c r="R25" s="19" t="s">
        <v>75</v>
      </c>
      <c r="S25" s="19" t="s">
        <v>76</v>
      </c>
      <c r="T25" s="19" t="s">
        <v>77</v>
      </c>
      <c r="U25" s="19" t="s">
        <v>77</v>
      </c>
      <c r="V25" s="19" t="s">
        <v>77</v>
      </c>
      <c r="W25" s="19" t="s">
        <v>92</v>
      </c>
      <c r="X25" s="19" t="s">
        <v>78</v>
      </c>
      <c r="Y25" s="19" t="s">
        <v>88</v>
      </c>
      <c r="Z25" s="26">
        <v>0</v>
      </c>
      <c r="AA25" s="20">
        <v>0</v>
      </c>
      <c r="AB25" s="27">
        <v>0</v>
      </c>
      <c r="AC25" s="27">
        <v>0</v>
      </c>
      <c r="AD25" s="27">
        <v>0</v>
      </c>
      <c r="AE25" s="21">
        <f>VLOOKUP(A25,[2]Details!$A:$AI,31,0)</f>
        <v>0</v>
      </c>
      <c r="AF25" s="21">
        <f>VLOOKUP(A25,[2]Details!$A:$AI,32,0)</f>
        <v>0</v>
      </c>
      <c r="AG25" s="21">
        <f t="shared" si="9"/>
        <v>0</v>
      </c>
      <c r="AH25" s="21">
        <f t="shared" si="15"/>
        <v>0</v>
      </c>
      <c r="AI25" s="21">
        <f>VLOOKUP(A25,[2]Details!$A:$AI,35,0)</f>
        <v>0</v>
      </c>
      <c r="AJ25" s="21">
        <v>0</v>
      </c>
      <c r="AK25" s="21">
        <v>0</v>
      </c>
      <c r="AL25" s="21">
        <v>0</v>
      </c>
      <c r="AM25" s="21">
        <v>0</v>
      </c>
      <c r="AN25" s="21">
        <v>0</v>
      </c>
      <c r="AO25" s="21">
        <f t="shared" si="10"/>
        <v>0</v>
      </c>
      <c r="AP25" s="19" t="s">
        <v>77</v>
      </c>
      <c r="AQ25" s="24"/>
      <c r="AR25" s="24"/>
      <c r="AS25" s="24"/>
      <c r="AT25" s="24"/>
      <c r="AU25" s="24"/>
      <c r="AV25" s="24"/>
      <c r="AW25" s="24"/>
      <c r="AX25" s="24"/>
      <c r="AY25" s="24"/>
      <c r="AZ25" s="24"/>
      <c r="BA25" s="24"/>
      <c r="BB25" s="24"/>
      <c r="BC25" s="28">
        <v>8.3333333333333329E-2</v>
      </c>
      <c r="BD25" s="28">
        <v>8.3333333333333329E-2</v>
      </c>
      <c r="BE25" s="28">
        <v>8.3333333333333329E-2</v>
      </c>
      <c r="BF25" s="28">
        <v>8.3333333333333329E-2</v>
      </c>
      <c r="BG25" s="28">
        <v>8.3333333333333329E-2</v>
      </c>
      <c r="BH25" s="28">
        <v>8.3333333333333329E-2</v>
      </c>
      <c r="BI25" s="28">
        <v>8.3333333333333329E-2</v>
      </c>
      <c r="BJ25" s="28">
        <v>8.3333333333333329E-2</v>
      </c>
      <c r="BK25" s="28">
        <v>8.3333333333333329E-2</v>
      </c>
      <c r="BL25" s="28">
        <v>8.3333333333333329E-2</v>
      </c>
      <c r="BM25" s="28">
        <v>8.3333333333333329E-2</v>
      </c>
      <c r="BN25" s="28">
        <v>8.3333333333333329E-2</v>
      </c>
      <c r="BO25" s="22">
        <f t="shared" si="11"/>
        <v>1</v>
      </c>
      <c r="BP25" s="23">
        <f t="shared" si="16"/>
        <v>0</v>
      </c>
      <c r="BQ25" s="23">
        <f t="shared" si="16"/>
        <v>0</v>
      </c>
      <c r="BR25" s="23">
        <f t="shared" si="16"/>
        <v>0</v>
      </c>
      <c r="BS25" s="23">
        <f t="shared" si="17"/>
        <v>0</v>
      </c>
      <c r="BT25" s="23">
        <f t="shared" si="17"/>
        <v>0</v>
      </c>
      <c r="BU25" s="23">
        <f t="shared" si="17"/>
        <v>0</v>
      </c>
      <c r="BV25" s="23">
        <f t="shared" si="17"/>
        <v>0</v>
      </c>
      <c r="BW25" s="23">
        <f t="shared" si="17"/>
        <v>0</v>
      </c>
      <c r="BX25" s="23">
        <f t="shared" si="17"/>
        <v>0</v>
      </c>
      <c r="BY25" s="23">
        <f t="shared" si="18"/>
        <v>0</v>
      </c>
      <c r="BZ25" s="23">
        <f t="shared" si="18"/>
        <v>0</v>
      </c>
      <c r="CA25" s="23">
        <f t="shared" si="18"/>
        <v>0</v>
      </c>
      <c r="CB25" s="23">
        <f t="shared" si="13"/>
        <v>0</v>
      </c>
      <c r="CC25" s="24">
        <f t="shared" si="14"/>
        <v>0</v>
      </c>
    </row>
    <row r="26" spans="1:81" s="25" customFormat="1" ht="15" customHeight="1" x14ac:dyDescent="0.2">
      <c r="A26" s="17">
        <v>105763</v>
      </c>
      <c r="B26" s="19" t="s">
        <v>166</v>
      </c>
      <c r="C26" s="17">
        <v>101350</v>
      </c>
      <c r="D26" s="19" t="s">
        <v>163</v>
      </c>
      <c r="E26" s="19" t="s">
        <v>85</v>
      </c>
      <c r="F26" s="19" t="s">
        <v>81</v>
      </c>
      <c r="G26" s="19">
        <v>415003</v>
      </c>
      <c r="H26" s="19">
        <v>4150</v>
      </c>
      <c r="I26" s="17" t="s">
        <v>115</v>
      </c>
      <c r="J26" s="18" t="s">
        <v>74</v>
      </c>
      <c r="K26" s="19" t="s">
        <v>81</v>
      </c>
      <c r="L26" s="19" t="s">
        <v>81</v>
      </c>
      <c r="M26" s="19" t="s">
        <v>96</v>
      </c>
      <c r="N26" s="19" t="s">
        <v>119</v>
      </c>
      <c r="O26" s="19" t="s">
        <v>120</v>
      </c>
      <c r="P26" s="19" t="s">
        <v>136</v>
      </c>
      <c r="Q26" s="19" t="s">
        <v>75</v>
      </c>
      <c r="R26" s="19" t="s">
        <v>75</v>
      </c>
      <c r="S26" s="19" t="s">
        <v>76</v>
      </c>
      <c r="T26" s="19" t="s">
        <v>77</v>
      </c>
      <c r="U26" s="19" t="s">
        <v>77</v>
      </c>
      <c r="V26" s="19" t="s">
        <v>77</v>
      </c>
      <c r="W26" s="19" t="s">
        <v>92</v>
      </c>
      <c r="X26" s="19" t="s">
        <v>78</v>
      </c>
      <c r="Y26" s="19" t="s">
        <v>88</v>
      </c>
      <c r="Z26" s="26">
        <v>-0.32999999999767171</v>
      </c>
      <c r="AA26" s="20">
        <v>-1294.4900000000007</v>
      </c>
      <c r="AB26" s="27">
        <v>0</v>
      </c>
      <c r="AC26" s="27">
        <v>0</v>
      </c>
      <c r="AD26" s="27">
        <v>0</v>
      </c>
      <c r="AE26" s="21">
        <f>VLOOKUP(A26,[2]Details!$A:$AI,31,0)</f>
        <v>0</v>
      </c>
      <c r="AF26" s="21">
        <f>VLOOKUP(A26,[2]Details!$A:$AI,32,0)</f>
        <v>0</v>
      </c>
      <c r="AG26" s="21">
        <f t="shared" si="9"/>
        <v>0</v>
      </c>
      <c r="AH26" s="21">
        <f t="shared" si="15"/>
        <v>0</v>
      </c>
      <c r="AI26" s="21">
        <f>VLOOKUP(A26,[2]Details!$A:$AI,35,0)</f>
        <v>0</v>
      </c>
      <c r="AJ26" s="21">
        <v>0</v>
      </c>
      <c r="AK26" s="21">
        <v>0</v>
      </c>
      <c r="AL26" s="21">
        <v>0</v>
      </c>
      <c r="AM26" s="21">
        <v>0</v>
      </c>
      <c r="AN26" s="21">
        <v>0</v>
      </c>
      <c r="AO26" s="21">
        <f t="shared" si="10"/>
        <v>0</v>
      </c>
      <c r="AP26" s="19" t="s">
        <v>77</v>
      </c>
      <c r="AQ26" s="24"/>
      <c r="AR26" s="24"/>
      <c r="AS26" s="24"/>
      <c r="AT26" s="24"/>
      <c r="AU26" s="24"/>
      <c r="AV26" s="24"/>
      <c r="AW26" s="24"/>
      <c r="AX26" s="24"/>
      <c r="AY26" s="24"/>
      <c r="AZ26" s="24"/>
      <c r="BA26" s="24"/>
      <c r="BB26" s="24"/>
      <c r="BC26" s="28">
        <v>8.3333333333333329E-2</v>
      </c>
      <c r="BD26" s="28">
        <v>8.3333333333333329E-2</v>
      </c>
      <c r="BE26" s="28">
        <v>8.3333333333333329E-2</v>
      </c>
      <c r="BF26" s="28">
        <v>8.3333333333333329E-2</v>
      </c>
      <c r="BG26" s="28">
        <v>8.3333333333333329E-2</v>
      </c>
      <c r="BH26" s="28">
        <v>8.3333333333333329E-2</v>
      </c>
      <c r="BI26" s="28">
        <v>8.3333333333333329E-2</v>
      </c>
      <c r="BJ26" s="28">
        <v>8.3333333333333329E-2</v>
      </c>
      <c r="BK26" s="28">
        <v>8.3333333333333329E-2</v>
      </c>
      <c r="BL26" s="28">
        <v>8.3333333333333329E-2</v>
      </c>
      <c r="BM26" s="28">
        <v>8.3333333333333329E-2</v>
      </c>
      <c r="BN26" s="28">
        <v>8.3333333333333329E-2</v>
      </c>
      <c r="BO26" s="22">
        <f t="shared" si="11"/>
        <v>1</v>
      </c>
      <c r="BP26" s="23">
        <f t="shared" si="16"/>
        <v>0</v>
      </c>
      <c r="BQ26" s="23">
        <f t="shared" si="16"/>
        <v>0</v>
      </c>
      <c r="BR26" s="23">
        <f t="shared" si="16"/>
        <v>0</v>
      </c>
      <c r="BS26" s="23">
        <f t="shared" si="17"/>
        <v>0</v>
      </c>
      <c r="BT26" s="23">
        <f t="shared" si="17"/>
        <v>0</v>
      </c>
      <c r="BU26" s="23">
        <f t="shared" si="17"/>
        <v>0</v>
      </c>
      <c r="BV26" s="23">
        <f t="shared" si="17"/>
        <v>0</v>
      </c>
      <c r="BW26" s="23">
        <f t="shared" si="17"/>
        <v>0</v>
      </c>
      <c r="BX26" s="23">
        <f t="shared" si="17"/>
        <v>0</v>
      </c>
      <c r="BY26" s="23">
        <f t="shared" si="18"/>
        <v>0</v>
      </c>
      <c r="BZ26" s="23">
        <f t="shared" si="18"/>
        <v>0</v>
      </c>
      <c r="CA26" s="23">
        <f t="shared" si="18"/>
        <v>0</v>
      </c>
      <c r="CB26" s="23">
        <f t="shared" si="13"/>
        <v>0</v>
      </c>
      <c r="CC26" s="24">
        <f t="shared" si="14"/>
        <v>0</v>
      </c>
    </row>
    <row r="27" spans="1:81" s="25" customFormat="1" ht="15" customHeight="1" x14ac:dyDescent="0.2">
      <c r="A27" s="17">
        <v>101641</v>
      </c>
      <c r="B27" s="19" t="s">
        <v>167</v>
      </c>
      <c r="C27" s="17">
        <v>101641</v>
      </c>
      <c r="D27" s="19" t="s">
        <v>167</v>
      </c>
      <c r="E27" s="19" t="s">
        <v>85</v>
      </c>
      <c r="F27" s="19" t="s">
        <v>81</v>
      </c>
      <c r="G27" s="19">
        <v>415002</v>
      </c>
      <c r="H27" s="19">
        <v>4150</v>
      </c>
      <c r="I27" s="17" t="s">
        <v>106</v>
      </c>
      <c r="J27" s="18" t="s">
        <v>74</v>
      </c>
      <c r="K27" s="19" t="s">
        <v>81</v>
      </c>
      <c r="L27" s="19" t="s">
        <v>81</v>
      </c>
      <c r="M27" s="19" t="s">
        <v>96</v>
      </c>
      <c r="N27" s="19" t="s">
        <v>168</v>
      </c>
      <c r="O27" s="19" t="s">
        <v>104</v>
      </c>
      <c r="P27" s="19" t="s">
        <v>169</v>
      </c>
      <c r="Q27" s="19" t="s">
        <v>75</v>
      </c>
      <c r="R27" s="19" t="s">
        <v>75</v>
      </c>
      <c r="S27" s="19" t="s">
        <v>76</v>
      </c>
      <c r="T27" s="19" t="s">
        <v>77</v>
      </c>
      <c r="U27" s="19" t="s">
        <v>77</v>
      </c>
      <c r="V27" s="19" t="s">
        <v>77</v>
      </c>
      <c r="W27" s="19" t="s">
        <v>92</v>
      </c>
      <c r="X27" s="19" t="s">
        <v>78</v>
      </c>
      <c r="Y27" s="19" t="s">
        <v>88</v>
      </c>
      <c r="Z27" s="26">
        <v>388.75000000000006</v>
      </c>
      <c r="AA27" s="20">
        <v>0</v>
      </c>
      <c r="AB27" s="27">
        <v>0</v>
      </c>
      <c r="AC27" s="27">
        <v>0</v>
      </c>
      <c r="AD27" s="27">
        <v>0</v>
      </c>
      <c r="AE27" s="21">
        <v>0</v>
      </c>
      <c r="AF27" s="21">
        <v>0</v>
      </c>
      <c r="AG27" s="21">
        <f t="shared" ref="AG27:AG38" si="19">AE27/305+AF27</f>
        <v>0</v>
      </c>
      <c r="AH27" s="21">
        <f t="shared" si="15"/>
        <v>0</v>
      </c>
      <c r="AI27" s="21">
        <v>0</v>
      </c>
      <c r="AJ27" s="21">
        <v>0</v>
      </c>
      <c r="AK27" s="21">
        <v>0</v>
      </c>
      <c r="AL27" s="21">
        <v>0</v>
      </c>
      <c r="AM27" s="21">
        <v>0</v>
      </c>
      <c r="AN27" s="21">
        <v>0</v>
      </c>
      <c r="AO27" s="21">
        <f t="shared" ref="AO27:AO38" si="20">AM27/305+AN27</f>
        <v>0</v>
      </c>
      <c r="AP27" s="19" t="s">
        <v>77</v>
      </c>
      <c r="AQ27" s="24"/>
      <c r="AR27" s="24"/>
      <c r="AS27" s="24"/>
      <c r="AT27" s="24"/>
      <c r="AU27" s="24"/>
      <c r="AV27" s="24"/>
      <c r="AW27" s="24"/>
      <c r="AX27" s="24"/>
      <c r="AY27" s="24"/>
      <c r="AZ27" s="24"/>
      <c r="BA27" s="24"/>
      <c r="BB27" s="24"/>
      <c r="BC27" s="28">
        <v>8.3333333333333329E-2</v>
      </c>
      <c r="BD27" s="28">
        <v>8.3333333333333329E-2</v>
      </c>
      <c r="BE27" s="28">
        <v>8.3333333333333329E-2</v>
      </c>
      <c r="BF27" s="28">
        <v>8.3333333333333329E-2</v>
      </c>
      <c r="BG27" s="28">
        <v>8.3333333333333329E-2</v>
      </c>
      <c r="BH27" s="28">
        <v>8.3333333333333329E-2</v>
      </c>
      <c r="BI27" s="28">
        <v>8.3333333333333329E-2</v>
      </c>
      <c r="BJ27" s="28">
        <v>8.3333333333333329E-2</v>
      </c>
      <c r="BK27" s="28">
        <v>8.3333333333333329E-2</v>
      </c>
      <c r="BL27" s="28">
        <v>8.3333333333333329E-2</v>
      </c>
      <c r="BM27" s="28">
        <v>8.3333333333333329E-2</v>
      </c>
      <c r="BN27" s="28">
        <v>8.3333333333333329E-2</v>
      </c>
      <c r="BO27" s="22">
        <f t="shared" ref="BO27:BO38" si="21">SUM(BC27:BN27)</f>
        <v>1</v>
      </c>
      <c r="BP27" s="23">
        <f t="shared" si="16"/>
        <v>0</v>
      </c>
      <c r="BQ27" s="23">
        <f t="shared" si="16"/>
        <v>0</v>
      </c>
      <c r="BR27" s="23">
        <f t="shared" si="16"/>
        <v>0</v>
      </c>
      <c r="BS27" s="23">
        <f t="shared" si="17"/>
        <v>0</v>
      </c>
      <c r="BT27" s="23">
        <f t="shared" si="17"/>
        <v>0</v>
      </c>
      <c r="BU27" s="23">
        <f t="shared" si="17"/>
        <v>0</v>
      </c>
      <c r="BV27" s="23">
        <f t="shared" si="17"/>
        <v>0</v>
      </c>
      <c r="BW27" s="23">
        <f t="shared" si="17"/>
        <v>0</v>
      </c>
      <c r="BX27" s="23">
        <f t="shared" si="17"/>
        <v>0</v>
      </c>
      <c r="BY27" s="23">
        <f t="shared" si="18"/>
        <v>0</v>
      </c>
      <c r="BZ27" s="23">
        <f t="shared" si="18"/>
        <v>0</v>
      </c>
      <c r="CA27" s="23">
        <f t="shared" si="18"/>
        <v>0</v>
      </c>
      <c r="CB27" s="23">
        <f t="shared" ref="CB27:CB38" si="22">SUM(BP27:CA27)</f>
        <v>0</v>
      </c>
      <c r="CC27" s="24">
        <f t="shared" ref="CC27:CC38" si="23">IF($J27="MCA1",AD27*2/3,IF($J27="MCA2 - GU",AD27*2/3,IF($J27="MCA2 - TNPL",AD27*2/3,AD27*0.3)))</f>
        <v>0</v>
      </c>
    </row>
    <row r="28" spans="1:81" s="25" customFormat="1" ht="15" customHeight="1" x14ac:dyDescent="0.2">
      <c r="A28" s="17">
        <v>101957</v>
      </c>
      <c r="B28" s="19" t="s">
        <v>170</v>
      </c>
      <c r="C28" s="17">
        <v>101957</v>
      </c>
      <c r="D28" s="19" t="s">
        <v>170</v>
      </c>
      <c r="E28" s="19" t="s">
        <v>85</v>
      </c>
      <c r="F28" s="19" t="s">
        <v>81</v>
      </c>
      <c r="G28" s="19">
        <v>415003</v>
      </c>
      <c r="H28" s="19">
        <v>4150</v>
      </c>
      <c r="I28" s="19" t="s">
        <v>115</v>
      </c>
      <c r="J28" s="18" t="s">
        <v>74</v>
      </c>
      <c r="K28" s="19" t="s">
        <v>81</v>
      </c>
      <c r="L28" s="19" t="s">
        <v>81</v>
      </c>
      <c r="M28" s="19" t="s">
        <v>96</v>
      </c>
      <c r="N28" s="19" t="s">
        <v>119</v>
      </c>
      <c r="O28" s="19" t="s">
        <v>120</v>
      </c>
      <c r="P28" s="19" t="s">
        <v>140</v>
      </c>
      <c r="Q28" s="19" t="s">
        <v>75</v>
      </c>
      <c r="R28" s="19" t="s">
        <v>75</v>
      </c>
      <c r="S28" s="19" t="s">
        <v>76</v>
      </c>
      <c r="T28" s="19" t="s">
        <v>77</v>
      </c>
      <c r="U28" s="19" t="s">
        <v>77</v>
      </c>
      <c r="V28" s="19" t="s">
        <v>80</v>
      </c>
      <c r="W28" s="19" t="s">
        <v>92</v>
      </c>
      <c r="X28" s="19" t="s">
        <v>78</v>
      </c>
      <c r="Y28" s="19" t="s">
        <v>88</v>
      </c>
      <c r="Z28" s="26">
        <v>533295.25</v>
      </c>
      <c r="AA28" s="20">
        <v>531762.71999999974</v>
      </c>
      <c r="AB28" s="27">
        <v>57100651.420000017</v>
      </c>
      <c r="AC28" s="27">
        <v>403215.06500000041</v>
      </c>
      <c r="AD28" s="27">
        <v>590430.31555737753</v>
      </c>
      <c r="AE28" s="21">
        <f>VLOOKUP(A28,[2]Details!$A:$AI,31,0)</f>
        <v>57100651.420000017</v>
      </c>
      <c r="AF28" s="21">
        <f>VLOOKUP(A28,[2]Details!$A:$AI,32,0)</f>
        <v>403215.06500000041</v>
      </c>
      <c r="AG28" s="21">
        <f t="shared" si="19"/>
        <v>590430.31555737753</v>
      </c>
      <c r="AH28" s="21">
        <f t="shared" si="15"/>
        <v>0</v>
      </c>
      <c r="AI28" s="21">
        <f>VLOOKUP(A28,[2]Details!$A:$AI,35,0)</f>
        <v>0</v>
      </c>
      <c r="AJ28" s="21">
        <v>57100651.420000017</v>
      </c>
      <c r="AK28" s="21">
        <v>403215.06500000041</v>
      </c>
      <c r="AL28" s="21">
        <v>590430.31555737753</v>
      </c>
      <c r="AM28" s="21">
        <v>57100651.420000017</v>
      </c>
      <c r="AN28" s="21">
        <v>403215.06500000041</v>
      </c>
      <c r="AO28" s="21">
        <f t="shared" si="20"/>
        <v>590430.31555737753</v>
      </c>
      <c r="AP28" s="19" t="s">
        <v>171</v>
      </c>
      <c r="AQ28" s="24"/>
      <c r="AR28" s="24"/>
      <c r="AS28" s="24"/>
      <c r="AT28" s="24"/>
      <c r="AU28" s="24"/>
      <c r="AV28" s="24"/>
      <c r="AW28" s="24"/>
      <c r="AX28" s="24"/>
      <c r="AY28" s="24"/>
      <c r="AZ28" s="24"/>
      <c r="BA28" s="24"/>
      <c r="BB28" s="24"/>
      <c r="BC28" s="28">
        <v>8.3333333333333329E-2</v>
      </c>
      <c r="BD28" s="28">
        <v>8.3333333333333329E-2</v>
      </c>
      <c r="BE28" s="28">
        <v>8.3333333333333329E-2</v>
      </c>
      <c r="BF28" s="28">
        <v>8.3333333333333329E-2</v>
      </c>
      <c r="BG28" s="28">
        <v>8.3333333333333329E-2</v>
      </c>
      <c r="BH28" s="28">
        <v>8.3333333333333329E-2</v>
      </c>
      <c r="BI28" s="28">
        <v>8.3333333333333329E-2</v>
      </c>
      <c r="BJ28" s="28">
        <v>8.3333333333333329E-2</v>
      </c>
      <c r="BK28" s="28">
        <v>8.3333333333333329E-2</v>
      </c>
      <c r="BL28" s="28">
        <v>8.3333333333333329E-2</v>
      </c>
      <c r="BM28" s="28">
        <v>8.3333333333333329E-2</v>
      </c>
      <c r="BN28" s="28">
        <v>8.3333333333333329E-2</v>
      </c>
      <c r="BO28" s="22">
        <f t="shared" si="21"/>
        <v>1</v>
      </c>
      <c r="BP28" s="23">
        <f t="shared" si="16"/>
        <v>49202.526296448123</v>
      </c>
      <c r="BQ28" s="23">
        <f t="shared" si="16"/>
        <v>49202.526296448123</v>
      </c>
      <c r="BR28" s="23">
        <f t="shared" si="16"/>
        <v>49202.526296448123</v>
      </c>
      <c r="BS28" s="23">
        <f t="shared" si="17"/>
        <v>49202.526296448123</v>
      </c>
      <c r="BT28" s="23">
        <f t="shared" si="17"/>
        <v>49202.526296448123</v>
      </c>
      <c r="BU28" s="23">
        <f t="shared" si="17"/>
        <v>49202.526296448123</v>
      </c>
      <c r="BV28" s="23">
        <f t="shared" ref="BV28:CA38" si="24">+$AD28*BI28</f>
        <v>49202.526296448123</v>
      </c>
      <c r="BW28" s="23">
        <f t="shared" si="24"/>
        <v>49202.526296448123</v>
      </c>
      <c r="BX28" s="23">
        <f t="shared" si="24"/>
        <v>49202.526296448123</v>
      </c>
      <c r="BY28" s="23">
        <f t="shared" si="18"/>
        <v>49202.526296448123</v>
      </c>
      <c r="BZ28" s="23">
        <f t="shared" si="18"/>
        <v>49202.526296448123</v>
      </c>
      <c r="CA28" s="23">
        <f t="shared" si="18"/>
        <v>49202.526296448123</v>
      </c>
      <c r="CB28" s="23">
        <f t="shared" si="22"/>
        <v>590430.31555737753</v>
      </c>
      <c r="CC28" s="24">
        <f t="shared" si="23"/>
        <v>177129.09466721324</v>
      </c>
    </row>
    <row r="29" spans="1:81" s="25" customFormat="1" ht="15" customHeight="1" x14ac:dyDescent="0.2">
      <c r="A29" s="17">
        <v>101958</v>
      </c>
      <c r="B29" s="19" t="s">
        <v>172</v>
      </c>
      <c r="C29" s="17">
        <v>101958</v>
      </c>
      <c r="D29" s="19" t="s">
        <v>172</v>
      </c>
      <c r="E29" s="19" t="s">
        <v>85</v>
      </c>
      <c r="F29" s="19" t="s">
        <v>81</v>
      </c>
      <c r="G29" s="19">
        <v>415003</v>
      </c>
      <c r="H29" s="19">
        <v>4150</v>
      </c>
      <c r="I29" s="19" t="s">
        <v>115</v>
      </c>
      <c r="J29" s="18" t="s">
        <v>74</v>
      </c>
      <c r="K29" s="19" t="s">
        <v>81</v>
      </c>
      <c r="L29" s="19" t="s">
        <v>81</v>
      </c>
      <c r="M29" s="19" t="s">
        <v>96</v>
      </c>
      <c r="N29" s="19" t="s">
        <v>119</v>
      </c>
      <c r="O29" s="19" t="s">
        <v>120</v>
      </c>
      <c r="P29" s="19" t="s">
        <v>140</v>
      </c>
      <c r="Q29" s="19" t="s">
        <v>75</v>
      </c>
      <c r="R29" s="19" t="s">
        <v>75</v>
      </c>
      <c r="S29" s="19" t="s">
        <v>76</v>
      </c>
      <c r="T29" s="19" t="s">
        <v>77</v>
      </c>
      <c r="U29" s="19" t="s">
        <v>77</v>
      </c>
      <c r="V29" s="19" t="s">
        <v>80</v>
      </c>
      <c r="W29" s="19" t="s">
        <v>92</v>
      </c>
      <c r="X29" s="19" t="s">
        <v>78</v>
      </c>
      <c r="Y29" s="19" t="s">
        <v>88</v>
      </c>
      <c r="Z29" s="26">
        <v>115402.8</v>
      </c>
      <c r="AA29" s="20">
        <v>7918.08</v>
      </c>
      <c r="AB29" s="27">
        <v>21175600</v>
      </c>
      <c r="AC29" s="27">
        <v>0</v>
      </c>
      <c r="AD29" s="27">
        <v>69428.196721311469</v>
      </c>
      <c r="AE29" s="21">
        <f>VLOOKUP(A29,[2]Details!$A:$AI,31,0)</f>
        <v>21175600</v>
      </c>
      <c r="AF29" s="21">
        <f>VLOOKUP(A29,[2]Details!$A:$AI,32,0)</f>
        <v>0</v>
      </c>
      <c r="AG29" s="21">
        <f t="shared" si="19"/>
        <v>69428.196721311469</v>
      </c>
      <c r="AH29" s="21">
        <f t="shared" si="15"/>
        <v>0</v>
      </c>
      <c r="AI29" s="21">
        <f>VLOOKUP(A29,[2]Details!$A:$AI,35,0)</f>
        <v>0</v>
      </c>
      <c r="AJ29" s="21">
        <v>21175600</v>
      </c>
      <c r="AK29" s="21">
        <v>0</v>
      </c>
      <c r="AL29" s="21">
        <v>69428.196721311469</v>
      </c>
      <c r="AM29" s="21">
        <v>21175600</v>
      </c>
      <c r="AN29" s="21">
        <v>0</v>
      </c>
      <c r="AO29" s="21">
        <f t="shared" si="20"/>
        <v>69428.196721311469</v>
      </c>
      <c r="AP29" s="19" t="s">
        <v>173</v>
      </c>
      <c r="AQ29" s="24"/>
      <c r="AR29" s="24"/>
      <c r="AS29" s="24"/>
      <c r="AT29" s="24"/>
      <c r="AU29" s="24"/>
      <c r="AV29" s="24"/>
      <c r="AW29" s="24"/>
      <c r="AX29" s="24"/>
      <c r="AY29" s="24"/>
      <c r="AZ29" s="24"/>
      <c r="BA29" s="24"/>
      <c r="BB29" s="24"/>
      <c r="BC29" s="28">
        <v>8.3333333333333329E-2</v>
      </c>
      <c r="BD29" s="28">
        <v>8.3333333333333329E-2</v>
      </c>
      <c r="BE29" s="28">
        <v>8.3333333333333329E-2</v>
      </c>
      <c r="BF29" s="28">
        <v>8.3333333333333329E-2</v>
      </c>
      <c r="BG29" s="28">
        <v>8.3333333333333329E-2</v>
      </c>
      <c r="BH29" s="28">
        <v>8.3333333333333329E-2</v>
      </c>
      <c r="BI29" s="28">
        <v>8.3333333333333329E-2</v>
      </c>
      <c r="BJ29" s="28">
        <v>8.3333333333333329E-2</v>
      </c>
      <c r="BK29" s="28">
        <v>8.3333333333333329E-2</v>
      </c>
      <c r="BL29" s="28">
        <v>8.3333333333333329E-2</v>
      </c>
      <c r="BM29" s="28">
        <v>8.3333333333333329E-2</v>
      </c>
      <c r="BN29" s="28">
        <v>8.3333333333333329E-2</v>
      </c>
      <c r="BO29" s="22">
        <f t="shared" si="21"/>
        <v>1</v>
      </c>
      <c r="BP29" s="23">
        <f t="shared" si="16"/>
        <v>5785.6830601092888</v>
      </c>
      <c r="BQ29" s="23">
        <f t="shared" si="16"/>
        <v>5785.6830601092888</v>
      </c>
      <c r="BR29" s="23">
        <f t="shared" si="16"/>
        <v>5785.6830601092888</v>
      </c>
      <c r="BS29" s="23">
        <f t="shared" si="16"/>
        <v>5785.6830601092888</v>
      </c>
      <c r="BT29" s="23">
        <f t="shared" si="16"/>
        <v>5785.6830601092888</v>
      </c>
      <c r="BU29" s="23">
        <f t="shared" si="16"/>
        <v>5785.6830601092888</v>
      </c>
      <c r="BV29" s="23">
        <f t="shared" si="24"/>
        <v>5785.6830601092888</v>
      </c>
      <c r="BW29" s="23">
        <f t="shared" si="24"/>
        <v>5785.6830601092888</v>
      </c>
      <c r="BX29" s="23">
        <f t="shared" si="24"/>
        <v>5785.6830601092888</v>
      </c>
      <c r="BY29" s="23">
        <f t="shared" si="18"/>
        <v>5785.6830601092888</v>
      </c>
      <c r="BZ29" s="23">
        <f t="shared" si="18"/>
        <v>5785.6830601092888</v>
      </c>
      <c r="CA29" s="23">
        <f t="shared" si="18"/>
        <v>5785.6830601092888</v>
      </c>
      <c r="CB29" s="23">
        <f t="shared" si="22"/>
        <v>69428.196721311469</v>
      </c>
      <c r="CC29" s="24">
        <f t="shared" si="23"/>
        <v>20828.459016393441</v>
      </c>
    </row>
    <row r="30" spans="1:81" s="25" customFormat="1" ht="15" customHeight="1" x14ac:dyDescent="0.2">
      <c r="A30" s="17">
        <v>102156</v>
      </c>
      <c r="B30" s="19" t="s">
        <v>175</v>
      </c>
      <c r="C30" s="17">
        <v>102156</v>
      </c>
      <c r="D30" s="19" t="s">
        <v>175</v>
      </c>
      <c r="E30" s="19" t="s">
        <v>85</v>
      </c>
      <c r="F30" s="19" t="s">
        <v>81</v>
      </c>
      <c r="G30" s="19">
        <v>415003</v>
      </c>
      <c r="H30" s="19">
        <v>4150</v>
      </c>
      <c r="I30" s="19" t="s">
        <v>115</v>
      </c>
      <c r="J30" s="18" t="s">
        <v>74</v>
      </c>
      <c r="K30" s="19" t="s">
        <v>81</v>
      </c>
      <c r="L30" s="19" t="s">
        <v>81</v>
      </c>
      <c r="M30" s="19" t="s">
        <v>96</v>
      </c>
      <c r="N30" s="19" t="s">
        <v>119</v>
      </c>
      <c r="O30" s="19" t="s">
        <v>120</v>
      </c>
      <c r="P30" s="19" t="s">
        <v>140</v>
      </c>
      <c r="Q30" s="19" t="s">
        <v>75</v>
      </c>
      <c r="R30" s="19" t="s">
        <v>75</v>
      </c>
      <c r="S30" s="19" t="s">
        <v>76</v>
      </c>
      <c r="T30" s="19" t="s">
        <v>77</v>
      </c>
      <c r="U30" s="19" t="s">
        <v>77</v>
      </c>
      <c r="V30" s="19" t="s">
        <v>80</v>
      </c>
      <c r="W30" s="19" t="s">
        <v>92</v>
      </c>
      <c r="X30" s="19" t="s">
        <v>78</v>
      </c>
      <c r="Y30" s="19" t="s">
        <v>88</v>
      </c>
      <c r="Z30" s="26">
        <v>385256.55000000005</v>
      </c>
      <c r="AA30" s="20">
        <v>137369.69999999998</v>
      </c>
      <c r="AB30" s="27">
        <v>36843812.5</v>
      </c>
      <c r="AC30" s="27">
        <v>84163.5</v>
      </c>
      <c r="AD30" s="27">
        <v>204962.88524590165</v>
      </c>
      <c r="AE30" s="21">
        <f>VLOOKUP(A30,[2]Details!$A:$AI,31,0)</f>
        <v>36843812.5</v>
      </c>
      <c r="AF30" s="21">
        <f>VLOOKUP(A30,[2]Details!$A:$AI,32,0)</f>
        <v>84163.5</v>
      </c>
      <c r="AG30" s="21">
        <f t="shared" si="19"/>
        <v>204962.88524590165</v>
      </c>
      <c r="AH30" s="21">
        <f t="shared" si="15"/>
        <v>0</v>
      </c>
      <c r="AI30" s="21">
        <f>VLOOKUP(A30,[2]Details!$A:$AI,35,0)</f>
        <v>0</v>
      </c>
      <c r="AJ30" s="21">
        <v>36843812.5</v>
      </c>
      <c r="AK30" s="21">
        <v>84163.5</v>
      </c>
      <c r="AL30" s="21">
        <v>204962.88524590165</v>
      </c>
      <c r="AM30" s="21">
        <v>36843812.5</v>
      </c>
      <c r="AN30" s="21">
        <v>84163.5</v>
      </c>
      <c r="AO30" s="21">
        <f t="shared" si="20"/>
        <v>204962.88524590165</v>
      </c>
      <c r="AP30" s="19" t="s">
        <v>176</v>
      </c>
      <c r="AQ30" s="24"/>
      <c r="AR30" s="24"/>
      <c r="AS30" s="24"/>
      <c r="AT30" s="24"/>
      <c r="AU30" s="24"/>
      <c r="AV30" s="24"/>
      <c r="AW30" s="24"/>
      <c r="AX30" s="24"/>
      <c r="AY30" s="24"/>
      <c r="AZ30" s="24"/>
      <c r="BA30" s="24"/>
      <c r="BB30" s="24"/>
      <c r="BC30" s="28">
        <v>8.3333333333333329E-2</v>
      </c>
      <c r="BD30" s="28">
        <v>8.3333333333333329E-2</v>
      </c>
      <c r="BE30" s="28">
        <v>8.3333333333333329E-2</v>
      </c>
      <c r="BF30" s="28">
        <v>8.3333333333333329E-2</v>
      </c>
      <c r="BG30" s="28">
        <v>8.3333333333333329E-2</v>
      </c>
      <c r="BH30" s="28">
        <v>8.3333333333333329E-2</v>
      </c>
      <c r="BI30" s="28">
        <v>8.3333333333333329E-2</v>
      </c>
      <c r="BJ30" s="28">
        <v>8.3333333333333329E-2</v>
      </c>
      <c r="BK30" s="28">
        <v>8.3333333333333329E-2</v>
      </c>
      <c r="BL30" s="28">
        <v>8.3333333333333329E-2</v>
      </c>
      <c r="BM30" s="28">
        <v>8.3333333333333329E-2</v>
      </c>
      <c r="BN30" s="28">
        <v>8.3333333333333329E-2</v>
      </c>
      <c r="BO30" s="22">
        <f t="shared" si="21"/>
        <v>1</v>
      </c>
      <c r="BP30" s="23">
        <f t="shared" si="16"/>
        <v>17080.240437158471</v>
      </c>
      <c r="BQ30" s="23">
        <f t="shared" si="16"/>
        <v>17080.240437158471</v>
      </c>
      <c r="BR30" s="23">
        <f t="shared" si="16"/>
        <v>17080.240437158471</v>
      </c>
      <c r="BS30" s="23">
        <f t="shared" si="16"/>
        <v>17080.240437158471</v>
      </c>
      <c r="BT30" s="23">
        <f t="shared" si="16"/>
        <v>17080.240437158471</v>
      </c>
      <c r="BU30" s="23">
        <f t="shared" si="16"/>
        <v>17080.240437158471</v>
      </c>
      <c r="BV30" s="23">
        <f t="shared" si="24"/>
        <v>17080.240437158471</v>
      </c>
      <c r="BW30" s="23">
        <f t="shared" si="24"/>
        <v>17080.240437158471</v>
      </c>
      <c r="BX30" s="23">
        <f t="shared" si="24"/>
        <v>17080.240437158471</v>
      </c>
      <c r="BY30" s="23">
        <f t="shared" si="18"/>
        <v>17080.240437158471</v>
      </c>
      <c r="BZ30" s="23">
        <f t="shared" si="18"/>
        <v>17080.240437158471</v>
      </c>
      <c r="CA30" s="23">
        <f t="shared" si="18"/>
        <v>17080.240437158471</v>
      </c>
      <c r="CB30" s="23">
        <f t="shared" si="22"/>
        <v>204962.88524590165</v>
      </c>
      <c r="CC30" s="24">
        <f t="shared" si="23"/>
        <v>61488.86557377049</v>
      </c>
    </row>
    <row r="31" spans="1:81" s="25" customFormat="1" ht="15" customHeight="1" x14ac:dyDescent="0.2">
      <c r="A31" s="17">
        <v>102202</v>
      </c>
      <c r="B31" s="19" t="s">
        <v>177</v>
      </c>
      <c r="C31" s="17">
        <v>102202</v>
      </c>
      <c r="D31" s="19" t="s">
        <v>177</v>
      </c>
      <c r="E31" s="19" t="s">
        <v>85</v>
      </c>
      <c r="F31" s="19" t="s">
        <v>81</v>
      </c>
      <c r="G31" s="19">
        <v>415003</v>
      </c>
      <c r="H31" s="19">
        <v>4150</v>
      </c>
      <c r="I31" s="17" t="s">
        <v>115</v>
      </c>
      <c r="J31" s="19" t="s">
        <v>74</v>
      </c>
      <c r="K31" s="19" t="s">
        <v>81</v>
      </c>
      <c r="L31" s="19" t="s">
        <v>81</v>
      </c>
      <c r="M31" s="19" t="s">
        <v>96</v>
      </c>
      <c r="N31" s="19" t="s">
        <v>119</v>
      </c>
      <c r="O31" s="19" t="s">
        <v>120</v>
      </c>
      <c r="P31" s="19" t="s">
        <v>132</v>
      </c>
      <c r="Q31" s="19" t="s">
        <v>75</v>
      </c>
      <c r="R31" s="19" t="s">
        <v>75</v>
      </c>
      <c r="S31" s="19" t="s">
        <v>76</v>
      </c>
      <c r="T31" s="19" t="s">
        <v>77</v>
      </c>
      <c r="U31" s="19" t="s">
        <v>77</v>
      </c>
      <c r="V31" s="19" t="s">
        <v>77</v>
      </c>
      <c r="W31" s="19" t="s">
        <v>128</v>
      </c>
      <c r="X31" s="19" t="s">
        <v>78</v>
      </c>
      <c r="Y31" s="19" t="s">
        <v>79</v>
      </c>
      <c r="Z31" s="26">
        <v>-770.41</v>
      </c>
      <c r="AA31" s="20">
        <v>0</v>
      </c>
      <c r="AB31" s="27">
        <v>0</v>
      </c>
      <c r="AC31" s="27">
        <v>0</v>
      </c>
      <c r="AD31" s="27">
        <v>0</v>
      </c>
      <c r="AE31" s="21">
        <f>VLOOKUP(A31,[2]Details!$A:$AI,31,0)</f>
        <v>0</v>
      </c>
      <c r="AF31" s="21">
        <f>VLOOKUP(A31,[2]Details!$A:$AI,32,0)</f>
        <v>0</v>
      </c>
      <c r="AG31" s="21">
        <f t="shared" si="19"/>
        <v>0</v>
      </c>
      <c r="AH31" s="21">
        <f t="shared" si="15"/>
        <v>0</v>
      </c>
      <c r="AI31" s="21">
        <f>VLOOKUP(A31,[2]Details!$A:$AI,35,0)</f>
        <v>0</v>
      </c>
      <c r="AJ31" s="21">
        <v>0</v>
      </c>
      <c r="AK31" s="21">
        <v>0</v>
      </c>
      <c r="AL31" s="21">
        <v>0</v>
      </c>
      <c r="AM31" s="21">
        <v>0</v>
      </c>
      <c r="AN31" s="21">
        <v>0</v>
      </c>
      <c r="AO31" s="21">
        <f t="shared" si="20"/>
        <v>0</v>
      </c>
      <c r="AP31" s="19" t="s">
        <v>77</v>
      </c>
      <c r="AQ31" s="24"/>
      <c r="AR31" s="24"/>
      <c r="AS31" s="24"/>
      <c r="AT31" s="24"/>
      <c r="AU31" s="24"/>
      <c r="AV31" s="24"/>
      <c r="AW31" s="24"/>
      <c r="AX31" s="24"/>
      <c r="AY31" s="24"/>
      <c r="AZ31" s="24"/>
      <c r="BA31" s="24"/>
      <c r="BB31" s="24"/>
      <c r="BC31" s="28">
        <v>8.3333333333333329E-2</v>
      </c>
      <c r="BD31" s="28">
        <v>8.3333333333333329E-2</v>
      </c>
      <c r="BE31" s="28">
        <v>8.3333333333333329E-2</v>
      </c>
      <c r="BF31" s="28">
        <v>8.3333333333333329E-2</v>
      </c>
      <c r="BG31" s="28">
        <v>8.3333333333333329E-2</v>
      </c>
      <c r="BH31" s="28">
        <v>8.3333333333333329E-2</v>
      </c>
      <c r="BI31" s="28">
        <v>8.3333333333333329E-2</v>
      </c>
      <c r="BJ31" s="28">
        <v>8.3333333333333329E-2</v>
      </c>
      <c r="BK31" s="28">
        <v>8.3333333333333329E-2</v>
      </c>
      <c r="BL31" s="28">
        <v>8.3333333333333329E-2</v>
      </c>
      <c r="BM31" s="28">
        <v>8.3333333333333329E-2</v>
      </c>
      <c r="BN31" s="28">
        <v>8.3333333333333329E-2</v>
      </c>
      <c r="BO31" s="22">
        <f t="shared" si="21"/>
        <v>1</v>
      </c>
      <c r="BP31" s="23">
        <f t="shared" ref="BP31:BU38" si="25">+$AD31*BC31</f>
        <v>0</v>
      </c>
      <c r="BQ31" s="23">
        <f t="shared" si="25"/>
        <v>0</v>
      </c>
      <c r="BR31" s="23">
        <f t="shared" si="25"/>
        <v>0</v>
      </c>
      <c r="BS31" s="23">
        <f t="shared" si="25"/>
        <v>0</v>
      </c>
      <c r="BT31" s="23">
        <f t="shared" si="25"/>
        <v>0</v>
      </c>
      <c r="BU31" s="23">
        <f t="shared" si="25"/>
        <v>0</v>
      </c>
      <c r="BV31" s="23">
        <f t="shared" si="24"/>
        <v>0</v>
      </c>
      <c r="BW31" s="23">
        <f t="shared" si="24"/>
        <v>0</v>
      </c>
      <c r="BX31" s="23">
        <f t="shared" si="24"/>
        <v>0</v>
      </c>
      <c r="BY31" s="23">
        <f t="shared" si="18"/>
        <v>0</v>
      </c>
      <c r="BZ31" s="23">
        <f t="shared" si="18"/>
        <v>0</v>
      </c>
      <c r="CA31" s="23">
        <f t="shared" si="18"/>
        <v>0</v>
      </c>
      <c r="CB31" s="23">
        <f t="shared" si="22"/>
        <v>0</v>
      </c>
      <c r="CC31" s="24">
        <f t="shared" si="23"/>
        <v>0</v>
      </c>
    </row>
    <row r="32" spans="1:81" s="25" customFormat="1" ht="15" customHeight="1" x14ac:dyDescent="0.2">
      <c r="A32" s="17">
        <v>102204</v>
      </c>
      <c r="B32" s="19" t="s">
        <v>178</v>
      </c>
      <c r="C32" s="17">
        <v>102204</v>
      </c>
      <c r="D32" s="19" t="s">
        <v>178</v>
      </c>
      <c r="E32" s="19" t="s">
        <v>85</v>
      </c>
      <c r="F32" s="19" t="s">
        <v>81</v>
      </c>
      <c r="G32" s="19">
        <v>415003</v>
      </c>
      <c r="H32" s="19">
        <v>4150</v>
      </c>
      <c r="I32" s="19" t="s">
        <v>115</v>
      </c>
      <c r="J32" s="18" t="s">
        <v>74</v>
      </c>
      <c r="K32" s="19" t="s">
        <v>81</v>
      </c>
      <c r="L32" s="19" t="s">
        <v>81</v>
      </c>
      <c r="M32" s="19" t="s">
        <v>96</v>
      </c>
      <c r="N32" s="19" t="s">
        <v>119</v>
      </c>
      <c r="O32" s="19" t="s">
        <v>120</v>
      </c>
      <c r="P32" s="19" t="s">
        <v>136</v>
      </c>
      <c r="Q32" s="19" t="s">
        <v>75</v>
      </c>
      <c r="R32" s="19" t="s">
        <v>75</v>
      </c>
      <c r="S32" s="19" t="s">
        <v>76</v>
      </c>
      <c r="T32" s="19" t="s">
        <v>77</v>
      </c>
      <c r="U32" s="19" t="s">
        <v>77</v>
      </c>
      <c r="V32" s="19" t="s">
        <v>80</v>
      </c>
      <c r="W32" s="19" t="s">
        <v>128</v>
      </c>
      <c r="X32" s="19" t="s">
        <v>78</v>
      </c>
      <c r="Y32" s="19" t="s">
        <v>79</v>
      </c>
      <c r="Z32" s="26">
        <v>832429.83000000007</v>
      </c>
      <c r="AA32" s="20">
        <v>752686.51999999944</v>
      </c>
      <c r="AB32" s="27">
        <v>233590278.69</v>
      </c>
      <c r="AC32" s="27">
        <v>1653241.0799999998</v>
      </c>
      <c r="AD32" s="27">
        <v>2419110.8461967213</v>
      </c>
      <c r="AE32" s="21">
        <f>VLOOKUP(A32,[2]Details!$A:$AI,31,0)</f>
        <v>233590278.69</v>
      </c>
      <c r="AF32" s="21">
        <f>VLOOKUP(A32,[2]Details!$A:$AI,32,0)</f>
        <v>1653241.08</v>
      </c>
      <c r="AG32" s="21">
        <f t="shared" si="19"/>
        <v>2419110.8461967213</v>
      </c>
      <c r="AH32" s="21">
        <f t="shared" si="15"/>
        <v>0</v>
      </c>
      <c r="AI32" s="21">
        <f>VLOOKUP(A32,[2]Details!$A:$AI,35,0)</f>
        <v>0</v>
      </c>
      <c r="AJ32" s="21">
        <v>233590278.69</v>
      </c>
      <c r="AK32" s="21">
        <v>1653241.08</v>
      </c>
      <c r="AL32" s="21">
        <v>2419110.8461967213</v>
      </c>
      <c r="AM32" s="21">
        <v>233590278.69</v>
      </c>
      <c r="AN32" s="21">
        <v>1653241.08</v>
      </c>
      <c r="AO32" s="21">
        <f t="shared" si="20"/>
        <v>2419110.8461967213</v>
      </c>
      <c r="AP32" s="19" t="s">
        <v>179</v>
      </c>
      <c r="AQ32" s="24"/>
      <c r="AR32" s="24"/>
      <c r="AS32" s="24"/>
      <c r="AT32" s="24"/>
      <c r="AU32" s="24"/>
      <c r="AV32" s="24"/>
      <c r="AW32" s="24"/>
      <c r="AX32" s="24"/>
      <c r="AY32" s="24"/>
      <c r="AZ32" s="24"/>
      <c r="BA32" s="24"/>
      <c r="BB32" s="24"/>
      <c r="BC32" s="28">
        <v>8.3333333333333329E-2</v>
      </c>
      <c r="BD32" s="28">
        <v>8.3333333333333329E-2</v>
      </c>
      <c r="BE32" s="28">
        <v>8.3333333333333329E-2</v>
      </c>
      <c r="BF32" s="28">
        <v>8.3333333333333329E-2</v>
      </c>
      <c r="BG32" s="28">
        <v>8.3333333333333329E-2</v>
      </c>
      <c r="BH32" s="28">
        <v>8.3333333333333329E-2</v>
      </c>
      <c r="BI32" s="28">
        <v>8.3333333333333329E-2</v>
      </c>
      <c r="BJ32" s="28">
        <v>8.3333333333333329E-2</v>
      </c>
      <c r="BK32" s="28">
        <v>8.3333333333333329E-2</v>
      </c>
      <c r="BL32" s="28">
        <v>8.3333333333333329E-2</v>
      </c>
      <c r="BM32" s="28">
        <v>8.3333333333333329E-2</v>
      </c>
      <c r="BN32" s="28">
        <v>8.3333333333333329E-2</v>
      </c>
      <c r="BO32" s="22">
        <f t="shared" si="21"/>
        <v>1</v>
      </c>
      <c r="BP32" s="23">
        <f t="shared" si="25"/>
        <v>201592.57051639343</v>
      </c>
      <c r="BQ32" s="23">
        <f t="shared" si="25"/>
        <v>201592.57051639343</v>
      </c>
      <c r="BR32" s="23">
        <f t="shared" si="25"/>
        <v>201592.57051639343</v>
      </c>
      <c r="BS32" s="23">
        <f t="shared" si="25"/>
        <v>201592.57051639343</v>
      </c>
      <c r="BT32" s="23">
        <f t="shared" si="25"/>
        <v>201592.57051639343</v>
      </c>
      <c r="BU32" s="23">
        <f t="shared" si="25"/>
        <v>201592.57051639343</v>
      </c>
      <c r="BV32" s="23">
        <f t="shared" si="24"/>
        <v>201592.57051639343</v>
      </c>
      <c r="BW32" s="23">
        <f t="shared" si="24"/>
        <v>201592.57051639343</v>
      </c>
      <c r="BX32" s="23">
        <f t="shared" si="24"/>
        <v>201592.57051639343</v>
      </c>
      <c r="BY32" s="23">
        <f t="shared" si="18"/>
        <v>201592.57051639343</v>
      </c>
      <c r="BZ32" s="23">
        <f t="shared" si="18"/>
        <v>201592.57051639343</v>
      </c>
      <c r="CA32" s="23">
        <f t="shared" si="18"/>
        <v>201592.57051639343</v>
      </c>
      <c r="CB32" s="23">
        <f t="shared" si="22"/>
        <v>2419110.8461967218</v>
      </c>
      <c r="CC32" s="24">
        <f t="shared" si="23"/>
        <v>725733.25385901635</v>
      </c>
    </row>
    <row r="33" spans="1:81" s="25" customFormat="1" ht="15" customHeight="1" x14ac:dyDescent="0.2">
      <c r="A33" s="17">
        <v>102207</v>
      </c>
      <c r="B33" s="19" t="s">
        <v>180</v>
      </c>
      <c r="C33" s="17">
        <v>102207</v>
      </c>
      <c r="D33" s="19" t="s">
        <v>180</v>
      </c>
      <c r="E33" s="19" t="s">
        <v>85</v>
      </c>
      <c r="F33" s="19" t="s">
        <v>81</v>
      </c>
      <c r="G33" s="19">
        <v>415006</v>
      </c>
      <c r="H33" s="19">
        <v>4150</v>
      </c>
      <c r="I33" s="19" t="s">
        <v>83</v>
      </c>
      <c r="J33" s="18" t="s">
        <v>74</v>
      </c>
      <c r="K33" s="19" t="s">
        <v>81</v>
      </c>
      <c r="L33" s="19" t="s">
        <v>81</v>
      </c>
      <c r="M33" s="19" t="s">
        <v>96</v>
      </c>
      <c r="N33" s="19" t="s">
        <v>119</v>
      </c>
      <c r="O33" s="19" t="s">
        <v>120</v>
      </c>
      <c r="P33" s="19" t="s">
        <v>181</v>
      </c>
      <c r="Q33" s="19" t="s">
        <v>75</v>
      </c>
      <c r="R33" s="19" t="s">
        <v>75</v>
      </c>
      <c r="S33" s="19" t="s">
        <v>76</v>
      </c>
      <c r="T33" s="19" t="s">
        <v>77</v>
      </c>
      <c r="U33" s="19" t="s">
        <v>77</v>
      </c>
      <c r="V33" s="19" t="s">
        <v>80</v>
      </c>
      <c r="W33" s="19" t="s">
        <v>143</v>
      </c>
      <c r="X33" s="19" t="s">
        <v>78</v>
      </c>
      <c r="Y33" s="19" t="s">
        <v>79</v>
      </c>
      <c r="Z33" s="26">
        <v>1362090.66</v>
      </c>
      <c r="AA33" s="20">
        <v>2023914.3900000004</v>
      </c>
      <c r="AB33" s="27">
        <v>300854278.9744826</v>
      </c>
      <c r="AC33" s="27">
        <v>225756.12</v>
      </c>
      <c r="AD33" s="27">
        <v>1212163.5920474839</v>
      </c>
      <c r="AE33" s="21">
        <f>VLOOKUP(A33,[2]Details!$A:$AI,31,0)</f>
        <v>300854278.97448254</v>
      </c>
      <c r="AF33" s="21">
        <f>VLOOKUP(A33,[2]Details!$A:$AI,32,0)</f>
        <v>225756.12</v>
      </c>
      <c r="AG33" s="21">
        <f t="shared" si="19"/>
        <v>1212163.5920474837</v>
      </c>
      <c r="AH33" s="21">
        <f t="shared" si="15"/>
        <v>0</v>
      </c>
      <c r="AI33" s="21">
        <f>VLOOKUP(A33,[2]Details!$A:$AI,35,0)</f>
        <v>0</v>
      </c>
      <c r="AJ33" s="21">
        <v>300854278.97448254</v>
      </c>
      <c r="AK33" s="21">
        <v>225756.12</v>
      </c>
      <c r="AL33" s="21">
        <v>1212163.5920474837</v>
      </c>
      <c r="AM33" s="21">
        <v>300854278.97448254</v>
      </c>
      <c r="AN33" s="21">
        <v>225756.12</v>
      </c>
      <c r="AO33" s="21">
        <f t="shared" si="20"/>
        <v>1212163.5920474837</v>
      </c>
      <c r="AP33" s="19" t="s">
        <v>182</v>
      </c>
      <c r="AQ33" s="24"/>
      <c r="AR33" s="24"/>
      <c r="AS33" s="24"/>
      <c r="AT33" s="24"/>
      <c r="AU33" s="24"/>
      <c r="AV33" s="24"/>
      <c r="AW33" s="24"/>
      <c r="AX33" s="24"/>
      <c r="AY33" s="24"/>
      <c r="AZ33" s="24"/>
      <c r="BA33" s="24"/>
      <c r="BB33" s="24"/>
      <c r="BC33" s="28">
        <v>8.3333333333333329E-2</v>
      </c>
      <c r="BD33" s="28">
        <v>8.3333333333333329E-2</v>
      </c>
      <c r="BE33" s="28">
        <v>8.3333333333333329E-2</v>
      </c>
      <c r="BF33" s="28">
        <v>8.3333333333333329E-2</v>
      </c>
      <c r="BG33" s="28">
        <v>8.3333333333333329E-2</v>
      </c>
      <c r="BH33" s="28">
        <v>8.3333333333333329E-2</v>
      </c>
      <c r="BI33" s="28">
        <v>8.3333333333333329E-2</v>
      </c>
      <c r="BJ33" s="28">
        <v>8.3333333333333329E-2</v>
      </c>
      <c r="BK33" s="28">
        <v>8.3333333333333329E-2</v>
      </c>
      <c r="BL33" s="28">
        <v>8.3333333333333329E-2</v>
      </c>
      <c r="BM33" s="28">
        <v>8.3333333333333329E-2</v>
      </c>
      <c r="BN33" s="28">
        <v>8.3333333333333329E-2</v>
      </c>
      <c r="BO33" s="22">
        <f t="shared" si="21"/>
        <v>1</v>
      </c>
      <c r="BP33" s="23">
        <f t="shared" si="25"/>
        <v>101013.63267062366</v>
      </c>
      <c r="BQ33" s="23">
        <f t="shared" si="25"/>
        <v>101013.63267062366</v>
      </c>
      <c r="BR33" s="23">
        <f t="shared" si="25"/>
        <v>101013.63267062366</v>
      </c>
      <c r="BS33" s="23">
        <f t="shared" si="25"/>
        <v>101013.63267062366</v>
      </c>
      <c r="BT33" s="23">
        <f t="shared" si="25"/>
        <v>101013.63267062366</v>
      </c>
      <c r="BU33" s="23">
        <f t="shared" si="25"/>
        <v>101013.63267062366</v>
      </c>
      <c r="BV33" s="23">
        <f t="shared" si="24"/>
        <v>101013.63267062366</v>
      </c>
      <c r="BW33" s="23">
        <f t="shared" si="24"/>
        <v>101013.63267062366</v>
      </c>
      <c r="BX33" s="23">
        <f t="shared" si="24"/>
        <v>101013.63267062366</v>
      </c>
      <c r="BY33" s="23">
        <f t="shared" si="18"/>
        <v>101013.63267062366</v>
      </c>
      <c r="BZ33" s="23">
        <f t="shared" si="18"/>
        <v>101013.63267062366</v>
      </c>
      <c r="CA33" s="23">
        <f t="shared" si="18"/>
        <v>101013.63267062366</v>
      </c>
      <c r="CB33" s="23">
        <f t="shared" si="22"/>
        <v>1212163.5920474841</v>
      </c>
      <c r="CC33" s="24">
        <f t="shared" si="23"/>
        <v>363649.07761424518</v>
      </c>
    </row>
    <row r="34" spans="1:81" s="25" customFormat="1" ht="15" customHeight="1" x14ac:dyDescent="0.2">
      <c r="A34" s="17">
        <v>102208</v>
      </c>
      <c r="B34" s="19" t="s">
        <v>183</v>
      </c>
      <c r="C34" s="17">
        <v>102208</v>
      </c>
      <c r="D34" s="19" t="s">
        <v>183</v>
      </c>
      <c r="E34" s="19" t="s">
        <v>85</v>
      </c>
      <c r="F34" s="19" t="s">
        <v>81</v>
      </c>
      <c r="G34" s="19">
        <v>415006</v>
      </c>
      <c r="H34" s="19">
        <v>4150</v>
      </c>
      <c r="I34" s="19" t="s">
        <v>83</v>
      </c>
      <c r="J34" s="18" t="s">
        <v>74</v>
      </c>
      <c r="K34" s="19" t="s">
        <v>81</v>
      </c>
      <c r="L34" s="19" t="s">
        <v>81</v>
      </c>
      <c r="M34" s="19" t="s">
        <v>96</v>
      </c>
      <c r="N34" s="19" t="s">
        <v>119</v>
      </c>
      <c r="O34" s="19" t="s">
        <v>120</v>
      </c>
      <c r="P34" s="19" t="s">
        <v>181</v>
      </c>
      <c r="Q34" s="19" t="s">
        <v>75</v>
      </c>
      <c r="R34" s="19" t="s">
        <v>75</v>
      </c>
      <c r="S34" s="19" t="s">
        <v>76</v>
      </c>
      <c r="T34" s="19" t="s">
        <v>77</v>
      </c>
      <c r="U34" s="19" t="s">
        <v>77</v>
      </c>
      <c r="V34" s="19" t="s">
        <v>80</v>
      </c>
      <c r="W34" s="19" t="s">
        <v>143</v>
      </c>
      <c r="X34" s="19" t="s">
        <v>78</v>
      </c>
      <c r="Y34" s="19" t="s">
        <v>79</v>
      </c>
      <c r="Z34" s="26">
        <v>1147380.8900000006</v>
      </c>
      <c r="AA34" s="20">
        <v>664833.93000000005</v>
      </c>
      <c r="AB34" s="27">
        <v>174430426.43058619</v>
      </c>
      <c r="AC34" s="27">
        <v>222758.8</v>
      </c>
      <c r="AD34" s="27">
        <v>794661.83747733175</v>
      </c>
      <c r="AE34" s="21">
        <f>VLOOKUP(A34,[2]Details!$A:$AI,31,0)</f>
        <v>174430426.43058619</v>
      </c>
      <c r="AF34" s="21">
        <f>VLOOKUP(A34,[2]Details!$A:$AI,32,0)</f>
        <v>222758.8</v>
      </c>
      <c r="AG34" s="21">
        <f t="shared" si="19"/>
        <v>794661.83747733175</v>
      </c>
      <c r="AH34" s="21">
        <f t="shared" si="15"/>
        <v>0</v>
      </c>
      <c r="AI34" s="21">
        <f>VLOOKUP(A34,[2]Details!$A:$AI,35,0)</f>
        <v>0</v>
      </c>
      <c r="AJ34" s="21">
        <v>174430426.43058616</v>
      </c>
      <c r="AK34" s="21">
        <v>222758.80000000002</v>
      </c>
      <c r="AL34" s="21">
        <v>794661.83747733175</v>
      </c>
      <c r="AM34" s="21">
        <v>174430291.02474722</v>
      </c>
      <c r="AN34" s="21">
        <v>222488.51665639854</v>
      </c>
      <c r="AO34" s="21">
        <f t="shared" si="20"/>
        <v>794391.11018015991</v>
      </c>
      <c r="AP34" s="19" t="s">
        <v>184</v>
      </c>
      <c r="AQ34" s="24"/>
      <c r="AR34" s="24"/>
      <c r="AS34" s="24"/>
      <c r="AT34" s="24"/>
      <c r="AU34" s="24"/>
      <c r="AV34" s="24"/>
      <c r="AW34" s="24"/>
      <c r="AX34" s="24"/>
      <c r="AY34" s="24"/>
      <c r="AZ34" s="24"/>
      <c r="BA34" s="24"/>
      <c r="BB34" s="24"/>
      <c r="BC34" s="28">
        <v>8.3333333333333329E-2</v>
      </c>
      <c r="BD34" s="28">
        <v>8.3333333333333329E-2</v>
      </c>
      <c r="BE34" s="28">
        <v>8.3333333333333329E-2</v>
      </c>
      <c r="BF34" s="28">
        <v>8.3333333333333329E-2</v>
      </c>
      <c r="BG34" s="28">
        <v>8.3333333333333329E-2</v>
      </c>
      <c r="BH34" s="28">
        <v>8.3333333333333329E-2</v>
      </c>
      <c r="BI34" s="28">
        <v>8.3333333333333329E-2</v>
      </c>
      <c r="BJ34" s="28">
        <v>8.3333333333333329E-2</v>
      </c>
      <c r="BK34" s="28">
        <v>8.3333333333333329E-2</v>
      </c>
      <c r="BL34" s="28">
        <v>8.3333333333333329E-2</v>
      </c>
      <c r="BM34" s="28">
        <v>8.3333333333333329E-2</v>
      </c>
      <c r="BN34" s="28">
        <v>8.3333333333333329E-2</v>
      </c>
      <c r="BO34" s="22">
        <f t="shared" si="21"/>
        <v>1</v>
      </c>
      <c r="BP34" s="23">
        <f t="shared" si="25"/>
        <v>66221.819789777641</v>
      </c>
      <c r="BQ34" s="23">
        <f t="shared" si="25"/>
        <v>66221.819789777641</v>
      </c>
      <c r="BR34" s="23">
        <f t="shared" si="25"/>
        <v>66221.819789777641</v>
      </c>
      <c r="BS34" s="23">
        <f t="shared" si="25"/>
        <v>66221.819789777641</v>
      </c>
      <c r="BT34" s="23">
        <f t="shared" si="25"/>
        <v>66221.819789777641</v>
      </c>
      <c r="BU34" s="23">
        <f t="shared" si="25"/>
        <v>66221.819789777641</v>
      </c>
      <c r="BV34" s="23">
        <f t="shared" si="24"/>
        <v>66221.819789777641</v>
      </c>
      <c r="BW34" s="23">
        <f t="shared" si="24"/>
        <v>66221.819789777641</v>
      </c>
      <c r="BX34" s="23">
        <f t="shared" si="24"/>
        <v>66221.819789777641</v>
      </c>
      <c r="BY34" s="23">
        <f t="shared" si="18"/>
        <v>66221.819789777641</v>
      </c>
      <c r="BZ34" s="23">
        <f t="shared" si="18"/>
        <v>66221.819789777641</v>
      </c>
      <c r="CA34" s="23">
        <f t="shared" si="18"/>
        <v>66221.819789777641</v>
      </c>
      <c r="CB34" s="23">
        <f t="shared" si="22"/>
        <v>794661.83747733163</v>
      </c>
      <c r="CC34" s="24">
        <f t="shared" si="23"/>
        <v>238398.5512431995</v>
      </c>
    </row>
    <row r="35" spans="1:81" s="25" customFormat="1" ht="15" customHeight="1" x14ac:dyDescent="0.2">
      <c r="A35" s="17">
        <v>102210</v>
      </c>
      <c r="B35" s="19" t="s">
        <v>185</v>
      </c>
      <c r="C35" s="17">
        <v>102210</v>
      </c>
      <c r="D35" s="19" t="s">
        <v>185</v>
      </c>
      <c r="E35" s="19" t="s">
        <v>85</v>
      </c>
      <c r="F35" s="19" t="s">
        <v>81</v>
      </c>
      <c r="G35" s="19">
        <v>415003</v>
      </c>
      <c r="H35" s="19">
        <v>4150</v>
      </c>
      <c r="I35" s="19" t="s">
        <v>115</v>
      </c>
      <c r="J35" s="18" t="s">
        <v>74</v>
      </c>
      <c r="K35" s="19" t="s">
        <v>81</v>
      </c>
      <c r="L35" s="19" t="s">
        <v>81</v>
      </c>
      <c r="M35" s="19" t="s">
        <v>96</v>
      </c>
      <c r="N35" s="19" t="s">
        <v>119</v>
      </c>
      <c r="O35" s="19" t="s">
        <v>120</v>
      </c>
      <c r="P35" s="19" t="s">
        <v>132</v>
      </c>
      <c r="Q35" s="19" t="s">
        <v>75</v>
      </c>
      <c r="R35" s="19" t="s">
        <v>75</v>
      </c>
      <c r="S35" s="19" t="s">
        <v>76</v>
      </c>
      <c r="T35" s="19" t="s">
        <v>77</v>
      </c>
      <c r="U35" s="19" t="s">
        <v>77</v>
      </c>
      <c r="V35" s="19" t="s">
        <v>80</v>
      </c>
      <c r="W35" s="19" t="s">
        <v>92</v>
      </c>
      <c r="X35" s="19" t="s">
        <v>78</v>
      </c>
      <c r="Y35" s="19" t="s">
        <v>88</v>
      </c>
      <c r="Z35" s="26">
        <v>150106.29000000004</v>
      </c>
      <c r="AA35" s="20">
        <v>65559.42</v>
      </c>
      <c r="AB35" s="27">
        <v>18373204.432499997</v>
      </c>
      <c r="AC35" s="27">
        <v>0</v>
      </c>
      <c r="AD35" s="27">
        <v>60240.014532786874</v>
      </c>
      <c r="AE35" s="21">
        <f>VLOOKUP(A35,[2]Details!$A:$AI,31,0)</f>
        <v>18373204.432499997</v>
      </c>
      <c r="AF35" s="21">
        <f>VLOOKUP(A35,[2]Details!$A:$AI,32,0)</f>
        <v>0</v>
      </c>
      <c r="AG35" s="21">
        <f t="shared" si="19"/>
        <v>60240.014532786874</v>
      </c>
      <c r="AH35" s="21">
        <f t="shared" si="15"/>
        <v>0</v>
      </c>
      <c r="AI35" s="21">
        <f>VLOOKUP(A35,[2]Details!$A:$AI,35,0)</f>
        <v>0</v>
      </c>
      <c r="AJ35" s="21">
        <v>18373204.432499997</v>
      </c>
      <c r="AK35" s="21">
        <v>0</v>
      </c>
      <c r="AL35" s="21">
        <v>60240.014532786881</v>
      </c>
      <c r="AM35" s="21">
        <v>18373204.432499997</v>
      </c>
      <c r="AN35" s="21">
        <v>0</v>
      </c>
      <c r="AO35" s="21">
        <f t="shared" si="20"/>
        <v>60240.014532786874</v>
      </c>
      <c r="AP35" s="19" t="s">
        <v>186</v>
      </c>
      <c r="AQ35" s="24"/>
      <c r="AR35" s="24"/>
      <c r="AS35" s="24"/>
      <c r="AT35" s="24"/>
      <c r="AU35" s="24"/>
      <c r="AV35" s="24"/>
      <c r="AW35" s="24"/>
      <c r="AX35" s="24"/>
      <c r="AY35" s="24"/>
      <c r="AZ35" s="24"/>
      <c r="BA35" s="24"/>
      <c r="BB35" s="24"/>
      <c r="BC35" s="28">
        <v>8.3333333333333329E-2</v>
      </c>
      <c r="BD35" s="28">
        <v>8.3333333333333329E-2</v>
      </c>
      <c r="BE35" s="28">
        <v>8.3333333333333329E-2</v>
      </c>
      <c r="BF35" s="28">
        <v>8.3333333333333329E-2</v>
      </c>
      <c r="BG35" s="28">
        <v>8.3333333333333329E-2</v>
      </c>
      <c r="BH35" s="28">
        <v>8.3333333333333329E-2</v>
      </c>
      <c r="BI35" s="28">
        <v>8.3333333333333329E-2</v>
      </c>
      <c r="BJ35" s="28">
        <v>8.3333333333333329E-2</v>
      </c>
      <c r="BK35" s="28">
        <v>8.3333333333333329E-2</v>
      </c>
      <c r="BL35" s="28">
        <v>8.3333333333333329E-2</v>
      </c>
      <c r="BM35" s="28">
        <v>8.3333333333333329E-2</v>
      </c>
      <c r="BN35" s="28">
        <v>8.3333333333333329E-2</v>
      </c>
      <c r="BO35" s="22">
        <f t="shared" si="21"/>
        <v>1</v>
      </c>
      <c r="BP35" s="23">
        <f t="shared" si="25"/>
        <v>5020.0012110655725</v>
      </c>
      <c r="BQ35" s="23">
        <f t="shared" si="25"/>
        <v>5020.0012110655725</v>
      </c>
      <c r="BR35" s="23">
        <f t="shared" si="25"/>
        <v>5020.0012110655725</v>
      </c>
      <c r="BS35" s="23">
        <f t="shared" si="25"/>
        <v>5020.0012110655725</v>
      </c>
      <c r="BT35" s="23">
        <f t="shared" si="25"/>
        <v>5020.0012110655725</v>
      </c>
      <c r="BU35" s="23">
        <f t="shared" si="25"/>
        <v>5020.0012110655725</v>
      </c>
      <c r="BV35" s="23">
        <f t="shared" si="24"/>
        <v>5020.0012110655725</v>
      </c>
      <c r="BW35" s="23">
        <f t="shared" si="24"/>
        <v>5020.0012110655725</v>
      </c>
      <c r="BX35" s="23">
        <f t="shared" si="24"/>
        <v>5020.0012110655725</v>
      </c>
      <c r="BY35" s="23">
        <f t="shared" si="18"/>
        <v>5020.0012110655725</v>
      </c>
      <c r="BZ35" s="23">
        <f t="shared" si="18"/>
        <v>5020.0012110655725</v>
      </c>
      <c r="CA35" s="23">
        <f t="shared" si="18"/>
        <v>5020.0012110655725</v>
      </c>
      <c r="CB35" s="23">
        <f t="shared" si="22"/>
        <v>60240.014532786874</v>
      </c>
      <c r="CC35" s="24">
        <f t="shared" si="23"/>
        <v>18072.004359836061</v>
      </c>
    </row>
    <row r="36" spans="1:81" s="25" customFormat="1" ht="15" customHeight="1" x14ac:dyDescent="0.2">
      <c r="A36" s="17">
        <v>102211</v>
      </c>
      <c r="B36" s="19" t="s">
        <v>187</v>
      </c>
      <c r="C36" s="17">
        <v>102211</v>
      </c>
      <c r="D36" s="19" t="s">
        <v>187</v>
      </c>
      <c r="E36" s="19" t="s">
        <v>85</v>
      </c>
      <c r="F36" s="19" t="s">
        <v>81</v>
      </c>
      <c r="G36" s="19">
        <v>415003</v>
      </c>
      <c r="H36" s="19">
        <v>4150</v>
      </c>
      <c r="I36" s="19" t="s">
        <v>115</v>
      </c>
      <c r="J36" s="18" t="s">
        <v>74</v>
      </c>
      <c r="K36" s="19" t="s">
        <v>81</v>
      </c>
      <c r="L36" s="19" t="s">
        <v>81</v>
      </c>
      <c r="M36" s="19" t="s">
        <v>96</v>
      </c>
      <c r="N36" s="19" t="s">
        <v>119</v>
      </c>
      <c r="O36" s="19" t="s">
        <v>120</v>
      </c>
      <c r="P36" s="19" t="s">
        <v>132</v>
      </c>
      <c r="Q36" s="19" t="s">
        <v>75</v>
      </c>
      <c r="R36" s="19" t="s">
        <v>75</v>
      </c>
      <c r="S36" s="19" t="s">
        <v>76</v>
      </c>
      <c r="T36" s="19" t="s">
        <v>77</v>
      </c>
      <c r="U36" s="19" t="s">
        <v>77</v>
      </c>
      <c r="V36" s="19" t="s">
        <v>80</v>
      </c>
      <c r="W36" s="19" t="s">
        <v>92</v>
      </c>
      <c r="X36" s="19" t="s">
        <v>78</v>
      </c>
      <c r="Y36" s="19" t="s">
        <v>88</v>
      </c>
      <c r="Z36" s="26">
        <v>124514.30999999998</v>
      </c>
      <c r="AA36" s="20">
        <v>90265.9</v>
      </c>
      <c r="AB36" s="27">
        <v>20448402.465</v>
      </c>
      <c r="AC36" s="27">
        <v>0</v>
      </c>
      <c r="AD36" s="27">
        <v>67043.94250819672</v>
      </c>
      <c r="AE36" s="21">
        <f>VLOOKUP(A36,[2]Details!$A:$AI,31,0)</f>
        <v>20448402.465</v>
      </c>
      <c r="AF36" s="21">
        <f>VLOOKUP(A36,[2]Details!$A:$AI,32,0)</f>
        <v>0</v>
      </c>
      <c r="AG36" s="21">
        <f t="shared" si="19"/>
        <v>67043.94250819672</v>
      </c>
      <c r="AH36" s="21">
        <f t="shared" si="15"/>
        <v>0</v>
      </c>
      <c r="AI36" s="21">
        <f>VLOOKUP(A36,[2]Details!$A:$AI,35,0)</f>
        <v>0</v>
      </c>
      <c r="AJ36" s="21">
        <v>20448402.465</v>
      </c>
      <c r="AK36" s="21">
        <v>0</v>
      </c>
      <c r="AL36" s="21">
        <v>67043.94250819672</v>
      </c>
      <c r="AM36" s="21">
        <v>20448402.465</v>
      </c>
      <c r="AN36" s="21">
        <v>0</v>
      </c>
      <c r="AO36" s="21">
        <f t="shared" si="20"/>
        <v>67043.94250819672</v>
      </c>
      <c r="AP36" s="19" t="s">
        <v>188</v>
      </c>
      <c r="AQ36" s="24"/>
      <c r="AR36" s="24"/>
      <c r="AS36" s="24"/>
      <c r="AT36" s="24"/>
      <c r="AU36" s="24"/>
      <c r="AV36" s="24"/>
      <c r="AW36" s="24"/>
      <c r="AX36" s="24"/>
      <c r="AY36" s="24"/>
      <c r="AZ36" s="24"/>
      <c r="BA36" s="24"/>
      <c r="BB36" s="24"/>
      <c r="BC36" s="28">
        <v>8.3333333333333329E-2</v>
      </c>
      <c r="BD36" s="28">
        <v>8.3333333333333329E-2</v>
      </c>
      <c r="BE36" s="28">
        <v>8.3333333333333329E-2</v>
      </c>
      <c r="BF36" s="28">
        <v>8.3333333333333329E-2</v>
      </c>
      <c r="BG36" s="28">
        <v>8.3333333333333329E-2</v>
      </c>
      <c r="BH36" s="28">
        <v>8.3333333333333329E-2</v>
      </c>
      <c r="BI36" s="28">
        <v>8.3333333333333329E-2</v>
      </c>
      <c r="BJ36" s="28">
        <v>8.3333333333333329E-2</v>
      </c>
      <c r="BK36" s="28">
        <v>8.3333333333333329E-2</v>
      </c>
      <c r="BL36" s="28">
        <v>8.3333333333333329E-2</v>
      </c>
      <c r="BM36" s="28">
        <v>8.3333333333333329E-2</v>
      </c>
      <c r="BN36" s="28">
        <v>8.3333333333333329E-2</v>
      </c>
      <c r="BO36" s="22">
        <f t="shared" si="21"/>
        <v>1</v>
      </c>
      <c r="BP36" s="23">
        <f t="shared" si="25"/>
        <v>5586.9952090163933</v>
      </c>
      <c r="BQ36" s="23">
        <f t="shared" si="25"/>
        <v>5586.9952090163933</v>
      </c>
      <c r="BR36" s="23">
        <f t="shared" si="25"/>
        <v>5586.9952090163933</v>
      </c>
      <c r="BS36" s="23">
        <f t="shared" si="25"/>
        <v>5586.9952090163933</v>
      </c>
      <c r="BT36" s="23">
        <f t="shared" si="25"/>
        <v>5586.9952090163933</v>
      </c>
      <c r="BU36" s="23">
        <f t="shared" si="25"/>
        <v>5586.9952090163933</v>
      </c>
      <c r="BV36" s="23">
        <f t="shared" si="24"/>
        <v>5586.9952090163933</v>
      </c>
      <c r="BW36" s="23">
        <f t="shared" si="24"/>
        <v>5586.9952090163933</v>
      </c>
      <c r="BX36" s="23">
        <f t="shared" si="24"/>
        <v>5586.9952090163933</v>
      </c>
      <c r="BY36" s="23">
        <f t="shared" si="18"/>
        <v>5586.9952090163933</v>
      </c>
      <c r="BZ36" s="23">
        <f t="shared" si="18"/>
        <v>5586.9952090163933</v>
      </c>
      <c r="CA36" s="23">
        <f t="shared" si="18"/>
        <v>5586.9952090163933</v>
      </c>
      <c r="CB36" s="23">
        <f t="shared" si="22"/>
        <v>67043.94250819672</v>
      </c>
      <c r="CC36" s="24">
        <f t="shared" si="23"/>
        <v>20113.182752459015</v>
      </c>
    </row>
    <row r="37" spans="1:81" s="25" customFormat="1" ht="15" customHeight="1" x14ac:dyDescent="0.2">
      <c r="A37" s="17">
        <v>102217</v>
      </c>
      <c r="B37" s="19" t="s">
        <v>189</v>
      </c>
      <c r="C37" s="17">
        <v>102217</v>
      </c>
      <c r="D37" s="19" t="s">
        <v>189</v>
      </c>
      <c r="E37" s="19" t="s">
        <v>85</v>
      </c>
      <c r="F37" s="19" t="s">
        <v>81</v>
      </c>
      <c r="G37" s="19">
        <v>415006</v>
      </c>
      <c r="H37" s="19">
        <v>4150</v>
      </c>
      <c r="I37" s="19" t="s">
        <v>83</v>
      </c>
      <c r="J37" s="18" t="s">
        <v>74</v>
      </c>
      <c r="K37" s="19" t="s">
        <v>81</v>
      </c>
      <c r="L37" s="19" t="s">
        <v>81</v>
      </c>
      <c r="M37" s="19" t="s">
        <v>96</v>
      </c>
      <c r="N37" s="19" t="s">
        <v>119</v>
      </c>
      <c r="O37" s="19" t="s">
        <v>120</v>
      </c>
      <c r="P37" s="19" t="s">
        <v>181</v>
      </c>
      <c r="Q37" s="19" t="s">
        <v>75</v>
      </c>
      <c r="R37" s="19" t="s">
        <v>75</v>
      </c>
      <c r="S37" s="19" t="s">
        <v>76</v>
      </c>
      <c r="T37" s="19" t="s">
        <v>77</v>
      </c>
      <c r="U37" s="19" t="s">
        <v>77</v>
      </c>
      <c r="V37" s="19" t="s">
        <v>80</v>
      </c>
      <c r="W37" s="19" t="s">
        <v>94</v>
      </c>
      <c r="X37" s="19" t="s">
        <v>78</v>
      </c>
      <c r="Y37" s="19" t="s">
        <v>79</v>
      </c>
      <c r="Z37" s="26">
        <v>2228742.6399999997</v>
      </c>
      <c r="AA37" s="20">
        <v>1319642.98</v>
      </c>
      <c r="AB37" s="27">
        <v>544498703.94000018</v>
      </c>
      <c r="AC37" s="27">
        <v>0</v>
      </c>
      <c r="AD37" s="27">
        <v>1785241.6522622956</v>
      </c>
      <c r="AE37" s="21">
        <f>VLOOKUP(A37,[2]Details!$A:$AI,31,0)</f>
        <v>544498703.94000006</v>
      </c>
      <c r="AF37" s="21">
        <f>VLOOKUP(A37,[2]Details!$A:$AI,32,0)</f>
        <v>0</v>
      </c>
      <c r="AG37" s="21">
        <f t="shared" si="19"/>
        <v>1785241.6522622954</v>
      </c>
      <c r="AH37" s="21">
        <f t="shared" si="15"/>
        <v>0</v>
      </c>
      <c r="AI37" s="21">
        <f>VLOOKUP(A37,[2]Details!$A:$AI,35,0)</f>
        <v>0</v>
      </c>
      <c r="AJ37" s="21">
        <v>544498703.94000006</v>
      </c>
      <c r="AK37" s="21">
        <v>0</v>
      </c>
      <c r="AL37" s="21">
        <v>1785241.6522622951</v>
      </c>
      <c r="AM37" s="21">
        <v>544498703.94000006</v>
      </c>
      <c r="AN37" s="21">
        <v>0</v>
      </c>
      <c r="AO37" s="21">
        <f t="shared" si="20"/>
        <v>1785241.6522622954</v>
      </c>
      <c r="AP37" s="19" t="s">
        <v>190</v>
      </c>
      <c r="AQ37" s="24"/>
      <c r="AR37" s="24"/>
      <c r="AS37" s="24"/>
      <c r="AT37" s="24"/>
      <c r="AU37" s="24"/>
      <c r="AV37" s="24"/>
      <c r="AW37" s="24"/>
      <c r="AX37" s="24"/>
      <c r="AY37" s="24"/>
      <c r="AZ37" s="24"/>
      <c r="BA37" s="24"/>
      <c r="BB37" s="24"/>
      <c r="BC37" s="28">
        <v>8.3333333333333329E-2</v>
      </c>
      <c r="BD37" s="28">
        <v>8.3333333333333329E-2</v>
      </c>
      <c r="BE37" s="28">
        <v>8.3333333333333329E-2</v>
      </c>
      <c r="BF37" s="28">
        <v>8.3333333333333329E-2</v>
      </c>
      <c r="BG37" s="28">
        <v>8.3333333333333329E-2</v>
      </c>
      <c r="BH37" s="28">
        <v>8.3333333333333329E-2</v>
      </c>
      <c r="BI37" s="28">
        <v>8.3333333333333329E-2</v>
      </c>
      <c r="BJ37" s="28">
        <v>8.3333333333333329E-2</v>
      </c>
      <c r="BK37" s="28">
        <v>8.3333333333333329E-2</v>
      </c>
      <c r="BL37" s="28">
        <v>8.3333333333333329E-2</v>
      </c>
      <c r="BM37" s="28">
        <v>8.3333333333333329E-2</v>
      </c>
      <c r="BN37" s="28">
        <v>8.3333333333333329E-2</v>
      </c>
      <c r="BO37" s="22">
        <f t="shared" si="21"/>
        <v>1</v>
      </c>
      <c r="BP37" s="23">
        <f t="shared" si="25"/>
        <v>148770.13768852461</v>
      </c>
      <c r="BQ37" s="23">
        <f t="shared" si="25"/>
        <v>148770.13768852461</v>
      </c>
      <c r="BR37" s="23">
        <f t="shared" si="25"/>
        <v>148770.13768852461</v>
      </c>
      <c r="BS37" s="23">
        <f t="shared" si="25"/>
        <v>148770.13768852461</v>
      </c>
      <c r="BT37" s="23">
        <f t="shared" si="25"/>
        <v>148770.13768852461</v>
      </c>
      <c r="BU37" s="23">
        <f t="shared" si="25"/>
        <v>148770.13768852461</v>
      </c>
      <c r="BV37" s="23">
        <f t="shared" si="24"/>
        <v>148770.13768852461</v>
      </c>
      <c r="BW37" s="23">
        <f t="shared" si="24"/>
        <v>148770.13768852461</v>
      </c>
      <c r="BX37" s="23">
        <f t="shared" si="24"/>
        <v>148770.13768852461</v>
      </c>
      <c r="BY37" s="23">
        <f t="shared" si="24"/>
        <v>148770.13768852461</v>
      </c>
      <c r="BZ37" s="23">
        <f t="shared" si="24"/>
        <v>148770.13768852461</v>
      </c>
      <c r="CA37" s="23">
        <f t="shared" si="24"/>
        <v>148770.13768852461</v>
      </c>
      <c r="CB37" s="23">
        <f t="shared" si="22"/>
        <v>1785241.6522622949</v>
      </c>
      <c r="CC37" s="24">
        <f t="shared" si="23"/>
        <v>535572.49567868863</v>
      </c>
    </row>
    <row r="38" spans="1:81" s="25" customFormat="1" ht="15" customHeight="1" x14ac:dyDescent="0.2">
      <c r="A38" s="17">
        <v>102244</v>
      </c>
      <c r="B38" s="19" t="s">
        <v>191</v>
      </c>
      <c r="C38" s="17">
        <v>102244</v>
      </c>
      <c r="D38" s="19" t="s">
        <v>191</v>
      </c>
      <c r="E38" s="19" t="s">
        <v>85</v>
      </c>
      <c r="F38" s="19" t="s">
        <v>81</v>
      </c>
      <c r="G38" s="19">
        <v>415002</v>
      </c>
      <c r="H38" s="19">
        <v>4150</v>
      </c>
      <c r="I38" s="17" t="s">
        <v>83</v>
      </c>
      <c r="J38" s="18" t="s">
        <v>74</v>
      </c>
      <c r="K38" s="19" t="s">
        <v>81</v>
      </c>
      <c r="L38" s="19" t="s">
        <v>81</v>
      </c>
      <c r="M38" s="19" t="s">
        <v>96</v>
      </c>
      <c r="N38" s="19" t="s">
        <v>119</v>
      </c>
      <c r="O38" s="19" t="s">
        <v>120</v>
      </c>
      <c r="P38" s="19" t="s">
        <v>192</v>
      </c>
      <c r="Q38" s="19" t="s">
        <v>75</v>
      </c>
      <c r="R38" s="19" t="s">
        <v>75</v>
      </c>
      <c r="S38" s="19" t="s">
        <v>76</v>
      </c>
      <c r="T38" s="19" t="s">
        <v>77</v>
      </c>
      <c r="U38" s="19" t="s">
        <v>77</v>
      </c>
      <c r="V38" s="19" t="s">
        <v>77</v>
      </c>
      <c r="W38" s="19" t="s">
        <v>143</v>
      </c>
      <c r="X38" s="19" t="s">
        <v>78</v>
      </c>
      <c r="Y38" s="19" t="s">
        <v>79</v>
      </c>
      <c r="Z38" s="26">
        <v>0</v>
      </c>
      <c r="AA38" s="20">
        <v>0</v>
      </c>
      <c r="AB38" s="27">
        <v>0</v>
      </c>
      <c r="AC38" s="27">
        <v>0</v>
      </c>
      <c r="AD38" s="27">
        <v>0</v>
      </c>
      <c r="AE38" s="21">
        <f>VLOOKUP(A38,[2]Details!$A:$AI,31,0)</f>
        <v>0</v>
      </c>
      <c r="AF38" s="21">
        <f>VLOOKUP(A38,[2]Details!$A:$AI,32,0)</f>
        <v>0</v>
      </c>
      <c r="AG38" s="21">
        <f t="shared" si="19"/>
        <v>0</v>
      </c>
      <c r="AH38" s="21">
        <f t="shared" si="15"/>
        <v>0</v>
      </c>
      <c r="AI38" s="21">
        <f>VLOOKUP(A38,[2]Details!$A:$AI,35,0)</f>
        <v>0</v>
      </c>
      <c r="AJ38" s="21">
        <v>0</v>
      </c>
      <c r="AK38" s="21">
        <v>0</v>
      </c>
      <c r="AL38" s="21">
        <v>0</v>
      </c>
      <c r="AM38" s="21">
        <v>0</v>
      </c>
      <c r="AN38" s="21">
        <v>0</v>
      </c>
      <c r="AO38" s="21">
        <f t="shared" si="20"/>
        <v>0</v>
      </c>
      <c r="AP38" s="19" t="s">
        <v>77</v>
      </c>
      <c r="AQ38" s="24"/>
      <c r="AR38" s="24"/>
      <c r="AS38" s="24"/>
      <c r="AT38" s="24"/>
      <c r="AU38" s="24"/>
      <c r="AV38" s="24"/>
      <c r="AW38" s="24"/>
      <c r="AX38" s="24"/>
      <c r="AY38" s="24"/>
      <c r="AZ38" s="24"/>
      <c r="BA38" s="24"/>
      <c r="BB38" s="24"/>
      <c r="BC38" s="28">
        <v>8.3333333333333329E-2</v>
      </c>
      <c r="BD38" s="28">
        <v>8.3333333333333329E-2</v>
      </c>
      <c r="BE38" s="28">
        <v>8.3333333333333329E-2</v>
      </c>
      <c r="BF38" s="28">
        <v>8.3333333333333329E-2</v>
      </c>
      <c r="BG38" s="28">
        <v>8.3333333333333329E-2</v>
      </c>
      <c r="BH38" s="28">
        <v>8.3333333333333329E-2</v>
      </c>
      <c r="BI38" s="28">
        <v>8.3333333333333329E-2</v>
      </c>
      <c r="BJ38" s="28">
        <v>8.3333333333333329E-2</v>
      </c>
      <c r="BK38" s="28">
        <v>8.3333333333333329E-2</v>
      </c>
      <c r="BL38" s="28">
        <v>8.3333333333333329E-2</v>
      </c>
      <c r="BM38" s="28">
        <v>8.3333333333333329E-2</v>
      </c>
      <c r="BN38" s="28">
        <v>8.3333333333333329E-2</v>
      </c>
      <c r="BO38" s="22">
        <f t="shared" si="21"/>
        <v>1</v>
      </c>
      <c r="BP38" s="23">
        <f t="shared" si="25"/>
        <v>0</v>
      </c>
      <c r="BQ38" s="23">
        <f t="shared" si="25"/>
        <v>0</v>
      </c>
      <c r="BR38" s="23">
        <f t="shared" si="25"/>
        <v>0</v>
      </c>
      <c r="BS38" s="23">
        <f t="shared" si="25"/>
        <v>0</v>
      </c>
      <c r="BT38" s="23">
        <f t="shared" si="25"/>
        <v>0</v>
      </c>
      <c r="BU38" s="23">
        <f t="shared" si="25"/>
        <v>0</v>
      </c>
      <c r="BV38" s="23">
        <f t="shared" si="24"/>
        <v>0</v>
      </c>
      <c r="BW38" s="23">
        <f t="shared" si="24"/>
        <v>0</v>
      </c>
      <c r="BX38" s="23">
        <f t="shared" si="24"/>
        <v>0</v>
      </c>
      <c r="BY38" s="23">
        <f t="shared" si="24"/>
        <v>0</v>
      </c>
      <c r="BZ38" s="23">
        <f t="shared" si="24"/>
        <v>0</v>
      </c>
      <c r="CA38" s="23">
        <f t="shared" si="24"/>
        <v>0</v>
      </c>
      <c r="CB38" s="23">
        <f t="shared" si="22"/>
        <v>0</v>
      </c>
      <c r="CC38" s="24">
        <f t="shared" si="23"/>
        <v>0</v>
      </c>
    </row>
    <row r="39" spans="1:81" s="25" customFormat="1" ht="15" customHeight="1" x14ac:dyDescent="0.2">
      <c r="A39" s="17">
        <v>102356</v>
      </c>
      <c r="B39" s="19" t="s">
        <v>194</v>
      </c>
      <c r="C39" s="17" t="s">
        <v>195</v>
      </c>
      <c r="D39" s="19" t="s">
        <v>196</v>
      </c>
      <c r="E39" s="19" t="s">
        <v>85</v>
      </c>
      <c r="F39" s="19" t="s">
        <v>81</v>
      </c>
      <c r="G39" s="19">
        <v>413001</v>
      </c>
      <c r="H39" s="19">
        <v>4130</v>
      </c>
      <c r="I39" s="19" t="s">
        <v>115</v>
      </c>
      <c r="J39" s="18" t="s">
        <v>74</v>
      </c>
      <c r="K39" s="19" t="s">
        <v>81</v>
      </c>
      <c r="L39" s="19" t="s">
        <v>81</v>
      </c>
      <c r="M39" s="19" t="s">
        <v>96</v>
      </c>
      <c r="N39" s="19" t="s">
        <v>197</v>
      </c>
      <c r="O39" s="19" t="s">
        <v>104</v>
      </c>
      <c r="P39" s="19" t="s">
        <v>198</v>
      </c>
      <c r="Q39" s="19" t="s">
        <v>75</v>
      </c>
      <c r="R39" s="19" t="s">
        <v>75</v>
      </c>
      <c r="S39" s="19" t="s">
        <v>76</v>
      </c>
      <c r="T39" s="19" t="s">
        <v>77</v>
      </c>
      <c r="U39" s="19" t="s">
        <v>77</v>
      </c>
      <c r="V39" s="19" t="s">
        <v>80</v>
      </c>
      <c r="W39" s="19" t="s">
        <v>109</v>
      </c>
      <c r="X39" s="19" t="s">
        <v>78</v>
      </c>
      <c r="Y39" s="19" t="s">
        <v>113</v>
      </c>
      <c r="Z39" s="26">
        <v>0</v>
      </c>
      <c r="AA39" s="20">
        <v>301723.18</v>
      </c>
      <c r="AB39" s="27">
        <v>0</v>
      </c>
      <c r="AC39" s="27">
        <v>0</v>
      </c>
      <c r="AD39" s="27">
        <v>0</v>
      </c>
      <c r="AE39" s="21">
        <v>0</v>
      </c>
      <c r="AF39" s="21">
        <v>0</v>
      </c>
      <c r="AG39" s="21">
        <f t="shared" ref="AG39:AG50" si="26">AE39/305+AF39</f>
        <v>0</v>
      </c>
      <c r="AH39" s="21">
        <f t="shared" si="15"/>
        <v>0</v>
      </c>
      <c r="AI39" s="21">
        <v>0</v>
      </c>
      <c r="AJ39" s="21">
        <v>0</v>
      </c>
      <c r="AK39" s="21">
        <v>0</v>
      </c>
      <c r="AL39" s="21">
        <v>0</v>
      </c>
      <c r="AM39" s="21">
        <v>0</v>
      </c>
      <c r="AN39" s="21">
        <v>0</v>
      </c>
      <c r="AO39" s="21">
        <f t="shared" ref="AO39:AO50" si="27">AM39/305+AN39</f>
        <v>0</v>
      </c>
      <c r="AP39" s="19" t="s">
        <v>77</v>
      </c>
      <c r="AQ39" s="24"/>
      <c r="AR39" s="24"/>
      <c r="AS39" s="24"/>
      <c r="AT39" s="24"/>
      <c r="AU39" s="24"/>
      <c r="AV39" s="24"/>
      <c r="AW39" s="24"/>
      <c r="AX39" s="24"/>
      <c r="AY39" s="24"/>
      <c r="AZ39" s="24"/>
      <c r="BA39" s="24"/>
      <c r="BB39" s="24"/>
      <c r="BC39" s="28">
        <v>8.3333333333333329E-2</v>
      </c>
      <c r="BD39" s="28">
        <v>8.3333333333333329E-2</v>
      </c>
      <c r="BE39" s="28">
        <v>8.3333333333333329E-2</v>
      </c>
      <c r="BF39" s="28">
        <v>8.3333333333333329E-2</v>
      </c>
      <c r="BG39" s="28">
        <v>8.3333333333333329E-2</v>
      </c>
      <c r="BH39" s="28">
        <v>8.3333333333333329E-2</v>
      </c>
      <c r="BI39" s="28">
        <v>8.3333333333333329E-2</v>
      </c>
      <c r="BJ39" s="28">
        <v>8.3333333333333329E-2</v>
      </c>
      <c r="BK39" s="28">
        <v>8.3333333333333329E-2</v>
      </c>
      <c r="BL39" s="28">
        <v>8.3333333333333329E-2</v>
      </c>
      <c r="BM39" s="28">
        <v>8.3333333333333329E-2</v>
      </c>
      <c r="BN39" s="28">
        <v>8.3333333333333329E-2</v>
      </c>
      <c r="BO39" s="22">
        <f t="shared" ref="BO39:BO50" si="28">SUM(BC39:BN39)</f>
        <v>1</v>
      </c>
      <c r="BP39" s="23">
        <f t="shared" ref="BP39:BX45" si="29">+$AD39*BC39</f>
        <v>0</v>
      </c>
      <c r="BQ39" s="23">
        <f t="shared" si="29"/>
        <v>0</v>
      </c>
      <c r="BR39" s="23">
        <f t="shared" si="29"/>
        <v>0</v>
      </c>
      <c r="BS39" s="23">
        <f t="shared" si="29"/>
        <v>0</v>
      </c>
      <c r="BT39" s="23">
        <f t="shared" si="29"/>
        <v>0</v>
      </c>
      <c r="BU39" s="23">
        <f t="shared" si="29"/>
        <v>0</v>
      </c>
      <c r="BV39" s="23">
        <f t="shared" si="29"/>
        <v>0</v>
      </c>
      <c r="BW39" s="23">
        <f t="shared" si="29"/>
        <v>0</v>
      </c>
      <c r="BX39" s="23">
        <f t="shared" si="29"/>
        <v>0</v>
      </c>
      <c r="BY39" s="23">
        <f t="shared" ref="BY39:CA50" si="30">+$AD39*BL39</f>
        <v>0</v>
      </c>
      <c r="BZ39" s="23">
        <f t="shared" si="30"/>
        <v>0</v>
      </c>
      <c r="CA39" s="23">
        <f t="shared" si="30"/>
        <v>0</v>
      </c>
      <c r="CB39" s="23">
        <f t="shared" ref="CB39:CB50" si="31">SUM(BP39:CA39)</f>
        <v>0</v>
      </c>
      <c r="CC39" s="24">
        <f t="shared" ref="CC39:CC50" si="32">IF($J39="MCA1",AD39*2/3,IF($J39="MCA2 - GU",AD39*2/3,IF($J39="MCA2 - TNPL",AD39*2/3,AD39*0.3)))</f>
        <v>0</v>
      </c>
    </row>
    <row r="40" spans="1:81" s="25" customFormat="1" ht="15" customHeight="1" x14ac:dyDescent="0.2">
      <c r="A40" s="17">
        <v>102206</v>
      </c>
      <c r="B40" s="19" t="s">
        <v>199</v>
      </c>
      <c r="C40" s="17">
        <v>102209</v>
      </c>
      <c r="D40" s="19" t="s">
        <v>200</v>
      </c>
      <c r="E40" s="19" t="s">
        <v>85</v>
      </c>
      <c r="F40" s="19" t="s">
        <v>81</v>
      </c>
      <c r="G40" s="19">
        <v>415003</v>
      </c>
      <c r="H40" s="19">
        <v>4150</v>
      </c>
      <c r="I40" s="17" t="s">
        <v>115</v>
      </c>
      <c r="J40" s="19" t="s">
        <v>74</v>
      </c>
      <c r="K40" s="19" t="s">
        <v>81</v>
      </c>
      <c r="L40" s="19" t="s">
        <v>81</v>
      </c>
      <c r="M40" s="19" t="s">
        <v>96</v>
      </c>
      <c r="N40" s="19" t="s">
        <v>119</v>
      </c>
      <c r="O40" s="19" t="s">
        <v>120</v>
      </c>
      <c r="P40" s="19" t="s">
        <v>132</v>
      </c>
      <c r="Q40" s="19" t="s">
        <v>75</v>
      </c>
      <c r="R40" s="19" t="s">
        <v>75</v>
      </c>
      <c r="S40" s="19" t="s">
        <v>76</v>
      </c>
      <c r="T40" s="19" t="s">
        <v>77</v>
      </c>
      <c r="U40" s="19" t="s">
        <v>77</v>
      </c>
      <c r="V40" s="19" t="s">
        <v>77</v>
      </c>
      <c r="W40" s="19" t="s">
        <v>128</v>
      </c>
      <c r="X40" s="19" t="s">
        <v>78</v>
      </c>
      <c r="Y40" s="19" t="s">
        <v>79</v>
      </c>
      <c r="Z40" s="26">
        <v>-0.97</v>
      </c>
      <c r="AA40" s="20">
        <v>0</v>
      </c>
      <c r="AB40" s="27">
        <v>0</v>
      </c>
      <c r="AC40" s="27">
        <v>0</v>
      </c>
      <c r="AD40" s="27">
        <v>0</v>
      </c>
      <c r="AE40" s="21">
        <f>VLOOKUP(A40,[2]Details!$A:$AI,31,0)</f>
        <v>0</v>
      </c>
      <c r="AF40" s="21">
        <f>VLOOKUP(A40,[2]Details!$A:$AI,32,0)</f>
        <v>0</v>
      </c>
      <c r="AG40" s="21">
        <f t="shared" si="26"/>
        <v>0</v>
      </c>
      <c r="AH40" s="21">
        <f t="shared" si="15"/>
        <v>0</v>
      </c>
      <c r="AI40" s="21">
        <f>VLOOKUP(A40,[2]Details!$A:$AI,35,0)</f>
        <v>0</v>
      </c>
      <c r="AJ40" s="21">
        <v>25704053.844000001</v>
      </c>
      <c r="AK40" s="21">
        <v>0</v>
      </c>
      <c r="AL40" s="21">
        <v>84275.586373770493</v>
      </c>
      <c r="AM40" s="21">
        <v>25704053.844000001</v>
      </c>
      <c r="AN40" s="21">
        <v>0</v>
      </c>
      <c r="AO40" s="21">
        <f t="shared" si="27"/>
        <v>84275.586373770493</v>
      </c>
      <c r="AP40" s="19" t="s">
        <v>77</v>
      </c>
      <c r="AQ40" s="24"/>
      <c r="AR40" s="24"/>
      <c r="AS40" s="24"/>
      <c r="AT40" s="24"/>
      <c r="AU40" s="24"/>
      <c r="AV40" s="24"/>
      <c r="AW40" s="24"/>
      <c r="AX40" s="24"/>
      <c r="AY40" s="24"/>
      <c r="AZ40" s="24"/>
      <c r="BA40" s="24"/>
      <c r="BB40" s="24"/>
      <c r="BC40" s="28">
        <v>8.3333333333333329E-2</v>
      </c>
      <c r="BD40" s="28">
        <v>8.3333333333333329E-2</v>
      </c>
      <c r="BE40" s="28">
        <v>8.3333333333333329E-2</v>
      </c>
      <c r="BF40" s="28">
        <v>8.3333333333333329E-2</v>
      </c>
      <c r="BG40" s="28">
        <v>8.3333333333333329E-2</v>
      </c>
      <c r="BH40" s="28">
        <v>8.3333333333333329E-2</v>
      </c>
      <c r="BI40" s="28">
        <v>8.3333333333333329E-2</v>
      </c>
      <c r="BJ40" s="28">
        <v>8.3333333333333329E-2</v>
      </c>
      <c r="BK40" s="28">
        <v>8.3333333333333329E-2</v>
      </c>
      <c r="BL40" s="28">
        <v>8.3333333333333329E-2</v>
      </c>
      <c r="BM40" s="28">
        <v>8.3333333333333329E-2</v>
      </c>
      <c r="BN40" s="28">
        <v>8.3333333333333329E-2</v>
      </c>
      <c r="BO40" s="22">
        <f t="shared" si="28"/>
        <v>1</v>
      </c>
      <c r="BP40" s="23">
        <f t="shared" si="29"/>
        <v>0</v>
      </c>
      <c r="BQ40" s="23">
        <f t="shared" si="29"/>
        <v>0</v>
      </c>
      <c r="BR40" s="23">
        <f t="shared" si="29"/>
        <v>0</v>
      </c>
      <c r="BS40" s="23">
        <f t="shared" si="29"/>
        <v>0</v>
      </c>
      <c r="BT40" s="23">
        <f t="shared" si="29"/>
        <v>0</v>
      </c>
      <c r="BU40" s="23">
        <f t="shared" si="29"/>
        <v>0</v>
      </c>
      <c r="BV40" s="23">
        <f t="shared" si="29"/>
        <v>0</v>
      </c>
      <c r="BW40" s="23">
        <f t="shared" si="29"/>
        <v>0</v>
      </c>
      <c r="BX40" s="23">
        <f t="shared" si="29"/>
        <v>0</v>
      </c>
      <c r="BY40" s="23">
        <f t="shared" si="30"/>
        <v>0</v>
      </c>
      <c r="BZ40" s="23">
        <f t="shared" si="30"/>
        <v>0</v>
      </c>
      <c r="CA40" s="23">
        <f t="shared" si="30"/>
        <v>0</v>
      </c>
      <c r="CB40" s="23">
        <f t="shared" si="31"/>
        <v>0</v>
      </c>
      <c r="CC40" s="24">
        <f t="shared" si="32"/>
        <v>0</v>
      </c>
    </row>
    <row r="41" spans="1:81" s="25" customFormat="1" ht="15" customHeight="1" x14ac:dyDescent="0.2">
      <c r="A41" s="17">
        <v>102209</v>
      </c>
      <c r="B41" s="19" t="s">
        <v>200</v>
      </c>
      <c r="C41" s="17">
        <v>102209</v>
      </c>
      <c r="D41" s="19" t="s">
        <v>200</v>
      </c>
      <c r="E41" s="19" t="s">
        <v>85</v>
      </c>
      <c r="F41" s="19" t="s">
        <v>81</v>
      </c>
      <c r="G41" s="19">
        <v>415003</v>
      </c>
      <c r="H41" s="19">
        <v>4150</v>
      </c>
      <c r="I41" s="19" t="s">
        <v>115</v>
      </c>
      <c r="J41" s="18" t="s">
        <v>74</v>
      </c>
      <c r="K41" s="19" t="s">
        <v>81</v>
      </c>
      <c r="L41" s="19" t="s">
        <v>81</v>
      </c>
      <c r="M41" s="19" t="s">
        <v>96</v>
      </c>
      <c r="N41" s="19" t="s">
        <v>119</v>
      </c>
      <c r="O41" s="19" t="s">
        <v>120</v>
      </c>
      <c r="P41" s="19" t="s">
        <v>132</v>
      </c>
      <c r="Q41" s="19" t="s">
        <v>75</v>
      </c>
      <c r="R41" s="19" t="s">
        <v>75</v>
      </c>
      <c r="S41" s="19" t="s">
        <v>76</v>
      </c>
      <c r="T41" s="19" t="s">
        <v>77</v>
      </c>
      <c r="U41" s="19" t="s">
        <v>77</v>
      </c>
      <c r="V41" s="19" t="s">
        <v>80</v>
      </c>
      <c r="W41" s="19" t="s">
        <v>92</v>
      </c>
      <c r="X41" s="19" t="s">
        <v>78</v>
      </c>
      <c r="Y41" s="19" t="s">
        <v>88</v>
      </c>
      <c r="Z41" s="26">
        <v>97041.759999999966</v>
      </c>
      <c r="AA41" s="20">
        <v>81481.650000000009</v>
      </c>
      <c r="AB41" s="27">
        <v>25704053.844000001</v>
      </c>
      <c r="AC41" s="27">
        <v>0</v>
      </c>
      <c r="AD41" s="27">
        <v>84275.586373770493</v>
      </c>
      <c r="AE41" s="21">
        <f>VLOOKUP(A41,[2]Details!$A:$AI,31,0)</f>
        <v>25704053.844000001</v>
      </c>
      <c r="AF41" s="21">
        <f>VLOOKUP(A41,[2]Details!$A:$AI,32,0)</f>
        <v>0</v>
      </c>
      <c r="AG41" s="21">
        <f t="shared" si="26"/>
        <v>84275.586373770493</v>
      </c>
      <c r="AH41" s="21">
        <f t="shared" si="15"/>
        <v>0</v>
      </c>
      <c r="AI41" s="21">
        <f>VLOOKUP(A41,[2]Details!$A:$AI,35,0)</f>
        <v>0</v>
      </c>
      <c r="AJ41" s="21">
        <v>0</v>
      </c>
      <c r="AK41" s="21">
        <v>0</v>
      </c>
      <c r="AL41" s="21">
        <v>0</v>
      </c>
      <c r="AM41" s="21">
        <v>0</v>
      </c>
      <c r="AN41" s="21">
        <v>0</v>
      </c>
      <c r="AO41" s="21">
        <f t="shared" si="27"/>
        <v>0</v>
      </c>
      <c r="AP41" s="19" t="s">
        <v>201</v>
      </c>
      <c r="AQ41" s="24"/>
      <c r="AR41" s="24"/>
      <c r="AS41" s="24"/>
      <c r="AT41" s="24"/>
      <c r="AU41" s="24"/>
      <c r="AV41" s="24"/>
      <c r="AW41" s="24"/>
      <c r="AX41" s="24"/>
      <c r="AY41" s="24"/>
      <c r="AZ41" s="24"/>
      <c r="BA41" s="24"/>
      <c r="BB41" s="24"/>
      <c r="BC41" s="28">
        <v>8.3333333333333329E-2</v>
      </c>
      <c r="BD41" s="28">
        <v>8.3333333333333329E-2</v>
      </c>
      <c r="BE41" s="28">
        <v>8.3333333333333329E-2</v>
      </c>
      <c r="BF41" s="28">
        <v>8.3333333333333329E-2</v>
      </c>
      <c r="BG41" s="28">
        <v>8.3333333333333329E-2</v>
      </c>
      <c r="BH41" s="28">
        <v>8.3333333333333329E-2</v>
      </c>
      <c r="BI41" s="28">
        <v>8.3333333333333329E-2</v>
      </c>
      <c r="BJ41" s="28">
        <v>8.3333333333333329E-2</v>
      </c>
      <c r="BK41" s="28">
        <v>8.3333333333333329E-2</v>
      </c>
      <c r="BL41" s="28">
        <v>8.3333333333333329E-2</v>
      </c>
      <c r="BM41" s="28">
        <v>8.3333333333333329E-2</v>
      </c>
      <c r="BN41" s="28">
        <v>8.3333333333333329E-2</v>
      </c>
      <c r="BO41" s="22">
        <f t="shared" si="28"/>
        <v>1</v>
      </c>
      <c r="BP41" s="23">
        <f t="shared" si="29"/>
        <v>7022.9655311475408</v>
      </c>
      <c r="BQ41" s="23">
        <f t="shared" si="29"/>
        <v>7022.9655311475408</v>
      </c>
      <c r="BR41" s="23">
        <f t="shared" si="29"/>
        <v>7022.9655311475408</v>
      </c>
      <c r="BS41" s="23">
        <f t="shared" si="29"/>
        <v>7022.9655311475408</v>
      </c>
      <c r="BT41" s="23">
        <f t="shared" si="29"/>
        <v>7022.9655311475408</v>
      </c>
      <c r="BU41" s="23">
        <f t="shared" si="29"/>
        <v>7022.9655311475408</v>
      </c>
      <c r="BV41" s="23">
        <f t="shared" si="29"/>
        <v>7022.9655311475408</v>
      </c>
      <c r="BW41" s="23">
        <f t="shared" si="29"/>
        <v>7022.9655311475408</v>
      </c>
      <c r="BX41" s="23">
        <f t="shared" si="29"/>
        <v>7022.9655311475408</v>
      </c>
      <c r="BY41" s="23">
        <f t="shared" si="30"/>
        <v>7022.9655311475408</v>
      </c>
      <c r="BZ41" s="23">
        <f t="shared" si="30"/>
        <v>7022.9655311475408</v>
      </c>
      <c r="CA41" s="23">
        <f t="shared" si="30"/>
        <v>7022.9655311475408</v>
      </c>
      <c r="CB41" s="23">
        <f t="shared" si="31"/>
        <v>84275.586373770493</v>
      </c>
      <c r="CC41" s="24">
        <f t="shared" si="32"/>
        <v>25282.675912131148</v>
      </c>
    </row>
    <row r="42" spans="1:81" s="25" customFormat="1" ht="15" customHeight="1" x14ac:dyDescent="0.2">
      <c r="A42" s="17">
        <v>102213</v>
      </c>
      <c r="B42" s="19" t="s">
        <v>202</v>
      </c>
      <c r="C42" s="17">
        <v>102213</v>
      </c>
      <c r="D42" s="19" t="s">
        <v>202</v>
      </c>
      <c r="E42" s="19" t="s">
        <v>85</v>
      </c>
      <c r="F42" s="19" t="s">
        <v>81</v>
      </c>
      <c r="G42" s="19">
        <v>415003</v>
      </c>
      <c r="H42" s="19">
        <v>4150</v>
      </c>
      <c r="I42" s="19" t="s">
        <v>115</v>
      </c>
      <c r="J42" s="18" t="s">
        <v>74</v>
      </c>
      <c r="K42" s="19" t="s">
        <v>81</v>
      </c>
      <c r="L42" s="19" t="s">
        <v>81</v>
      </c>
      <c r="M42" s="19" t="s">
        <v>96</v>
      </c>
      <c r="N42" s="19" t="s">
        <v>119</v>
      </c>
      <c r="O42" s="19" t="s">
        <v>120</v>
      </c>
      <c r="P42" s="19" t="s">
        <v>136</v>
      </c>
      <c r="Q42" s="19" t="s">
        <v>75</v>
      </c>
      <c r="R42" s="19" t="s">
        <v>75</v>
      </c>
      <c r="S42" s="19" t="s">
        <v>76</v>
      </c>
      <c r="T42" s="19" t="s">
        <v>77</v>
      </c>
      <c r="U42" s="19" t="s">
        <v>77</v>
      </c>
      <c r="V42" s="19" t="s">
        <v>80</v>
      </c>
      <c r="W42" s="19" t="s">
        <v>92</v>
      </c>
      <c r="X42" s="19" t="s">
        <v>78</v>
      </c>
      <c r="Y42" s="19" t="s">
        <v>88</v>
      </c>
      <c r="Z42" s="26">
        <v>102918.83</v>
      </c>
      <c r="AA42" s="20">
        <v>94470.2</v>
      </c>
      <c r="AB42" s="27">
        <v>60864387.881379314</v>
      </c>
      <c r="AC42" s="27">
        <v>0</v>
      </c>
      <c r="AD42" s="27">
        <v>199555.370102883</v>
      </c>
      <c r="AE42" s="21">
        <f>VLOOKUP(A42,[2]Details!$A:$AI,31,0)</f>
        <v>60864387.881379314</v>
      </c>
      <c r="AF42" s="21">
        <f>VLOOKUP(A42,[2]Details!$A:$AI,32,0)</f>
        <v>0</v>
      </c>
      <c r="AG42" s="21">
        <f t="shared" si="26"/>
        <v>199555.370102883</v>
      </c>
      <c r="AH42" s="21">
        <f t="shared" si="15"/>
        <v>0</v>
      </c>
      <c r="AI42" s="21">
        <f>VLOOKUP(A42,[2]Details!$A:$AI,35,0)</f>
        <v>0</v>
      </c>
      <c r="AJ42" s="21">
        <v>60864387.881379314</v>
      </c>
      <c r="AK42" s="21">
        <v>0</v>
      </c>
      <c r="AL42" s="21">
        <v>199555.370102883</v>
      </c>
      <c r="AM42" s="21">
        <v>60864387.881379314</v>
      </c>
      <c r="AN42" s="21">
        <v>0</v>
      </c>
      <c r="AO42" s="21">
        <f t="shared" si="27"/>
        <v>199555.370102883</v>
      </c>
      <c r="AP42" s="19" t="s">
        <v>203</v>
      </c>
      <c r="AQ42" s="24"/>
      <c r="AR42" s="24"/>
      <c r="AS42" s="24"/>
      <c r="AT42" s="24"/>
      <c r="AU42" s="24"/>
      <c r="AV42" s="24"/>
      <c r="AW42" s="24"/>
      <c r="AX42" s="24"/>
      <c r="AY42" s="24"/>
      <c r="AZ42" s="24"/>
      <c r="BA42" s="24"/>
      <c r="BB42" s="24"/>
      <c r="BC42" s="28">
        <v>8.3333333333333329E-2</v>
      </c>
      <c r="BD42" s="28">
        <v>8.3333333333333329E-2</v>
      </c>
      <c r="BE42" s="28">
        <v>8.3333333333333329E-2</v>
      </c>
      <c r="BF42" s="28">
        <v>8.3333333333333329E-2</v>
      </c>
      <c r="BG42" s="28">
        <v>8.3333333333333329E-2</v>
      </c>
      <c r="BH42" s="28">
        <v>8.3333333333333329E-2</v>
      </c>
      <c r="BI42" s="28">
        <v>8.3333333333333329E-2</v>
      </c>
      <c r="BJ42" s="28">
        <v>8.3333333333333329E-2</v>
      </c>
      <c r="BK42" s="28">
        <v>8.3333333333333329E-2</v>
      </c>
      <c r="BL42" s="28">
        <v>8.3333333333333329E-2</v>
      </c>
      <c r="BM42" s="28">
        <v>8.3333333333333329E-2</v>
      </c>
      <c r="BN42" s="28">
        <v>8.3333333333333329E-2</v>
      </c>
      <c r="BO42" s="22">
        <f t="shared" si="28"/>
        <v>1</v>
      </c>
      <c r="BP42" s="23">
        <f t="shared" si="29"/>
        <v>16629.614175240247</v>
      </c>
      <c r="BQ42" s="23">
        <f t="shared" si="29"/>
        <v>16629.614175240247</v>
      </c>
      <c r="BR42" s="23">
        <f t="shared" si="29"/>
        <v>16629.614175240247</v>
      </c>
      <c r="BS42" s="23">
        <f t="shared" si="29"/>
        <v>16629.614175240247</v>
      </c>
      <c r="BT42" s="23">
        <f t="shared" si="29"/>
        <v>16629.614175240247</v>
      </c>
      <c r="BU42" s="23">
        <f t="shared" si="29"/>
        <v>16629.614175240247</v>
      </c>
      <c r="BV42" s="23">
        <f t="shared" si="29"/>
        <v>16629.614175240247</v>
      </c>
      <c r="BW42" s="23">
        <f t="shared" si="29"/>
        <v>16629.614175240247</v>
      </c>
      <c r="BX42" s="23">
        <f t="shared" si="29"/>
        <v>16629.614175240247</v>
      </c>
      <c r="BY42" s="23">
        <f t="shared" si="30"/>
        <v>16629.614175240247</v>
      </c>
      <c r="BZ42" s="23">
        <f t="shared" si="30"/>
        <v>16629.614175240247</v>
      </c>
      <c r="CA42" s="23">
        <f t="shared" si="30"/>
        <v>16629.614175240247</v>
      </c>
      <c r="CB42" s="23">
        <f t="shared" si="31"/>
        <v>199555.37010288297</v>
      </c>
      <c r="CC42" s="24">
        <f t="shared" si="32"/>
        <v>59866.611030864893</v>
      </c>
    </row>
    <row r="43" spans="1:81" s="25" customFormat="1" ht="15" customHeight="1" x14ac:dyDescent="0.2">
      <c r="A43" s="17">
        <v>106227</v>
      </c>
      <c r="B43" s="19" t="s">
        <v>204</v>
      </c>
      <c r="C43" s="17">
        <v>102213</v>
      </c>
      <c r="D43" s="19" t="s">
        <v>202</v>
      </c>
      <c r="E43" s="19" t="s">
        <v>85</v>
      </c>
      <c r="F43" s="19" t="s">
        <v>81</v>
      </c>
      <c r="G43" s="19">
        <v>415003</v>
      </c>
      <c r="H43" s="19">
        <v>4150</v>
      </c>
      <c r="I43" s="17" t="s">
        <v>115</v>
      </c>
      <c r="J43" s="18" t="s">
        <v>74</v>
      </c>
      <c r="K43" s="19" t="s">
        <v>81</v>
      </c>
      <c r="L43" s="19" t="s">
        <v>81</v>
      </c>
      <c r="M43" s="19" t="s">
        <v>96</v>
      </c>
      <c r="N43" s="19" t="s">
        <v>119</v>
      </c>
      <c r="O43" s="19" t="s">
        <v>120</v>
      </c>
      <c r="P43" s="19" t="s">
        <v>136</v>
      </c>
      <c r="Q43" s="19" t="s">
        <v>75</v>
      </c>
      <c r="R43" s="19" t="s">
        <v>75</v>
      </c>
      <c r="S43" s="19" t="s">
        <v>76</v>
      </c>
      <c r="T43" s="19" t="s">
        <v>77</v>
      </c>
      <c r="U43" s="19" t="s">
        <v>77</v>
      </c>
      <c r="V43" s="19" t="s">
        <v>77</v>
      </c>
      <c r="W43" s="19" t="s">
        <v>92</v>
      </c>
      <c r="X43" s="19" t="s">
        <v>78</v>
      </c>
      <c r="Y43" s="19" t="s">
        <v>88</v>
      </c>
      <c r="Z43" s="26">
        <v>2.9154763152294816E-10</v>
      </c>
      <c r="AA43" s="20">
        <v>-68796.380000000179</v>
      </c>
      <c r="AB43" s="27">
        <v>0</v>
      </c>
      <c r="AC43" s="27">
        <v>0</v>
      </c>
      <c r="AD43" s="27">
        <v>0</v>
      </c>
      <c r="AE43" s="21">
        <f>VLOOKUP(A43,[2]Details!$A:$AI,31,0)</f>
        <v>0</v>
      </c>
      <c r="AF43" s="21">
        <f>VLOOKUP(A43,[2]Details!$A:$AI,32,0)</f>
        <v>0</v>
      </c>
      <c r="AG43" s="21">
        <f t="shared" si="26"/>
        <v>0</v>
      </c>
      <c r="AH43" s="21">
        <f t="shared" si="15"/>
        <v>0</v>
      </c>
      <c r="AI43" s="21">
        <f>VLOOKUP(A43,[2]Details!$A:$AI,35,0)</f>
        <v>0</v>
      </c>
      <c r="AJ43" s="21">
        <v>0</v>
      </c>
      <c r="AK43" s="21">
        <v>0</v>
      </c>
      <c r="AL43" s="21">
        <v>0</v>
      </c>
      <c r="AM43" s="21">
        <v>0</v>
      </c>
      <c r="AN43" s="21">
        <v>0</v>
      </c>
      <c r="AO43" s="21">
        <f t="shared" si="27"/>
        <v>0</v>
      </c>
      <c r="AP43" s="19" t="s">
        <v>77</v>
      </c>
      <c r="AQ43" s="24"/>
      <c r="AR43" s="24"/>
      <c r="AS43" s="24"/>
      <c r="AT43" s="24"/>
      <c r="AU43" s="24"/>
      <c r="AV43" s="24"/>
      <c r="AW43" s="24"/>
      <c r="AX43" s="24"/>
      <c r="AY43" s="24"/>
      <c r="AZ43" s="24"/>
      <c r="BA43" s="24"/>
      <c r="BB43" s="24"/>
      <c r="BC43" s="28">
        <v>8.3333333333333329E-2</v>
      </c>
      <c r="BD43" s="28">
        <v>8.3333333333333329E-2</v>
      </c>
      <c r="BE43" s="28">
        <v>8.3333333333333329E-2</v>
      </c>
      <c r="BF43" s="28">
        <v>8.3333333333333329E-2</v>
      </c>
      <c r="BG43" s="28">
        <v>8.3333333333333329E-2</v>
      </c>
      <c r="BH43" s="28">
        <v>8.3333333333333329E-2</v>
      </c>
      <c r="BI43" s="28">
        <v>8.3333333333333329E-2</v>
      </c>
      <c r="BJ43" s="28">
        <v>8.3333333333333329E-2</v>
      </c>
      <c r="BK43" s="28">
        <v>8.3333333333333329E-2</v>
      </c>
      <c r="BL43" s="28">
        <v>8.3333333333333329E-2</v>
      </c>
      <c r="BM43" s="28">
        <v>8.3333333333333329E-2</v>
      </c>
      <c r="BN43" s="28">
        <v>8.3333333333333329E-2</v>
      </c>
      <c r="BO43" s="22">
        <f t="shared" si="28"/>
        <v>1</v>
      </c>
      <c r="BP43" s="23">
        <f t="shared" si="29"/>
        <v>0</v>
      </c>
      <c r="BQ43" s="23">
        <f t="shared" si="29"/>
        <v>0</v>
      </c>
      <c r="BR43" s="23">
        <f t="shared" si="29"/>
        <v>0</v>
      </c>
      <c r="BS43" s="23">
        <f t="shared" si="29"/>
        <v>0</v>
      </c>
      <c r="BT43" s="23">
        <f t="shared" si="29"/>
        <v>0</v>
      </c>
      <c r="BU43" s="23">
        <f t="shared" si="29"/>
        <v>0</v>
      </c>
      <c r="BV43" s="23">
        <f t="shared" si="29"/>
        <v>0</v>
      </c>
      <c r="BW43" s="23">
        <f t="shared" si="29"/>
        <v>0</v>
      </c>
      <c r="BX43" s="23">
        <f t="shared" si="29"/>
        <v>0</v>
      </c>
      <c r="BY43" s="23">
        <f t="shared" si="30"/>
        <v>0</v>
      </c>
      <c r="BZ43" s="23">
        <f t="shared" si="30"/>
        <v>0</v>
      </c>
      <c r="CA43" s="23">
        <f t="shared" si="30"/>
        <v>0</v>
      </c>
      <c r="CB43" s="23">
        <f t="shared" si="31"/>
        <v>0</v>
      </c>
      <c r="CC43" s="24">
        <f t="shared" si="32"/>
        <v>0</v>
      </c>
    </row>
    <row r="44" spans="1:81" s="25" customFormat="1" ht="15" customHeight="1" x14ac:dyDescent="0.2">
      <c r="A44" s="17">
        <v>101368</v>
      </c>
      <c r="B44" s="19" t="s">
        <v>205</v>
      </c>
      <c r="C44" s="17">
        <v>102325</v>
      </c>
      <c r="D44" s="19" t="s">
        <v>206</v>
      </c>
      <c r="E44" s="19" t="s">
        <v>85</v>
      </c>
      <c r="F44" s="19" t="s">
        <v>81</v>
      </c>
      <c r="G44" s="19">
        <v>415003</v>
      </c>
      <c r="H44" s="19">
        <v>4150</v>
      </c>
      <c r="I44" s="17" t="s">
        <v>115</v>
      </c>
      <c r="J44" s="18" t="s">
        <v>74</v>
      </c>
      <c r="K44" s="19" t="s">
        <v>81</v>
      </c>
      <c r="L44" s="19" t="s">
        <v>81</v>
      </c>
      <c r="M44" s="19" t="s">
        <v>96</v>
      </c>
      <c r="N44" s="19" t="s">
        <v>119</v>
      </c>
      <c r="O44" s="19" t="s">
        <v>120</v>
      </c>
      <c r="P44" s="19" t="s">
        <v>136</v>
      </c>
      <c r="Q44" s="19" t="s">
        <v>75</v>
      </c>
      <c r="R44" s="19" t="s">
        <v>75</v>
      </c>
      <c r="S44" s="19" t="s">
        <v>76</v>
      </c>
      <c r="T44" s="19" t="s">
        <v>77</v>
      </c>
      <c r="U44" s="19" t="s">
        <v>77</v>
      </c>
      <c r="V44" s="19" t="s">
        <v>77</v>
      </c>
      <c r="W44" s="19" t="s">
        <v>128</v>
      </c>
      <c r="X44" s="19" t="s">
        <v>78</v>
      </c>
      <c r="Y44" s="19" t="s">
        <v>88</v>
      </c>
      <c r="Z44" s="26">
        <v>0</v>
      </c>
      <c r="AA44" s="20">
        <v>4.0999999999999996</v>
      </c>
      <c r="AB44" s="27">
        <v>0</v>
      </c>
      <c r="AC44" s="27">
        <v>0</v>
      </c>
      <c r="AD44" s="27">
        <v>0</v>
      </c>
      <c r="AE44" s="21">
        <f>VLOOKUP(A44,[2]Details!$A:$AI,31,0)</f>
        <v>0</v>
      </c>
      <c r="AF44" s="21">
        <f>VLOOKUP(A44,[2]Details!$A:$AI,32,0)</f>
        <v>0</v>
      </c>
      <c r="AG44" s="21">
        <f t="shared" si="26"/>
        <v>0</v>
      </c>
      <c r="AH44" s="21">
        <f t="shared" si="15"/>
        <v>0</v>
      </c>
      <c r="AI44" s="21">
        <f>VLOOKUP(A44,[2]Details!$A:$AI,35,0)</f>
        <v>0</v>
      </c>
      <c r="AJ44" s="21">
        <v>22900097.496551722</v>
      </c>
      <c r="AK44" s="21">
        <v>10560</v>
      </c>
      <c r="AL44" s="21">
        <v>85642.286873940073</v>
      </c>
      <c r="AM44" s="21">
        <v>22900097.496551722</v>
      </c>
      <c r="AN44" s="21">
        <v>10560</v>
      </c>
      <c r="AO44" s="21">
        <f t="shared" si="27"/>
        <v>85642.286873940073</v>
      </c>
      <c r="AP44" s="19" t="s">
        <v>77</v>
      </c>
      <c r="AQ44" s="24"/>
      <c r="AR44" s="24"/>
      <c r="AS44" s="24"/>
      <c r="AT44" s="24"/>
      <c r="AU44" s="24"/>
      <c r="AV44" s="24"/>
      <c r="AW44" s="24"/>
      <c r="AX44" s="24"/>
      <c r="AY44" s="24"/>
      <c r="AZ44" s="24"/>
      <c r="BA44" s="24"/>
      <c r="BB44" s="24"/>
      <c r="BC44" s="28">
        <v>8.3333333333333329E-2</v>
      </c>
      <c r="BD44" s="28">
        <v>8.3333333333333329E-2</v>
      </c>
      <c r="BE44" s="28">
        <v>8.3333333333333329E-2</v>
      </c>
      <c r="BF44" s="28">
        <v>8.3333333333333329E-2</v>
      </c>
      <c r="BG44" s="28">
        <v>8.3333333333333329E-2</v>
      </c>
      <c r="BH44" s="28">
        <v>8.3333333333333329E-2</v>
      </c>
      <c r="BI44" s="28">
        <v>8.3333333333333329E-2</v>
      </c>
      <c r="BJ44" s="28">
        <v>8.3333333333333329E-2</v>
      </c>
      <c r="BK44" s="28">
        <v>8.3333333333333329E-2</v>
      </c>
      <c r="BL44" s="28">
        <v>8.3333333333333329E-2</v>
      </c>
      <c r="BM44" s="28">
        <v>8.3333333333333329E-2</v>
      </c>
      <c r="BN44" s="28">
        <v>8.3333333333333329E-2</v>
      </c>
      <c r="BO44" s="22">
        <f t="shared" si="28"/>
        <v>1</v>
      </c>
      <c r="BP44" s="23">
        <f t="shared" si="29"/>
        <v>0</v>
      </c>
      <c r="BQ44" s="23">
        <f t="shared" si="29"/>
        <v>0</v>
      </c>
      <c r="BR44" s="23">
        <f t="shared" si="29"/>
        <v>0</v>
      </c>
      <c r="BS44" s="23">
        <f t="shared" si="29"/>
        <v>0</v>
      </c>
      <c r="BT44" s="23">
        <f t="shared" si="29"/>
        <v>0</v>
      </c>
      <c r="BU44" s="23">
        <f t="shared" si="29"/>
        <v>0</v>
      </c>
      <c r="BV44" s="23">
        <f t="shared" si="29"/>
        <v>0</v>
      </c>
      <c r="BW44" s="23">
        <f t="shared" si="29"/>
        <v>0</v>
      </c>
      <c r="BX44" s="23">
        <f t="shared" si="29"/>
        <v>0</v>
      </c>
      <c r="BY44" s="23">
        <f t="shared" si="30"/>
        <v>0</v>
      </c>
      <c r="BZ44" s="23">
        <f t="shared" si="30"/>
        <v>0</v>
      </c>
      <c r="CA44" s="23">
        <f t="shared" si="30"/>
        <v>0</v>
      </c>
      <c r="CB44" s="23">
        <f t="shared" si="31"/>
        <v>0</v>
      </c>
      <c r="CC44" s="24">
        <f t="shared" si="32"/>
        <v>0</v>
      </c>
    </row>
    <row r="45" spans="1:81" s="25" customFormat="1" ht="15" customHeight="1" x14ac:dyDescent="0.2">
      <c r="A45" s="17">
        <v>102325</v>
      </c>
      <c r="B45" s="19" t="s">
        <v>206</v>
      </c>
      <c r="C45" s="17">
        <v>102325</v>
      </c>
      <c r="D45" s="19" t="s">
        <v>206</v>
      </c>
      <c r="E45" s="19" t="s">
        <v>85</v>
      </c>
      <c r="F45" s="19" t="s">
        <v>81</v>
      </c>
      <c r="G45" s="19">
        <v>415003</v>
      </c>
      <c r="H45" s="19">
        <v>4150</v>
      </c>
      <c r="I45" s="19" t="s">
        <v>115</v>
      </c>
      <c r="J45" s="18" t="s">
        <v>74</v>
      </c>
      <c r="K45" s="19" t="s">
        <v>81</v>
      </c>
      <c r="L45" s="19" t="s">
        <v>81</v>
      </c>
      <c r="M45" s="19" t="s">
        <v>96</v>
      </c>
      <c r="N45" s="19" t="s">
        <v>119</v>
      </c>
      <c r="O45" s="19" t="s">
        <v>120</v>
      </c>
      <c r="P45" s="19" t="s">
        <v>136</v>
      </c>
      <c r="Q45" s="19" t="s">
        <v>75</v>
      </c>
      <c r="R45" s="19" t="s">
        <v>75</v>
      </c>
      <c r="S45" s="19" t="s">
        <v>76</v>
      </c>
      <c r="T45" s="19" t="s">
        <v>77</v>
      </c>
      <c r="U45" s="19" t="s">
        <v>77</v>
      </c>
      <c r="V45" s="19" t="s">
        <v>80</v>
      </c>
      <c r="W45" s="19" t="s">
        <v>92</v>
      </c>
      <c r="X45" s="19" t="s">
        <v>78</v>
      </c>
      <c r="Y45" s="19" t="s">
        <v>88</v>
      </c>
      <c r="Z45" s="26">
        <v>226026.97999999981</v>
      </c>
      <c r="AA45" s="20">
        <v>70203.160000000091</v>
      </c>
      <c r="AB45" s="27">
        <v>22900097.496551722</v>
      </c>
      <c r="AC45" s="27">
        <v>10560</v>
      </c>
      <c r="AD45" s="27">
        <v>85642.286873940073</v>
      </c>
      <c r="AE45" s="21">
        <f>VLOOKUP(A45,[2]Details!$A:$AI,31,0)</f>
        <v>22900097.496551722</v>
      </c>
      <c r="AF45" s="21">
        <f>VLOOKUP(A45,[2]Details!$A:$AI,32,0)</f>
        <v>10560</v>
      </c>
      <c r="AG45" s="21">
        <f t="shared" si="26"/>
        <v>85642.286873940073</v>
      </c>
      <c r="AH45" s="21">
        <f t="shared" si="15"/>
        <v>0</v>
      </c>
      <c r="AI45" s="21">
        <f>VLOOKUP(A45,[2]Details!$A:$AI,35,0)</f>
        <v>0</v>
      </c>
      <c r="AJ45" s="21">
        <v>0</v>
      </c>
      <c r="AK45" s="21">
        <v>0</v>
      </c>
      <c r="AL45" s="21">
        <v>0</v>
      </c>
      <c r="AM45" s="21">
        <v>0</v>
      </c>
      <c r="AN45" s="21">
        <v>0</v>
      </c>
      <c r="AO45" s="21">
        <f t="shared" si="27"/>
        <v>0</v>
      </c>
      <c r="AP45" s="19" t="s">
        <v>207</v>
      </c>
      <c r="AQ45" s="24"/>
      <c r="AR45" s="24"/>
      <c r="AS45" s="24"/>
      <c r="AT45" s="24"/>
      <c r="AU45" s="24"/>
      <c r="AV45" s="24"/>
      <c r="AW45" s="24"/>
      <c r="AX45" s="24"/>
      <c r="AY45" s="24"/>
      <c r="AZ45" s="24"/>
      <c r="BA45" s="24"/>
      <c r="BB45" s="24"/>
      <c r="BC45" s="28">
        <v>8.3333333333333329E-2</v>
      </c>
      <c r="BD45" s="28">
        <v>8.3333333333333329E-2</v>
      </c>
      <c r="BE45" s="28">
        <v>8.3333333333333329E-2</v>
      </c>
      <c r="BF45" s="28">
        <v>8.3333333333333329E-2</v>
      </c>
      <c r="BG45" s="28">
        <v>8.3333333333333329E-2</v>
      </c>
      <c r="BH45" s="28">
        <v>8.3333333333333329E-2</v>
      </c>
      <c r="BI45" s="28">
        <v>8.3333333333333329E-2</v>
      </c>
      <c r="BJ45" s="28">
        <v>8.3333333333333329E-2</v>
      </c>
      <c r="BK45" s="28">
        <v>8.3333333333333329E-2</v>
      </c>
      <c r="BL45" s="28">
        <v>8.3333333333333329E-2</v>
      </c>
      <c r="BM45" s="28">
        <v>8.3333333333333329E-2</v>
      </c>
      <c r="BN45" s="28">
        <v>8.3333333333333329E-2</v>
      </c>
      <c r="BO45" s="22">
        <f t="shared" si="28"/>
        <v>1</v>
      </c>
      <c r="BP45" s="23">
        <f t="shared" si="29"/>
        <v>7136.8572394950061</v>
      </c>
      <c r="BQ45" s="23">
        <f t="shared" si="29"/>
        <v>7136.8572394950061</v>
      </c>
      <c r="BR45" s="23">
        <f t="shared" si="29"/>
        <v>7136.8572394950061</v>
      </c>
      <c r="BS45" s="23">
        <f t="shared" si="29"/>
        <v>7136.8572394950061</v>
      </c>
      <c r="BT45" s="23">
        <f t="shared" si="29"/>
        <v>7136.8572394950061</v>
      </c>
      <c r="BU45" s="23">
        <f t="shared" si="29"/>
        <v>7136.8572394950061</v>
      </c>
      <c r="BV45" s="23">
        <f t="shared" si="29"/>
        <v>7136.8572394950061</v>
      </c>
      <c r="BW45" s="23">
        <f t="shared" si="29"/>
        <v>7136.8572394950061</v>
      </c>
      <c r="BX45" s="23">
        <f t="shared" si="29"/>
        <v>7136.8572394950061</v>
      </c>
      <c r="BY45" s="23">
        <f t="shared" si="30"/>
        <v>7136.8572394950061</v>
      </c>
      <c r="BZ45" s="23">
        <f t="shared" si="30"/>
        <v>7136.8572394950061</v>
      </c>
      <c r="CA45" s="23">
        <f t="shared" si="30"/>
        <v>7136.8572394950061</v>
      </c>
      <c r="CB45" s="23">
        <f t="shared" si="31"/>
        <v>85642.286873940044</v>
      </c>
      <c r="CC45" s="24">
        <f t="shared" si="32"/>
        <v>25692.68606218202</v>
      </c>
    </row>
    <row r="46" spans="1:81" s="25" customFormat="1" ht="15" customHeight="1" x14ac:dyDescent="0.2">
      <c r="A46" s="17">
        <v>102966</v>
      </c>
      <c r="B46" s="19" t="s">
        <v>208</v>
      </c>
      <c r="C46" s="17">
        <v>102966</v>
      </c>
      <c r="D46" s="19" t="s">
        <v>208</v>
      </c>
      <c r="E46" s="19" t="s">
        <v>85</v>
      </c>
      <c r="F46" s="19" t="s">
        <v>81</v>
      </c>
      <c r="G46" s="19">
        <v>414001</v>
      </c>
      <c r="H46" s="19">
        <v>4140</v>
      </c>
      <c r="I46" s="17" t="s">
        <v>106</v>
      </c>
      <c r="J46" s="18" t="s">
        <v>74</v>
      </c>
      <c r="K46" s="19" t="s">
        <v>81</v>
      </c>
      <c r="L46" s="19" t="s">
        <v>81</v>
      </c>
      <c r="M46" s="19" t="s">
        <v>96</v>
      </c>
      <c r="N46" s="19" t="s">
        <v>97</v>
      </c>
      <c r="O46" s="19" t="s">
        <v>98</v>
      </c>
      <c r="P46" s="19" t="s">
        <v>99</v>
      </c>
      <c r="Q46" s="19" t="s">
        <v>75</v>
      </c>
      <c r="R46" s="19" t="s">
        <v>75</v>
      </c>
      <c r="S46" s="19" t="s">
        <v>76</v>
      </c>
      <c r="T46" s="19" t="s">
        <v>77</v>
      </c>
      <c r="U46" s="19" t="s">
        <v>77</v>
      </c>
      <c r="V46" s="19" t="s">
        <v>77</v>
      </c>
      <c r="W46" s="19" t="s">
        <v>100</v>
      </c>
      <c r="X46" s="19" t="s">
        <v>78</v>
      </c>
      <c r="Y46" s="19" t="s">
        <v>101</v>
      </c>
      <c r="Z46" s="26">
        <v>0</v>
      </c>
      <c r="AA46" s="20">
        <v>-0.15</v>
      </c>
      <c r="AB46" s="27">
        <v>0</v>
      </c>
      <c r="AC46" s="27">
        <v>0</v>
      </c>
      <c r="AD46" s="27">
        <v>0</v>
      </c>
      <c r="AE46" s="21">
        <f>VLOOKUP(A46,[1]Details!$A:$AI,31,0)</f>
        <v>0</v>
      </c>
      <c r="AF46" s="21">
        <f>VLOOKUP(A46,[1]Details!$A:$AI,32,0)</f>
        <v>0</v>
      </c>
      <c r="AG46" s="21">
        <f t="shared" si="26"/>
        <v>0</v>
      </c>
      <c r="AH46" s="21">
        <f t="shared" si="15"/>
        <v>0</v>
      </c>
      <c r="AI46" s="21">
        <f>VLOOKUP(A46,[1]Details!$A:$AI,35,0)</f>
        <v>0</v>
      </c>
      <c r="AJ46" s="21">
        <v>0</v>
      </c>
      <c r="AK46" s="21">
        <v>0</v>
      </c>
      <c r="AL46" s="21">
        <v>0</v>
      </c>
      <c r="AM46" s="21">
        <v>0</v>
      </c>
      <c r="AN46" s="21">
        <v>0</v>
      </c>
      <c r="AO46" s="21">
        <f t="shared" si="27"/>
        <v>0</v>
      </c>
      <c r="AP46" s="19" t="s">
        <v>77</v>
      </c>
      <c r="AQ46" s="24"/>
      <c r="AR46" s="24"/>
      <c r="AS46" s="24"/>
      <c r="AT46" s="24"/>
      <c r="AU46" s="24"/>
      <c r="AV46" s="24"/>
      <c r="AW46" s="24"/>
      <c r="AX46" s="24"/>
      <c r="AY46" s="24"/>
      <c r="AZ46" s="24"/>
      <c r="BA46" s="24"/>
      <c r="BB46" s="24"/>
      <c r="BC46" s="28">
        <v>8.3333333333333329E-2</v>
      </c>
      <c r="BD46" s="28">
        <v>8.3333333333333329E-2</v>
      </c>
      <c r="BE46" s="28">
        <v>8.3333333333333329E-2</v>
      </c>
      <c r="BF46" s="28">
        <v>8.3333333333333329E-2</v>
      </c>
      <c r="BG46" s="28">
        <v>8.3333333333333329E-2</v>
      </c>
      <c r="BH46" s="28">
        <v>8.3333333333333329E-2</v>
      </c>
      <c r="BI46" s="28">
        <v>8.3333333333333329E-2</v>
      </c>
      <c r="BJ46" s="28">
        <v>8.3333333333333329E-2</v>
      </c>
      <c r="BK46" s="28">
        <v>8.3333333333333329E-2</v>
      </c>
      <c r="BL46" s="28">
        <v>8.3333333333333329E-2</v>
      </c>
      <c r="BM46" s="28">
        <v>8.3333333333333329E-2</v>
      </c>
      <c r="BN46" s="28">
        <v>8.3333333333333329E-2</v>
      </c>
      <c r="BO46" s="22">
        <f t="shared" si="28"/>
        <v>1</v>
      </c>
      <c r="BP46" s="23">
        <f t="shared" ref="BP46:BX54" si="33">+$AD46*BC46</f>
        <v>0</v>
      </c>
      <c r="BQ46" s="23">
        <f t="shared" si="33"/>
        <v>0</v>
      </c>
      <c r="BR46" s="23">
        <f t="shared" si="33"/>
        <v>0</v>
      </c>
      <c r="BS46" s="23">
        <f t="shared" ref="BS46:BX50" si="34">+$AD46*BF46</f>
        <v>0</v>
      </c>
      <c r="BT46" s="23">
        <f t="shared" si="34"/>
        <v>0</v>
      </c>
      <c r="BU46" s="23">
        <f t="shared" si="34"/>
        <v>0</v>
      </c>
      <c r="BV46" s="23">
        <f t="shared" si="34"/>
        <v>0</v>
      </c>
      <c r="BW46" s="23">
        <f t="shared" si="34"/>
        <v>0</v>
      </c>
      <c r="BX46" s="23">
        <f t="shared" si="34"/>
        <v>0</v>
      </c>
      <c r="BY46" s="23">
        <f t="shared" si="30"/>
        <v>0</v>
      </c>
      <c r="BZ46" s="23">
        <f t="shared" si="30"/>
        <v>0</v>
      </c>
      <c r="CA46" s="23">
        <f t="shared" si="30"/>
        <v>0</v>
      </c>
      <c r="CB46" s="23">
        <f t="shared" si="31"/>
        <v>0</v>
      </c>
      <c r="CC46" s="24">
        <f t="shared" si="32"/>
        <v>0</v>
      </c>
    </row>
    <row r="47" spans="1:81" s="25" customFormat="1" ht="15" customHeight="1" x14ac:dyDescent="0.2">
      <c r="A47" s="17">
        <v>103519</v>
      </c>
      <c r="B47" s="19" t="s">
        <v>209</v>
      </c>
      <c r="C47" s="17">
        <v>103519</v>
      </c>
      <c r="D47" s="19" t="s">
        <v>209</v>
      </c>
      <c r="E47" s="19" t="s">
        <v>85</v>
      </c>
      <c r="F47" s="19" t="s">
        <v>81</v>
      </c>
      <c r="G47" s="19">
        <v>415006</v>
      </c>
      <c r="H47" s="19">
        <v>4150</v>
      </c>
      <c r="I47" s="19" t="s">
        <v>83</v>
      </c>
      <c r="J47" s="18" t="s">
        <v>74</v>
      </c>
      <c r="K47" s="19" t="s">
        <v>81</v>
      </c>
      <c r="L47" s="19" t="s">
        <v>81</v>
      </c>
      <c r="M47" s="19" t="s">
        <v>96</v>
      </c>
      <c r="N47" s="19" t="s">
        <v>119</v>
      </c>
      <c r="O47" s="19" t="s">
        <v>120</v>
      </c>
      <c r="P47" s="19" t="s">
        <v>181</v>
      </c>
      <c r="Q47" s="19" t="s">
        <v>75</v>
      </c>
      <c r="R47" s="19" t="s">
        <v>75</v>
      </c>
      <c r="S47" s="19" t="s">
        <v>76</v>
      </c>
      <c r="T47" s="19" t="s">
        <v>77</v>
      </c>
      <c r="U47" s="19" t="s">
        <v>77</v>
      </c>
      <c r="V47" s="19" t="s">
        <v>80</v>
      </c>
      <c r="W47" s="19" t="s">
        <v>143</v>
      </c>
      <c r="X47" s="19" t="s">
        <v>78</v>
      </c>
      <c r="Y47" s="19" t="s">
        <v>113</v>
      </c>
      <c r="Z47" s="26">
        <v>333747.06</v>
      </c>
      <c r="AA47" s="20">
        <v>280745.17</v>
      </c>
      <c r="AB47" s="27">
        <v>72902353.329310387</v>
      </c>
      <c r="AC47" s="27">
        <v>50000</v>
      </c>
      <c r="AD47" s="27">
        <v>289024.10927642754</v>
      </c>
      <c r="AE47" s="21">
        <f>VLOOKUP(A47,[2]Details!$A:$AI,31,0)</f>
        <v>72902353.329310402</v>
      </c>
      <c r="AF47" s="21">
        <f>VLOOKUP(A47,[2]Details!$A:$AI,32,0)</f>
        <v>50000</v>
      </c>
      <c r="AG47" s="21">
        <f t="shared" si="26"/>
        <v>289024.10927642754</v>
      </c>
      <c r="AH47" s="21">
        <f t="shared" si="15"/>
        <v>0</v>
      </c>
      <c r="AI47" s="21">
        <f>VLOOKUP(A47,[2]Details!$A:$AI,35,0)</f>
        <v>0</v>
      </c>
      <c r="AJ47" s="21">
        <v>72902353.329310402</v>
      </c>
      <c r="AK47" s="21">
        <v>50000</v>
      </c>
      <c r="AL47" s="21">
        <v>289024.10927642754</v>
      </c>
      <c r="AM47" s="21">
        <v>72902353.329310402</v>
      </c>
      <c r="AN47" s="21">
        <v>50000</v>
      </c>
      <c r="AO47" s="21">
        <f t="shared" si="27"/>
        <v>289024.10927642754</v>
      </c>
      <c r="AP47" s="19" t="s">
        <v>210</v>
      </c>
      <c r="AQ47" s="24"/>
      <c r="AR47" s="24"/>
      <c r="AS47" s="24"/>
      <c r="AT47" s="24"/>
      <c r="AU47" s="24"/>
      <c r="AV47" s="24"/>
      <c r="AW47" s="24"/>
      <c r="AX47" s="24"/>
      <c r="AY47" s="24"/>
      <c r="AZ47" s="24"/>
      <c r="BA47" s="24"/>
      <c r="BB47" s="24"/>
      <c r="BC47" s="28">
        <v>8.3333333333333329E-2</v>
      </c>
      <c r="BD47" s="28">
        <v>8.3333333333333329E-2</v>
      </c>
      <c r="BE47" s="28">
        <v>8.3333333333333329E-2</v>
      </c>
      <c r="BF47" s="28">
        <v>8.3333333333333329E-2</v>
      </c>
      <c r="BG47" s="28">
        <v>8.3333333333333329E-2</v>
      </c>
      <c r="BH47" s="28">
        <v>8.3333333333333329E-2</v>
      </c>
      <c r="BI47" s="28">
        <v>8.3333333333333329E-2</v>
      </c>
      <c r="BJ47" s="28">
        <v>8.3333333333333329E-2</v>
      </c>
      <c r="BK47" s="28">
        <v>8.3333333333333329E-2</v>
      </c>
      <c r="BL47" s="28">
        <v>8.3333333333333329E-2</v>
      </c>
      <c r="BM47" s="28">
        <v>8.3333333333333329E-2</v>
      </c>
      <c r="BN47" s="28">
        <v>8.3333333333333329E-2</v>
      </c>
      <c r="BO47" s="22">
        <f t="shared" si="28"/>
        <v>1</v>
      </c>
      <c r="BP47" s="23">
        <f t="shared" si="33"/>
        <v>24085.342439702294</v>
      </c>
      <c r="BQ47" s="23">
        <f t="shared" si="33"/>
        <v>24085.342439702294</v>
      </c>
      <c r="BR47" s="23">
        <f t="shared" si="33"/>
        <v>24085.342439702294</v>
      </c>
      <c r="BS47" s="23">
        <f t="shared" si="34"/>
        <v>24085.342439702294</v>
      </c>
      <c r="BT47" s="23">
        <f t="shared" si="34"/>
        <v>24085.342439702294</v>
      </c>
      <c r="BU47" s="23">
        <f t="shared" si="34"/>
        <v>24085.342439702294</v>
      </c>
      <c r="BV47" s="23">
        <f t="shared" si="34"/>
        <v>24085.342439702294</v>
      </c>
      <c r="BW47" s="23">
        <f t="shared" si="34"/>
        <v>24085.342439702294</v>
      </c>
      <c r="BX47" s="23">
        <f t="shared" si="34"/>
        <v>24085.342439702294</v>
      </c>
      <c r="BY47" s="23">
        <f t="shared" si="30"/>
        <v>24085.342439702294</v>
      </c>
      <c r="BZ47" s="23">
        <f t="shared" si="30"/>
        <v>24085.342439702294</v>
      </c>
      <c r="CA47" s="23">
        <f t="shared" si="30"/>
        <v>24085.342439702294</v>
      </c>
      <c r="CB47" s="23">
        <f t="shared" si="31"/>
        <v>289024.1092764276</v>
      </c>
      <c r="CC47" s="24">
        <f t="shared" si="32"/>
        <v>86707.232782928259</v>
      </c>
    </row>
    <row r="48" spans="1:81" s="25" customFormat="1" ht="15" customHeight="1" x14ac:dyDescent="0.2">
      <c r="A48" s="17">
        <v>103521</v>
      </c>
      <c r="B48" s="19" t="s">
        <v>211</v>
      </c>
      <c r="C48" s="17">
        <v>103521</v>
      </c>
      <c r="D48" s="19" t="s">
        <v>211</v>
      </c>
      <c r="E48" s="19" t="s">
        <v>85</v>
      </c>
      <c r="F48" s="19" t="s">
        <v>81</v>
      </c>
      <c r="G48" s="19">
        <v>415003</v>
      </c>
      <c r="H48" s="19">
        <v>4150</v>
      </c>
      <c r="I48" s="19" t="s">
        <v>115</v>
      </c>
      <c r="J48" s="18" t="s">
        <v>74</v>
      </c>
      <c r="K48" s="19" t="s">
        <v>81</v>
      </c>
      <c r="L48" s="19" t="s">
        <v>81</v>
      </c>
      <c r="M48" s="19" t="s">
        <v>96</v>
      </c>
      <c r="N48" s="19" t="s">
        <v>119</v>
      </c>
      <c r="O48" s="19" t="s">
        <v>120</v>
      </c>
      <c r="P48" s="19" t="s">
        <v>212</v>
      </c>
      <c r="Q48" s="19" t="s">
        <v>75</v>
      </c>
      <c r="R48" s="19" t="s">
        <v>75</v>
      </c>
      <c r="S48" s="19" t="s">
        <v>76</v>
      </c>
      <c r="T48" s="19" t="s">
        <v>77</v>
      </c>
      <c r="U48" s="19" t="s">
        <v>77</v>
      </c>
      <c r="V48" s="19" t="s">
        <v>80</v>
      </c>
      <c r="W48" s="19" t="s">
        <v>92</v>
      </c>
      <c r="X48" s="19" t="s">
        <v>78</v>
      </c>
      <c r="Y48" s="19" t="s">
        <v>88</v>
      </c>
      <c r="Z48" s="26">
        <v>406225.79999999993</v>
      </c>
      <c r="AA48" s="20">
        <v>325755.71000000002</v>
      </c>
      <c r="AB48" s="27">
        <v>132726499.11310343</v>
      </c>
      <c r="AC48" s="27">
        <v>241668.95</v>
      </c>
      <c r="AD48" s="27">
        <v>676837.79955115879</v>
      </c>
      <c r="AE48" s="21">
        <f>VLOOKUP(A48,[2]Details!$A:$AI,31,0)</f>
        <v>117476499.113103</v>
      </c>
      <c r="AF48" s="21">
        <f>VLOOKUP(A48,[2]Details!$A:$AI,32,0)</f>
        <v>241668.95</v>
      </c>
      <c r="AG48" s="21">
        <f t="shared" si="26"/>
        <v>626837.7995511574</v>
      </c>
      <c r="AH48" s="21">
        <f t="shared" si="15"/>
        <v>-50000.000000001397</v>
      </c>
      <c r="AI48" s="21" t="s">
        <v>480</v>
      </c>
      <c r="AJ48" s="21">
        <v>132726499.11310343</v>
      </c>
      <c r="AK48" s="21">
        <v>241668.94999999998</v>
      </c>
      <c r="AL48" s="21">
        <v>676837.79955115879</v>
      </c>
      <c r="AM48" s="21">
        <v>136041844.1131041</v>
      </c>
      <c r="AN48" s="21">
        <v>241949.89999999997</v>
      </c>
      <c r="AO48" s="21">
        <f t="shared" si="27"/>
        <v>687988.73315771832</v>
      </c>
      <c r="AP48" s="19" t="s">
        <v>213</v>
      </c>
      <c r="AQ48" s="24"/>
      <c r="AR48" s="24"/>
      <c r="AS48" s="24"/>
      <c r="AT48" s="24"/>
      <c r="AU48" s="24"/>
      <c r="AV48" s="24"/>
      <c r="AW48" s="24"/>
      <c r="AX48" s="24"/>
      <c r="AY48" s="24"/>
      <c r="AZ48" s="24"/>
      <c r="BA48" s="24"/>
      <c r="BB48" s="24"/>
      <c r="BC48" s="28">
        <v>8.3333333333333329E-2</v>
      </c>
      <c r="BD48" s="28">
        <v>8.3333333333333329E-2</v>
      </c>
      <c r="BE48" s="28">
        <v>8.3333333333333329E-2</v>
      </c>
      <c r="BF48" s="28">
        <v>8.3333333333333329E-2</v>
      </c>
      <c r="BG48" s="28">
        <v>8.3333333333333329E-2</v>
      </c>
      <c r="BH48" s="28">
        <v>8.3333333333333329E-2</v>
      </c>
      <c r="BI48" s="28">
        <v>8.3333333333333329E-2</v>
      </c>
      <c r="BJ48" s="28">
        <v>8.3333333333333329E-2</v>
      </c>
      <c r="BK48" s="28">
        <v>8.3333333333333329E-2</v>
      </c>
      <c r="BL48" s="28">
        <v>8.3333333333333329E-2</v>
      </c>
      <c r="BM48" s="28">
        <v>8.3333333333333329E-2</v>
      </c>
      <c r="BN48" s="28">
        <v>8.3333333333333329E-2</v>
      </c>
      <c r="BO48" s="22">
        <f t="shared" si="28"/>
        <v>1</v>
      </c>
      <c r="BP48" s="23">
        <f t="shared" si="33"/>
        <v>56403.149962596566</v>
      </c>
      <c r="BQ48" s="23">
        <f t="shared" si="33"/>
        <v>56403.149962596566</v>
      </c>
      <c r="BR48" s="23">
        <f t="shared" si="33"/>
        <v>56403.149962596566</v>
      </c>
      <c r="BS48" s="23">
        <f t="shared" si="34"/>
        <v>56403.149962596566</v>
      </c>
      <c r="BT48" s="23">
        <f t="shared" si="34"/>
        <v>56403.149962596566</v>
      </c>
      <c r="BU48" s="23">
        <f t="shared" si="34"/>
        <v>56403.149962596566</v>
      </c>
      <c r="BV48" s="23">
        <f t="shared" si="34"/>
        <v>56403.149962596566</v>
      </c>
      <c r="BW48" s="23">
        <f t="shared" si="34"/>
        <v>56403.149962596566</v>
      </c>
      <c r="BX48" s="23">
        <f t="shared" si="34"/>
        <v>56403.149962596566</v>
      </c>
      <c r="BY48" s="23">
        <f t="shared" si="30"/>
        <v>56403.149962596566</v>
      </c>
      <c r="BZ48" s="23">
        <f t="shared" si="30"/>
        <v>56403.149962596566</v>
      </c>
      <c r="CA48" s="23">
        <f t="shared" si="30"/>
        <v>56403.149962596566</v>
      </c>
      <c r="CB48" s="23">
        <f t="shared" si="31"/>
        <v>676837.79955115903</v>
      </c>
      <c r="CC48" s="24">
        <f t="shared" si="32"/>
        <v>203051.33986534763</v>
      </c>
    </row>
    <row r="49" spans="1:81" s="25" customFormat="1" ht="15" customHeight="1" x14ac:dyDescent="0.2">
      <c r="A49" s="17">
        <v>103523</v>
      </c>
      <c r="B49" s="19" t="s">
        <v>214</v>
      </c>
      <c r="C49" s="17">
        <v>103523</v>
      </c>
      <c r="D49" s="19" t="s">
        <v>214</v>
      </c>
      <c r="E49" s="19" t="s">
        <v>85</v>
      </c>
      <c r="F49" s="19" t="s">
        <v>81</v>
      </c>
      <c r="G49" s="19">
        <v>415003</v>
      </c>
      <c r="H49" s="19">
        <v>4150</v>
      </c>
      <c r="I49" s="19" t="s">
        <v>115</v>
      </c>
      <c r="J49" s="18" t="s">
        <v>74</v>
      </c>
      <c r="K49" s="19" t="s">
        <v>81</v>
      </c>
      <c r="L49" s="19" t="s">
        <v>81</v>
      </c>
      <c r="M49" s="19" t="s">
        <v>96</v>
      </c>
      <c r="N49" s="19" t="s">
        <v>119</v>
      </c>
      <c r="O49" s="19" t="s">
        <v>120</v>
      </c>
      <c r="P49" s="19" t="s">
        <v>136</v>
      </c>
      <c r="Q49" s="19" t="s">
        <v>75</v>
      </c>
      <c r="R49" s="19" t="s">
        <v>75</v>
      </c>
      <c r="S49" s="19" t="s">
        <v>76</v>
      </c>
      <c r="T49" s="19" t="s">
        <v>77</v>
      </c>
      <c r="U49" s="19" t="s">
        <v>77</v>
      </c>
      <c r="V49" s="19" t="s">
        <v>80</v>
      </c>
      <c r="W49" s="19" t="s">
        <v>92</v>
      </c>
      <c r="X49" s="19" t="s">
        <v>78</v>
      </c>
      <c r="Y49" s="19" t="s">
        <v>88</v>
      </c>
      <c r="Z49" s="26">
        <v>2069636.3499999992</v>
      </c>
      <c r="AA49" s="20">
        <v>1172729.8500000001</v>
      </c>
      <c r="AB49" s="27">
        <v>0</v>
      </c>
      <c r="AC49" s="27">
        <v>1438391.41875</v>
      </c>
      <c r="AD49" s="27">
        <v>1438391.41875</v>
      </c>
      <c r="AE49" s="21">
        <f>VLOOKUP(A49,[2]Details!$A:$AI,31,0)</f>
        <v>0</v>
      </c>
      <c r="AF49" s="21">
        <f>VLOOKUP(A49,[2]Details!$A:$AI,32,0)</f>
        <v>1041042.41875</v>
      </c>
      <c r="AG49" s="21">
        <f t="shared" si="26"/>
        <v>1041042.41875</v>
      </c>
      <c r="AH49" s="21">
        <f t="shared" si="15"/>
        <v>-397349</v>
      </c>
      <c r="AI49" s="21" t="s">
        <v>481</v>
      </c>
      <c r="AJ49" s="21">
        <v>0</v>
      </c>
      <c r="AK49" s="21">
        <v>1438391.41875</v>
      </c>
      <c r="AL49" s="21">
        <v>1438391.41875</v>
      </c>
      <c r="AM49" s="21">
        <v>0</v>
      </c>
      <c r="AN49" s="21">
        <v>1438391.41875</v>
      </c>
      <c r="AO49" s="21">
        <f t="shared" si="27"/>
        <v>1438391.41875</v>
      </c>
      <c r="AP49" s="19" t="s">
        <v>215</v>
      </c>
      <c r="AQ49" s="24"/>
      <c r="AR49" s="24"/>
      <c r="AS49" s="24"/>
      <c r="AT49" s="24"/>
      <c r="AU49" s="24"/>
      <c r="AV49" s="24"/>
      <c r="AW49" s="24"/>
      <c r="AX49" s="24"/>
      <c r="AY49" s="24"/>
      <c r="AZ49" s="24"/>
      <c r="BA49" s="24"/>
      <c r="BB49" s="24"/>
      <c r="BC49" s="28">
        <v>8.3333333333333329E-2</v>
      </c>
      <c r="BD49" s="28">
        <v>8.3333333333333329E-2</v>
      </c>
      <c r="BE49" s="28">
        <v>8.3333333333333329E-2</v>
      </c>
      <c r="BF49" s="28">
        <v>8.3333333333333329E-2</v>
      </c>
      <c r="BG49" s="28">
        <v>8.3333333333333329E-2</v>
      </c>
      <c r="BH49" s="28">
        <v>8.3333333333333329E-2</v>
      </c>
      <c r="BI49" s="28">
        <v>8.3333333333333329E-2</v>
      </c>
      <c r="BJ49" s="28">
        <v>8.3333333333333329E-2</v>
      </c>
      <c r="BK49" s="28">
        <v>8.3333333333333329E-2</v>
      </c>
      <c r="BL49" s="28">
        <v>8.3333333333333329E-2</v>
      </c>
      <c r="BM49" s="28">
        <v>8.3333333333333329E-2</v>
      </c>
      <c r="BN49" s="28">
        <v>8.3333333333333329E-2</v>
      </c>
      <c r="BO49" s="22">
        <f t="shared" si="28"/>
        <v>1</v>
      </c>
      <c r="BP49" s="23">
        <f t="shared" si="33"/>
        <v>119865.95156249999</v>
      </c>
      <c r="BQ49" s="23">
        <f t="shared" si="33"/>
        <v>119865.95156249999</v>
      </c>
      <c r="BR49" s="23">
        <f t="shared" si="33"/>
        <v>119865.95156249999</v>
      </c>
      <c r="BS49" s="23">
        <f t="shared" si="34"/>
        <v>119865.95156249999</v>
      </c>
      <c r="BT49" s="23">
        <f t="shared" si="34"/>
        <v>119865.95156249999</v>
      </c>
      <c r="BU49" s="23">
        <f t="shared" si="34"/>
        <v>119865.95156249999</v>
      </c>
      <c r="BV49" s="23">
        <f t="shared" si="34"/>
        <v>119865.95156249999</v>
      </c>
      <c r="BW49" s="23">
        <f t="shared" si="34"/>
        <v>119865.95156249999</v>
      </c>
      <c r="BX49" s="23">
        <f t="shared" si="34"/>
        <v>119865.95156249999</v>
      </c>
      <c r="BY49" s="23">
        <f t="shared" si="30"/>
        <v>119865.95156249999</v>
      </c>
      <c r="BZ49" s="23">
        <f t="shared" si="30"/>
        <v>119865.95156249999</v>
      </c>
      <c r="CA49" s="23">
        <f t="shared" si="30"/>
        <v>119865.95156249999</v>
      </c>
      <c r="CB49" s="23">
        <f t="shared" si="31"/>
        <v>1438391.4187500002</v>
      </c>
      <c r="CC49" s="24">
        <f t="shared" si="32"/>
        <v>431517.42562499997</v>
      </c>
    </row>
    <row r="50" spans="1:81" s="25" customFormat="1" ht="15" customHeight="1" x14ac:dyDescent="0.2">
      <c r="A50" s="17">
        <v>103524</v>
      </c>
      <c r="B50" s="19" t="s">
        <v>216</v>
      </c>
      <c r="C50" s="17">
        <v>103524</v>
      </c>
      <c r="D50" s="19" t="s">
        <v>217</v>
      </c>
      <c r="E50" s="19" t="s">
        <v>85</v>
      </c>
      <c r="F50" s="19" t="s">
        <v>81</v>
      </c>
      <c r="G50" s="19">
        <v>415003</v>
      </c>
      <c r="H50" s="19">
        <v>4150</v>
      </c>
      <c r="I50" s="19" t="s">
        <v>115</v>
      </c>
      <c r="J50" s="18" t="s">
        <v>74</v>
      </c>
      <c r="K50" s="19" t="s">
        <v>81</v>
      </c>
      <c r="L50" s="19" t="s">
        <v>81</v>
      </c>
      <c r="M50" s="19" t="s">
        <v>96</v>
      </c>
      <c r="N50" s="19" t="s">
        <v>119</v>
      </c>
      <c r="O50" s="19" t="s">
        <v>120</v>
      </c>
      <c r="P50" s="19" t="s">
        <v>218</v>
      </c>
      <c r="Q50" s="19" t="s">
        <v>75</v>
      </c>
      <c r="R50" s="19" t="s">
        <v>75</v>
      </c>
      <c r="S50" s="19" t="s">
        <v>76</v>
      </c>
      <c r="T50" s="19" t="s">
        <v>77</v>
      </c>
      <c r="U50" s="19" t="s">
        <v>77</v>
      </c>
      <c r="V50" s="19" t="s">
        <v>80</v>
      </c>
      <c r="W50" s="19" t="s">
        <v>92</v>
      </c>
      <c r="X50" s="19" t="s">
        <v>78</v>
      </c>
      <c r="Y50" s="19" t="s">
        <v>88</v>
      </c>
      <c r="Z50" s="26">
        <v>332660.79000000004</v>
      </c>
      <c r="AA50" s="20">
        <v>396945.55</v>
      </c>
      <c r="AB50" s="27">
        <v>65711094.827586204</v>
      </c>
      <c r="AC50" s="27">
        <v>173900</v>
      </c>
      <c r="AD50" s="27">
        <v>389346.21254946297</v>
      </c>
      <c r="AE50" s="21">
        <f>VLOOKUP(A50,[2]Details!$A:$AI,31,0)</f>
        <v>65711094.827586204</v>
      </c>
      <c r="AF50" s="21">
        <f>VLOOKUP(A50,[2]Details!$A:$AI,32,0)</f>
        <v>173900</v>
      </c>
      <c r="AG50" s="21">
        <f t="shared" si="26"/>
        <v>389346.21254946297</v>
      </c>
      <c r="AH50" s="21">
        <f t="shared" si="15"/>
        <v>0</v>
      </c>
      <c r="AI50" s="21">
        <f>VLOOKUP(A50,[2]Details!$A:$AI,35,0)</f>
        <v>0</v>
      </c>
      <c r="AJ50" s="21">
        <v>65711094.827586204</v>
      </c>
      <c r="AK50" s="21">
        <v>173900</v>
      </c>
      <c r="AL50" s="21">
        <v>389346.21254946297</v>
      </c>
      <c r="AM50" s="21">
        <v>65748291.839502648</v>
      </c>
      <c r="AN50" s="21">
        <v>173900</v>
      </c>
      <c r="AO50" s="21">
        <f t="shared" si="27"/>
        <v>389468.16996558243</v>
      </c>
      <c r="AP50" s="19" t="s">
        <v>219</v>
      </c>
      <c r="AQ50" s="24"/>
      <c r="AR50" s="24"/>
      <c r="AS50" s="24"/>
      <c r="AT50" s="24"/>
      <c r="AU50" s="24"/>
      <c r="AV50" s="24"/>
      <c r="AW50" s="24"/>
      <c r="AX50" s="24"/>
      <c r="AY50" s="24"/>
      <c r="AZ50" s="24"/>
      <c r="BA50" s="24"/>
      <c r="BB50" s="24"/>
      <c r="BC50" s="28">
        <v>8.3333333333333329E-2</v>
      </c>
      <c r="BD50" s="28">
        <v>8.3333333333333329E-2</v>
      </c>
      <c r="BE50" s="28">
        <v>8.3333333333333329E-2</v>
      </c>
      <c r="BF50" s="28">
        <v>8.3333333333333329E-2</v>
      </c>
      <c r="BG50" s="28">
        <v>8.3333333333333329E-2</v>
      </c>
      <c r="BH50" s="28">
        <v>8.3333333333333329E-2</v>
      </c>
      <c r="BI50" s="28">
        <v>8.3333333333333329E-2</v>
      </c>
      <c r="BJ50" s="28">
        <v>8.3333333333333329E-2</v>
      </c>
      <c r="BK50" s="28">
        <v>8.3333333333333329E-2</v>
      </c>
      <c r="BL50" s="28">
        <v>8.3333333333333329E-2</v>
      </c>
      <c r="BM50" s="28">
        <v>8.3333333333333329E-2</v>
      </c>
      <c r="BN50" s="28">
        <v>8.3333333333333329E-2</v>
      </c>
      <c r="BO50" s="22">
        <f t="shared" si="28"/>
        <v>1</v>
      </c>
      <c r="BP50" s="23">
        <f t="shared" si="33"/>
        <v>32445.517712455247</v>
      </c>
      <c r="BQ50" s="23">
        <f t="shared" si="33"/>
        <v>32445.517712455247</v>
      </c>
      <c r="BR50" s="23">
        <f t="shared" si="33"/>
        <v>32445.517712455247</v>
      </c>
      <c r="BS50" s="23">
        <f t="shared" si="34"/>
        <v>32445.517712455247</v>
      </c>
      <c r="BT50" s="23">
        <f t="shared" si="34"/>
        <v>32445.517712455247</v>
      </c>
      <c r="BU50" s="23">
        <f t="shared" si="34"/>
        <v>32445.517712455247</v>
      </c>
      <c r="BV50" s="23">
        <f t="shared" si="34"/>
        <v>32445.517712455247</v>
      </c>
      <c r="BW50" s="23">
        <f t="shared" si="34"/>
        <v>32445.517712455247</v>
      </c>
      <c r="BX50" s="23">
        <f t="shared" si="34"/>
        <v>32445.517712455247</v>
      </c>
      <c r="BY50" s="23">
        <f t="shared" si="30"/>
        <v>32445.517712455247</v>
      </c>
      <c r="BZ50" s="23">
        <f t="shared" si="30"/>
        <v>32445.517712455247</v>
      </c>
      <c r="CA50" s="23">
        <f t="shared" si="30"/>
        <v>32445.517712455247</v>
      </c>
      <c r="CB50" s="23">
        <f t="shared" si="31"/>
        <v>389346.21254946297</v>
      </c>
      <c r="CC50" s="24">
        <f t="shared" si="32"/>
        <v>116803.86376483888</v>
      </c>
    </row>
    <row r="51" spans="1:81" s="25" customFormat="1" ht="15" customHeight="1" x14ac:dyDescent="0.2">
      <c r="A51" s="17">
        <v>104556</v>
      </c>
      <c r="B51" s="19" t="s">
        <v>220</v>
      </c>
      <c r="C51" s="17">
        <v>104556</v>
      </c>
      <c r="D51" s="19" t="s">
        <v>220</v>
      </c>
      <c r="E51" s="19" t="s">
        <v>85</v>
      </c>
      <c r="F51" s="19" t="s">
        <v>81</v>
      </c>
      <c r="G51" s="19">
        <v>415003</v>
      </c>
      <c r="H51" s="19">
        <v>4150</v>
      </c>
      <c r="I51" s="19" t="s">
        <v>115</v>
      </c>
      <c r="J51" s="18" t="s">
        <v>74</v>
      </c>
      <c r="K51" s="19" t="s">
        <v>81</v>
      </c>
      <c r="L51" s="19" t="s">
        <v>81</v>
      </c>
      <c r="M51" s="19" t="s">
        <v>96</v>
      </c>
      <c r="N51" s="19" t="s">
        <v>119</v>
      </c>
      <c r="O51" s="19" t="s">
        <v>120</v>
      </c>
      <c r="P51" s="19" t="s">
        <v>121</v>
      </c>
      <c r="Q51" s="19" t="s">
        <v>75</v>
      </c>
      <c r="R51" s="19" t="s">
        <v>75</v>
      </c>
      <c r="S51" s="19" t="s">
        <v>76</v>
      </c>
      <c r="T51" s="19" t="s">
        <v>77</v>
      </c>
      <c r="U51" s="19" t="s">
        <v>77</v>
      </c>
      <c r="V51" s="19" t="s">
        <v>80</v>
      </c>
      <c r="W51" s="19" t="s">
        <v>92</v>
      </c>
      <c r="X51" s="19" t="s">
        <v>78</v>
      </c>
      <c r="Y51" s="19" t="s">
        <v>88</v>
      </c>
      <c r="Z51" s="26">
        <v>1724928.17</v>
      </c>
      <c r="AA51" s="20">
        <v>961308.63000000012</v>
      </c>
      <c r="AB51" s="27">
        <v>401154778</v>
      </c>
      <c r="AC51" s="27">
        <v>471180</v>
      </c>
      <c r="AD51" s="27">
        <v>1786441.5672131148</v>
      </c>
      <c r="AE51" s="21">
        <f>VLOOKUP(A51,[2]Details!$A:$AI,31,0)</f>
        <v>401154778</v>
      </c>
      <c r="AF51" s="21">
        <f>VLOOKUP(A51,[2]Details!$A:$AI,32,0)</f>
        <v>471179.99999999994</v>
      </c>
      <c r="AG51" s="21">
        <f t="shared" ref="AG51:AG56" si="35">AE51/305+AF51</f>
        <v>1786441.5672131148</v>
      </c>
      <c r="AH51" s="21">
        <f t="shared" si="15"/>
        <v>0</v>
      </c>
      <c r="AI51" s="21">
        <f>VLOOKUP(A51,[2]Details!$A:$AI,35,0)</f>
        <v>0</v>
      </c>
      <c r="AJ51" s="21">
        <v>401154778</v>
      </c>
      <c r="AK51" s="21">
        <v>471179.99999999994</v>
      </c>
      <c r="AL51" s="21">
        <v>1786441.5672131146</v>
      </c>
      <c r="AM51" s="21">
        <v>401154778</v>
      </c>
      <c r="AN51" s="21">
        <v>471179.99999999994</v>
      </c>
      <c r="AO51" s="21">
        <f t="shared" ref="AO51:AO56" si="36">AM51/305+AN51</f>
        <v>1786441.5672131148</v>
      </c>
      <c r="AP51" s="19" t="s">
        <v>221</v>
      </c>
      <c r="AQ51" s="24"/>
      <c r="AR51" s="24"/>
      <c r="AS51" s="24"/>
      <c r="AT51" s="24"/>
      <c r="AU51" s="24"/>
      <c r="AV51" s="24"/>
      <c r="AW51" s="24"/>
      <c r="AX51" s="24"/>
      <c r="AY51" s="24"/>
      <c r="AZ51" s="24"/>
      <c r="BA51" s="24"/>
      <c r="BB51" s="24"/>
      <c r="BC51" s="28">
        <v>8.3333333333333329E-2</v>
      </c>
      <c r="BD51" s="28">
        <v>8.3333333333333329E-2</v>
      </c>
      <c r="BE51" s="28">
        <v>8.3333333333333329E-2</v>
      </c>
      <c r="BF51" s="28">
        <v>8.3333333333333329E-2</v>
      </c>
      <c r="BG51" s="28">
        <v>8.3333333333333329E-2</v>
      </c>
      <c r="BH51" s="28">
        <v>8.3333333333333329E-2</v>
      </c>
      <c r="BI51" s="28">
        <v>8.3333333333333329E-2</v>
      </c>
      <c r="BJ51" s="28">
        <v>8.3333333333333329E-2</v>
      </c>
      <c r="BK51" s="28">
        <v>8.3333333333333329E-2</v>
      </c>
      <c r="BL51" s="28">
        <v>8.3333333333333329E-2</v>
      </c>
      <c r="BM51" s="28">
        <v>8.3333333333333329E-2</v>
      </c>
      <c r="BN51" s="28">
        <v>8.3333333333333329E-2</v>
      </c>
      <c r="BO51" s="22">
        <f t="shared" ref="BO51:BO56" si="37">SUM(BC51:BN51)</f>
        <v>1</v>
      </c>
      <c r="BP51" s="23">
        <f t="shared" si="33"/>
        <v>148870.13060109288</v>
      </c>
      <c r="BQ51" s="23">
        <f t="shared" si="33"/>
        <v>148870.13060109288</v>
      </c>
      <c r="BR51" s="23">
        <f t="shared" si="33"/>
        <v>148870.13060109288</v>
      </c>
      <c r="BS51" s="23">
        <f t="shared" si="33"/>
        <v>148870.13060109288</v>
      </c>
      <c r="BT51" s="23">
        <f t="shared" si="33"/>
        <v>148870.13060109288</v>
      </c>
      <c r="BU51" s="23">
        <f t="shared" si="33"/>
        <v>148870.13060109288</v>
      </c>
      <c r="BV51" s="23">
        <f t="shared" si="33"/>
        <v>148870.13060109288</v>
      </c>
      <c r="BW51" s="23">
        <f t="shared" si="33"/>
        <v>148870.13060109288</v>
      </c>
      <c r="BX51" s="23">
        <f t="shared" si="33"/>
        <v>148870.13060109288</v>
      </c>
      <c r="BY51" s="23">
        <f t="shared" ref="BY51:CA56" si="38">+$AD51*BL51</f>
        <v>148870.13060109288</v>
      </c>
      <c r="BZ51" s="23">
        <f t="shared" si="38"/>
        <v>148870.13060109288</v>
      </c>
      <c r="CA51" s="23">
        <f t="shared" si="38"/>
        <v>148870.13060109288</v>
      </c>
      <c r="CB51" s="23">
        <f t="shared" ref="CB51:CB56" si="39">SUM(BP51:CA51)</f>
        <v>1786441.567213115</v>
      </c>
      <c r="CC51" s="24">
        <f t="shared" ref="CC51:CC56" si="40">IF($J51="MCA1",AD51*2/3,IF($J51="MCA2 - GU",AD51*2/3,IF($J51="MCA2 - TNPL",AD51*2/3,AD51*0.3)))</f>
        <v>535932.4701639344</v>
      </c>
    </row>
    <row r="52" spans="1:81" s="25" customFormat="1" ht="15" customHeight="1" x14ac:dyDescent="0.2">
      <c r="A52" s="17">
        <v>104607</v>
      </c>
      <c r="B52" s="19" t="s">
        <v>222</v>
      </c>
      <c r="C52" s="17">
        <v>104607</v>
      </c>
      <c r="D52" s="19" t="s">
        <v>222</v>
      </c>
      <c r="E52" s="19" t="s">
        <v>85</v>
      </c>
      <c r="F52" s="19" t="s">
        <v>81</v>
      </c>
      <c r="G52" s="19">
        <v>415006</v>
      </c>
      <c r="H52" s="19">
        <v>4150</v>
      </c>
      <c r="I52" s="19" t="s">
        <v>83</v>
      </c>
      <c r="J52" s="18" t="s">
        <v>74</v>
      </c>
      <c r="K52" s="19" t="s">
        <v>81</v>
      </c>
      <c r="L52" s="19" t="s">
        <v>81</v>
      </c>
      <c r="M52" s="19" t="s">
        <v>96</v>
      </c>
      <c r="N52" s="19" t="s">
        <v>119</v>
      </c>
      <c r="O52" s="19" t="s">
        <v>120</v>
      </c>
      <c r="P52" s="19" t="s">
        <v>181</v>
      </c>
      <c r="Q52" s="19" t="s">
        <v>75</v>
      </c>
      <c r="R52" s="19" t="s">
        <v>75</v>
      </c>
      <c r="S52" s="19" t="s">
        <v>76</v>
      </c>
      <c r="T52" s="19" t="s">
        <v>77</v>
      </c>
      <c r="U52" s="19" t="s">
        <v>77</v>
      </c>
      <c r="V52" s="19" t="s">
        <v>80</v>
      </c>
      <c r="W52" s="19" t="s">
        <v>143</v>
      </c>
      <c r="X52" s="19" t="s">
        <v>78</v>
      </c>
      <c r="Y52" s="19" t="s">
        <v>79</v>
      </c>
      <c r="Z52" s="26">
        <v>262031.58000000005</v>
      </c>
      <c r="AA52" s="20">
        <v>188451.81</v>
      </c>
      <c r="AB52" s="27">
        <v>69506087.73235862</v>
      </c>
      <c r="AC52" s="27">
        <v>0</v>
      </c>
      <c r="AD52" s="27">
        <v>227888.81223724136</v>
      </c>
      <c r="AE52" s="21">
        <f>VLOOKUP(A52,[2]Details!$A:$AI,31,0)</f>
        <v>69506087.73235862</v>
      </c>
      <c r="AF52" s="21">
        <f>VLOOKUP(A52,[2]Details!$A:$AI,32,0)</f>
        <v>0</v>
      </c>
      <c r="AG52" s="21">
        <f t="shared" si="35"/>
        <v>227888.81223724136</v>
      </c>
      <c r="AH52" s="21">
        <f t="shared" si="15"/>
        <v>0</v>
      </c>
      <c r="AI52" s="21">
        <f>VLOOKUP(A52,[2]Details!$A:$AI,35,0)</f>
        <v>0</v>
      </c>
      <c r="AJ52" s="21">
        <v>69506087.73235862</v>
      </c>
      <c r="AK52" s="21">
        <v>0</v>
      </c>
      <c r="AL52" s="21">
        <v>227888.81223724139</v>
      </c>
      <c r="AM52" s="21">
        <v>69506087.73235862</v>
      </c>
      <c r="AN52" s="21">
        <v>0</v>
      </c>
      <c r="AO52" s="21">
        <f t="shared" si="36"/>
        <v>227888.81223724136</v>
      </c>
      <c r="AP52" s="19" t="s">
        <v>223</v>
      </c>
      <c r="AQ52" s="24"/>
      <c r="AR52" s="24"/>
      <c r="AS52" s="24"/>
      <c r="AT52" s="24"/>
      <c r="AU52" s="24"/>
      <c r="AV52" s="24"/>
      <c r="AW52" s="24"/>
      <c r="AX52" s="24"/>
      <c r="AY52" s="24"/>
      <c r="AZ52" s="24"/>
      <c r="BA52" s="24"/>
      <c r="BB52" s="24"/>
      <c r="BC52" s="28">
        <v>8.3333333333333329E-2</v>
      </c>
      <c r="BD52" s="28">
        <v>8.3333333333333329E-2</v>
      </c>
      <c r="BE52" s="28">
        <v>8.3333333333333329E-2</v>
      </c>
      <c r="BF52" s="28">
        <v>8.3333333333333329E-2</v>
      </c>
      <c r="BG52" s="28">
        <v>8.3333333333333329E-2</v>
      </c>
      <c r="BH52" s="28">
        <v>8.3333333333333329E-2</v>
      </c>
      <c r="BI52" s="28">
        <v>8.3333333333333329E-2</v>
      </c>
      <c r="BJ52" s="28">
        <v>8.3333333333333329E-2</v>
      </c>
      <c r="BK52" s="28">
        <v>8.3333333333333329E-2</v>
      </c>
      <c r="BL52" s="28">
        <v>8.3333333333333329E-2</v>
      </c>
      <c r="BM52" s="28">
        <v>8.3333333333333329E-2</v>
      </c>
      <c r="BN52" s="28">
        <v>8.3333333333333329E-2</v>
      </c>
      <c r="BO52" s="22">
        <f t="shared" si="37"/>
        <v>1</v>
      </c>
      <c r="BP52" s="23">
        <f t="shared" si="33"/>
        <v>18990.734353103446</v>
      </c>
      <c r="BQ52" s="23">
        <f t="shared" si="33"/>
        <v>18990.734353103446</v>
      </c>
      <c r="BR52" s="23">
        <f t="shared" si="33"/>
        <v>18990.734353103446</v>
      </c>
      <c r="BS52" s="23">
        <f t="shared" si="33"/>
        <v>18990.734353103446</v>
      </c>
      <c r="BT52" s="23">
        <f t="shared" si="33"/>
        <v>18990.734353103446</v>
      </c>
      <c r="BU52" s="23">
        <f t="shared" si="33"/>
        <v>18990.734353103446</v>
      </c>
      <c r="BV52" s="23">
        <f t="shared" si="33"/>
        <v>18990.734353103446</v>
      </c>
      <c r="BW52" s="23">
        <f t="shared" si="33"/>
        <v>18990.734353103446</v>
      </c>
      <c r="BX52" s="23">
        <f t="shared" si="33"/>
        <v>18990.734353103446</v>
      </c>
      <c r="BY52" s="23">
        <f t="shared" si="38"/>
        <v>18990.734353103446</v>
      </c>
      <c r="BZ52" s="23">
        <f t="shared" si="38"/>
        <v>18990.734353103446</v>
      </c>
      <c r="CA52" s="23">
        <f t="shared" si="38"/>
        <v>18990.734353103446</v>
      </c>
      <c r="CB52" s="23">
        <f t="shared" si="39"/>
        <v>227888.81223724133</v>
      </c>
      <c r="CC52" s="24">
        <f t="shared" si="40"/>
        <v>68366.643671172409</v>
      </c>
    </row>
    <row r="53" spans="1:81" s="25" customFormat="1" ht="15" customHeight="1" x14ac:dyDescent="0.2">
      <c r="A53" s="17">
        <v>104891</v>
      </c>
      <c r="B53" s="19" t="s">
        <v>225</v>
      </c>
      <c r="C53" s="17">
        <v>104891</v>
      </c>
      <c r="D53" s="19" t="s">
        <v>225</v>
      </c>
      <c r="E53" s="19" t="s">
        <v>85</v>
      </c>
      <c r="F53" s="19" t="s">
        <v>81</v>
      </c>
      <c r="G53" s="19">
        <v>415003</v>
      </c>
      <c r="H53" s="19">
        <v>4150</v>
      </c>
      <c r="I53" s="19" t="s">
        <v>115</v>
      </c>
      <c r="J53" s="19" t="s">
        <v>74</v>
      </c>
      <c r="K53" s="19" t="s">
        <v>81</v>
      </c>
      <c r="L53" s="19" t="s">
        <v>81</v>
      </c>
      <c r="M53" s="19" t="s">
        <v>96</v>
      </c>
      <c r="N53" s="19" t="s">
        <v>119</v>
      </c>
      <c r="O53" s="19" t="s">
        <v>120</v>
      </c>
      <c r="P53" s="19" t="s">
        <v>136</v>
      </c>
      <c r="Q53" s="19" t="s">
        <v>75</v>
      </c>
      <c r="R53" s="19" t="s">
        <v>75</v>
      </c>
      <c r="S53" s="19" t="s">
        <v>76</v>
      </c>
      <c r="T53" s="19" t="s">
        <v>77</v>
      </c>
      <c r="U53" s="19" t="s">
        <v>77</v>
      </c>
      <c r="V53" s="19" t="s">
        <v>80</v>
      </c>
      <c r="W53" s="19" t="s">
        <v>92</v>
      </c>
      <c r="X53" s="19" t="s">
        <v>78</v>
      </c>
      <c r="Y53" s="19" t="s">
        <v>88</v>
      </c>
      <c r="Z53" s="26">
        <v>399579.06000000006</v>
      </c>
      <c r="AA53" s="20">
        <v>276520.06999999995</v>
      </c>
      <c r="AB53" s="27">
        <v>0</v>
      </c>
      <c r="AC53" s="27">
        <v>408207.5172</v>
      </c>
      <c r="AD53" s="27">
        <v>408207.5172</v>
      </c>
      <c r="AE53" s="21">
        <f>VLOOKUP(A53,[2]Details!$A:$AI,31,0)</f>
        <v>0</v>
      </c>
      <c r="AF53" s="21">
        <f>VLOOKUP(A53,[2]Details!$A:$AI,32,0)</f>
        <v>408207.5172</v>
      </c>
      <c r="AG53" s="21">
        <f t="shared" si="35"/>
        <v>408207.5172</v>
      </c>
      <c r="AH53" s="21">
        <f t="shared" si="15"/>
        <v>0</v>
      </c>
      <c r="AI53" s="21">
        <f>VLOOKUP(A53,[2]Details!$A:$AI,35,0)</f>
        <v>0</v>
      </c>
      <c r="AJ53" s="21">
        <v>0</v>
      </c>
      <c r="AK53" s="21">
        <v>408207.5172</v>
      </c>
      <c r="AL53" s="21">
        <v>408207.5172</v>
      </c>
      <c r="AM53" s="21">
        <v>0</v>
      </c>
      <c r="AN53" s="21">
        <v>408207.5172</v>
      </c>
      <c r="AO53" s="21">
        <f t="shared" si="36"/>
        <v>408207.5172</v>
      </c>
      <c r="AP53" s="19" t="s">
        <v>226</v>
      </c>
      <c r="AQ53" s="24"/>
      <c r="AR53" s="24"/>
      <c r="AS53" s="24"/>
      <c r="AT53" s="24"/>
      <c r="AU53" s="24"/>
      <c r="AV53" s="24"/>
      <c r="AW53" s="24"/>
      <c r="AX53" s="24"/>
      <c r="AY53" s="24"/>
      <c r="AZ53" s="24"/>
      <c r="BA53" s="24"/>
      <c r="BB53" s="24"/>
      <c r="BC53" s="28">
        <v>8.3333333333333329E-2</v>
      </c>
      <c r="BD53" s="28">
        <v>8.3333333333333329E-2</v>
      </c>
      <c r="BE53" s="28">
        <v>8.3333333333333329E-2</v>
      </c>
      <c r="BF53" s="28">
        <v>8.3333333333333329E-2</v>
      </c>
      <c r="BG53" s="28">
        <v>8.3333333333333329E-2</v>
      </c>
      <c r="BH53" s="28">
        <v>8.3333333333333329E-2</v>
      </c>
      <c r="BI53" s="28">
        <v>8.3333333333333329E-2</v>
      </c>
      <c r="BJ53" s="28">
        <v>8.3333333333333329E-2</v>
      </c>
      <c r="BK53" s="28">
        <v>8.3333333333333329E-2</v>
      </c>
      <c r="BL53" s="28">
        <v>8.3333333333333329E-2</v>
      </c>
      <c r="BM53" s="28">
        <v>8.3333333333333329E-2</v>
      </c>
      <c r="BN53" s="28">
        <v>8.3333333333333329E-2</v>
      </c>
      <c r="BO53" s="22">
        <f t="shared" si="37"/>
        <v>1</v>
      </c>
      <c r="BP53" s="23">
        <f t="shared" si="33"/>
        <v>34017.293099999995</v>
      </c>
      <c r="BQ53" s="23">
        <f t="shared" si="33"/>
        <v>34017.293099999995</v>
      </c>
      <c r="BR53" s="23">
        <f t="shared" si="33"/>
        <v>34017.293099999995</v>
      </c>
      <c r="BS53" s="23">
        <f t="shared" si="33"/>
        <v>34017.293099999995</v>
      </c>
      <c r="BT53" s="23">
        <f t="shared" si="33"/>
        <v>34017.293099999995</v>
      </c>
      <c r="BU53" s="23">
        <f t="shared" si="33"/>
        <v>34017.293099999995</v>
      </c>
      <c r="BV53" s="23">
        <f t="shared" si="33"/>
        <v>34017.293099999995</v>
      </c>
      <c r="BW53" s="23">
        <f t="shared" si="33"/>
        <v>34017.293099999995</v>
      </c>
      <c r="BX53" s="23">
        <f t="shared" si="33"/>
        <v>34017.293099999995</v>
      </c>
      <c r="BY53" s="23">
        <f t="shared" si="38"/>
        <v>34017.293099999995</v>
      </c>
      <c r="BZ53" s="23">
        <f t="shared" si="38"/>
        <v>34017.293099999995</v>
      </c>
      <c r="CA53" s="23">
        <f t="shared" si="38"/>
        <v>34017.293099999995</v>
      </c>
      <c r="CB53" s="23">
        <f t="shared" si="39"/>
        <v>408207.51720000006</v>
      </c>
      <c r="CC53" s="24">
        <f t="shared" si="40"/>
        <v>122462.25516</v>
      </c>
    </row>
    <row r="54" spans="1:81" s="25" customFormat="1" ht="15" customHeight="1" x14ac:dyDescent="0.2">
      <c r="A54" s="17">
        <v>104896</v>
      </c>
      <c r="B54" s="19" t="s">
        <v>227</v>
      </c>
      <c r="C54" s="17">
        <v>104896</v>
      </c>
      <c r="D54" s="19" t="s">
        <v>227</v>
      </c>
      <c r="E54" s="19" t="s">
        <v>85</v>
      </c>
      <c r="F54" s="19" t="s">
        <v>81</v>
      </c>
      <c r="G54" s="19">
        <v>415003</v>
      </c>
      <c r="H54" s="19">
        <v>4150</v>
      </c>
      <c r="I54" s="19" t="s">
        <v>115</v>
      </c>
      <c r="J54" s="18" t="s">
        <v>74</v>
      </c>
      <c r="K54" s="19" t="s">
        <v>81</v>
      </c>
      <c r="L54" s="19" t="s">
        <v>81</v>
      </c>
      <c r="M54" s="19" t="s">
        <v>96</v>
      </c>
      <c r="N54" s="19" t="s">
        <v>119</v>
      </c>
      <c r="O54" s="19" t="s">
        <v>120</v>
      </c>
      <c r="P54" s="19" t="s">
        <v>140</v>
      </c>
      <c r="Q54" s="19" t="s">
        <v>75</v>
      </c>
      <c r="R54" s="19" t="s">
        <v>75</v>
      </c>
      <c r="S54" s="19" t="s">
        <v>76</v>
      </c>
      <c r="T54" s="19" t="s">
        <v>77</v>
      </c>
      <c r="U54" s="19" t="s">
        <v>77</v>
      </c>
      <c r="V54" s="19" t="s">
        <v>80</v>
      </c>
      <c r="W54" s="19" t="s">
        <v>92</v>
      </c>
      <c r="X54" s="19" t="s">
        <v>78</v>
      </c>
      <c r="Y54" s="19" t="s">
        <v>88</v>
      </c>
      <c r="Z54" s="26">
        <v>49499.85</v>
      </c>
      <c r="AA54" s="20">
        <v>30084.17</v>
      </c>
      <c r="AB54" s="27">
        <v>4750000</v>
      </c>
      <c r="AC54" s="27">
        <v>0</v>
      </c>
      <c r="AD54" s="27">
        <v>15573.77049180328</v>
      </c>
      <c r="AE54" s="21">
        <f>VLOOKUP(A54,[2]Details!$A:$AI,31,0)</f>
        <v>4750000</v>
      </c>
      <c r="AF54" s="21">
        <f>VLOOKUP(A54,[2]Details!$A:$AI,32,0)</f>
        <v>0</v>
      </c>
      <c r="AG54" s="21">
        <f t="shared" si="35"/>
        <v>15573.77049180328</v>
      </c>
      <c r="AH54" s="21">
        <f t="shared" si="15"/>
        <v>0</v>
      </c>
      <c r="AI54" s="21">
        <f>VLOOKUP(A54,[2]Details!$A:$AI,35,0)</f>
        <v>0</v>
      </c>
      <c r="AJ54" s="21">
        <v>4750000</v>
      </c>
      <c r="AK54" s="21">
        <v>0</v>
      </c>
      <c r="AL54" s="21">
        <v>15573.770491803278</v>
      </c>
      <c r="AM54" s="21">
        <v>4750000</v>
      </c>
      <c r="AN54" s="21">
        <v>0</v>
      </c>
      <c r="AO54" s="21">
        <f t="shared" si="36"/>
        <v>15573.77049180328</v>
      </c>
      <c r="AP54" s="19" t="s">
        <v>228</v>
      </c>
      <c r="AQ54" s="24"/>
      <c r="AR54" s="24"/>
      <c r="AS54" s="24"/>
      <c r="AT54" s="24"/>
      <c r="AU54" s="24"/>
      <c r="AV54" s="24"/>
      <c r="AW54" s="24"/>
      <c r="AX54" s="24"/>
      <c r="AY54" s="24"/>
      <c r="AZ54" s="24"/>
      <c r="BA54" s="24"/>
      <c r="BB54" s="24"/>
      <c r="BC54" s="28">
        <v>8.3333333333333329E-2</v>
      </c>
      <c r="BD54" s="28">
        <v>8.3333333333333329E-2</v>
      </c>
      <c r="BE54" s="28">
        <v>8.3333333333333329E-2</v>
      </c>
      <c r="BF54" s="28">
        <v>8.3333333333333329E-2</v>
      </c>
      <c r="BG54" s="28">
        <v>8.3333333333333329E-2</v>
      </c>
      <c r="BH54" s="28">
        <v>8.3333333333333329E-2</v>
      </c>
      <c r="BI54" s="28">
        <v>8.3333333333333329E-2</v>
      </c>
      <c r="BJ54" s="28">
        <v>8.3333333333333329E-2</v>
      </c>
      <c r="BK54" s="28">
        <v>8.3333333333333329E-2</v>
      </c>
      <c r="BL54" s="28">
        <v>8.3333333333333329E-2</v>
      </c>
      <c r="BM54" s="28">
        <v>8.3333333333333329E-2</v>
      </c>
      <c r="BN54" s="28">
        <v>8.3333333333333329E-2</v>
      </c>
      <c r="BO54" s="22">
        <f t="shared" si="37"/>
        <v>1</v>
      </c>
      <c r="BP54" s="23">
        <f t="shared" si="33"/>
        <v>1297.8142076502731</v>
      </c>
      <c r="BQ54" s="23">
        <f t="shared" si="33"/>
        <v>1297.8142076502731</v>
      </c>
      <c r="BR54" s="23">
        <f t="shared" si="33"/>
        <v>1297.8142076502731</v>
      </c>
      <c r="BS54" s="23">
        <f t="shared" ref="BS54:BX56" si="41">+$AD54*BF54</f>
        <v>1297.8142076502731</v>
      </c>
      <c r="BT54" s="23">
        <f t="shared" si="41"/>
        <v>1297.8142076502731</v>
      </c>
      <c r="BU54" s="23">
        <f t="shared" si="41"/>
        <v>1297.8142076502731</v>
      </c>
      <c r="BV54" s="23">
        <f t="shared" si="41"/>
        <v>1297.8142076502731</v>
      </c>
      <c r="BW54" s="23">
        <f t="shared" si="41"/>
        <v>1297.8142076502731</v>
      </c>
      <c r="BX54" s="23">
        <f t="shared" si="41"/>
        <v>1297.8142076502731</v>
      </c>
      <c r="BY54" s="23">
        <f t="shared" si="38"/>
        <v>1297.8142076502731</v>
      </c>
      <c r="BZ54" s="23">
        <f t="shared" si="38"/>
        <v>1297.8142076502731</v>
      </c>
      <c r="CA54" s="23">
        <f t="shared" si="38"/>
        <v>1297.8142076502731</v>
      </c>
      <c r="CB54" s="23">
        <f t="shared" si="39"/>
        <v>15573.770491803281</v>
      </c>
      <c r="CC54" s="24">
        <f t="shared" si="40"/>
        <v>4672.1311475409839</v>
      </c>
    </row>
    <row r="55" spans="1:81" s="25" customFormat="1" ht="15" customHeight="1" x14ac:dyDescent="0.2">
      <c r="A55" s="17">
        <v>103522</v>
      </c>
      <c r="B55" s="19" t="s">
        <v>230</v>
      </c>
      <c r="C55" s="17">
        <v>104888</v>
      </c>
      <c r="D55" s="19" t="s">
        <v>231</v>
      </c>
      <c r="E55" s="19" t="s">
        <v>85</v>
      </c>
      <c r="F55" s="19" t="s">
        <v>81</v>
      </c>
      <c r="G55" s="19">
        <v>415003</v>
      </c>
      <c r="H55" s="19">
        <v>4150</v>
      </c>
      <c r="I55" s="17" t="s">
        <v>115</v>
      </c>
      <c r="J55" s="18" t="s">
        <v>74</v>
      </c>
      <c r="K55" s="19" t="s">
        <v>81</v>
      </c>
      <c r="L55" s="19" t="s">
        <v>81</v>
      </c>
      <c r="M55" s="19" t="s">
        <v>96</v>
      </c>
      <c r="N55" s="19" t="s">
        <v>119</v>
      </c>
      <c r="O55" s="19" t="s">
        <v>120</v>
      </c>
      <c r="P55" s="19" t="s">
        <v>232</v>
      </c>
      <c r="Q55" s="19" t="s">
        <v>75</v>
      </c>
      <c r="R55" s="19" t="s">
        <v>75</v>
      </c>
      <c r="S55" s="19" t="s">
        <v>76</v>
      </c>
      <c r="T55" s="19" t="s">
        <v>77</v>
      </c>
      <c r="U55" s="19" t="s">
        <v>77</v>
      </c>
      <c r="V55" s="19" t="s">
        <v>77</v>
      </c>
      <c r="W55" s="19" t="s">
        <v>92</v>
      </c>
      <c r="X55" s="19" t="s">
        <v>78</v>
      </c>
      <c r="Y55" s="19" t="s">
        <v>88</v>
      </c>
      <c r="Z55" s="26">
        <v>186719.81</v>
      </c>
      <c r="AA55" s="20">
        <v>0</v>
      </c>
      <c r="AB55" s="27">
        <v>0</v>
      </c>
      <c r="AC55" s="27">
        <v>0</v>
      </c>
      <c r="AD55" s="27">
        <v>0</v>
      </c>
      <c r="AE55" s="21">
        <f>VLOOKUP(A55,[2]Details!$A:$AI,31,0)</f>
        <v>0</v>
      </c>
      <c r="AF55" s="21">
        <f>VLOOKUP(A55,[2]Details!$A:$AI,32,0)</f>
        <v>0</v>
      </c>
      <c r="AG55" s="21">
        <f t="shared" si="35"/>
        <v>0</v>
      </c>
      <c r="AH55" s="21">
        <f t="shared" ref="AH55:AH58" si="42">AG55-AD55</f>
        <v>0</v>
      </c>
      <c r="AI55" s="21">
        <f>VLOOKUP(A55,[2]Details!$A:$AI,35,0)</f>
        <v>0</v>
      </c>
      <c r="AJ55" s="21">
        <v>15131578.782682911</v>
      </c>
      <c r="AK55" s="21">
        <v>0</v>
      </c>
      <c r="AL55" s="21">
        <v>49611.733713714464</v>
      </c>
      <c r="AM55" s="21">
        <v>15131578.782682911</v>
      </c>
      <c r="AN55" s="21">
        <v>0</v>
      </c>
      <c r="AO55" s="21">
        <f t="shared" si="36"/>
        <v>49611.733713714464</v>
      </c>
      <c r="AP55" s="19" t="s">
        <v>77</v>
      </c>
      <c r="AQ55" s="24"/>
      <c r="AR55" s="24"/>
      <c r="AS55" s="24"/>
      <c r="AT55" s="24"/>
      <c r="AU55" s="24"/>
      <c r="AV55" s="24"/>
      <c r="AW55" s="24"/>
      <c r="AX55" s="24"/>
      <c r="AY55" s="24"/>
      <c r="AZ55" s="24"/>
      <c r="BA55" s="24"/>
      <c r="BB55" s="24"/>
      <c r="BC55" s="28">
        <v>8.3333333333333329E-2</v>
      </c>
      <c r="BD55" s="28">
        <v>8.3333333333333329E-2</v>
      </c>
      <c r="BE55" s="28">
        <v>8.3333333333333329E-2</v>
      </c>
      <c r="BF55" s="28">
        <v>8.3333333333333329E-2</v>
      </c>
      <c r="BG55" s="28">
        <v>8.3333333333333329E-2</v>
      </c>
      <c r="BH55" s="28">
        <v>8.3333333333333329E-2</v>
      </c>
      <c r="BI55" s="28">
        <v>8.3333333333333329E-2</v>
      </c>
      <c r="BJ55" s="28">
        <v>8.3333333333333329E-2</v>
      </c>
      <c r="BK55" s="28">
        <v>8.3333333333333329E-2</v>
      </c>
      <c r="BL55" s="28">
        <v>8.3333333333333329E-2</v>
      </c>
      <c r="BM55" s="28">
        <v>8.3333333333333329E-2</v>
      </c>
      <c r="BN55" s="28">
        <v>8.3333333333333329E-2</v>
      </c>
      <c r="BO55" s="22">
        <f t="shared" si="37"/>
        <v>1</v>
      </c>
      <c r="BP55" s="23">
        <f t="shared" ref="BP55:BU57" si="43">+$AD55*BC55</f>
        <v>0</v>
      </c>
      <c r="BQ55" s="23">
        <f t="shared" si="43"/>
        <v>0</v>
      </c>
      <c r="BR55" s="23">
        <f t="shared" si="43"/>
        <v>0</v>
      </c>
      <c r="BS55" s="23">
        <f t="shared" si="41"/>
        <v>0</v>
      </c>
      <c r="BT55" s="23">
        <f t="shared" si="41"/>
        <v>0</v>
      </c>
      <c r="BU55" s="23">
        <f t="shared" si="41"/>
        <v>0</v>
      </c>
      <c r="BV55" s="23">
        <f t="shared" si="41"/>
        <v>0</v>
      </c>
      <c r="BW55" s="23">
        <f t="shared" si="41"/>
        <v>0</v>
      </c>
      <c r="BX55" s="23">
        <f t="shared" si="41"/>
        <v>0</v>
      </c>
      <c r="BY55" s="23">
        <f t="shared" si="38"/>
        <v>0</v>
      </c>
      <c r="BZ55" s="23">
        <f t="shared" si="38"/>
        <v>0</v>
      </c>
      <c r="CA55" s="23">
        <f t="shared" si="38"/>
        <v>0</v>
      </c>
      <c r="CB55" s="23">
        <f t="shared" si="39"/>
        <v>0</v>
      </c>
      <c r="CC55" s="24">
        <f t="shared" si="40"/>
        <v>0</v>
      </c>
    </row>
    <row r="56" spans="1:81" s="25" customFormat="1" ht="15" customHeight="1" x14ac:dyDescent="0.2">
      <c r="A56" s="17">
        <v>104888</v>
      </c>
      <c r="B56" s="19" t="s">
        <v>233</v>
      </c>
      <c r="C56" s="17">
        <v>104888</v>
      </c>
      <c r="D56" s="19" t="s">
        <v>231</v>
      </c>
      <c r="E56" s="19" t="s">
        <v>85</v>
      </c>
      <c r="F56" s="19" t="s">
        <v>81</v>
      </c>
      <c r="G56" s="19">
        <v>415003</v>
      </c>
      <c r="H56" s="19">
        <v>4150</v>
      </c>
      <c r="I56" s="19" t="s">
        <v>115</v>
      </c>
      <c r="J56" s="18" t="s">
        <v>74</v>
      </c>
      <c r="K56" s="19" t="s">
        <v>81</v>
      </c>
      <c r="L56" s="19" t="s">
        <v>81</v>
      </c>
      <c r="M56" s="19" t="s">
        <v>96</v>
      </c>
      <c r="N56" s="19" t="s">
        <v>119</v>
      </c>
      <c r="O56" s="19" t="s">
        <v>120</v>
      </c>
      <c r="P56" s="19" t="s">
        <v>232</v>
      </c>
      <c r="Q56" s="19" t="s">
        <v>75</v>
      </c>
      <c r="R56" s="19" t="s">
        <v>75</v>
      </c>
      <c r="S56" s="19" t="s">
        <v>76</v>
      </c>
      <c r="T56" s="19" t="s">
        <v>77</v>
      </c>
      <c r="U56" s="19" t="s">
        <v>77</v>
      </c>
      <c r="V56" s="19" t="s">
        <v>80</v>
      </c>
      <c r="W56" s="19" t="s">
        <v>94</v>
      </c>
      <c r="X56" s="19" t="s">
        <v>78</v>
      </c>
      <c r="Y56" s="19" t="s">
        <v>88</v>
      </c>
      <c r="Z56" s="26">
        <v>22930.120000000003</v>
      </c>
      <c r="AA56" s="20">
        <v>28048.719999999998</v>
      </c>
      <c r="AB56" s="27">
        <v>15131578.782682911</v>
      </c>
      <c r="AC56" s="27">
        <v>0</v>
      </c>
      <c r="AD56" s="27">
        <v>49611.733713714464</v>
      </c>
      <c r="AE56" s="21">
        <f>VLOOKUP(A56,[2]Details!$A:$AI,31,0)</f>
        <v>15131578.782682911</v>
      </c>
      <c r="AF56" s="21">
        <f>VLOOKUP(A56,[2]Details!$A:$AI,32,0)</f>
        <v>0</v>
      </c>
      <c r="AG56" s="21">
        <f t="shared" si="35"/>
        <v>49611.733713714464</v>
      </c>
      <c r="AH56" s="21">
        <f t="shared" si="42"/>
        <v>0</v>
      </c>
      <c r="AI56" s="21">
        <f>VLOOKUP(A56,[2]Details!$A:$AI,35,0)</f>
        <v>0</v>
      </c>
      <c r="AJ56" s="21">
        <v>0</v>
      </c>
      <c r="AK56" s="21">
        <v>0</v>
      </c>
      <c r="AL56" s="21">
        <v>0</v>
      </c>
      <c r="AM56" s="21">
        <v>0</v>
      </c>
      <c r="AN56" s="21">
        <v>0</v>
      </c>
      <c r="AO56" s="21">
        <f t="shared" si="36"/>
        <v>0</v>
      </c>
      <c r="AP56" s="19" t="s">
        <v>234</v>
      </c>
      <c r="AQ56" s="24"/>
      <c r="AR56" s="24"/>
      <c r="AS56" s="24"/>
      <c r="AT56" s="24"/>
      <c r="AU56" s="24"/>
      <c r="AV56" s="24"/>
      <c r="AW56" s="24"/>
      <c r="AX56" s="24"/>
      <c r="AY56" s="24"/>
      <c r="AZ56" s="24"/>
      <c r="BA56" s="24"/>
      <c r="BB56" s="24"/>
      <c r="BC56" s="28">
        <v>8.3333333333333329E-2</v>
      </c>
      <c r="BD56" s="28">
        <v>8.3333333333333329E-2</v>
      </c>
      <c r="BE56" s="28">
        <v>8.3333333333333329E-2</v>
      </c>
      <c r="BF56" s="28">
        <v>8.3333333333333329E-2</v>
      </c>
      <c r="BG56" s="28">
        <v>8.3333333333333329E-2</v>
      </c>
      <c r="BH56" s="28">
        <v>8.3333333333333329E-2</v>
      </c>
      <c r="BI56" s="28">
        <v>8.3333333333333329E-2</v>
      </c>
      <c r="BJ56" s="28">
        <v>8.3333333333333329E-2</v>
      </c>
      <c r="BK56" s="28">
        <v>8.3333333333333329E-2</v>
      </c>
      <c r="BL56" s="28">
        <v>8.3333333333333329E-2</v>
      </c>
      <c r="BM56" s="28">
        <v>8.3333333333333329E-2</v>
      </c>
      <c r="BN56" s="28">
        <v>8.3333333333333329E-2</v>
      </c>
      <c r="BO56" s="22">
        <f t="shared" si="37"/>
        <v>1</v>
      </c>
      <c r="BP56" s="23">
        <f t="shared" si="43"/>
        <v>4134.3111428095381</v>
      </c>
      <c r="BQ56" s="23">
        <f t="shared" si="43"/>
        <v>4134.3111428095381</v>
      </c>
      <c r="BR56" s="23">
        <f t="shared" si="43"/>
        <v>4134.3111428095381</v>
      </c>
      <c r="BS56" s="23">
        <f t="shared" si="41"/>
        <v>4134.3111428095381</v>
      </c>
      <c r="BT56" s="23">
        <f t="shared" si="41"/>
        <v>4134.3111428095381</v>
      </c>
      <c r="BU56" s="23">
        <f t="shared" si="41"/>
        <v>4134.3111428095381</v>
      </c>
      <c r="BV56" s="23">
        <f t="shared" si="41"/>
        <v>4134.3111428095381</v>
      </c>
      <c r="BW56" s="23">
        <f t="shared" si="41"/>
        <v>4134.3111428095381</v>
      </c>
      <c r="BX56" s="23">
        <f t="shared" si="41"/>
        <v>4134.3111428095381</v>
      </c>
      <c r="BY56" s="23">
        <f t="shared" si="38"/>
        <v>4134.3111428095381</v>
      </c>
      <c r="BZ56" s="23">
        <f t="shared" si="38"/>
        <v>4134.3111428095381</v>
      </c>
      <c r="CA56" s="23">
        <f t="shared" si="38"/>
        <v>4134.3111428095381</v>
      </c>
      <c r="CB56" s="23">
        <f t="shared" si="39"/>
        <v>49611.733713714442</v>
      </c>
      <c r="CC56" s="24">
        <f t="shared" si="40"/>
        <v>14883.520114114339</v>
      </c>
    </row>
    <row r="57" spans="1:81" s="25" customFormat="1" ht="15" customHeight="1" x14ac:dyDescent="0.2">
      <c r="A57" s="17">
        <v>105969</v>
      </c>
      <c r="B57" s="19" t="s">
        <v>235</v>
      </c>
      <c r="C57" s="17">
        <v>105969</v>
      </c>
      <c r="D57" s="19" t="s">
        <v>235</v>
      </c>
      <c r="E57" s="19" t="s">
        <v>85</v>
      </c>
      <c r="F57" s="19" t="s">
        <v>81</v>
      </c>
      <c r="G57" s="19">
        <v>415002</v>
      </c>
      <c r="H57" s="19">
        <v>4150</v>
      </c>
      <c r="I57" s="19" t="s">
        <v>106</v>
      </c>
      <c r="J57" s="18" t="s">
        <v>74</v>
      </c>
      <c r="K57" s="19" t="s">
        <v>81</v>
      </c>
      <c r="L57" s="19" t="s">
        <v>81</v>
      </c>
      <c r="M57" s="19" t="s">
        <v>96</v>
      </c>
      <c r="N57" s="19" t="s">
        <v>236</v>
      </c>
      <c r="O57" s="19" t="s">
        <v>104</v>
      </c>
      <c r="P57" s="19" t="s">
        <v>237</v>
      </c>
      <c r="Q57" s="19" t="s">
        <v>75</v>
      </c>
      <c r="R57" s="19" t="s">
        <v>75</v>
      </c>
      <c r="S57" s="19" t="s">
        <v>76</v>
      </c>
      <c r="T57" s="19" t="s">
        <v>77</v>
      </c>
      <c r="U57" s="19" t="s">
        <v>77</v>
      </c>
      <c r="V57" s="19" t="s">
        <v>80</v>
      </c>
      <c r="W57" s="19" t="s">
        <v>109</v>
      </c>
      <c r="X57" s="19" t="s">
        <v>78</v>
      </c>
      <c r="Y57" s="19" t="s">
        <v>113</v>
      </c>
      <c r="Z57" s="26">
        <v>103551.56</v>
      </c>
      <c r="AA57" s="20">
        <v>109184.65</v>
      </c>
      <c r="AB57" s="27">
        <v>29736602.219999999</v>
      </c>
      <c r="AC57" s="27">
        <v>797661.58324590325</v>
      </c>
      <c r="AD57" s="27">
        <v>895158.63970491965</v>
      </c>
      <c r="AE57" s="27">
        <f>29736602.22-2400000</f>
        <v>27336602.219999999</v>
      </c>
      <c r="AF57" s="27">
        <v>797661.58324590325</v>
      </c>
      <c r="AG57" s="21">
        <f t="shared" ref="AG57" si="44">AE57/305+AF57</f>
        <v>887289.78724590328</v>
      </c>
      <c r="AH57" s="21">
        <f t="shared" si="42"/>
        <v>-7868.8524590163724</v>
      </c>
      <c r="AI57" s="21">
        <v>0</v>
      </c>
      <c r="AJ57" s="21">
        <v>29736602.219999999</v>
      </c>
      <c r="AK57" s="21">
        <v>797661.58324590325</v>
      </c>
      <c r="AL57" s="21">
        <v>895158.63970491965</v>
      </c>
      <c r="AM57" s="21">
        <v>30541322.864863213</v>
      </c>
      <c r="AN57" s="21">
        <v>737788.84922929737</v>
      </c>
      <c r="AO57" s="21">
        <f t="shared" ref="AO57" si="45">AM57/305+AN57</f>
        <v>837924.33403212763</v>
      </c>
      <c r="AP57" s="19" t="s">
        <v>238</v>
      </c>
      <c r="AQ57" s="24"/>
      <c r="AR57" s="24"/>
      <c r="AS57" s="24"/>
      <c r="AT57" s="24"/>
      <c r="AU57" s="24"/>
      <c r="AV57" s="24"/>
      <c r="AW57" s="24"/>
      <c r="AX57" s="24"/>
      <c r="AY57" s="24"/>
      <c r="AZ57" s="24"/>
      <c r="BA57" s="24"/>
      <c r="BB57" s="24"/>
      <c r="BC57" s="28">
        <v>8.3333333333333329E-2</v>
      </c>
      <c r="BD57" s="28">
        <v>8.3333333333333329E-2</v>
      </c>
      <c r="BE57" s="28">
        <v>8.3333333333333329E-2</v>
      </c>
      <c r="BF57" s="28">
        <v>8.3333333333333329E-2</v>
      </c>
      <c r="BG57" s="28">
        <v>8.3333333333333329E-2</v>
      </c>
      <c r="BH57" s="28">
        <v>8.3333333333333329E-2</v>
      </c>
      <c r="BI57" s="28">
        <v>8.3333333333333329E-2</v>
      </c>
      <c r="BJ57" s="28">
        <v>8.3333333333333329E-2</v>
      </c>
      <c r="BK57" s="28">
        <v>8.3333333333333329E-2</v>
      </c>
      <c r="BL57" s="28">
        <v>8.3333333333333329E-2</v>
      </c>
      <c r="BM57" s="28">
        <v>8.3333333333333329E-2</v>
      </c>
      <c r="BN57" s="28">
        <v>8.3333333333333329E-2</v>
      </c>
      <c r="BO57" s="22">
        <f t="shared" ref="BO57" si="46">SUM(BC57:BN57)</f>
        <v>1</v>
      </c>
      <c r="BP57" s="23">
        <f t="shared" si="43"/>
        <v>74596.5533087433</v>
      </c>
      <c r="BQ57" s="23">
        <f t="shared" si="43"/>
        <v>74596.5533087433</v>
      </c>
      <c r="BR57" s="23">
        <f t="shared" si="43"/>
        <v>74596.5533087433</v>
      </c>
      <c r="BS57" s="23">
        <f t="shared" si="43"/>
        <v>74596.5533087433</v>
      </c>
      <c r="BT57" s="23">
        <f t="shared" si="43"/>
        <v>74596.5533087433</v>
      </c>
      <c r="BU57" s="23">
        <f t="shared" si="43"/>
        <v>74596.5533087433</v>
      </c>
      <c r="BV57" s="23">
        <f t="shared" ref="BV57:CA57" si="47">+$AD57*BI57</f>
        <v>74596.5533087433</v>
      </c>
      <c r="BW57" s="23">
        <f t="shared" si="47"/>
        <v>74596.5533087433</v>
      </c>
      <c r="BX57" s="23">
        <f t="shared" si="47"/>
        <v>74596.5533087433</v>
      </c>
      <c r="BY57" s="23">
        <f t="shared" si="47"/>
        <v>74596.5533087433</v>
      </c>
      <c r="BZ57" s="23">
        <f t="shared" si="47"/>
        <v>74596.5533087433</v>
      </c>
      <c r="CA57" s="23">
        <f t="shared" si="47"/>
        <v>74596.5533087433</v>
      </c>
      <c r="CB57" s="23">
        <f t="shared" ref="CB57" si="48">SUM(BP57:CA57)</f>
        <v>895158.63970491954</v>
      </c>
      <c r="CC57" s="24">
        <f t="shared" ref="CC57" si="49">IF($J57="MCA1",AD57*2/3,IF($J57="MCA2 - GU",AD57*2/3,IF($J57="MCA2 - TNPL",AD57*2/3,AD57*0.3)))</f>
        <v>268547.59191147587</v>
      </c>
    </row>
    <row r="58" spans="1:81" s="25" customFormat="1" ht="15" customHeight="1" x14ac:dyDescent="0.2">
      <c r="A58" s="17">
        <v>110087</v>
      </c>
      <c r="B58" s="19" t="s">
        <v>239</v>
      </c>
      <c r="C58" s="17">
        <v>110087</v>
      </c>
      <c r="D58" s="19" t="s">
        <v>240</v>
      </c>
      <c r="E58" s="19" t="s">
        <v>85</v>
      </c>
      <c r="F58" s="19" t="s">
        <v>81</v>
      </c>
      <c r="G58" s="19">
        <v>413001</v>
      </c>
      <c r="H58" s="19">
        <v>4130</v>
      </c>
      <c r="I58" s="19" t="s">
        <v>89</v>
      </c>
      <c r="J58" s="18" t="s">
        <v>74</v>
      </c>
      <c r="K58" s="19" t="s">
        <v>81</v>
      </c>
      <c r="L58" s="19" t="s">
        <v>81</v>
      </c>
      <c r="M58" s="19" t="s">
        <v>96</v>
      </c>
      <c r="N58" s="19" t="s">
        <v>103</v>
      </c>
      <c r="O58" s="19" t="s">
        <v>104</v>
      </c>
      <c r="P58" s="19" t="s">
        <v>241</v>
      </c>
      <c r="Q58" s="19" t="s">
        <v>75</v>
      </c>
      <c r="R58" s="19" t="s">
        <v>75</v>
      </c>
      <c r="S58" s="19" t="s">
        <v>76</v>
      </c>
      <c r="T58" s="19" t="s">
        <v>77</v>
      </c>
      <c r="U58" s="19" t="s">
        <v>77</v>
      </c>
      <c r="V58" s="19" t="s">
        <v>80</v>
      </c>
      <c r="W58" s="19" t="s">
        <v>87</v>
      </c>
      <c r="X58" s="19" t="s">
        <v>78</v>
      </c>
      <c r="Y58" s="19" t="s">
        <v>113</v>
      </c>
      <c r="Z58" s="26">
        <v>76215.62</v>
      </c>
      <c r="AA58" s="20">
        <v>38376.080000000002</v>
      </c>
      <c r="AB58" s="27">
        <v>43815000</v>
      </c>
      <c r="AC58" s="27">
        <v>50000</v>
      </c>
      <c r="AD58" s="27">
        <v>193655.73770491802</v>
      </c>
      <c r="AE58" s="21">
        <v>43815000</v>
      </c>
      <c r="AF58" s="21">
        <v>50000</v>
      </c>
      <c r="AG58" s="21">
        <f t="shared" ref="AG58:AG60" si="50">AE58/305+AF58</f>
        <v>193655.73770491802</v>
      </c>
      <c r="AH58" s="21">
        <f t="shared" si="42"/>
        <v>0</v>
      </c>
      <c r="AI58" s="21">
        <v>0</v>
      </c>
      <c r="AJ58" s="21">
        <v>43815000</v>
      </c>
      <c r="AK58" s="21">
        <v>50000</v>
      </c>
      <c r="AL58" s="21">
        <v>193655.73770491805</v>
      </c>
      <c r="AM58" s="21">
        <v>45422181.438734144</v>
      </c>
      <c r="AN58" s="21">
        <v>46217.071348692793</v>
      </c>
      <c r="AO58" s="21">
        <f t="shared" ref="AO58:AO60" si="51">AM58/305+AN58</f>
        <v>195142.25639372275</v>
      </c>
      <c r="AP58" s="19" t="s">
        <v>242</v>
      </c>
      <c r="AQ58" s="24"/>
      <c r="AR58" s="24"/>
      <c r="AS58" s="24"/>
      <c r="AT58" s="24"/>
      <c r="AU58" s="24"/>
      <c r="AV58" s="24"/>
      <c r="AW58" s="24"/>
      <c r="AX58" s="24"/>
      <c r="AY58" s="24"/>
      <c r="AZ58" s="24"/>
      <c r="BA58" s="24"/>
      <c r="BB58" s="24"/>
      <c r="BC58" s="28">
        <v>8.3333333333333329E-2</v>
      </c>
      <c r="BD58" s="28">
        <v>8.3333333333333329E-2</v>
      </c>
      <c r="BE58" s="28">
        <v>8.3333333333333329E-2</v>
      </c>
      <c r="BF58" s="28">
        <v>8.3333333333333329E-2</v>
      </c>
      <c r="BG58" s="28">
        <v>8.3333333333333329E-2</v>
      </c>
      <c r="BH58" s="28">
        <v>8.3333333333333329E-2</v>
      </c>
      <c r="BI58" s="28">
        <v>8.3333333333333329E-2</v>
      </c>
      <c r="BJ58" s="28">
        <v>8.3333333333333329E-2</v>
      </c>
      <c r="BK58" s="28">
        <v>8.3333333333333329E-2</v>
      </c>
      <c r="BL58" s="28">
        <v>8.3333333333333329E-2</v>
      </c>
      <c r="BM58" s="28">
        <v>8.3333333333333329E-2</v>
      </c>
      <c r="BN58" s="28">
        <v>8.3333333333333329E-2</v>
      </c>
      <c r="BO58" s="22">
        <f t="shared" ref="BO58:BO60" si="52">SUM(BC58:BN58)</f>
        <v>1</v>
      </c>
      <c r="BP58" s="23">
        <f t="shared" ref="BP58:BU58" si="53">+$AD58*BC58</f>
        <v>16137.978142076501</v>
      </c>
      <c r="BQ58" s="23">
        <f t="shared" si="53"/>
        <v>16137.978142076501</v>
      </c>
      <c r="BR58" s="23">
        <f t="shared" si="53"/>
        <v>16137.978142076501</v>
      </c>
      <c r="BS58" s="23">
        <f t="shared" si="53"/>
        <v>16137.978142076501</v>
      </c>
      <c r="BT58" s="23">
        <f t="shared" si="53"/>
        <v>16137.978142076501</v>
      </c>
      <c r="BU58" s="23">
        <f t="shared" si="53"/>
        <v>16137.978142076501</v>
      </c>
      <c r="BV58" s="23">
        <f t="shared" ref="BV58:CA58" si="54">+$AD58*BI58</f>
        <v>16137.978142076501</v>
      </c>
      <c r="BW58" s="23">
        <f t="shared" si="54"/>
        <v>16137.978142076501</v>
      </c>
      <c r="BX58" s="23">
        <f t="shared" si="54"/>
        <v>16137.978142076501</v>
      </c>
      <c r="BY58" s="23">
        <f t="shared" si="54"/>
        <v>16137.978142076501</v>
      </c>
      <c r="BZ58" s="23">
        <f t="shared" si="54"/>
        <v>16137.978142076501</v>
      </c>
      <c r="CA58" s="23">
        <f t="shared" si="54"/>
        <v>16137.978142076501</v>
      </c>
      <c r="CB58" s="23">
        <f t="shared" ref="CB58:CB60" si="55">SUM(BP58:CA58)</f>
        <v>193655.73770491799</v>
      </c>
      <c r="CC58" s="24">
        <f t="shared" ref="CC58:CC60" si="56">IF($J58="MCA1",AD58*2/3,IF($J58="MCA2 - GU",AD58*2/3,IF($J58="MCA2 - TNPL",AD58*2/3,AD58*0.3)))</f>
        <v>58096.721311475405</v>
      </c>
    </row>
    <row r="59" spans="1:81" s="25" customFormat="1" ht="15" customHeight="1" x14ac:dyDescent="0.2">
      <c r="A59" s="17">
        <v>112884</v>
      </c>
      <c r="B59" s="19" t="s">
        <v>243</v>
      </c>
      <c r="C59" s="17">
        <v>112884</v>
      </c>
      <c r="D59" s="19" t="s">
        <v>244</v>
      </c>
      <c r="E59" s="19" t="s">
        <v>85</v>
      </c>
      <c r="F59" s="19" t="s">
        <v>81</v>
      </c>
      <c r="G59" s="19">
        <v>415004</v>
      </c>
      <c r="H59" s="19">
        <v>4150</v>
      </c>
      <c r="I59" s="19" t="s">
        <v>106</v>
      </c>
      <c r="J59" s="18" t="s">
        <v>74</v>
      </c>
      <c r="K59" s="19" t="s">
        <v>81</v>
      </c>
      <c r="L59" s="19" t="s">
        <v>81</v>
      </c>
      <c r="M59" s="19" t="s">
        <v>96</v>
      </c>
      <c r="N59" s="19" t="s">
        <v>97</v>
      </c>
      <c r="O59" s="19" t="s">
        <v>98</v>
      </c>
      <c r="P59" s="19" t="s">
        <v>99</v>
      </c>
      <c r="Q59" s="19" t="s">
        <v>75</v>
      </c>
      <c r="R59" s="19" t="s">
        <v>75</v>
      </c>
      <c r="S59" s="19" t="s">
        <v>76</v>
      </c>
      <c r="T59" s="19" t="s">
        <v>77</v>
      </c>
      <c r="U59" s="19" t="s">
        <v>77</v>
      </c>
      <c r="V59" s="19" t="s">
        <v>80</v>
      </c>
      <c r="W59" s="19" t="s">
        <v>100</v>
      </c>
      <c r="X59" s="19" t="s">
        <v>78</v>
      </c>
      <c r="Y59" s="19" t="s">
        <v>79</v>
      </c>
      <c r="Z59" s="26">
        <v>34133.57</v>
      </c>
      <c r="AA59" s="20">
        <v>88246.560000000027</v>
      </c>
      <c r="AB59" s="27">
        <v>18641200</v>
      </c>
      <c r="AC59" s="27">
        <v>41232</v>
      </c>
      <c r="AD59" s="27">
        <v>102350.68852459016</v>
      </c>
      <c r="AE59" s="21">
        <f>VLOOKUP(A59,[1]Details!$A:$AI,31,0)</f>
        <v>18641200</v>
      </c>
      <c r="AF59" s="21">
        <f>VLOOKUP(A59,[1]Details!$A:$AI,32,0)</f>
        <v>41232</v>
      </c>
      <c r="AG59" s="21">
        <f t="shared" si="50"/>
        <v>102350.68852459016</v>
      </c>
      <c r="AH59" s="21">
        <f t="shared" ref="AH59:AH65" si="57">AG59-AD59</f>
        <v>0</v>
      </c>
      <c r="AI59" s="21">
        <f>VLOOKUP(A59,[1]Details!$A:$AI,35,0)</f>
        <v>0</v>
      </c>
      <c r="AJ59" s="21">
        <v>18641200</v>
      </c>
      <c r="AK59" s="21">
        <v>41232</v>
      </c>
      <c r="AL59" s="21">
        <v>102350.68852459016</v>
      </c>
      <c r="AM59" s="21">
        <v>18856762.46917282</v>
      </c>
      <c r="AN59" s="21">
        <v>48523.485888598552</v>
      </c>
      <c r="AO59" s="21">
        <f t="shared" si="51"/>
        <v>110348.93660719796</v>
      </c>
      <c r="AP59" s="19" t="s">
        <v>245</v>
      </c>
      <c r="AQ59" s="24"/>
      <c r="AR59" s="24"/>
      <c r="AS59" s="24"/>
      <c r="AT59" s="24"/>
      <c r="AU59" s="24"/>
      <c r="AV59" s="24"/>
      <c r="AW59" s="24"/>
      <c r="AX59" s="24"/>
      <c r="AY59" s="24"/>
      <c r="AZ59" s="24"/>
      <c r="BA59" s="24"/>
      <c r="BB59" s="24"/>
      <c r="BC59" s="28">
        <v>8.3333333333333329E-2</v>
      </c>
      <c r="BD59" s="28">
        <v>8.3333333333333329E-2</v>
      </c>
      <c r="BE59" s="28">
        <v>8.3333333333333329E-2</v>
      </c>
      <c r="BF59" s="28">
        <v>8.3333333333333329E-2</v>
      </c>
      <c r="BG59" s="28">
        <v>8.3333333333333329E-2</v>
      </c>
      <c r="BH59" s="28">
        <v>8.3333333333333329E-2</v>
      </c>
      <c r="BI59" s="28">
        <v>8.3333333333333329E-2</v>
      </c>
      <c r="BJ59" s="28">
        <v>8.3333333333333329E-2</v>
      </c>
      <c r="BK59" s="28">
        <v>8.3333333333333329E-2</v>
      </c>
      <c r="BL59" s="28">
        <v>8.3333333333333329E-2</v>
      </c>
      <c r="BM59" s="28">
        <v>8.3333333333333329E-2</v>
      </c>
      <c r="BN59" s="28">
        <v>8.3333333333333329E-2</v>
      </c>
      <c r="BO59" s="22">
        <f t="shared" si="52"/>
        <v>1</v>
      </c>
      <c r="BP59" s="23">
        <f t="shared" ref="BP59:BX60" si="58">+$AD59*BC59</f>
        <v>8529.2240437158471</v>
      </c>
      <c r="BQ59" s="23">
        <f t="shared" si="58"/>
        <v>8529.2240437158471</v>
      </c>
      <c r="BR59" s="23">
        <f t="shared" si="58"/>
        <v>8529.2240437158471</v>
      </c>
      <c r="BS59" s="23">
        <f t="shared" ref="BS59:BX59" si="59">+$AD59*BF59</f>
        <v>8529.2240437158471</v>
      </c>
      <c r="BT59" s="23">
        <f t="shared" si="59"/>
        <v>8529.2240437158471</v>
      </c>
      <c r="BU59" s="23">
        <f t="shared" si="59"/>
        <v>8529.2240437158471</v>
      </c>
      <c r="BV59" s="23">
        <f t="shared" si="59"/>
        <v>8529.2240437158471</v>
      </c>
      <c r="BW59" s="23">
        <f t="shared" si="59"/>
        <v>8529.2240437158471</v>
      </c>
      <c r="BX59" s="23">
        <f t="shared" si="59"/>
        <v>8529.2240437158471</v>
      </c>
      <c r="BY59" s="23">
        <f t="shared" ref="BY59:CA61" si="60">+$AD59*BL59</f>
        <v>8529.2240437158471</v>
      </c>
      <c r="BZ59" s="23">
        <f t="shared" si="60"/>
        <v>8529.2240437158471</v>
      </c>
      <c r="CA59" s="23">
        <f t="shared" si="60"/>
        <v>8529.2240437158471</v>
      </c>
      <c r="CB59" s="23">
        <f t="shared" si="55"/>
        <v>102350.68852459016</v>
      </c>
      <c r="CC59" s="24">
        <f t="shared" si="56"/>
        <v>30705.206557377049</v>
      </c>
    </row>
    <row r="60" spans="1:81" s="25" customFormat="1" ht="15" customHeight="1" x14ac:dyDescent="0.2">
      <c r="A60" s="17">
        <v>112893</v>
      </c>
      <c r="B60" s="19" t="s">
        <v>246</v>
      </c>
      <c r="C60" s="17">
        <v>112893</v>
      </c>
      <c r="D60" s="19" t="s">
        <v>246</v>
      </c>
      <c r="E60" s="19" t="s">
        <v>85</v>
      </c>
      <c r="F60" s="19" t="s">
        <v>81</v>
      </c>
      <c r="G60" s="19">
        <v>415005</v>
      </c>
      <c r="H60" s="19">
        <v>4150</v>
      </c>
      <c r="I60" s="19" t="s">
        <v>116</v>
      </c>
      <c r="J60" s="18" t="s">
        <v>74</v>
      </c>
      <c r="K60" s="19" t="s">
        <v>81</v>
      </c>
      <c r="L60" s="19" t="s">
        <v>81</v>
      </c>
      <c r="M60" s="19" t="s">
        <v>96</v>
      </c>
      <c r="N60" s="19" t="s">
        <v>103</v>
      </c>
      <c r="O60" s="19" t="s">
        <v>104</v>
      </c>
      <c r="P60" s="19" t="s">
        <v>247</v>
      </c>
      <c r="Q60" s="19" t="s">
        <v>75</v>
      </c>
      <c r="R60" s="19" t="s">
        <v>75</v>
      </c>
      <c r="S60" s="19" t="s">
        <v>76</v>
      </c>
      <c r="T60" s="19" t="s">
        <v>77</v>
      </c>
      <c r="U60" s="19" t="s">
        <v>77</v>
      </c>
      <c r="V60" s="19" t="s">
        <v>80</v>
      </c>
      <c r="W60" s="19" t="s">
        <v>125</v>
      </c>
      <c r="X60" s="19" t="s">
        <v>78</v>
      </c>
      <c r="Y60" s="19" t="s">
        <v>113</v>
      </c>
      <c r="Z60" s="26">
        <v>131378.56</v>
      </c>
      <c r="AA60" s="20">
        <v>96488.61</v>
      </c>
      <c r="AB60" s="27">
        <v>37524938.400000006</v>
      </c>
      <c r="AC60" s="27">
        <v>35000</v>
      </c>
      <c r="AD60" s="27">
        <v>158032.58491803281</v>
      </c>
      <c r="AE60" s="21">
        <v>36511250.900000006</v>
      </c>
      <c r="AF60" s="21">
        <v>28000</v>
      </c>
      <c r="AG60" s="21">
        <f t="shared" si="50"/>
        <v>147709.01934426231</v>
      </c>
      <c r="AH60" s="21">
        <f t="shared" si="57"/>
        <v>-10323.565573770495</v>
      </c>
      <c r="AI60" s="21" t="s">
        <v>375</v>
      </c>
      <c r="AJ60" s="21">
        <v>37524938.400000006</v>
      </c>
      <c r="AK60" s="21">
        <v>35000</v>
      </c>
      <c r="AL60" s="21">
        <v>158032.58491803281</v>
      </c>
      <c r="AM60" s="21">
        <v>38420889.986539893</v>
      </c>
      <c r="AN60" s="21">
        <v>35000</v>
      </c>
      <c r="AO60" s="21">
        <f t="shared" si="51"/>
        <v>160970.13110340948</v>
      </c>
      <c r="AP60" s="19" t="s">
        <v>248</v>
      </c>
      <c r="AQ60" s="24"/>
      <c r="AR60" s="24"/>
      <c r="AS60" s="24"/>
      <c r="AT60" s="24"/>
      <c r="AU60" s="24"/>
      <c r="AV60" s="24"/>
      <c r="AW60" s="24"/>
      <c r="AX60" s="24"/>
      <c r="AY60" s="24"/>
      <c r="AZ60" s="24"/>
      <c r="BA60" s="24"/>
      <c r="BB60" s="24"/>
      <c r="BC60" s="28">
        <v>8.3333333333333329E-2</v>
      </c>
      <c r="BD60" s="28">
        <v>8.3333333333333329E-2</v>
      </c>
      <c r="BE60" s="28">
        <v>8.3333333333333329E-2</v>
      </c>
      <c r="BF60" s="28">
        <v>8.3333333333333329E-2</v>
      </c>
      <c r="BG60" s="28">
        <v>8.3333333333333329E-2</v>
      </c>
      <c r="BH60" s="28">
        <v>8.3333333333333329E-2</v>
      </c>
      <c r="BI60" s="28">
        <v>8.3333333333333329E-2</v>
      </c>
      <c r="BJ60" s="28">
        <v>8.3333333333333329E-2</v>
      </c>
      <c r="BK60" s="28">
        <v>8.3333333333333329E-2</v>
      </c>
      <c r="BL60" s="28">
        <v>8.3333333333333329E-2</v>
      </c>
      <c r="BM60" s="28">
        <v>8.3333333333333329E-2</v>
      </c>
      <c r="BN60" s="28">
        <v>8.3333333333333329E-2</v>
      </c>
      <c r="BO60" s="22">
        <f t="shared" si="52"/>
        <v>1</v>
      </c>
      <c r="BP60" s="23">
        <f t="shared" si="58"/>
        <v>13169.382076502734</v>
      </c>
      <c r="BQ60" s="23">
        <f t="shared" si="58"/>
        <v>13169.382076502734</v>
      </c>
      <c r="BR60" s="23">
        <f t="shared" si="58"/>
        <v>13169.382076502734</v>
      </c>
      <c r="BS60" s="23">
        <f t="shared" si="58"/>
        <v>13169.382076502734</v>
      </c>
      <c r="BT60" s="23">
        <f t="shared" si="58"/>
        <v>13169.382076502734</v>
      </c>
      <c r="BU60" s="23">
        <f t="shared" si="58"/>
        <v>13169.382076502734</v>
      </c>
      <c r="BV60" s="23">
        <f t="shared" si="58"/>
        <v>13169.382076502734</v>
      </c>
      <c r="BW60" s="23">
        <f t="shared" si="58"/>
        <v>13169.382076502734</v>
      </c>
      <c r="BX60" s="23">
        <f t="shared" si="58"/>
        <v>13169.382076502734</v>
      </c>
      <c r="BY60" s="23">
        <f t="shared" si="60"/>
        <v>13169.382076502734</v>
      </c>
      <c r="BZ60" s="23">
        <f t="shared" si="60"/>
        <v>13169.382076502734</v>
      </c>
      <c r="CA60" s="23">
        <f t="shared" si="60"/>
        <v>13169.382076502734</v>
      </c>
      <c r="CB60" s="23">
        <f t="shared" si="55"/>
        <v>158032.58491803281</v>
      </c>
      <c r="CC60" s="24">
        <f t="shared" si="56"/>
        <v>47409.775475409842</v>
      </c>
    </row>
    <row r="61" spans="1:81" s="25" customFormat="1" ht="15" customHeight="1" x14ac:dyDescent="0.2">
      <c r="A61" s="17">
        <v>112914</v>
      </c>
      <c r="B61" s="19" t="s">
        <v>249</v>
      </c>
      <c r="C61" s="17">
        <v>112914</v>
      </c>
      <c r="D61" s="19" t="s">
        <v>250</v>
      </c>
      <c r="E61" s="19" t="s">
        <v>85</v>
      </c>
      <c r="F61" s="19" t="s">
        <v>81</v>
      </c>
      <c r="G61" s="19">
        <v>415002</v>
      </c>
      <c r="H61" s="19">
        <v>4150</v>
      </c>
      <c r="I61" s="19" t="s">
        <v>83</v>
      </c>
      <c r="J61" s="18" t="s">
        <v>74</v>
      </c>
      <c r="K61" s="19" t="s">
        <v>81</v>
      </c>
      <c r="L61" s="19" t="s">
        <v>81</v>
      </c>
      <c r="M61" s="19" t="s">
        <v>96</v>
      </c>
      <c r="N61" s="19" t="s">
        <v>251</v>
      </c>
      <c r="O61" s="19" t="s">
        <v>104</v>
      </c>
      <c r="P61" s="19" t="s">
        <v>252</v>
      </c>
      <c r="Q61" s="19" t="s">
        <v>75</v>
      </c>
      <c r="R61" s="19" t="s">
        <v>75</v>
      </c>
      <c r="S61" s="19" t="s">
        <v>76</v>
      </c>
      <c r="T61" s="19" t="s">
        <v>77</v>
      </c>
      <c r="U61" s="19" t="s">
        <v>77</v>
      </c>
      <c r="V61" s="19" t="s">
        <v>80</v>
      </c>
      <c r="W61" s="19" t="s">
        <v>143</v>
      </c>
      <c r="X61" s="19" t="s">
        <v>78</v>
      </c>
      <c r="Y61" s="19" t="s">
        <v>113</v>
      </c>
      <c r="Z61" s="26">
        <v>1192387.74</v>
      </c>
      <c r="AA61" s="20">
        <v>986352.22</v>
      </c>
      <c r="AB61" s="27">
        <v>296684979</v>
      </c>
      <c r="AC61" s="27">
        <v>144000</v>
      </c>
      <c r="AD61" s="27">
        <v>1116737.6360655739</v>
      </c>
      <c r="AE61" s="21">
        <v>296684979</v>
      </c>
      <c r="AF61" s="21">
        <v>144000</v>
      </c>
      <c r="AG61" s="21">
        <f t="shared" ref="AG61:AG65" si="61">AE61/305+AF61</f>
        <v>1116737.6360655739</v>
      </c>
      <c r="AH61" s="21">
        <f t="shared" si="57"/>
        <v>0</v>
      </c>
      <c r="AI61" s="21">
        <v>0</v>
      </c>
      <c r="AJ61" s="21">
        <v>296684979.00000006</v>
      </c>
      <c r="AK61" s="21">
        <v>144000</v>
      </c>
      <c r="AL61" s="21">
        <v>1116737.6360655739</v>
      </c>
      <c r="AM61" s="21">
        <v>307567703.89786679</v>
      </c>
      <c r="AN61" s="21">
        <v>133105.16548423527</v>
      </c>
      <c r="AO61" s="21">
        <f t="shared" ref="AO61:AO65" si="62">AM61/305+AN61</f>
        <v>1141523.8667887165</v>
      </c>
      <c r="AP61" s="19" t="s">
        <v>253</v>
      </c>
      <c r="AQ61" s="24"/>
      <c r="AR61" s="24"/>
      <c r="AS61" s="24"/>
      <c r="AT61" s="24"/>
      <c r="AU61" s="24"/>
      <c r="AV61" s="24"/>
      <c r="AW61" s="24"/>
      <c r="AX61" s="24"/>
      <c r="AY61" s="24"/>
      <c r="AZ61" s="24"/>
      <c r="BA61" s="24"/>
      <c r="BB61" s="24"/>
      <c r="BC61" s="28">
        <v>8.3333333333333329E-2</v>
      </c>
      <c r="BD61" s="28">
        <v>8.3333333333333329E-2</v>
      </c>
      <c r="BE61" s="28">
        <v>8.3333333333333329E-2</v>
      </c>
      <c r="BF61" s="28">
        <v>8.3333333333333329E-2</v>
      </c>
      <c r="BG61" s="28">
        <v>8.3333333333333329E-2</v>
      </c>
      <c r="BH61" s="28">
        <v>8.3333333333333329E-2</v>
      </c>
      <c r="BI61" s="28">
        <v>8.3333333333333329E-2</v>
      </c>
      <c r="BJ61" s="28">
        <v>8.3333333333333329E-2</v>
      </c>
      <c r="BK61" s="28">
        <v>8.3333333333333329E-2</v>
      </c>
      <c r="BL61" s="28">
        <v>8.3333333333333329E-2</v>
      </c>
      <c r="BM61" s="28">
        <v>8.3333333333333329E-2</v>
      </c>
      <c r="BN61" s="28">
        <v>8.3333333333333329E-2</v>
      </c>
      <c r="BO61" s="22">
        <f t="shared" ref="BO61:BO65" si="63">SUM(BC61:BN61)</f>
        <v>1</v>
      </c>
      <c r="BP61" s="23">
        <f t="shared" ref="BP61:CA64" si="64">+$AD61*BC61</f>
        <v>93061.469672131148</v>
      </c>
      <c r="BQ61" s="23">
        <f t="shared" si="64"/>
        <v>93061.469672131148</v>
      </c>
      <c r="BR61" s="23">
        <f t="shared" si="64"/>
        <v>93061.469672131148</v>
      </c>
      <c r="BS61" s="23">
        <f t="shared" ref="BS61:CA63" si="65">+$AD61*BF61</f>
        <v>93061.469672131148</v>
      </c>
      <c r="BT61" s="23">
        <f t="shared" si="65"/>
        <v>93061.469672131148</v>
      </c>
      <c r="BU61" s="23">
        <f t="shared" si="65"/>
        <v>93061.469672131148</v>
      </c>
      <c r="BV61" s="23">
        <f t="shared" si="65"/>
        <v>93061.469672131148</v>
      </c>
      <c r="BW61" s="23">
        <f t="shared" si="65"/>
        <v>93061.469672131148</v>
      </c>
      <c r="BX61" s="23">
        <f t="shared" si="65"/>
        <v>93061.469672131148</v>
      </c>
      <c r="BY61" s="23">
        <f t="shared" si="60"/>
        <v>93061.469672131148</v>
      </c>
      <c r="BZ61" s="23">
        <f t="shared" si="60"/>
        <v>93061.469672131148</v>
      </c>
      <c r="CA61" s="23">
        <f t="shared" si="60"/>
        <v>93061.469672131148</v>
      </c>
      <c r="CB61" s="23">
        <f t="shared" ref="CB61:CB65" si="66">SUM(BP61:CA61)</f>
        <v>1116737.6360655737</v>
      </c>
      <c r="CC61" s="24">
        <f t="shared" ref="CC61:CC65" si="67">IF($J61="MCA1",AD61*2/3,IF($J61="MCA2 - GU",AD61*2/3,IF($J61="MCA2 - TNPL",AD61*2/3,AD61*0.3)))</f>
        <v>335021.29081967217</v>
      </c>
    </row>
    <row r="62" spans="1:81" s="25" customFormat="1" ht="15" customHeight="1" x14ac:dyDescent="0.2">
      <c r="A62" s="17">
        <v>112920</v>
      </c>
      <c r="B62" s="19" t="s">
        <v>254</v>
      </c>
      <c r="C62" s="17">
        <v>112920</v>
      </c>
      <c r="D62" s="19" t="s">
        <v>255</v>
      </c>
      <c r="E62" s="19" t="s">
        <v>85</v>
      </c>
      <c r="F62" s="19" t="s">
        <v>81</v>
      </c>
      <c r="G62" s="19">
        <v>413001</v>
      </c>
      <c r="H62" s="19">
        <v>4130</v>
      </c>
      <c r="I62" s="17" t="s">
        <v>89</v>
      </c>
      <c r="J62" s="18" t="s">
        <v>74</v>
      </c>
      <c r="K62" s="19" t="s">
        <v>81</v>
      </c>
      <c r="L62" s="19" t="s">
        <v>81</v>
      </c>
      <c r="M62" s="19" t="s">
        <v>96</v>
      </c>
      <c r="N62" s="19" t="s">
        <v>251</v>
      </c>
      <c r="O62" s="19" t="s">
        <v>104</v>
      </c>
      <c r="P62" s="19" t="s">
        <v>256</v>
      </c>
      <c r="Q62" s="19" t="s">
        <v>75</v>
      </c>
      <c r="R62" s="19" t="s">
        <v>75</v>
      </c>
      <c r="S62" s="19" t="s">
        <v>76</v>
      </c>
      <c r="T62" s="19" t="s">
        <v>77</v>
      </c>
      <c r="U62" s="19" t="s">
        <v>77</v>
      </c>
      <c r="V62" s="19" t="s">
        <v>77</v>
      </c>
      <c r="W62" s="19" t="s">
        <v>109</v>
      </c>
      <c r="X62" s="19" t="s">
        <v>78</v>
      </c>
      <c r="Y62" s="19" t="s">
        <v>113</v>
      </c>
      <c r="Z62" s="26">
        <v>0</v>
      </c>
      <c r="AA62" s="20">
        <v>0</v>
      </c>
      <c r="AB62" s="27">
        <v>0</v>
      </c>
      <c r="AC62" s="27">
        <v>0</v>
      </c>
      <c r="AD62" s="27">
        <v>0</v>
      </c>
      <c r="AE62" s="21">
        <v>0</v>
      </c>
      <c r="AF62" s="21">
        <v>0</v>
      </c>
      <c r="AG62" s="21">
        <f t="shared" si="61"/>
        <v>0</v>
      </c>
      <c r="AH62" s="21">
        <f t="shared" si="57"/>
        <v>0</v>
      </c>
      <c r="AI62" s="21">
        <v>0</v>
      </c>
      <c r="AJ62" s="21">
        <v>0</v>
      </c>
      <c r="AK62" s="21">
        <v>0</v>
      </c>
      <c r="AL62" s="21">
        <v>0</v>
      </c>
      <c r="AM62" s="21">
        <v>0</v>
      </c>
      <c r="AN62" s="21">
        <v>0</v>
      </c>
      <c r="AO62" s="21">
        <f t="shared" si="62"/>
        <v>0</v>
      </c>
      <c r="AP62" s="19" t="s">
        <v>77</v>
      </c>
      <c r="AQ62" s="24"/>
      <c r="AR62" s="24"/>
      <c r="AS62" s="24"/>
      <c r="AT62" s="24"/>
      <c r="AU62" s="24"/>
      <c r="AV62" s="24"/>
      <c r="AW62" s="24"/>
      <c r="AX62" s="24"/>
      <c r="AY62" s="24"/>
      <c r="AZ62" s="24"/>
      <c r="BA62" s="24"/>
      <c r="BB62" s="24"/>
      <c r="BC62" s="28">
        <v>8.3333333333333329E-2</v>
      </c>
      <c r="BD62" s="28">
        <v>8.3333333333333329E-2</v>
      </c>
      <c r="BE62" s="28">
        <v>8.3333333333333329E-2</v>
      </c>
      <c r="BF62" s="28">
        <v>8.3333333333333329E-2</v>
      </c>
      <c r="BG62" s="28">
        <v>8.3333333333333329E-2</v>
      </c>
      <c r="BH62" s="28">
        <v>8.3333333333333329E-2</v>
      </c>
      <c r="BI62" s="28">
        <v>8.3333333333333329E-2</v>
      </c>
      <c r="BJ62" s="28">
        <v>8.3333333333333329E-2</v>
      </c>
      <c r="BK62" s="28">
        <v>8.3333333333333329E-2</v>
      </c>
      <c r="BL62" s="28">
        <v>8.3333333333333329E-2</v>
      </c>
      <c r="BM62" s="28">
        <v>8.3333333333333329E-2</v>
      </c>
      <c r="BN62" s="28">
        <v>8.3333333333333329E-2</v>
      </c>
      <c r="BO62" s="22">
        <f t="shared" si="63"/>
        <v>1</v>
      </c>
      <c r="BP62" s="23">
        <f t="shared" si="64"/>
        <v>0</v>
      </c>
      <c r="BQ62" s="23">
        <f t="shared" si="64"/>
        <v>0</v>
      </c>
      <c r="BR62" s="23">
        <f t="shared" si="64"/>
        <v>0</v>
      </c>
      <c r="BS62" s="23">
        <f t="shared" si="65"/>
        <v>0</v>
      </c>
      <c r="BT62" s="23">
        <f t="shared" si="65"/>
        <v>0</v>
      </c>
      <c r="BU62" s="23">
        <f t="shared" si="65"/>
        <v>0</v>
      </c>
      <c r="BV62" s="23">
        <f t="shared" si="65"/>
        <v>0</v>
      </c>
      <c r="BW62" s="23">
        <f t="shared" si="65"/>
        <v>0</v>
      </c>
      <c r="BX62" s="23">
        <f t="shared" si="65"/>
        <v>0</v>
      </c>
      <c r="BY62" s="23">
        <f t="shared" si="65"/>
        <v>0</v>
      </c>
      <c r="BZ62" s="23">
        <f t="shared" si="65"/>
        <v>0</v>
      </c>
      <c r="CA62" s="23">
        <f t="shared" si="65"/>
        <v>0</v>
      </c>
      <c r="CB62" s="23">
        <f t="shared" si="66"/>
        <v>0</v>
      </c>
      <c r="CC62" s="24">
        <f t="shared" si="67"/>
        <v>0</v>
      </c>
    </row>
    <row r="63" spans="1:81" s="25" customFormat="1" ht="15" customHeight="1" x14ac:dyDescent="0.2">
      <c r="A63" s="17">
        <v>112944</v>
      </c>
      <c r="B63" s="19" t="s">
        <v>258</v>
      </c>
      <c r="C63" s="17">
        <v>112944</v>
      </c>
      <c r="D63" s="19" t="s">
        <v>259</v>
      </c>
      <c r="E63" s="19" t="s">
        <v>85</v>
      </c>
      <c r="F63" s="19" t="s">
        <v>81</v>
      </c>
      <c r="G63" s="19">
        <v>413001</v>
      </c>
      <c r="H63" s="19">
        <v>4130</v>
      </c>
      <c r="I63" s="19" t="s">
        <v>89</v>
      </c>
      <c r="J63" s="18" t="s">
        <v>74</v>
      </c>
      <c r="K63" s="19" t="s">
        <v>81</v>
      </c>
      <c r="L63" s="19" t="s">
        <v>81</v>
      </c>
      <c r="M63" s="19" t="s">
        <v>96</v>
      </c>
      <c r="N63" s="19" t="s">
        <v>97</v>
      </c>
      <c r="O63" s="19" t="s">
        <v>98</v>
      </c>
      <c r="P63" s="19" t="s">
        <v>260</v>
      </c>
      <c r="Q63" s="19" t="s">
        <v>75</v>
      </c>
      <c r="R63" s="19" t="s">
        <v>75</v>
      </c>
      <c r="S63" s="19" t="s">
        <v>76</v>
      </c>
      <c r="T63" s="19" t="s">
        <v>77</v>
      </c>
      <c r="U63" s="19" t="s">
        <v>77</v>
      </c>
      <c r="V63" s="19" t="s">
        <v>80</v>
      </c>
      <c r="W63" s="19" t="s">
        <v>100</v>
      </c>
      <c r="X63" s="19" t="s">
        <v>78</v>
      </c>
      <c r="Y63" s="19" t="s">
        <v>113</v>
      </c>
      <c r="Z63" s="26">
        <v>272662.63</v>
      </c>
      <c r="AA63" s="20">
        <v>212851.71000000002</v>
      </c>
      <c r="AB63" s="27">
        <v>39858000</v>
      </c>
      <c r="AC63" s="27">
        <v>133695</v>
      </c>
      <c r="AD63" s="27">
        <v>264376.96721311472</v>
      </c>
      <c r="AE63" s="21">
        <f>VLOOKUP(A63,[1]Details!$A:$AI,31,0)</f>
        <v>39858000</v>
      </c>
      <c r="AF63" s="21">
        <f>VLOOKUP(A63,[1]Details!$A:$AI,32,0)</f>
        <v>133695</v>
      </c>
      <c r="AG63" s="21">
        <f t="shared" si="61"/>
        <v>264376.96721311472</v>
      </c>
      <c r="AH63" s="21">
        <f t="shared" si="57"/>
        <v>0</v>
      </c>
      <c r="AI63" s="21">
        <f>VLOOKUP(A63,[1]Details!$A:$AI,35,0)</f>
        <v>0</v>
      </c>
      <c r="AJ63" s="21">
        <v>39858000</v>
      </c>
      <c r="AK63" s="21">
        <v>133695</v>
      </c>
      <c r="AL63" s="21">
        <v>264376.96721311478</v>
      </c>
      <c r="AM63" s="21">
        <v>40978734.401813358</v>
      </c>
      <c r="AN63" s="21">
        <v>123579.82707926967</v>
      </c>
      <c r="AO63" s="21">
        <f t="shared" si="62"/>
        <v>257936.33331472328</v>
      </c>
      <c r="AP63" s="19" t="s">
        <v>261</v>
      </c>
      <c r="AQ63" s="24"/>
      <c r="AR63" s="24"/>
      <c r="AS63" s="24"/>
      <c r="AT63" s="24"/>
      <c r="AU63" s="24"/>
      <c r="AV63" s="24"/>
      <c r="AW63" s="24"/>
      <c r="AX63" s="24"/>
      <c r="AY63" s="24"/>
      <c r="AZ63" s="24"/>
      <c r="BA63" s="24"/>
      <c r="BB63" s="24"/>
      <c r="BC63" s="28">
        <v>8.3333333333333329E-2</v>
      </c>
      <c r="BD63" s="28">
        <v>8.3333333333333329E-2</v>
      </c>
      <c r="BE63" s="28">
        <v>8.3333333333333329E-2</v>
      </c>
      <c r="BF63" s="28">
        <v>8.3333333333333329E-2</v>
      </c>
      <c r="BG63" s="28">
        <v>8.3333333333333329E-2</v>
      </c>
      <c r="BH63" s="28">
        <v>8.3333333333333329E-2</v>
      </c>
      <c r="BI63" s="28">
        <v>8.3333333333333329E-2</v>
      </c>
      <c r="BJ63" s="28">
        <v>8.3333333333333329E-2</v>
      </c>
      <c r="BK63" s="28">
        <v>8.3333333333333329E-2</v>
      </c>
      <c r="BL63" s="28">
        <v>8.3333333333333329E-2</v>
      </c>
      <c r="BM63" s="28">
        <v>8.3333333333333329E-2</v>
      </c>
      <c r="BN63" s="28">
        <v>8.3333333333333329E-2</v>
      </c>
      <c r="BO63" s="22">
        <f t="shared" si="63"/>
        <v>1</v>
      </c>
      <c r="BP63" s="23">
        <f t="shared" si="64"/>
        <v>22031.413934426226</v>
      </c>
      <c r="BQ63" s="23">
        <f t="shared" si="64"/>
        <v>22031.413934426226</v>
      </c>
      <c r="BR63" s="23">
        <f t="shared" si="64"/>
        <v>22031.413934426226</v>
      </c>
      <c r="BS63" s="23">
        <f t="shared" si="65"/>
        <v>22031.413934426226</v>
      </c>
      <c r="BT63" s="23">
        <f t="shared" si="65"/>
        <v>22031.413934426226</v>
      </c>
      <c r="BU63" s="23">
        <f t="shared" si="65"/>
        <v>22031.413934426226</v>
      </c>
      <c r="BV63" s="23">
        <f t="shared" si="65"/>
        <v>22031.413934426226</v>
      </c>
      <c r="BW63" s="23">
        <f t="shared" si="65"/>
        <v>22031.413934426226</v>
      </c>
      <c r="BX63" s="23">
        <f t="shared" si="65"/>
        <v>22031.413934426226</v>
      </c>
      <c r="BY63" s="23">
        <f t="shared" si="65"/>
        <v>22031.413934426226</v>
      </c>
      <c r="BZ63" s="23">
        <f t="shared" si="65"/>
        <v>22031.413934426226</v>
      </c>
      <c r="CA63" s="23">
        <f t="shared" si="65"/>
        <v>22031.413934426226</v>
      </c>
      <c r="CB63" s="23">
        <f t="shared" si="66"/>
        <v>264376.96721311478</v>
      </c>
      <c r="CC63" s="24">
        <f t="shared" si="67"/>
        <v>79313.090163934408</v>
      </c>
    </row>
    <row r="64" spans="1:81" s="25" customFormat="1" ht="15" customHeight="1" x14ac:dyDescent="0.2">
      <c r="A64" s="17">
        <v>112958</v>
      </c>
      <c r="B64" s="19" t="s">
        <v>262</v>
      </c>
      <c r="C64" s="17">
        <v>112958</v>
      </c>
      <c r="D64" s="19" t="s">
        <v>262</v>
      </c>
      <c r="E64" s="19" t="s">
        <v>85</v>
      </c>
      <c r="F64" s="19" t="s">
        <v>81</v>
      </c>
      <c r="G64" s="19">
        <v>415002</v>
      </c>
      <c r="H64" s="19">
        <v>4150</v>
      </c>
      <c r="I64" s="19" t="s">
        <v>106</v>
      </c>
      <c r="J64" s="18" t="s">
        <v>74</v>
      </c>
      <c r="K64" s="19" t="s">
        <v>81</v>
      </c>
      <c r="L64" s="19" t="s">
        <v>81</v>
      </c>
      <c r="M64" s="19" t="s">
        <v>96</v>
      </c>
      <c r="N64" s="19" t="s">
        <v>119</v>
      </c>
      <c r="O64" s="19" t="s">
        <v>120</v>
      </c>
      <c r="P64" s="19" t="s">
        <v>127</v>
      </c>
      <c r="Q64" s="19" t="s">
        <v>75</v>
      </c>
      <c r="R64" s="19" t="s">
        <v>75</v>
      </c>
      <c r="S64" s="19" t="s">
        <v>76</v>
      </c>
      <c r="T64" s="19" t="s">
        <v>77</v>
      </c>
      <c r="U64" s="19" t="s">
        <v>77</v>
      </c>
      <c r="V64" s="19" t="s">
        <v>80</v>
      </c>
      <c r="W64" s="19" t="s">
        <v>128</v>
      </c>
      <c r="X64" s="19" t="s">
        <v>78</v>
      </c>
      <c r="Y64" s="19" t="s">
        <v>79</v>
      </c>
      <c r="Z64" s="26">
        <v>1976.73</v>
      </c>
      <c r="AA64" s="20">
        <v>0</v>
      </c>
      <c r="AB64" s="27">
        <v>2230000</v>
      </c>
      <c r="AC64" s="27">
        <v>2020</v>
      </c>
      <c r="AD64" s="27">
        <v>9331.4754098360645</v>
      </c>
      <c r="AE64" s="21">
        <f>VLOOKUP(A64,[2]Details!$A:$AI,31,0)</f>
        <v>2230000</v>
      </c>
      <c r="AF64" s="21">
        <f>VLOOKUP(A64,[2]Details!$A:$AI,32,0)</f>
        <v>2020</v>
      </c>
      <c r="AG64" s="21">
        <f t="shared" si="61"/>
        <v>9331.4754098360645</v>
      </c>
      <c r="AH64" s="21">
        <f t="shared" si="57"/>
        <v>0</v>
      </c>
      <c r="AI64" s="21">
        <f>VLOOKUP(A64,[2]Details!$A:$AI,35,0)</f>
        <v>0</v>
      </c>
      <c r="AJ64" s="21">
        <v>2230000</v>
      </c>
      <c r="AK64" s="21">
        <v>2020</v>
      </c>
      <c r="AL64" s="21">
        <v>9331.4754098360645</v>
      </c>
      <c r="AM64" s="21">
        <v>2274940.7214268791</v>
      </c>
      <c r="AN64" s="21">
        <v>2296.7964752043495</v>
      </c>
      <c r="AO64" s="21">
        <f t="shared" si="62"/>
        <v>9755.6185126695273</v>
      </c>
      <c r="AP64" s="19" t="s">
        <v>263</v>
      </c>
      <c r="AQ64" s="24"/>
      <c r="AR64" s="24"/>
      <c r="AS64" s="24"/>
      <c r="AT64" s="24"/>
      <c r="AU64" s="24"/>
      <c r="AV64" s="24"/>
      <c r="AW64" s="24"/>
      <c r="AX64" s="24"/>
      <c r="AY64" s="24"/>
      <c r="AZ64" s="24"/>
      <c r="BA64" s="24"/>
      <c r="BB64" s="24"/>
      <c r="BC64" s="28">
        <v>8.3333333333333329E-2</v>
      </c>
      <c r="BD64" s="28">
        <v>8.3333333333333329E-2</v>
      </c>
      <c r="BE64" s="28">
        <v>8.3333333333333329E-2</v>
      </c>
      <c r="BF64" s="28">
        <v>8.3333333333333329E-2</v>
      </c>
      <c r="BG64" s="28">
        <v>8.3333333333333329E-2</v>
      </c>
      <c r="BH64" s="28">
        <v>8.3333333333333329E-2</v>
      </c>
      <c r="BI64" s="28">
        <v>8.3333333333333329E-2</v>
      </c>
      <c r="BJ64" s="28">
        <v>8.3333333333333329E-2</v>
      </c>
      <c r="BK64" s="28">
        <v>8.3333333333333329E-2</v>
      </c>
      <c r="BL64" s="28">
        <v>8.3333333333333329E-2</v>
      </c>
      <c r="BM64" s="28">
        <v>8.3333333333333329E-2</v>
      </c>
      <c r="BN64" s="28">
        <v>8.3333333333333329E-2</v>
      </c>
      <c r="BO64" s="22">
        <f t="shared" si="63"/>
        <v>1</v>
      </c>
      <c r="BP64" s="23">
        <f t="shared" si="64"/>
        <v>777.62295081967204</v>
      </c>
      <c r="BQ64" s="23">
        <f t="shared" si="64"/>
        <v>777.62295081967204</v>
      </c>
      <c r="BR64" s="23">
        <f t="shared" si="64"/>
        <v>777.62295081967204</v>
      </c>
      <c r="BS64" s="23">
        <f t="shared" si="64"/>
        <v>777.62295081967204</v>
      </c>
      <c r="BT64" s="23">
        <f t="shared" si="64"/>
        <v>777.62295081967204</v>
      </c>
      <c r="BU64" s="23">
        <f t="shared" si="64"/>
        <v>777.62295081967204</v>
      </c>
      <c r="BV64" s="23">
        <f t="shared" si="64"/>
        <v>777.62295081967204</v>
      </c>
      <c r="BW64" s="23">
        <f t="shared" si="64"/>
        <v>777.62295081967204</v>
      </c>
      <c r="BX64" s="23">
        <f t="shared" si="64"/>
        <v>777.62295081967204</v>
      </c>
      <c r="BY64" s="23">
        <f t="shared" si="64"/>
        <v>777.62295081967204</v>
      </c>
      <c r="BZ64" s="23">
        <f t="shared" si="64"/>
        <v>777.62295081967204</v>
      </c>
      <c r="CA64" s="23">
        <f t="shared" si="64"/>
        <v>777.62295081967204</v>
      </c>
      <c r="CB64" s="23">
        <f t="shared" si="66"/>
        <v>9331.4754098360645</v>
      </c>
      <c r="CC64" s="24">
        <f t="shared" si="67"/>
        <v>2799.4426229508194</v>
      </c>
    </row>
    <row r="65" spans="1:81" s="25" customFormat="1" ht="15" customHeight="1" x14ac:dyDescent="0.2">
      <c r="A65" s="17">
        <v>112969</v>
      </c>
      <c r="B65" s="19" t="s">
        <v>264</v>
      </c>
      <c r="C65" s="17">
        <v>112969</v>
      </c>
      <c r="D65" s="19" t="s">
        <v>265</v>
      </c>
      <c r="E65" s="19" t="s">
        <v>85</v>
      </c>
      <c r="F65" s="19" t="s">
        <v>81</v>
      </c>
      <c r="G65" s="19">
        <v>413001</v>
      </c>
      <c r="H65" s="19">
        <v>4130</v>
      </c>
      <c r="I65" s="19" t="s">
        <v>89</v>
      </c>
      <c r="J65" s="18" t="s">
        <v>74</v>
      </c>
      <c r="K65" s="19" t="s">
        <v>81</v>
      </c>
      <c r="L65" s="19" t="s">
        <v>81</v>
      </c>
      <c r="M65" s="19" t="s">
        <v>96</v>
      </c>
      <c r="N65" s="19" t="s">
        <v>266</v>
      </c>
      <c r="O65" s="19" t="s">
        <v>104</v>
      </c>
      <c r="P65" s="19" t="s">
        <v>267</v>
      </c>
      <c r="Q65" s="19" t="s">
        <v>75</v>
      </c>
      <c r="R65" s="19" t="s">
        <v>75</v>
      </c>
      <c r="S65" s="19" t="s">
        <v>76</v>
      </c>
      <c r="T65" s="19" t="s">
        <v>77</v>
      </c>
      <c r="U65" s="19" t="s">
        <v>77</v>
      </c>
      <c r="V65" s="19" t="s">
        <v>80</v>
      </c>
      <c r="W65" s="19" t="s">
        <v>92</v>
      </c>
      <c r="X65" s="19" t="s">
        <v>78</v>
      </c>
      <c r="Y65" s="19" t="s">
        <v>113</v>
      </c>
      <c r="Z65" s="26">
        <v>330867.20000000001</v>
      </c>
      <c r="AA65" s="20">
        <v>248332.71000000002</v>
      </c>
      <c r="AB65" s="27">
        <v>57000000</v>
      </c>
      <c r="AC65" s="27">
        <v>25000</v>
      </c>
      <c r="AD65" s="27">
        <v>211885.24590163934</v>
      </c>
      <c r="AE65" s="21">
        <v>57000000</v>
      </c>
      <c r="AF65" s="21">
        <v>25000</v>
      </c>
      <c r="AG65" s="21">
        <f t="shared" si="61"/>
        <v>211885.24590163934</v>
      </c>
      <c r="AH65" s="21">
        <f t="shared" si="57"/>
        <v>0</v>
      </c>
      <c r="AI65" s="21">
        <v>0</v>
      </c>
      <c r="AJ65" s="21">
        <v>57000000</v>
      </c>
      <c r="AK65" s="21">
        <v>25000</v>
      </c>
      <c r="AL65" s="21">
        <v>211885.24590163934</v>
      </c>
      <c r="AM65" s="21">
        <v>59090821.454019085</v>
      </c>
      <c r="AN65" s="21">
        <v>23108.535674346396</v>
      </c>
      <c r="AO65" s="21">
        <f t="shared" si="62"/>
        <v>216848.93388424505</v>
      </c>
      <c r="AP65" s="19" t="s">
        <v>268</v>
      </c>
      <c r="AQ65" s="24"/>
      <c r="AR65" s="24"/>
      <c r="AS65" s="24"/>
      <c r="AT65" s="24"/>
      <c r="AU65" s="24"/>
      <c r="AV65" s="24"/>
      <c r="AW65" s="24"/>
      <c r="AX65" s="24"/>
      <c r="AY65" s="24"/>
      <c r="AZ65" s="24"/>
      <c r="BA65" s="24"/>
      <c r="BB65" s="24"/>
      <c r="BC65" s="28">
        <v>8.3333333333333329E-2</v>
      </c>
      <c r="BD65" s="28">
        <v>8.3333333333333329E-2</v>
      </c>
      <c r="BE65" s="28">
        <v>8.3333333333333329E-2</v>
      </c>
      <c r="BF65" s="28">
        <v>8.3333333333333329E-2</v>
      </c>
      <c r="BG65" s="28">
        <v>8.3333333333333329E-2</v>
      </c>
      <c r="BH65" s="28">
        <v>8.3333333333333329E-2</v>
      </c>
      <c r="BI65" s="28">
        <v>8.3333333333333329E-2</v>
      </c>
      <c r="BJ65" s="28">
        <v>8.3333333333333329E-2</v>
      </c>
      <c r="BK65" s="28">
        <v>8.3333333333333329E-2</v>
      </c>
      <c r="BL65" s="28">
        <v>8.3333333333333329E-2</v>
      </c>
      <c r="BM65" s="28">
        <v>8.3333333333333329E-2</v>
      </c>
      <c r="BN65" s="28">
        <v>8.3333333333333329E-2</v>
      </c>
      <c r="BO65" s="22">
        <f t="shared" si="63"/>
        <v>1</v>
      </c>
      <c r="BP65" s="23">
        <f t="shared" ref="BP65:BU66" si="68">+$AD65*BC65</f>
        <v>17657.103825136612</v>
      </c>
      <c r="BQ65" s="23">
        <f t="shared" si="68"/>
        <v>17657.103825136612</v>
      </c>
      <c r="BR65" s="23">
        <f t="shared" si="68"/>
        <v>17657.103825136612</v>
      </c>
      <c r="BS65" s="23">
        <f t="shared" si="68"/>
        <v>17657.103825136612</v>
      </c>
      <c r="BT65" s="23">
        <f t="shared" si="68"/>
        <v>17657.103825136612</v>
      </c>
      <c r="BU65" s="23">
        <f t="shared" si="68"/>
        <v>17657.103825136612</v>
      </c>
      <c r="BV65" s="23">
        <f t="shared" ref="BV65:CA66" si="69">+$AD65*BI65</f>
        <v>17657.103825136612</v>
      </c>
      <c r="BW65" s="23">
        <f t="shared" si="69"/>
        <v>17657.103825136612</v>
      </c>
      <c r="BX65" s="23">
        <f t="shared" si="69"/>
        <v>17657.103825136612</v>
      </c>
      <c r="BY65" s="23">
        <f t="shared" si="69"/>
        <v>17657.103825136612</v>
      </c>
      <c r="BZ65" s="23">
        <f t="shared" si="69"/>
        <v>17657.103825136612</v>
      </c>
      <c r="CA65" s="23">
        <f t="shared" si="69"/>
        <v>17657.103825136612</v>
      </c>
      <c r="CB65" s="23">
        <f t="shared" si="66"/>
        <v>211885.24590163934</v>
      </c>
      <c r="CC65" s="24">
        <f t="shared" si="67"/>
        <v>63565.573770491799</v>
      </c>
    </row>
    <row r="66" spans="1:81" s="25" customFormat="1" ht="15" customHeight="1" x14ac:dyDescent="0.2">
      <c r="A66" s="17">
        <v>113003</v>
      </c>
      <c r="B66" s="19" t="s">
        <v>269</v>
      </c>
      <c r="C66" s="17">
        <v>113003</v>
      </c>
      <c r="D66" s="19" t="s">
        <v>270</v>
      </c>
      <c r="E66" s="19" t="s">
        <v>85</v>
      </c>
      <c r="F66" s="19" t="s">
        <v>81</v>
      </c>
      <c r="G66" s="19">
        <v>415004</v>
      </c>
      <c r="H66" s="19">
        <v>4150</v>
      </c>
      <c r="I66" s="19" t="s">
        <v>106</v>
      </c>
      <c r="J66" s="18" t="s">
        <v>74</v>
      </c>
      <c r="K66" s="19" t="s">
        <v>81</v>
      </c>
      <c r="L66" s="19" t="s">
        <v>81</v>
      </c>
      <c r="M66" s="19" t="s">
        <v>96</v>
      </c>
      <c r="N66" s="19" t="s">
        <v>97</v>
      </c>
      <c r="O66" s="19" t="s">
        <v>98</v>
      </c>
      <c r="P66" s="19" t="s">
        <v>99</v>
      </c>
      <c r="Q66" s="19" t="s">
        <v>75</v>
      </c>
      <c r="R66" s="19" t="s">
        <v>75</v>
      </c>
      <c r="S66" s="19" t="s">
        <v>76</v>
      </c>
      <c r="T66" s="19" t="s">
        <v>77</v>
      </c>
      <c r="U66" s="19" t="s">
        <v>77</v>
      </c>
      <c r="V66" s="19" t="s">
        <v>80</v>
      </c>
      <c r="W66" s="19" t="s">
        <v>100</v>
      </c>
      <c r="X66" s="19" t="s">
        <v>78</v>
      </c>
      <c r="Y66" s="19" t="s">
        <v>113</v>
      </c>
      <c r="Z66" s="26">
        <v>882370.07000000007</v>
      </c>
      <c r="AA66" s="20">
        <v>621564.29999999993</v>
      </c>
      <c r="AB66" s="27">
        <v>404640000</v>
      </c>
      <c r="AC66" s="27">
        <v>0</v>
      </c>
      <c r="AD66" s="27">
        <v>1326688.524590164</v>
      </c>
      <c r="AE66" s="21">
        <f>VLOOKUP(A66,[1]Details!$A:$AI,31,0)</f>
        <v>404640000</v>
      </c>
      <c r="AF66" s="21">
        <f>VLOOKUP(A66,[1]Details!$A:$AI,32,0)</f>
        <v>0</v>
      </c>
      <c r="AG66" s="21">
        <f t="shared" ref="AG66:AG68" si="70">AE66/305+AF66</f>
        <v>1326688.524590164</v>
      </c>
      <c r="AH66" s="21">
        <f t="shared" ref="AH66:AH71" si="71">AG66-AD66</f>
        <v>0</v>
      </c>
      <c r="AI66" s="21">
        <f>VLOOKUP(A66,[1]Details!$A:$AI,35,0)</f>
        <v>0</v>
      </c>
      <c r="AJ66" s="21">
        <v>404640000</v>
      </c>
      <c r="AK66" s="21">
        <v>0</v>
      </c>
      <c r="AL66" s="21">
        <v>1326688.524590164</v>
      </c>
      <c r="AM66" s="21">
        <v>436997150.93782002</v>
      </c>
      <c r="AN66" s="21">
        <v>0</v>
      </c>
      <c r="AO66" s="21">
        <f t="shared" ref="AO66:AO68" si="72">AM66/305+AN66</f>
        <v>1432777.5440584263</v>
      </c>
      <c r="AP66" s="19" t="s">
        <v>271</v>
      </c>
      <c r="AQ66" s="24"/>
      <c r="AR66" s="24"/>
      <c r="AS66" s="24"/>
      <c r="AT66" s="24"/>
      <c r="AU66" s="24"/>
      <c r="AV66" s="24"/>
      <c r="AW66" s="24"/>
      <c r="AX66" s="24"/>
      <c r="AY66" s="24"/>
      <c r="AZ66" s="24"/>
      <c r="BA66" s="24"/>
      <c r="BB66" s="24"/>
      <c r="BC66" s="28">
        <v>8.3333333333333329E-2</v>
      </c>
      <c r="BD66" s="28">
        <v>8.3333333333333329E-2</v>
      </c>
      <c r="BE66" s="28">
        <v>8.3333333333333329E-2</v>
      </c>
      <c r="BF66" s="28">
        <v>8.3333333333333329E-2</v>
      </c>
      <c r="BG66" s="28">
        <v>8.3333333333333329E-2</v>
      </c>
      <c r="BH66" s="28">
        <v>8.3333333333333329E-2</v>
      </c>
      <c r="BI66" s="28">
        <v>8.3333333333333329E-2</v>
      </c>
      <c r="BJ66" s="28">
        <v>8.3333333333333329E-2</v>
      </c>
      <c r="BK66" s="28">
        <v>8.3333333333333329E-2</v>
      </c>
      <c r="BL66" s="28">
        <v>8.3333333333333329E-2</v>
      </c>
      <c r="BM66" s="28">
        <v>8.3333333333333329E-2</v>
      </c>
      <c r="BN66" s="28">
        <v>8.3333333333333329E-2</v>
      </c>
      <c r="BO66" s="22">
        <f t="shared" ref="BO66:BO68" si="73">SUM(BC66:BN66)</f>
        <v>1</v>
      </c>
      <c r="BP66" s="23">
        <f t="shared" si="68"/>
        <v>110557.37704918033</v>
      </c>
      <c r="BQ66" s="23">
        <f t="shared" si="68"/>
        <v>110557.37704918033</v>
      </c>
      <c r="BR66" s="23">
        <f t="shared" si="68"/>
        <v>110557.37704918033</v>
      </c>
      <c r="BS66" s="23">
        <f t="shared" si="68"/>
        <v>110557.37704918033</v>
      </c>
      <c r="BT66" s="23">
        <f t="shared" si="68"/>
        <v>110557.37704918033</v>
      </c>
      <c r="BU66" s="23">
        <f t="shared" si="68"/>
        <v>110557.37704918033</v>
      </c>
      <c r="BV66" s="23">
        <f t="shared" si="69"/>
        <v>110557.37704918033</v>
      </c>
      <c r="BW66" s="23">
        <f t="shared" si="69"/>
        <v>110557.37704918033</v>
      </c>
      <c r="BX66" s="23">
        <f t="shared" si="69"/>
        <v>110557.37704918033</v>
      </c>
      <c r="BY66" s="23">
        <f t="shared" si="69"/>
        <v>110557.37704918033</v>
      </c>
      <c r="BZ66" s="23">
        <f t="shared" si="69"/>
        <v>110557.37704918033</v>
      </c>
      <c r="CA66" s="23">
        <f t="shared" si="69"/>
        <v>110557.37704918033</v>
      </c>
      <c r="CB66" s="23">
        <f t="shared" ref="CB66:CB68" si="74">SUM(BP66:CA66)</f>
        <v>1326688.524590164</v>
      </c>
      <c r="CC66" s="24">
        <f t="shared" ref="CC66:CC68" si="75">IF($J66="MCA1",AD66*2/3,IF($J66="MCA2 - GU",AD66*2/3,IF($J66="MCA2 - TNPL",AD66*2/3,AD66*0.3)))</f>
        <v>398006.55737704918</v>
      </c>
    </row>
    <row r="67" spans="1:81" s="25" customFormat="1" ht="15" customHeight="1" x14ac:dyDescent="0.2">
      <c r="A67" s="17">
        <v>113033</v>
      </c>
      <c r="B67" s="19" t="s">
        <v>273</v>
      </c>
      <c r="C67" s="17">
        <v>113033</v>
      </c>
      <c r="D67" s="19" t="s">
        <v>273</v>
      </c>
      <c r="E67" s="19" t="s">
        <v>85</v>
      </c>
      <c r="F67" s="19" t="s">
        <v>81</v>
      </c>
      <c r="G67" s="19">
        <v>415002</v>
      </c>
      <c r="H67" s="19">
        <v>4150</v>
      </c>
      <c r="I67" s="19" t="s">
        <v>106</v>
      </c>
      <c r="J67" s="18" t="s">
        <v>74</v>
      </c>
      <c r="K67" s="19" t="s">
        <v>81</v>
      </c>
      <c r="L67" s="19" t="s">
        <v>81</v>
      </c>
      <c r="M67" s="19" t="s">
        <v>96</v>
      </c>
      <c r="N67" s="19" t="s">
        <v>119</v>
      </c>
      <c r="O67" s="19" t="s">
        <v>120</v>
      </c>
      <c r="P67" s="19" t="s">
        <v>127</v>
      </c>
      <c r="Q67" s="19" t="s">
        <v>75</v>
      </c>
      <c r="R67" s="19" t="s">
        <v>75</v>
      </c>
      <c r="S67" s="19" t="s">
        <v>76</v>
      </c>
      <c r="T67" s="19" t="s">
        <v>77</v>
      </c>
      <c r="U67" s="19" t="s">
        <v>77</v>
      </c>
      <c r="V67" s="19" t="s">
        <v>80</v>
      </c>
      <c r="W67" s="19" t="s">
        <v>128</v>
      </c>
      <c r="X67" s="19" t="s">
        <v>78</v>
      </c>
      <c r="Y67" s="19" t="s">
        <v>79</v>
      </c>
      <c r="Z67" s="26">
        <v>799.99</v>
      </c>
      <c r="AA67" s="20">
        <v>0</v>
      </c>
      <c r="AB67" s="27">
        <v>960000</v>
      </c>
      <c r="AC67" s="27">
        <v>20400</v>
      </c>
      <c r="AD67" s="27">
        <v>23547.540983606559</v>
      </c>
      <c r="AE67" s="21">
        <f>VLOOKUP(A67,[2]Details!$A:$AI,31,0)</f>
        <v>960000</v>
      </c>
      <c r="AF67" s="21">
        <f>VLOOKUP(A67,[2]Details!$A:$AI,32,0)</f>
        <v>20400</v>
      </c>
      <c r="AG67" s="21">
        <f t="shared" si="70"/>
        <v>23547.540983606559</v>
      </c>
      <c r="AH67" s="21">
        <f t="shared" si="71"/>
        <v>0</v>
      </c>
      <c r="AI67" s="21">
        <f>VLOOKUP(A67,[2]Details!$A:$AI,35,0)</f>
        <v>0</v>
      </c>
      <c r="AJ67" s="21">
        <v>960000</v>
      </c>
      <c r="AK67" s="21">
        <v>20400</v>
      </c>
      <c r="AL67" s="21">
        <v>23547.540983606556</v>
      </c>
      <c r="AM67" s="21">
        <v>979346.67828242341</v>
      </c>
      <c r="AN67" s="21">
        <v>31258.938642632154</v>
      </c>
      <c r="AO67" s="21">
        <f t="shared" si="72"/>
        <v>34469.911358312231</v>
      </c>
      <c r="AP67" s="19" t="s">
        <v>274</v>
      </c>
      <c r="AQ67" s="24"/>
      <c r="AR67" s="24"/>
      <c r="AS67" s="24"/>
      <c r="AT67" s="24"/>
      <c r="AU67" s="24"/>
      <c r="AV67" s="24"/>
      <c r="AW67" s="24"/>
      <c r="AX67" s="24"/>
      <c r="AY67" s="24"/>
      <c r="AZ67" s="24"/>
      <c r="BA67" s="24"/>
      <c r="BB67" s="24"/>
      <c r="BC67" s="28">
        <v>8.3333333333333329E-2</v>
      </c>
      <c r="BD67" s="28">
        <v>8.3333333333333329E-2</v>
      </c>
      <c r="BE67" s="28">
        <v>8.3333333333333329E-2</v>
      </c>
      <c r="BF67" s="28">
        <v>8.3333333333333329E-2</v>
      </c>
      <c r="BG67" s="28">
        <v>8.3333333333333329E-2</v>
      </c>
      <c r="BH67" s="28">
        <v>8.3333333333333329E-2</v>
      </c>
      <c r="BI67" s="28">
        <v>8.3333333333333329E-2</v>
      </c>
      <c r="BJ67" s="28">
        <v>8.3333333333333329E-2</v>
      </c>
      <c r="BK67" s="28">
        <v>8.3333333333333329E-2</v>
      </c>
      <c r="BL67" s="28">
        <v>8.3333333333333329E-2</v>
      </c>
      <c r="BM67" s="28">
        <v>8.3333333333333329E-2</v>
      </c>
      <c r="BN67" s="28">
        <v>8.3333333333333329E-2</v>
      </c>
      <c r="BO67" s="22">
        <f t="shared" si="73"/>
        <v>1</v>
      </c>
      <c r="BP67" s="23">
        <f t="shared" ref="BP67:BU72" si="76">+$AD67*BC67</f>
        <v>1962.2950819672133</v>
      </c>
      <c r="BQ67" s="23">
        <f t="shared" si="76"/>
        <v>1962.2950819672133</v>
      </c>
      <c r="BR67" s="23">
        <f t="shared" si="76"/>
        <v>1962.2950819672133</v>
      </c>
      <c r="BS67" s="23">
        <f t="shared" ref="BS67:BX69" si="77">+$AD67*BF67</f>
        <v>1962.2950819672133</v>
      </c>
      <c r="BT67" s="23">
        <f t="shared" si="77"/>
        <v>1962.2950819672133</v>
      </c>
      <c r="BU67" s="23">
        <f t="shared" si="77"/>
        <v>1962.2950819672133</v>
      </c>
      <c r="BV67" s="23">
        <f t="shared" si="77"/>
        <v>1962.2950819672133</v>
      </c>
      <c r="BW67" s="23">
        <f t="shared" si="77"/>
        <v>1962.2950819672133</v>
      </c>
      <c r="BX67" s="23">
        <f t="shared" si="77"/>
        <v>1962.2950819672133</v>
      </c>
      <c r="BY67" s="23">
        <f t="shared" ref="BY67:CA71" si="78">+$AD67*BL67</f>
        <v>1962.2950819672133</v>
      </c>
      <c r="BZ67" s="23">
        <f t="shared" si="78"/>
        <v>1962.2950819672133</v>
      </c>
      <c r="CA67" s="23">
        <f t="shared" si="78"/>
        <v>1962.2950819672133</v>
      </c>
      <c r="CB67" s="23">
        <f t="shared" si="74"/>
        <v>23547.540983606552</v>
      </c>
      <c r="CC67" s="24">
        <f t="shared" si="75"/>
        <v>7064.2622950819677</v>
      </c>
    </row>
    <row r="68" spans="1:81" s="25" customFormat="1" ht="15" customHeight="1" x14ac:dyDescent="0.2">
      <c r="A68" s="17">
        <v>113047</v>
      </c>
      <c r="B68" s="19" t="s">
        <v>269</v>
      </c>
      <c r="C68" s="17">
        <v>113047</v>
      </c>
      <c r="D68" s="19" t="s">
        <v>275</v>
      </c>
      <c r="E68" s="19" t="s">
        <v>85</v>
      </c>
      <c r="F68" s="19" t="s">
        <v>81</v>
      </c>
      <c r="G68" s="19">
        <v>415003</v>
      </c>
      <c r="H68" s="19">
        <v>4150</v>
      </c>
      <c r="I68" s="19" t="s">
        <v>115</v>
      </c>
      <c r="J68" s="18" t="s">
        <v>74</v>
      </c>
      <c r="K68" s="19" t="s">
        <v>81</v>
      </c>
      <c r="L68" s="19" t="s">
        <v>81</v>
      </c>
      <c r="M68" s="19" t="s">
        <v>96</v>
      </c>
      <c r="N68" s="19" t="s">
        <v>97</v>
      </c>
      <c r="O68" s="19" t="s">
        <v>98</v>
      </c>
      <c r="P68" s="19" t="s">
        <v>99</v>
      </c>
      <c r="Q68" s="19" t="s">
        <v>75</v>
      </c>
      <c r="R68" s="19" t="s">
        <v>75</v>
      </c>
      <c r="S68" s="19" t="s">
        <v>76</v>
      </c>
      <c r="T68" s="19" t="s">
        <v>77</v>
      </c>
      <c r="U68" s="19" t="s">
        <v>77</v>
      </c>
      <c r="V68" s="19" t="s">
        <v>80</v>
      </c>
      <c r="W68" s="19" t="s">
        <v>100</v>
      </c>
      <c r="X68" s="19" t="s">
        <v>78</v>
      </c>
      <c r="Y68" s="19" t="s">
        <v>113</v>
      </c>
      <c r="Z68" s="26">
        <v>18313.88</v>
      </c>
      <c r="AA68" s="20">
        <v>11758.51</v>
      </c>
      <c r="AB68" s="27">
        <v>4508640</v>
      </c>
      <c r="AC68" s="27">
        <v>0</v>
      </c>
      <c r="AD68" s="27">
        <v>14782.426229508197</v>
      </c>
      <c r="AE68" s="21">
        <f>VLOOKUP(A68,[1]Details!$A:$AI,31,0)</f>
        <v>4508640</v>
      </c>
      <c r="AF68" s="21">
        <f>VLOOKUP(A68,[1]Details!$A:$AI,32,0)</f>
        <v>0</v>
      </c>
      <c r="AG68" s="21">
        <f t="shared" si="70"/>
        <v>14782.426229508197</v>
      </c>
      <c r="AH68" s="21">
        <f t="shared" si="71"/>
        <v>0</v>
      </c>
      <c r="AI68" s="21">
        <f>VLOOKUP(A68,[1]Details!$A:$AI,35,0)</f>
        <v>0</v>
      </c>
      <c r="AJ68" s="21">
        <v>4508640</v>
      </c>
      <c r="AK68" s="21">
        <v>0</v>
      </c>
      <c r="AL68" s="21">
        <v>14782.426229508199</v>
      </c>
      <c r="AM68" s="21">
        <v>4508640</v>
      </c>
      <c r="AN68" s="21">
        <v>0</v>
      </c>
      <c r="AO68" s="21">
        <f t="shared" si="72"/>
        <v>14782.426229508197</v>
      </c>
      <c r="AP68" s="19" t="s">
        <v>276</v>
      </c>
      <c r="AQ68" s="24"/>
      <c r="AR68" s="24"/>
      <c r="AS68" s="24"/>
      <c r="AT68" s="24"/>
      <c r="AU68" s="24"/>
      <c r="AV68" s="24"/>
      <c r="AW68" s="24"/>
      <c r="AX68" s="24"/>
      <c r="AY68" s="24"/>
      <c r="AZ68" s="24"/>
      <c r="BA68" s="24"/>
      <c r="BB68" s="24"/>
      <c r="BC68" s="28">
        <v>8.3333333333333329E-2</v>
      </c>
      <c r="BD68" s="28">
        <v>8.3333333333333329E-2</v>
      </c>
      <c r="BE68" s="28">
        <v>8.3333333333333329E-2</v>
      </c>
      <c r="BF68" s="28">
        <v>8.3333333333333329E-2</v>
      </c>
      <c r="BG68" s="28">
        <v>8.3333333333333329E-2</v>
      </c>
      <c r="BH68" s="28">
        <v>8.3333333333333329E-2</v>
      </c>
      <c r="BI68" s="28">
        <v>8.3333333333333329E-2</v>
      </c>
      <c r="BJ68" s="28">
        <v>8.3333333333333329E-2</v>
      </c>
      <c r="BK68" s="28">
        <v>8.3333333333333329E-2</v>
      </c>
      <c r="BL68" s="28">
        <v>8.3333333333333329E-2</v>
      </c>
      <c r="BM68" s="28">
        <v>8.3333333333333329E-2</v>
      </c>
      <c r="BN68" s="28">
        <v>8.3333333333333329E-2</v>
      </c>
      <c r="BO68" s="22">
        <f t="shared" si="73"/>
        <v>1</v>
      </c>
      <c r="BP68" s="23">
        <f t="shared" si="76"/>
        <v>1231.8688524590164</v>
      </c>
      <c r="BQ68" s="23">
        <f t="shared" si="76"/>
        <v>1231.8688524590164</v>
      </c>
      <c r="BR68" s="23">
        <f t="shared" si="76"/>
        <v>1231.8688524590164</v>
      </c>
      <c r="BS68" s="23">
        <f t="shared" si="77"/>
        <v>1231.8688524590164</v>
      </c>
      <c r="BT68" s="23">
        <f t="shared" si="77"/>
        <v>1231.8688524590164</v>
      </c>
      <c r="BU68" s="23">
        <f t="shared" si="77"/>
        <v>1231.8688524590164</v>
      </c>
      <c r="BV68" s="23">
        <f t="shared" si="77"/>
        <v>1231.8688524590164</v>
      </c>
      <c r="BW68" s="23">
        <f t="shared" si="77"/>
        <v>1231.8688524590164</v>
      </c>
      <c r="BX68" s="23">
        <f t="shared" si="77"/>
        <v>1231.8688524590164</v>
      </c>
      <c r="BY68" s="23">
        <f t="shared" si="78"/>
        <v>1231.8688524590164</v>
      </c>
      <c r="BZ68" s="23">
        <f t="shared" si="78"/>
        <v>1231.8688524590164</v>
      </c>
      <c r="CA68" s="23">
        <f t="shared" si="78"/>
        <v>1231.8688524590164</v>
      </c>
      <c r="CB68" s="23">
        <f t="shared" si="74"/>
        <v>14782.426229508195</v>
      </c>
      <c r="CC68" s="24">
        <f t="shared" si="75"/>
        <v>4434.7278688524593</v>
      </c>
    </row>
    <row r="69" spans="1:81" s="25" customFormat="1" ht="15" customHeight="1" x14ac:dyDescent="0.2">
      <c r="A69" s="17">
        <v>113068</v>
      </c>
      <c r="B69" s="19" t="s">
        <v>102</v>
      </c>
      <c r="C69" s="17">
        <v>113068</v>
      </c>
      <c r="D69" s="19" t="s">
        <v>277</v>
      </c>
      <c r="E69" s="19" t="s">
        <v>85</v>
      </c>
      <c r="F69" s="19" t="s">
        <v>81</v>
      </c>
      <c r="G69" s="19">
        <v>415005</v>
      </c>
      <c r="H69" s="19">
        <v>4150</v>
      </c>
      <c r="I69" s="19" t="s">
        <v>106</v>
      </c>
      <c r="J69" s="18" t="s">
        <v>74</v>
      </c>
      <c r="K69" s="19" t="s">
        <v>81</v>
      </c>
      <c r="L69" s="19" t="s">
        <v>81</v>
      </c>
      <c r="M69" s="19" t="s">
        <v>96</v>
      </c>
      <c r="N69" s="19" t="s">
        <v>197</v>
      </c>
      <c r="O69" s="19" t="s">
        <v>104</v>
      </c>
      <c r="P69" s="19" t="s">
        <v>198</v>
      </c>
      <c r="Q69" s="19" t="s">
        <v>75</v>
      </c>
      <c r="R69" s="19" t="s">
        <v>75</v>
      </c>
      <c r="S69" s="19" t="s">
        <v>76</v>
      </c>
      <c r="T69" s="19" t="s">
        <v>77</v>
      </c>
      <c r="U69" s="19" t="s">
        <v>77</v>
      </c>
      <c r="V69" s="19" t="s">
        <v>80</v>
      </c>
      <c r="W69" s="19" t="s">
        <v>109</v>
      </c>
      <c r="X69" s="19" t="s">
        <v>78</v>
      </c>
      <c r="Y69" s="19" t="s">
        <v>113</v>
      </c>
      <c r="Z69" s="26">
        <v>112.7</v>
      </c>
      <c r="AA69" s="20">
        <v>914.86999999999989</v>
      </c>
      <c r="AB69" s="27">
        <v>2940000</v>
      </c>
      <c r="AC69" s="27">
        <v>0</v>
      </c>
      <c r="AD69" s="27">
        <v>9639.3442622950824</v>
      </c>
      <c r="AE69" s="21">
        <v>2940000</v>
      </c>
      <c r="AF69" s="21">
        <v>0</v>
      </c>
      <c r="AG69" s="21">
        <f t="shared" ref="AG69:AG77" si="79">AE69/305+AF69</f>
        <v>9639.3442622950824</v>
      </c>
      <c r="AH69" s="21">
        <f t="shared" si="71"/>
        <v>0</v>
      </c>
      <c r="AI69" s="21">
        <v>0</v>
      </c>
      <c r="AJ69" s="21">
        <v>2940000</v>
      </c>
      <c r="AK69" s="21">
        <v>0</v>
      </c>
      <c r="AL69" s="21">
        <v>9639.3442622950806</v>
      </c>
      <c r="AM69" s="21">
        <v>2940000</v>
      </c>
      <c r="AN69" s="21">
        <v>0</v>
      </c>
      <c r="AO69" s="21">
        <f t="shared" ref="AO69:AO77" si="80">AM69/305+AN69</f>
        <v>9639.3442622950824</v>
      </c>
      <c r="AP69" s="19" t="s">
        <v>278</v>
      </c>
      <c r="AQ69" s="24"/>
      <c r="AR69" s="24"/>
      <c r="AS69" s="24"/>
      <c r="AT69" s="24"/>
      <c r="AU69" s="24"/>
      <c r="AV69" s="24"/>
      <c r="AW69" s="24"/>
      <c r="AX69" s="24"/>
      <c r="AY69" s="24"/>
      <c r="AZ69" s="24"/>
      <c r="BA69" s="24"/>
      <c r="BB69" s="24"/>
      <c r="BC69" s="28">
        <v>8.3333333333333329E-2</v>
      </c>
      <c r="BD69" s="28">
        <v>8.3333333333333329E-2</v>
      </c>
      <c r="BE69" s="28">
        <v>8.3333333333333329E-2</v>
      </c>
      <c r="BF69" s="28">
        <v>8.3333333333333329E-2</v>
      </c>
      <c r="BG69" s="28">
        <v>8.3333333333333329E-2</v>
      </c>
      <c r="BH69" s="28">
        <v>8.3333333333333329E-2</v>
      </c>
      <c r="BI69" s="28">
        <v>8.3333333333333329E-2</v>
      </c>
      <c r="BJ69" s="28">
        <v>8.3333333333333329E-2</v>
      </c>
      <c r="BK69" s="28">
        <v>8.3333333333333329E-2</v>
      </c>
      <c r="BL69" s="28">
        <v>8.3333333333333329E-2</v>
      </c>
      <c r="BM69" s="28">
        <v>8.3333333333333329E-2</v>
      </c>
      <c r="BN69" s="28">
        <v>8.3333333333333329E-2</v>
      </c>
      <c r="BO69" s="22">
        <f t="shared" ref="BO69:BO77" si="81">SUM(BC69:BN69)</f>
        <v>1</v>
      </c>
      <c r="BP69" s="23">
        <f t="shared" si="76"/>
        <v>803.27868852459017</v>
      </c>
      <c r="BQ69" s="23">
        <f t="shared" si="76"/>
        <v>803.27868852459017</v>
      </c>
      <c r="BR69" s="23">
        <f t="shared" si="76"/>
        <v>803.27868852459017</v>
      </c>
      <c r="BS69" s="23">
        <f t="shared" si="77"/>
        <v>803.27868852459017</v>
      </c>
      <c r="BT69" s="23">
        <f t="shared" si="77"/>
        <v>803.27868852459017</v>
      </c>
      <c r="BU69" s="23">
        <f t="shared" si="77"/>
        <v>803.27868852459017</v>
      </c>
      <c r="BV69" s="23">
        <f t="shared" ref="BV69:CA76" si="82">+$AD69*BI69</f>
        <v>803.27868852459017</v>
      </c>
      <c r="BW69" s="23">
        <f t="shared" si="82"/>
        <v>803.27868852459017</v>
      </c>
      <c r="BX69" s="23">
        <f t="shared" si="82"/>
        <v>803.27868852459017</v>
      </c>
      <c r="BY69" s="23">
        <f t="shared" si="78"/>
        <v>803.27868852459017</v>
      </c>
      <c r="BZ69" s="23">
        <f t="shared" si="78"/>
        <v>803.27868852459017</v>
      </c>
      <c r="CA69" s="23">
        <f t="shared" si="78"/>
        <v>803.27868852459017</v>
      </c>
      <c r="CB69" s="23">
        <f t="shared" ref="CB69:CB77" si="83">SUM(BP69:CA69)</f>
        <v>9639.3442622950824</v>
      </c>
      <c r="CC69" s="24">
        <f t="shared" ref="CC69:CC77" si="84">IF($J69="MCA1",AD69*2/3,IF($J69="MCA2 - GU",AD69*2/3,IF($J69="MCA2 - TNPL",AD69*2/3,AD69*0.3)))</f>
        <v>2891.8032786885246</v>
      </c>
    </row>
    <row r="70" spans="1:81" s="25" customFormat="1" ht="15" customHeight="1" x14ac:dyDescent="0.2">
      <c r="A70" s="17">
        <v>113070</v>
      </c>
      <c r="B70" s="19" t="s">
        <v>269</v>
      </c>
      <c r="C70" s="17">
        <v>113070</v>
      </c>
      <c r="D70" s="19" t="s">
        <v>279</v>
      </c>
      <c r="E70" s="19" t="s">
        <v>85</v>
      </c>
      <c r="F70" s="19" t="s">
        <v>81</v>
      </c>
      <c r="G70" s="19">
        <v>415001</v>
      </c>
      <c r="H70" s="19">
        <v>4150</v>
      </c>
      <c r="I70" s="19" t="s">
        <v>116</v>
      </c>
      <c r="J70" s="18" t="s">
        <v>74</v>
      </c>
      <c r="K70" s="19" t="s">
        <v>81</v>
      </c>
      <c r="L70" s="19" t="s">
        <v>81</v>
      </c>
      <c r="M70" s="19" t="s">
        <v>96</v>
      </c>
      <c r="N70" s="19" t="s">
        <v>97</v>
      </c>
      <c r="O70" s="19" t="s">
        <v>98</v>
      </c>
      <c r="P70" s="19" t="s">
        <v>99</v>
      </c>
      <c r="Q70" s="19" t="s">
        <v>75</v>
      </c>
      <c r="R70" s="19" t="s">
        <v>75</v>
      </c>
      <c r="S70" s="19" t="s">
        <v>76</v>
      </c>
      <c r="T70" s="19" t="s">
        <v>77</v>
      </c>
      <c r="U70" s="19" t="s">
        <v>77</v>
      </c>
      <c r="V70" s="19" t="s">
        <v>80</v>
      </c>
      <c r="W70" s="19" t="s">
        <v>100</v>
      </c>
      <c r="X70" s="19" t="s">
        <v>78</v>
      </c>
      <c r="Y70" s="19" t="s">
        <v>113</v>
      </c>
      <c r="Z70" s="26">
        <v>14575.14</v>
      </c>
      <c r="AA70" s="20">
        <v>1190.81</v>
      </c>
      <c r="AB70" s="27">
        <v>0</v>
      </c>
      <c r="AC70" s="27">
        <v>0</v>
      </c>
      <c r="AD70" s="27">
        <v>0</v>
      </c>
      <c r="AE70" s="21">
        <f>VLOOKUP(A70,[1]Details!$A:$AI,31,0)</f>
        <v>0</v>
      </c>
      <c r="AF70" s="21">
        <f>VLOOKUP(A70,[1]Details!$A:$AI,32,0)</f>
        <v>0</v>
      </c>
      <c r="AG70" s="21">
        <f t="shared" si="79"/>
        <v>0</v>
      </c>
      <c r="AH70" s="21">
        <f t="shared" si="71"/>
        <v>0</v>
      </c>
      <c r="AI70" s="21">
        <f>VLOOKUP(A70,[1]Details!$A:$AI,35,0)</f>
        <v>0</v>
      </c>
      <c r="AJ70" s="21">
        <v>0</v>
      </c>
      <c r="AK70" s="21">
        <v>0</v>
      </c>
      <c r="AL70" s="21">
        <v>0</v>
      </c>
      <c r="AM70" s="21">
        <v>0</v>
      </c>
      <c r="AN70" s="21">
        <v>0</v>
      </c>
      <c r="AO70" s="21">
        <f t="shared" si="80"/>
        <v>0</v>
      </c>
      <c r="AP70" s="19" t="s">
        <v>280</v>
      </c>
      <c r="AQ70" s="24"/>
      <c r="AR70" s="24"/>
      <c r="AS70" s="24"/>
      <c r="AT70" s="24"/>
      <c r="AU70" s="24"/>
      <c r="AV70" s="24"/>
      <c r="AW70" s="24"/>
      <c r="AX70" s="24"/>
      <c r="AY70" s="24"/>
      <c r="AZ70" s="24"/>
      <c r="BA70" s="24"/>
      <c r="BB70" s="24"/>
      <c r="BC70" s="28">
        <v>8.3333333333333329E-2</v>
      </c>
      <c r="BD70" s="28">
        <v>8.3333333333333329E-2</v>
      </c>
      <c r="BE70" s="28">
        <v>8.3333333333333329E-2</v>
      </c>
      <c r="BF70" s="28">
        <v>8.3333333333333329E-2</v>
      </c>
      <c r="BG70" s="28">
        <v>8.3333333333333329E-2</v>
      </c>
      <c r="BH70" s="28">
        <v>8.3333333333333329E-2</v>
      </c>
      <c r="BI70" s="28">
        <v>8.3333333333333329E-2</v>
      </c>
      <c r="BJ70" s="28">
        <v>8.3333333333333329E-2</v>
      </c>
      <c r="BK70" s="28">
        <v>8.3333333333333329E-2</v>
      </c>
      <c r="BL70" s="28">
        <v>8.3333333333333329E-2</v>
      </c>
      <c r="BM70" s="28">
        <v>8.3333333333333329E-2</v>
      </c>
      <c r="BN70" s="28">
        <v>8.3333333333333329E-2</v>
      </c>
      <c r="BO70" s="22">
        <f t="shared" si="81"/>
        <v>1</v>
      </c>
      <c r="BP70" s="23">
        <f t="shared" si="76"/>
        <v>0</v>
      </c>
      <c r="BQ70" s="23">
        <f t="shared" si="76"/>
        <v>0</v>
      </c>
      <c r="BR70" s="23">
        <f t="shared" si="76"/>
        <v>0</v>
      </c>
      <c r="BS70" s="23">
        <f t="shared" si="76"/>
        <v>0</v>
      </c>
      <c r="BT70" s="23">
        <f t="shared" si="76"/>
        <v>0</v>
      </c>
      <c r="BU70" s="23">
        <f t="shared" si="76"/>
        <v>0</v>
      </c>
      <c r="BV70" s="23">
        <f t="shared" si="82"/>
        <v>0</v>
      </c>
      <c r="BW70" s="23">
        <f t="shared" si="82"/>
        <v>0</v>
      </c>
      <c r="BX70" s="23">
        <f t="shared" si="82"/>
        <v>0</v>
      </c>
      <c r="BY70" s="23">
        <f t="shared" si="78"/>
        <v>0</v>
      </c>
      <c r="BZ70" s="23">
        <f t="shared" si="78"/>
        <v>0</v>
      </c>
      <c r="CA70" s="23">
        <f t="shared" si="78"/>
        <v>0</v>
      </c>
      <c r="CB70" s="23">
        <f t="shared" si="83"/>
        <v>0</v>
      </c>
      <c r="CC70" s="24">
        <f t="shared" si="84"/>
        <v>0</v>
      </c>
    </row>
    <row r="71" spans="1:81" s="25" customFormat="1" ht="15" customHeight="1" x14ac:dyDescent="0.2">
      <c r="A71" s="17">
        <v>113093</v>
      </c>
      <c r="B71" s="19" t="s">
        <v>269</v>
      </c>
      <c r="C71" s="17">
        <v>113093</v>
      </c>
      <c r="D71" s="19" t="s">
        <v>281</v>
      </c>
      <c r="E71" s="19" t="s">
        <v>85</v>
      </c>
      <c r="F71" s="19" t="s">
        <v>81</v>
      </c>
      <c r="G71" s="19">
        <v>415005</v>
      </c>
      <c r="H71" s="19">
        <v>4150</v>
      </c>
      <c r="I71" s="19" t="s">
        <v>116</v>
      </c>
      <c r="J71" s="18" t="s">
        <v>74</v>
      </c>
      <c r="K71" s="19" t="s">
        <v>81</v>
      </c>
      <c r="L71" s="19" t="s">
        <v>81</v>
      </c>
      <c r="M71" s="19" t="s">
        <v>96</v>
      </c>
      <c r="N71" s="19" t="s">
        <v>97</v>
      </c>
      <c r="O71" s="19" t="s">
        <v>98</v>
      </c>
      <c r="P71" s="19" t="s">
        <v>99</v>
      </c>
      <c r="Q71" s="19" t="s">
        <v>75</v>
      </c>
      <c r="R71" s="19" t="s">
        <v>75</v>
      </c>
      <c r="S71" s="19" t="s">
        <v>76</v>
      </c>
      <c r="T71" s="19" t="s">
        <v>77</v>
      </c>
      <c r="U71" s="19" t="s">
        <v>77</v>
      </c>
      <c r="V71" s="19" t="s">
        <v>80</v>
      </c>
      <c r="W71" s="19" t="s">
        <v>100</v>
      </c>
      <c r="X71" s="19" t="s">
        <v>78</v>
      </c>
      <c r="Y71" s="19" t="s">
        <v>113</v>
      </c>
      <c r="Z71" s="26">
        <v>22469.360000000001</v>
      </c>
      <c r="AA71" s="20">
        <v>93.19</v>
      </c>
      <c r="AB71" s="27">
        <v>4496000</v>
      </c>
      <c r="AC71" s="27">
        <v>0</v>
      </c>
      <c r="AD71" s="27">
        <v>14740.983606557376</v>
      </c>
      <c r="AE71" s="21">
        <f>VLOOKUP(A71,[1]Details!$A:$AI,31,0)</f>
        <v>4496000</v>
      </c>
      <c r="AF71" s="21">
        <f>VLOOKUP(A71,[1]Details!$A:$AI,32,0)</f>
        <v>0</v>
      </c>
      <c r="AG71" s="21">
        <f t="shared" si="79"/>
        <v>14740.983606557376</v>
      </c>
      <c r="AH71" s="21">
        <f t="shared" si="71"/>
        <v>0</v>
      </c>
      <c r="AI71" s="21">
        <f>VLOOKUP(A71,[1]Details!$A:$AI,35,0)</f>
        <v>0</v>
      </c>
      <c r="AJ71" s="21">
        <v>4496000</v>
      </c>
      <c r="AK71" s="21">
        <v>0</v>
      </c>
      <c r="AL71" s="21">
        <v>14740.983606557376</v>
      </c>
      <c r="AM71" s="21">
        <v>4496000</v>
      </c>
      <c r="AN71" s="21">
        <v>0</v>
      </c>
      <c r="AO71" s="21">
        <f t="shared" si="80"/>
        <v>14740.983606557376</v>
      </c>
      <c r="AP71" s="19" t="s">
        <v>282</v>
      </c>
      <c r="AQ71" s="24"/>
      <c r="AR71" s="24"/>
      <c r="AS71" s="24"/>
      <c r="AT71" s="24"/>
      <c r="AU71" s="24"/>
      <c r="AV71" s="24"/>
      <c r="AW71" s="24"/>
      <c r="AX71" s="24"/>
      <c r="AY71" s="24"/>
      <c r="AZ71" s="24"/>
      <c r="BA71" s="24"/>
      <c r="BB71" s="24"/>
      <c r="BC71" s="28">
        <v>8.3333333333333329E-2</v>
      </c>
      <c r="BD71" s="28">
        <v>8.3333333333333329E-2</v>
      </c>
      <c r="BE71" s="28">
        <v>8.3333333333333329E-2</v>
      </c>
      <c r="BF71" s="28">
        <v>8.3333333333333329E-2</v>
      </c>
      <c r="BG71" s="28">
        <v>8.3333333333333329E-2</v>
      </c>
      <c r="BH71" s="28">
        <v>8.3333333333333329E-2</v>
      </c>
      <c r="BI71" s="28">
        <v>8.3333333333333329E-2</v>
      </c>
      <c r="BJ71" s="28">
        <v>8.3333333333333329E-2</v>
      </c>
      <c r="BK71" s="28">
        <v>8.3333333333333329E-2</v>
      </c>
      <c r="BL71" s="28">
        <v>8.3333333333333329E-2</v>
      </c>
      <c r="BM71" s="28">
        <v>8.3333333333333329E-2</v>
      </c>
      <c r="BN71" s="28">
        <v>8.3333333333333329E-2</v>
      </c>
      <c r="BO71" s="22">
        <f t="shared" si="81"/>
        <v>1</v>
      </c>
      <c r="BP71" s="23">
        <f t="shared" si="76"/>
        <v>1228.415300546448</v>
      </c>
      <c r="BQ71" s="23">
        <f t="shared" si="76"/>
        <v>1228.415300546448</v>
      </c>
      <c r="BR71" s="23">
        <f t="shared" si="76"/>
        <v>1228.415300546448</v>
      </c>
      <c r="BS71" s="23">
        <f t="shared" si="76"/>
        <v>1228.415300546448</v>
      </c>
      <c r="BT71" s="23">
        <f t="shared" si="76"/>
        <v>1228.415300546448</v>
      </c>
      <c r="BU71" s="23">
        <f t="shared" si="76"/>
        <v>1228.415300546448</v>
      </c>
      <c r="BV71" s="23">
        <f t="shared" si="82"/>
        <v>1228.415300546448</v>
      </c>
      <c r="BW71" s="23">
        <f t="shared" si="82"/>
        <v>1228.415300546448</v>
      </c>
      <c r="BX71" s="23">
        <f t="shared" si="82"/>
        <v>1228.415300546448</v>
      </c>
      <c r="BY71" s="23">
        <f t="shared" si="78"/>
        <v>1228.415300546448</v>
      </c>
      <c r="BZ71" s="23">
        <f t="shared" si="78"/>
        <v>1228.415300546448</v>
      </c>
      <c r="CA71" s="23">
        <f t="shared" si="78"/>
        <v>1228.415300546448</v>
      </c>
      <c r="CB71" s="23">
        <f t="shared" si="83"/>
        <v>14740.983606557378</v>
      </c>
      <c r="CC71" s="24">
        <f t="shared" si="84"/>
        <v>4422.2950819672124</v>
      </c>
    </row>
    <row r="72" spans="1:81" s="25" customFormat="1" ht="15" customHeight="1" x14ac:dyDescent="0.2">
      <c r="A72" s="17">
        <v>101263</v>
      </c>
      <c r="B72" s="19" t="s">
        <v>283</v>
      </c>
      <c r="C72" s="17">
        <v>113099</v>
      </c>
      <c r="D72" s="19" t="s">
        <v>284</v>
      </c>
      <c r="E72" s="19" t="s">
        <v>85</v>
      </c>
      <c r="F72" s="19" t="s">
        <v>81</v>
      </c>
      <c r="G72" s="19">
        <v>415002</v>
      </c>
      <c r="H72" s="19">
        <v>4150</v>
      </c>
      <c r="I72" s="17" t="s">
        <v>106</v>
      </c>
      <c r="J72" s="18" t="s">
        <v>74</v>
      </c>
      <c r="K72" s="19" t="s">
        <v>81</v>
      </c>
      <c r="L72" s="19" t="s">
        <v>81</v>
      </c>
      <c r="M72" s="19" t="s">
        <v>96</v>
      </c>
      <c r="N72" s="19" t="s">
        <v>197</v>
      </c>
      <c r="O72" s="19" t="s">
        <v>104</v>
      </c>
      <c r="P72" s="19" t="s">
        <v>198</v>
      </c>
      <c r="Q72" s="19" t="s">
        <v>75</v>
      </c>
      <c r="R72" s="19" t="s">
        <v>75</v>
      </c>
      <c r="S72" s="19" t="s">
        <v>76</v>
      </c>
      <c r="T72" s="19" t="s">
        <v>77</v>
      </c>
      <c r="U72" s="19" t="s">
        <v>77</v>
      </c>
      <c r="V72" s="19" t="s">
        <v>77</v>
      </c>
      <c r="W72" s="19" t="s">
        <v>92</v>
      </c>
      <c r="X72" s="19" t="s">
        <v>78</v>
      </c>
      <c r="Y72" s="19" t="s">
        <v>88</v>
      </c>
      <c r="Z72" s="26">
        <v>-8451.0400000000009</v>
      </c>
      <c r="AA72" s="20">
        <v>-34403.050000000003</v>
      </c>
      <c r="AB72" s="30">
        <v>0</v>
      </c>
      <c r="AC72" s="30">
        <v>0</v>
      </c>
      <c r="AD72" s="30">
        <v>0</v>
      </c>
      <c r="AE72" s="21">
        <v>0</v>
      </c>
      <c r="AF72" s="21">
        <v>0</v>
      </c>
      <c r="AG72" s="49">
        <f t="shared" si="79"/>
        <v>0</v>
      </c>
      <c r="AH72" s="21">
        <f t="shared" ref="AH72:AH85" si="85">AG72-AD72</f>
        <v>0</v>
      </c>
      <c r="AI72" s="21">
        <v>0</v>
      </c>
      <c r="AJ72" s="49">
        <v>15953064.420071997</v>
      </c>
      <c r="AK72" s="49">
        <v>0</v>
      </c>
      <c r="AL72" s="49">
        <v>52305.129246137694</v>
      </c>
      <c r="AM72" s="49">
        <v>9462634.7190276086</v>
      </c>
      <c r="AN72" s="49">
        <v>0</v>
      </c>
      <c r="AO72" s="49">
        <f t="shared" si="80"/>
        <v>31025.031865664292</v>
      </c>
      <c r="AP72" s="29" t="s">
        <v>77</v>
      </c>
      <c r="AQ72" s="24"/>
      <c r="AR72" s="24"/>
      <c r="AS72" s="24"/>
      <c r="AT72" s="24"/>
      <c r="AU72" s="24"/>
      <c r="AV72" s="24"/>
      <c r="AW72" s="24"/>
      <c r="AX72" s="24"/>
      <c r="AY72" s="24"/>
      <c r="AZ72" s="24"/>
      <c r="BA72" s="24"/>
      <c r="BB72" s="24"/>
      <c r="BC72" s="28">
        <v>8.3333333333333329E-2</v>
      </c>
      <c r="BD72" s="28">
        <v>8.3333333333333329E-2</v>
      </c>
      <c r="BE72" s="28">
        <v>8.3333333333333329E-2</v>
      </c>
      <c r="BF72" s="28">
        <v>8.3333333333333329E-2</v>
      </c>
      <c r="BG72" s="28">
        <v>8.3333333333333329E-2</v>
      </c>
      <c r="BH72" s="28">
        <v>8.3333333333333329E-2</v>
      </c>
      <c r="BI72" s="28">
        <v>8.3333333333333329E-2</v>
      </c>
      <c r="BJ72" s="28">
        <v>8.3333333333333329E-2</v>
      </c>
      <c r="BK72" s="28">
        <v>8.3333333333333329E-2</v>
      </c>
      <c r="BL72" s="28">
        <v>8.3333333333333329E-2</v>
      </c>
      <c r="BM72" s="28">
        <v>8.3333333333333329E-2</v>
      </c>
      <c r="BN72" s="28">
        <v>8.3333333333333329E-2</v>
      </c>
      <c r="BO72" s="22">
        <f t="shared" si="81"/>
        <v>1</v>
      </c>
      <c r="BP72" s="23">
        <f t="shared" si="76"/>
        <v>0</v>
      </c>
      <c r="BQ72" s="23">
        <f t="shared" si="76"/>
        <v>0</v>
      </c>
      <c r="BR72" s="23">
        <f t="shared" si="76"/>
        <v>0</v>
      </c>
      <c r="BS72" s="23">
        <f t="shared" ref="BS72:CA77" si="86">+$AD72*BF72</f>
        <v>0</v>
      </c>
      <c r="BT72" s="23">
        <f t="shared" si="86"/>
        <v>0</v>
      </c>
      <c r="BU72" s="23">
        <f t="shared" si="86"/>
        <v>0</v>
      </c>
      <c r="BV72" s="23">
        <f t="shared" si="82"/>
        <v>0</v>
      </c>
      <c r="BW72" s="23">
        <f t="shared" si="82"/>
        <v>0</v>
      </c>
      <c r="BX72" s="23">
        <f t="shared" si="82"/>
        <v>0</v>
      </c>
      <c r="BY72" s="23">
        <f t="shared" si="82"/>
        <v>0</v>
      </c>
      <c r="BZ72" s="23">
        <f t="shared" si="82"/>
        <v>0</v>
      </c>
      <c r="CA72" s="23">
        <f t="shared" si="82"/>
        <v>0</v>
      </c>
      <c r="CB72" s="23">
        <f t="shared" si="83"/>
        <v>0</v>
      </c>
      <c r="CC72" s="24">
        <f t="shared" si="84"/>
        <v>0</v>
      </c>
    </row>
    <row r="73" spans="1:81" s="25" customFormat="1" ht="15" customHeight="1" x14ac:dyDescent="0.2">
      <c r="A73" s="17">
        <v>113099</v>
      </c>
      <c r="B73" s="19" t="s">
        <v>102</v>
      </c>
      <c r="C73" s="17">
        <v>113099</v>
      </c>
      <c r="D73" s="19" t="s">
        <v>284</v>
      </c>
      <c r="E73" s="19" t="s">
        <v>85</v>
      </c>
      <c r="F73" s="19" t="s">
        <v>81</v>
      </c>
      <c r="G73" s="19">
        <v>415002</v>
      </c>
      <c r="H73" s="19">
        <v>4150</v>
      </c>
      <c r="I73" s="19" t="s">
        <v>106</v>
      </c>
      <c r="J73" s="18" t="s">
        <v>74</v>
      </c>
      <c r="K73" s="19" t="s">
        <v>81</v>
      </c>
      <c r="L73" s="19" t="s">
        <v>81</v>
      </c>
      <c r="M73" s="19" t="s">
        <v>96</v>
      </c>
      <c r="N73" s="19" t="s">
        <v>197</v>
      </c>
      <c r="O73" s="19" t="s">
        <v>104</v>
      </c>
      <c r="P73" s="19" t="s">
        <v>198</v>
      </c>
      <c r="Q73" s="19" t="s">
        <v>75</v>
      </c>
      <c r="R73" s="19" t="s">
        <v>75</v>
      </c>
      <c r="S73" s="19" t="s">
        <v>76</v>
      </c>
      <c r="T73" s="19" t="s">
        <v>77</v>
      </c>
      <c r="U73" s="19" t="s">
        <v>77</v>
      </c>
      <c r="V73" s="19" t="s">
        <v>80</v>
      </c>
      <c r="W73" s="19" t="s">
        <v>109</v>
      </c>
      <c r="X73" s="19" t="s">
        <v>78</v>
      </c>
      <c r="Y73" s="19" t="s">
        <v>113</v>
      </c>
      <c r="Z73" s="26">
        <v>53952.600000000006</v>
      </c>
      <c r="AA73" s="20">
        <v>63394.91</v>
      </c>
      <c r="AB73" s="30">
        <v>15953064.420071999</v>
      </c>
      <c r="AC73" s="30">
        <v>0</v>
      </c>
      <c r="AD73" s="30">
        <v>52305.129246137702</v>
      </c>
      <c r="AE73" s="21">
        <v>13953064.420072</v>
      </c>
      <c r="AF73" s="21">
        <v>0</v>
      </c>
      <c r="AG73" s="49">
        <f t="shared" si="79"/>
        <v>45747.752196957379</v>
      </c>
      <c r="AH73" s="21">
        <f t="shared" si="85"/>
        <v>-6557.3770491803225</v>
      </c>
      <c r="AI73" s="21" t="s">
        <v>378</v>
      </c>
      <c r="AJ73" s="49">
        <v>0</v>
      </c>
      <c r="AK73" s="49">
        <v>0</v>
      </c>
      <c r="AL73" s="49">
        <v>0</v>
      </c>
      <c r="AM73" s="49">
        <v>0</v>
      </c>
      <c r="AN73" s="49">
        <v>0</v>
      </c>
      <c r="AO73" s="49">
        <f t="shared" si="80"/>
        <v>0</v>
      </c>
      <c r="AP73" s="29" t="s">
        <v>285</v>
      </c>
      <c r="AQ73" s="24"/>
      <c r="AR73" s="24"/>
      <c r="AS73" s="24"/>
      <c r="AT73" s="24"/>
      <c r="AU73" s="24"/>
      <c r="AV73" s="24"/>
      <c r="AW73" s="24"/>
      <c r="AX73" s="24"/>
      <c r="AY73" s="24"/>
      <c r="AZ73" s="24"/>
      <c r="BA73" s="24"/>
      <c r="BB73" s="24"/>
      <c r="BC73" s="28">
        <v>8.3333333333333329E-2</v>
      </c>
      <c r="BD73" s="28">
        <v>8.3333333333333329E-2</v>
      </c>
      <c r="BE73" s="28">
        <v>8.3333333333333329E-2</v>
      </c>
      <c r="BF73" s="28">
        <v>8.3333333333333329E-2</v>
      </c>
      <c r="BG73" s="28">
        <v>8.3333333333333329E-2</v>
      </c>
      <c r="BH73" s="28">
        <v>8.3333333333333329E-2</v>
      </c>
      <c r="BI73" s="28">
        <v>8.3333333333333329E-2</v>
      </c>
      <c r="BJ73" s="28">
        <v>8.3333333333333329E-2</v>
      </c>
      <c r="BK73" s="28">
        <v>8.3333333333333329E-2</v>
      </c>
      <c r="BL73" s="28">
        <v>8.3333333333333329E-2</v>
      </c>
      <c r="BM73" s="28">
        <v>8.3333333333333329E-2</v>
      </c>
      <c r="BN73" s="28">
        <v>8.3333333333333329E-2</v>
      </c>
      <c r="BO73" s="22">
        <f t="shared" si="81"/>
        <v>1</v>
      </c>
      <c r="BP73" s="23">
        <f t="shared" ref="BP73:CA78" si="87">+$AD73*BC73</f>
        <v>4358.7607705114751</v>
      </c>
      <c r="BQ73" s="23">
        <f t="shared" si="87"/>
        <v>4358.7607705114751</v>
      </c>
      <c r="BR73" s="23">
        <f t="shared" si="87"/>
        <v>4358.7607705114751</v>
      </c>
      <c r="BS73" s="23">
        <f t="shared" si="86"/>
        <v>4358.7607705114751</v>
      </c>
      <c r="BT73" s="23">
        <f t="shared" si="86"/>
        <v>4358.7607705114751</v>
      </c>
      <c r="BU73" s="23">
        <f t="shared" si="86"/>
        <v>4358.7607705114751</v>
      </c>
      <c r="BV73" s="23">
        <f t="shared" si="82"/>
        <v>4358.7607705114751</v>
      </c>
      <c r="BW73" s="23">
        <f t="shared" si="82"/>
        <v>4358.7607705114751</v>
      </c>
      <c r="BX73" s="23">
        <f t="shared" si="82"/>
        <v>4358.7607705114751</v>
      </c>
      <c r="BY73" s="23">
        <f t="shared" si="82"/>
        <v>4358.7607705114751</v>
      </c>
      <c r="BZ73" s="23">
        <f t="shared" si="82"/>
        <v>4358.7607705114751</v>
      </c>
      <c r="CA73" s="23">
        <f t="shared" si="82"/>
        <v>4358.7607705114751</v>
      </c>
      <c r="CB73" s="23">
        <f t="shared" si="83"/>
        <v>52305.129246137716</v>
      </c>
      <c r="CC73" s="24">
        <f t="shared" si="84"/>
        <v>15691.53877384131</v>
      </c>
    </row>
    <row r="74" spans="1:81" s="25" customFormat="1" ht="15" customHeight="1" x14ac:dyDescent="0.2">
      <c r="A74" s="17">
        <v>113098</v>
      </c>
      <c r="B74" s="19" t="s">
        <v>269</v>
      </c>
      <c r="C74" s="17">
        <v>113098</v>
      </c>
      <c r="D74" s="19" t="s">
        <v>286</v>
      </c>
      <c r="E74" s="19" t="s">
        <v>85</v>
      </c>
      <c r="F74" s="19" t="s">
        <v>81</v>
      </c>
      <c r="G74" s="19">
        <v>415002</v>
      </c>
      <c r="H74" s="19">
        <v>4150</v>
      </c>
      <c r="I74" s="19" t="s">
        <v>106</v>
      </c>
      <c r="J74" s="18" t="s">
        <v>74</v>
      </c>
      <c r="K74" s="19" t="s">
        <v>81</v>
      </c>
      <c r="L74" s="19" t="s">
        <v>81</v>
      </c>
      <c r="M74" s="19" t="s">
        <v>96</v>
      </c>
      <c r="N74" s="19" t="s">
        <v>97</v>
      </c>
      <c r="O74" s="19" t="s">
        <v>98</v>
      </c>
      <c r="P74" s="19" t="s">
        <v>99</v>
      </c>
      <c r="Q74" s="19" t="s">
        <v>75</v>
      </c>
      <c r="R74" s="19" t="s">
        <v>75</v>
      </c>
      <c r="S74" s="19" t="s">
        <v>76</v>
      </c>
      <c r="T74" s="19" t="s">
        <v>77</v>
      </c>
      <c r="U74" s="19" t="s">
        <v>77</v>
      </c>
      <c r="V74" s="19" t="s">
        <v>80</v>
      </c>
      <c r="W74" s="19" t="s">
        <v>100</v>
      </c>
      <c r="X74" s="19" t="s">
        <v>78</v>
      </c>
      <c r="Y74" s="19" t="s">
        <v>113</v>
      </c>
      <c r="Z74" s="26">
        <v>243159.36000000004</v>
      </c>
      <c r="AA74" s="20">
        <v>435560.37</v>
      </c>
      <c r="AB74" s="27">
        <v>124801339</v>
      </c>
      <c r="AC74" s="27">
        <v>131934</v>
      </c>
      <c r="AD74" s="27">
        <v>541118.71803278686</v>
      </c>
      <c r="AE74" s="27">
        <v>124801339</v>
      </c>
      <c r="AF74" s="27">
        <v>131934</v>
      </c>
      <c r="AG74" s="27">
        <v>541118.71803278686</v>
      </c>
      <c r="AH74" s="21">
        <f t="shared" si="85"/>
        <v>0</v>
      </c>
      <c r="AI74" s="21" t="s">
        <v>489</v>
      </c>
      <c r="AJ74" s="21">
        <v>124801339</v>
      </c>
      <c r="AK74" s="21">
        <v>131934</v>
      </c>
      <c r="AL74" s="21">
        <v>541118.71803278697</v>
      </c>
      <c r="AM74" s="21">
        <v>107984450.18230967</v>
      </c>
      <c r="AN74" s="21">
        <v>1600</v>
      </c>
      <c r="AO74" s="21">
        <f t="shared" si="80"/>
        <v>355647.37764691695</v>
      </c>
      <c r="AP74" s="19" t="s">
        <v>287</v>
      </c>
      <c r="AQ74" s="24"/>
      <c r="AR74" s="24"/>
      <c r="AS74" s="24"/>
      <c r="AT74" s="24"/>
      <c r="AU74" s="24"/>
      <c r="AV74" s="24"/>
      <c r="AW74" s="24"/>
      <c r="AX74" s="24"/>
      <c r="AY74" s="24"/>
      <c r="AZ74" s="24"/>
      <c r="BA74" s="24"/>
      <c r="BB74" s="24"/>
      <c r="BC74" s="28">
        <v>8.3333333333333329E-2</v>
      </c>
      <c r="BD74" s="28">
        <v>8.3333333333333329E-2</v>
      </c>
      <c r="BE74" s="28">
        <v>8.3333333333333329E-2</v>
      </c>
      <c r="BF74" s="28">
        <v>8.3333333333333329E-2</v>
      </c>
      <c r="BG74" s="28">
        <v>8.3333333333333329E-2</v>
      </c>
      <c r="BH74" s="28">
        <v>8.3333333333333329E-2</v>
      </c>
      <c r="BI74" s="28">
        <v>8.3333333333333329E-2</v>
      </c>
      <c r="BJ74" s="28">
        <v>8.3333333333333329E-2</v>
      </c>
      <c r="BK74" s="28">
        <v>8.3333333333333329E-2</v>
      </c>
      <c r="BL74" s="28">
        <v>8.3333333333333329E-2</v>
      </c>
      <c r="BM74" s="28">
        <v>8.3333333333333329E-2</v>
      </c>
      <c r="BN74" s="28">
        <v>8.3333333333333329E-2</v>
      </c>
      <c r="BO74" s="22">
        <f t="shared" si="81"/>
        <v>1</v>
      </c>
      <c r="BP74" s="23">
        <f t="shared" si="87"/>
        <v>45093.226502732236</v>
      </c>
      <c r="BQ74" s="23">
        <f t="shared" si="87"/>
        <v>45093.226502732236</v>
      </c>
      <c r="BR74" s="23">
        <f t="shared" si="87"/>
        <v>45093.226502732236</v>
      </c>
      <c r="BS74" s="23">
        <f t="shared" si="86"/>
        <v>45093.226502732236</v>
      </c>
      <c r="BT74" s="23">
        <f t="shared" si="86"/>
        <v>45093.226502732236</v>
      </c>
      <c r="BU74" s="23">
        <f t="shared" si="86"/>
        <v>45093.226502732236</v>
      </c>
      <c r="BV74" s="23">
        <f t="shared" si="82"/>
        <v>45093.226502732236</v>
      </c>
      <c r="BW74" s="23">
        <f t="shared" si="82"/>
        <v>45093.226502732236</v>
      </c>
      <c r="BX74" s="23">
        <f t="shared" si="82"/>
        <v>45093.226502732236</v>
      </c>
      <c r="BY74" s="23">
        <f t="shared" si="82"/>
        <v>45093.226502732236</v>
      </c>
      <c r="BZ74" s="23">
        <f t="shared" si="82"/>
        <v>45093.226502732236</v>
      </c>
      <c r="CA74" s="23">
        <f t="shared" si="82"/>
        <v>45093.226502732236</v>
      </c>
      <c r="CB74" s="23">
        <f t="shared" si="83"/>
        <v>541118.71803278697</v>
      </c>
      <c r="CC74" s="24">
        <f t="shared" si="84"/>
        <v>162335.61540983606</v>
      </c>
    </row>
    <row r="75" spans="1:81" s="25" customFormat="1" ht="15" customHeight="1" x14ac:dyDescent="0.2">
      <c r="A75" s="17">
        <v>113125</v>
      </c>
      <c r="B75" s="19" t="s">
        <v>288</v>
      </c>
      <c r="C75" s="17">
        <v>113125</v>
      </c>
      <c r="D75" s="19" t="s">
        <v>289</v>
      </c>
      <c r="E75" s="19" t="s">
        <v>85</v>
      </c>
      <c r="F75" s="19" t="s">
        <v>81</v>
      </c>
      <c r="G75" s="19">
        <v>415002</v>
      </c>
      <c r="H75" s="19">
        <v>4150</v>
      </c>
      <c r="I75" s="19" t="s">
        <v>106</v>
      </c>
      <c r="J75" s="19" t="s">
        <v>74</v>
      </c>
      <c r="K75" s="19" t="s">
        <v>81</v>
      </c>
      <c r="L75" s="19" t="s">
        <v>81</v>
      </c>
      <c r="M75" s="19" t="s">
        <v>96</v>
      </c>
      <c r="N75" s="19" t="s">
        <v>168</v>
      </c>
      <c r="O75" s="19" t="s">
        <v>104</v>
      </c>
      <c r="P75" s="19" t="s">
        <v>169</v>
      </c>
      <c r="Q75" s="19" t="s">
        <v>75</v>
      </c>
      <c r="R75" s="19" t="s">
        <v>75</v>
      </c>
      <c r="S75" s="19" t="s">
        <v>76</v>
      </c>
      <c r="T75" s="19" t="s">
        <v>77</v>
      </c>
      <c r="U75" s="19" t="s">
        <v>77</v>
      </c>
      <c r="V75" s="19" t="s">
        <v>80</v>
      </c>
      <c r="W75" s="19" t="s">
        <v>109</v>
      </c>
      <c r="X75" s="19" t="s">
        <v>78</v>
      </c>
      <c r="Y75" s="19" t="s">
        <v>113</v>
      </c>
      <c r="Z75" s="26">
        <v>3041.0200000000004</v>
      </c>
      <c r="AA75" s="20">
        <v>0</v>
      </c>
      <c r="AB75" s="27">
        <v>2916360</v>
      </c>
      <c r="AC75" s="27">
        <v>0</v>
      </c>
      <c r="AD75" s="27">
        <v>9561.8360655737706</v>
      </c>
      <c r="AE75" s="21">
        <v>2916360</v>
      </c>
      <c r="AF75" s="21">
        <v>0</v>
      </c>
      <c r="AG75" s="21">
        <f t="shared" si="79"/>
        <v>9561.8360655737706</v>
      </c>
      <c r="AH75" s="21">
        <f t="shared" si="85"/>
        <v>0</v>
      </c>
      <c r="AI75" s="21">
        <v>0</v>
      </c>
      <c r="AJ75" s="21">
        <v>2916360</v>
      </c>
      <c r="AK75" s="21">
        <v>0</v>
      </c>
      <c r="AL75" s="21">
        <v>9561.8360655737724</v>
      </c>
      <c r="AM75" s="21">
        <v>1729852.5639037576</v>
      </c>
      <c r="AN75" s="21">
        <v>0</v>
      </c>
      <c r="AO75" s="21">
        <f t="shared" si="80"/>
        <v>5671.647750504123</v>
      </c>
      <c r="AP75" s="19" t="s">
        <v>290</v>
      </c>
      <c r="AQ75" s="24"/>
      <c r="AR75" s="24"/>
      <c r="AS75" s="24"/>
      <c r="AT75" s="24"/>
      <c r="AU75" s="24"/>
      <c r="AV75" s="24"/>
      <c r="AW75" s="24"/>
      <c r="AX75" s="24"/>
      <c r="AY75" s="24"/>
      <c r="AZ75" s="24"/>
      <c r="BA75" s="24"/>
      <c r="BB75" s="24"/>
      <c r="BC75" s="28">
        <v>8.3333333333333329E-2</v>
      </c>
      <c r="BD75" s="28">
        <v>8.3333333333333329E-2</v>
      </c>
      <c r="BE75" s="28">
        <v>8.3333333333333329E-2</v>
      </c>
      <c r="BF75" s="28">
        <v>8.3333333333333329E-2</v>
      </c>
      <c r="BG75" s="28">
        <v>8.3333333333333329E-2</v>
      </c>
      <c r="BH75" s="28">
        <v>8.3333333333333329E-2</v>
      </c>
      <c r="BI75" s="28">
        <v>8.3333333333333329E-2</v>
      </c>
      <c r="BJ75" s="28">
        <v>8.3333333333333329E-2</v>
      </c>
      <c r="BK75" s="28">
        <v>8.3333333333333329E-2</v>
      </c>
      <c r="BL75" s="28">
        <v>8.3333333333333329E-2</v>
      </c>
      <c r="BM75" s="28">
        <v>8.3333333333333329E-2</v>
      </c>
      <c r="BN75" s="28">
        <v>8.3333333333333329E-2</v>
      </c>
      <c r="BO75" s="22">
        <f t="shared" si="81"/>
        <v>1</v>
      </c>
      <c r="BP75" s="23">
        <f t="shared" si="87"/>
        <v>796.81967213114751</v>
      </c>
      <c r="BQ75" s="23">
        <f t="shared" si="87"/>
        <v>796.81967213114751</v>
      </c>
      <c r="BR75" s="23">
        <f t="shared" si="87"/>
        <v>796.81967213114751</v>
      </c>
      <c r="BS75" s="23">
        <f t="shared" si="86"/>
        <v>796.81967213114751</v>
      </c>
      <c r="BT75" s="23">
        <f t="shared" si="86"/>
        <v>796.81967213114751</v>
      </c>
      <c r="BU75" s="23">
        <f t="shared" si="86"/>
        <v>796.81967213114751</v>
      </c>
      <c r="BV75" s="23">
        <f t="shared" si="82"/>
        <v>796.81967213114751</v>
      </c>
      <c r="BW75" s="23">
        <f t="shared" si="82"/>
        <v>796.81967213114751</v>
      </c>
      <c r="BX75" s="23">
        <f t="shared" si="82"/>
        <v>796.81967213114751</v>
      </c>
      <c r="BY75" s="23">
        <f t="shared" si="82"/>
        <v>796.81967213114751</v>
      </c>
      <c r="BZ75" s="23">
        <f t="shared" si="82"/>
        <v>796.81967213114751</v>
      </c>
      <c r="CA75" s="23">
        <f t="shared" si="82"/>
        <v>796.81967213114751</v>
      </c>
      <c r="CB75" s="23">
        <f t="shared" si="83"/>
        <v>9561.8360655737706</v>
      </c>
      <c r="CC75" s="24">
        <f t="shared" si="84"/>
        <v>2868.5508196721312</v>
      </c>
    </row>
    <row r="76" spans="1:81" s="25" customFormat="1" ht="15" customHeight="1" x14ac:dyDescent="0.2">
      <c r="A76" s="17">
        <v>113132</v>
      </c>
      <c r="B76" s="19" t="s">
        <v>269</v>
      </c>
      <c r="C76" s="17">
        <v>113132</v>
      </c>
      <c r="D76" s="19" t="s">
        <v>291</v>
      </c>
      <c r="E76" s="19" t="s">
        <v>85</v>
      </c>
      <c r="F76" s="19" t="s">
        <v>81</v>
      </c>
      <c r="G76" s="19">
        <v>415004</v>
      </c>
      <c r="H76" s="19">
        <v>4150</v>
      </c>
      <c r="I76" s="19" t="s">
        <v>106</v>
      </c>
      <c r="J76" s="18" t="s">
        <v>74</v>
      </c>
      <c r="K76" s="19" t="s">
        <v>81</v>
      </c>
      <c r="L76" s="19" t="s">
        <v>81</v>
      </c>
      <c r="M76" s="19" t="s">
        <v>96</v>
      </c>
      <c r="N76" s="19" t="s">
        <v>97</v>
      </c>
      <c r="O76" s="19" t="s">
        <v>98</v>
      </c>
      <c r="P76" s="19" t="s">
        <v>99</v>
      </c>
      <c r="Q76" s="19" t="s">
        <v>75</v>
      </c>
      <c r="R76" s="19" t="s">
        <v>75</v>
      </c>
      <c r="S76" s="19" t="s">
        <v>76</v>
      </c>
      <c r="T76" s="19" t="s">
        <v>77</v>
      </c>
      <c r="U76" s="19" t="s">
        <v>77</v>
      </c>
      <c r="V76" s="19" t="s">
        <v>80</v>
      </c>
      <c r="W76" s="19" t="s">
        <v>100</v>
      </c>
      <c r="X76" s="19" t="s">
        <v>78</v>
      </c>
      <c r="Y76" s="19" t="s">
        <v>113</v>
      </c>
      <c r="Z76" s="26">
        <v>1023.07</v>
      </c>
      <c r="AA76" s="20">
        <v>1209.07</v>
      </c>
      <c r="AB76" s="27">
        <v>720000</v>
      </c>
      <c r="AC76" s="27">
        <v>800</v>
      </c>
      <c r="AD76" s="27">
        <v>3160.655737704918</v>
      </c>
      <c r="AE76" s="21">
        <f>VLOOKUP(A76,[1]Details!$A:$AI,31,0)</f>
        <v>720000</v>
      </c>
      <c r="AF76" s="21">
        <f>VLOOKUP(A76,[1]Details!$A:$AI,32,0)</f>
        <v>800</v>
      </c>
      <c r="AG76" s="21">
        <f t="shared" si="79"/>
        <v>3160.655737704918</v>
      </c>
      <c r="AH76" s="21">
        <f t="shared" si="85"/>
        <v>0</v>
      </c>
      <c r="AI76" s="21">
        <f>VLOOKUP(A76,[1]Details!$A:$AI,35,0)</f>
        <v>0</v>
      </c>
      <c r="AJ76" s="21">
        <v>720000</v>
      </c>
      <c r="AK76" s="21">
        <v>800</v>
      </c>
      <c r="AL76" s="21">
        <v>3160.655737704918</v>
      </c>
      <c r="AM76" s="21">
        <v>720000</v>
      </c>
      <c r="AN76" s="21">
        <v>800</v>
      </c>
      <c r="AO76" s="21">
        <f t="shared" si="80"/>
        <v>3160.655737704918</v>
      </c>
      <c r="AP76" s="19" t="s">
        <v>292</v>
      </c>
      <c r="AQ76" s="24"/>
      <c r="AR76" s="24"/>
      <c r="AS76" s="24"/>
      <c r="AT76" s="24"/>
      <c r="AU76" s="24"/>
      <c r="AV76" s="24"/>
      <c r="AW76" s="24"/>
      <c r="AX76" s="24"/>
      <c r="AY76" s="24"/>
      <c r="AZ76" s="24"/>
      <c r="BA76" s="24"/>
      <c r="BB76" s="24"/>
      <c r="BC76" s="28">
        <v>8.3333333333333329E-2</v>
      </c>
      <c r="BD76" s="28">
        <v>8.3333333333333329E-2</v>
      </c>
      <c r="BE76" s="28">
        <v>8.3333333333333329E-2</v>
      </c>
      <c r="BF76" s="28">
        <v>8.3333333333333329E-2</v>
      </c>
      <c r="BG76" s="28">
        <v>8.3333333333333329E-2</v>
      </c>
      <c r="BH76" s="28">
        <v>8.3333333333333329E-2</v>
      </c>
      <c r="BI76" s="28">
        <v>8.3333333333333329E-2</v>
      </c>
      <c r="BJ76" s="28">
        <v>8.3333333333333329E-2</v>
      </c>
      <c r="BK76" s="28">
        <v>8.3333333333333329E-2</v>
      </c>
      <c r="BL76" s="28">
        <v>8.3333333333333329E-2</v>
      </c>
      <c r="BM76" s="28">
        <v>8.3333333333333329E-2</v>
      </c>
      <c r="BN76" s="28">
        <v>8.3333333333333329E-2</v>
      </c>
      <c r="BO76" s="22">
        <f t="shared" si="81"/>
        <v>1</v>
      </c>
      <c r="BP76" s="23">
        <f t="shared" si="87"/>
        <v>263.38797814207646</v>
      </c>
      <c r="BQ76" s="23">
        <f t="shared" si="87"/>
        <v>263.38797814207646</v>
      </c>
      <c r="BR76" s="23">
        <f t="shared" si="87"/>
        <v>263.38797814207646</v>
      </c>
      <c r="BS76" s="23">
        <f t="shared" si="86"/>
        <v>263.38797814207646</v>
      </c>
      <c r="BT76" s="23">
        <f t="shared" si="86"/>
        <v>263.38797814207646</v>
      </c>
      <c r="BU76" s="23">
        <f t="shared" si="86"/>
        <v>263.38797814207646</v>
      </c>
      <c r="BV76" s="23">
        <f t="shared" si="82"/>
        <v>263.38797814207646</v>
      </c>
      <c r="BW76" s="23">
        <f t="shared" si="82"/>
        <v>263.38797814207646</v>
      </c>
      <c r="BX76" s="23">
        <f t="shared" si="82"/>
        <v>263.38797814207646</v>
      </c>
      <c r="BY76" s="23">
        <f t="shared" si="82"/>
        <v>263.38797814207646</v>
      </c>
      <c r="BZ76" s="23">
        <f t="shared" si="82"/>
        <v>263.38797814207646</v>
      </c>
      <c r="CA76" s="23">
        <f t="shared" si="82"/>
        <v>263.38797814207646</v>
      </c>
      <c r="CB76" s="23">
        <f t="shared" si="83"/>
        <v>3160.6557377049176</v>
      </c>
      <c r="CC76" s="24">
        <f t="shared" si="84"/>
        <v>948.19672131147536</v>
      </c>
    </row>
    <row r="77" spans="1:81" s="25" customFormat="1" ht="15" customHeight="1" x14ac:dyDescent="0.2">
      <c r="A77" s="17">
        <v>113137</v>
      </c>
      <c r="B77" s="19" t="s">
        <v>102</v>
      </c>
      <c r="C77" s="17">
        <v>113137</v>
      </c>
      <c r="D77" s="19" t="s">
        <v>293</v>
      </c>
      <c r="E77" s="19" t="s">
        <v>85</v>
      </c>
      <c r="F77" s="19" t="s">
        <v>81</v>
      </c>
      <c r="G77" s="19">
        <v>415002</v>
      </c>
      <c r="H77" s="19">
        <v>4150</v>
      </c>
      <c r="I77" s="19" t="s">
        <v>106</v>
      </c>
      <c r="J77" s="18" t="s">
        <v>74</v>
      </c>
      <c r="K77" s="19" t="s">
        <v>81</v>
      </c>
      <c r="L77" s="19" t="s">
        <v>81</v>
      </c>
      <c r="M77" s="19" t="s">
        <v>96</v>
      </c>
      <c r="N77" s="19" t="s">
        <v>197</v>
      </c>
      <c r="O77" s="19" t="s">
        <v>104</v>
      </c>
      <c r="P77" s="19" t="s">
        <v>198</v>
      </c>
      <c r="Q77" s="19" t="s">
        <v>75</v>
      </c>
      <c r="R77" s="19" t="s">
        <v>75</v>
      </c>
      <c r="S77" s="19" t="s">
        <v>76</v>
      </c>
      <c r="T77" s="19" t="s">
        <v>77</v>
      </c>
      <c r="U77" s="19" t="s">
        <v>77</v>
      </c>
      <c r="V77" s="19" t="s">
        <v>80</v>
      </c>
      <c r="W77" s="19" t="s">
        <v>109</v>
      </c>
      <c r="X77" s="19" t="s">
        <v>78</v>
      </c>
      <c r="Y77" s="19" t="s">
        <v>113</v>
      </c>
      <c r="Z77" s="26">
        <v>156542.29</v>
      </c>
      <c r="AA77" s="20">
        <v>95931.23</v>
      </c>
      <c r="AB77" s="27">
        <v>40620600</v>
      </c>
      <c r="AC77" s="27">
        <v>0</v>
      </c>
      <c r="AD77" s="27">
        <v>133182.29508196723</v>
      </c>
      <c r="AE77" s="27">
        <f>40620600-5000000</f>
        <v>35620600</v>
      </c>
      <c r="AF77" s="21">
        <v>0</v>
      </c>
      <c r="AG77" s="21">
        <f t="shared" si="79"/>
        <v>116788.85245901639</v>
      </c>
      <c r="AH77" s="21">
        <f t="shared" si="85"/>
        <v>-16393.442622950839</v>
      </c>
      <c r="AI77" s="21">
        <v>0</v>
      </c>
      <c r="AJ77" s="21">
        <v>40620600</v>
      </c>
      <c r="AK77" s="21">
        <v>0</v>
      </c>
      <c r="AL77" s="21">
        <v>133182.2950819672</v>
      </c>
      <c r="AM77" s="21">
        <v>41439218.416498959</v>
      </c>
      <c r="AN77" s="21">
        <v>0</v>
      </c>
      <c r="AO77" s="21">
        <f t="shared" si="80"/>
        <v>135866.28989016052</v>
      </c>
      <c r="AP77" s="19" t="s">
        <v>294</v>
      </c>
      <c r="AQ77" s="24"/>
      <c r="AR77" s="24"/>
      <c r="AS77" s="24"/>
      <c r="AT77" s="24"/>
      <c r="AU77" s="24"/>
      <c r="AV77" s="24"/>
      <c r="AW77" s="24"/>
      <c r="AX77" s="24"/>
      <c r="AY77" s="24"/>
      <c r="AZ77" s="24"/>
      <c r="BA77" s="24"/>
      <c r="BB77" s="24"/>
      <c r="BC77" s="28">
        <v>8.3333333333333329E-2</v>
      </c>
      <c r="BD77" s="28">
        <v>8.3333333333333329E-2</v>
      </c>
      <c r="BE77" s="28">
        <v>8.3333333333333329E-2</v>
      </c>
      <c r="BF77" s="28">
        <v>8.3333333333333329E-2</v>
      </c>
      <c r="BG77" s="28">
        <v>8.3333333333333329E-2</v>
      </c>
      <c r="BH77" s="28">
        <v>8.3333333333333329E-2</v>
      </c>
      <c r="BI77" s="28">
        <v>8.3333333333333329E-2</v>
      </c>
      <c r="BJ77" s="28">
        <v>8.3333333333333329E-2</v>
      </c>
      <c r="BK77" s="28">
        <v>8.3333333333333329E-2</v>
      </c>
      <c r="BL77" s="28">
        <v>8.3333333333333329E-2</v>
      </c>
      <c r="BM77" s="28">
        <v>8.3333333333333329E-2</v>
      </c>
      <c r="BN77" s="28">
        <v>8.3333333333333329E-2</v>
      </c>
      <c r="BO77" s="22">
        <f t="shared" si="81"/>
        <v>1</v>
      </c>
      <c r="BP77" s="23">
        <f t="shared" si="87"/>
        <v>11098.524590163935</v>
      </c>
      <c r="BQ77" s="23">
        <f t="shared" si="87"/>
        <v>11098.524590163935</v>
      </c>
      <c r="BR77" s="23">
        <f t="shared" si="87"/>
        <v>11098.524590163935</v>
      </c>
      <c r="BS77" s="23">
        <f t="shared" si="86"/>
        <v>11098.524590163935</v>
      </c>
      <c r="BT77" s="23">
        <f t="shared" si="86"/>
        <v>11098.524590163935</v>
      </c>
      <c r="BU77" s="23">
        <f t="shared" si="86"/>
        <v>11098.524590163935</v>
      </c>
      <c r="BV77" s="23">
        <f t="shared" si="86"/>
        <v>11098.524590163935</v>
      </c>
      <c r="BW77" s="23">
        <f t="shared" si="86"/>
        <v>11098.524590163935</v>
      </c>
      <c r="BX77" s="23">
        <f t="shared" si="86"/>
        <v>11098.524590163935</v>
      </c>
      <c r="BY77" s="23">
        <f t="shared" si="86"/>
        <v>11098.524590163935</v>
      </c>
      <c r="BZ77" s="23">
        <f t="shared" si="86"/>
        <v>11098.524590163935</v>
      </c>
      <c r="CA77" s="23">
        <f t="shared" si="86"/>
        <v>11098.524590163935</v>
      </c>
      <c r="CB77" s="23">
        <f t="shared" si="83"/>
        <v>133182.2950819672</v>
      </c>
      <c r="CC77" s="24">
        <f t="shared" si="84"/>
        <v>39954.688524590165</v>
      </c>
    </row>
    <row r="78" spans="1:81" s="25" customFormat="1" ht="15" customHeight="1" x14ac:dyDescent="0.2">
      <c r="A78" s="17">
        <v>113166</v>
      </c>
      <c r="B78" s="19" t="s">
        <v>102</v>
      </c>
      <c r="C78" s="17">
        <v>113166</v>
      </c>
      <c r="D78" s="19" t="s">
        <v>295</v>
      </c>
      <c r="E78" s="19" t="s">
        <v>85</v>
      </c>
      <c r="F78" s="19" t="s">
        <v>81</v>
      </c>
      <c r="G78" s="19">
        <v>415004</v>
      </c>
      <c r="H78" s="19">
        <v>4150</v>
      </c>
      <c r="I78" s="19" t="s">
        <v>106</v>
      </c>
      <c r="J78" s="19" t="s">
        <v>74</v>
      </c>
      <c r="K78" s="19" t="s">
        <v>81</v>
      </c>
      <c r="L78" s="19" t="s">
        <v>81</v>
      </c>
      <c r="M78" s="19" t="s">
        <v>96</v>
      </c>
      <c r="N78" s="19" t="s">
        <v>197</v>
      </c>
      <c r="O78" s="19" t="s">
        <v>104</v>
      </c>
      <c r="P78" s="19" t="s">
        <v>198</v>
      </c>
      <c r="Q78" s="19" t="s">
        <v>75</v>
      </c>
      <c r="R78" s="19" t="s">
        <v>75</v>
      </c>
      <c r="S78" s="19" t="s">
        <v>76</v>
      </c>
      <c r="T78" s="19" t="s">
        <v>77</v>
      </c>
      <c r="U78" s="19" t="s">
        <v>77</v>
      </c>
      <c r="V78" s="19" t="s">
        <v>80</v>
      </c>
      <c r="W78" s="19" t="s">
        <v>109</v>
      </c>
      <c r="X78" s="19" t="s">
        <v>78</v>
      </c>
      <c r="Y78" s="19" t="s">
        <v>113</v>
      </c>
      <c r="Z78" s="26">
        <v>276729.26999999996</v>
      </c>
      <c r="AA78" s="20">
        <v>282934.44</v>
      </c>
      <c r="AB78" s="27">
        <v>76068900</v>
      </c>
      <c r="AC78" s="27">
        <v>0</v>
      </c>
      <c r="AD78" s="27">
        <v>249406.22950819673</v>
      </c>
      <c r="AE78" s="21">
        <v>76068900</v>
      </c>
      <c r="AF78" s="21">
        <v>0</v>
      </c>
      <c r="AG78" s="21">
        <f t="shared" ref="AG78:AG84" si="88">AE78/305+AF78</f>
        <v>249406.22950819673</v>
      </c>
      <c r="AH78" s="21">
        <f t="shared" si="85"/>
        <v>0</v>
      </c>
      <c r="AI78" s="21">
        <v>0</v>
      </c>
      <c r="AJ78" s="21">
        <v>76068900.000000015</v>
      </c>
      <c r="AK78" s="21">
        <v>0</v>
      </c>
      <c r="AL78" s="21">
        <v>249406.22950819676</v>
      </c>
      <c r="AM78" s="21">
        <v>78859189.26497601</v>
      </c>
      <c r="AN78" s="21">
        <v>0</v>
      </c>
      <c r="AO78" s="21">
        <f t="shared" ref="AO78:AO84" si="89">AM78/305+AN78</f>
        <v>258554.7189015607</v>
      </c>
      <c r="AP78" s="19" t="s">
        <v>296</v>
      </c>
      <c r="AQ78" s="24"/>
      <c r="AR78" s="24"/>
      <c r="AS78" s="24"/>
      <c r="AT78" s="24"/>
      <c r="AU78" s="24"/>
      <c r="AV78" s="24"/>
      <c r="AW78" s="24"/>
      <c r="AX78" s="24"/>
      <c r="AY78" s="24"/>
      <c r="AZ78" s="24"/>
      <c r="BA78" s="24"/>
      <c r="BB78" s="24"/>
      <c r="BC78" s="28">
        <v>8.3333333333333329E-2</v>
      </c>
      <c r="BD78" s="28">
        <v>8.3333333333333329E-2</v>
      </c>
      <c r="BE78" s="28">
        <v>8.3333333333333329E-2</v>
      </c>
      <c r="BF78" s="28">
        <v>8.3333333333333329E-2</v>
      </c>
      <c r="BG78" s="28">
        <v>8.3333333333333329E-2</v>
      </c>
      <c r="BH78" s="28">
        <v>8.3333333333333329E-2</v>
      </c>
      <c r="BI78" s="28">
        <v>8.3333333333333329E-2</v>
      </c>
      <c r="BJ78" s="28">
        <v>8.3333333333333329E-2</v>
      </c>
      <c r="BK78" s="28">
        <v>8.3333333333333329E-2</v>
      </c>
      <c r="BL78" s="28">
        <v>8.3333333333333329E-2</v>
      </c>
      <c r="BM78" s="28">
        <v>8.3333333333333329E-2</v>
      </c>
      <c r="BN78" s="28">
        <v>8.3333333333333329E-2</v>
      </c>
      <c r="BO78" s="22">
        <f t="shared" ref="BO78:BO84" si="90">SUM(BC78:BN78)</f>
        <v>1</v>
      </c>
      <c r="BP78" s="23">
        <f t="shared" si="87"/>
        <v>20783.852459016394</v>
      </c>
      <c r="BQ78" s="23">
        <f t="shared" si="87"/>
        <v>20783.852459016394</v>
      </c>
      <c r="BR78" s="23">
        <f t="shared" si="87"/>
        <v>20783.852459016394</v>
      </c>
      <c r="BS78" s="23">
        <f t="shared" si="87"/>
        <v>20783.852459016394</v>
      </c>
      <c r="BT78" s="23">
        <f t="shared" si="87"/>
        <v>20783.852459016394</v>
      </c>
      <c r="BU78" s="23">
        <f t="shared" si="87"/>
        <v>20783.852459016394</v>
      </c>
      <c r="BV78" s="23">
        <f t="shared" si="87"/>
        <v>20783.852459016394</v>
      </c>
      <c r="BW78" s="23">
        <f t="shared" si="87"/>
        <v>20783.852459016394</v>
      </c>
      <c r="BX78" s="23">
        <f t="shared" si="87"/>
        <v>20783.852459016394</v>
      </c>
      <c r="BY78" s="23">
        <f t="shared" si="87"/>
        <v>20783.852459016394</v>
      </c>
      <c r="BZ78" s="23">
        <f t="shared" si="87"/>
        <v>20783.852459016394</v>
      </c>
      <c r="CA78" s="23">
        <f t="shared" si="87"/>
        <v>20783.852459016394</v>
      </c>
      <c r="CB78" s="23">
        <f t="shared" ref="CB78:CB84" si="91">SUM(BP78:CA78)</f>
        <v>249406.22950819679</v>
      </c>
      <c r="CC78" s="24">
        <f t="shared" ref="CC78:CC83" si="92">IF($J78="MCA1",AD78*2/3,IF($J78="MCA2 - GU",AD78*2/3,IF($J78="MCA2 - TNPL",AD78*2/3,AD78*0.3)))</f>
        <v>74821.868852459011</v>
      </c>
    </row>
    <row r="79" spans="1:81" s="25" customFormat="1" ht="15" customHeight="1" x14ac:dyDescent="0.2">
      <c r="A79" s="17">
        <v>113210</v>
      </c>
      <c r="B79" s="19" t="s">
        <v>297</v>
      </c>
      <c r="C79" s="17">
        <v>113210</v>
      </c>
      <c r="D79" s="19" t="s">
        <v>298</v>
      </c>
      <c r="E79" s="19" t="s">
        <v>85</v>
      </c>
      <c r="F79" s="19" t="s">
        <v>81</v>
      </c>
      <c r="G79" s="19">
        <v>415004</v>
      </c>
      <c r="H79" s="19">
        <v>4150</v>
      </c>
      <c r="I79" s="19" t="s">
        <v>106</v>
      </c>
      <c r="J79" s="18" t="s">
        <v>74</v>
      </c>
      <c r="K79" s="19" t="s">
        <v>81</v>
      </c>
      <c r="L79" s="19" t="s">
        <v>81</v>
      </c>
      <c r="M79" s="19" t="s">
        <v>96</v>
      </c>
      <c r="N79" s="19" t="s">
        <v>103</v>
      </c>
      <c r="O79" s="19" t="s">
        <v>104</v>
      </c>
      <c r="P79" s="19" t="s">
        <v>105</v>
      </c>
      <c r="Q79" s="19" t="s">
        <v>75</v>
      </c>
      <c r="R79" s="19" t="s">
        <v>75</v>
      </c>
      <c r="S79" s="19" t="s">
        <v>76</v>
      </c>
      <c r="T79" s="19" t="s">
        <v>77</v>
      </c>
      <c r="U79" s="19" t="s">
        <v>77</v>
      </c>
      <c r="V79" s="19" t="s">
        <v>80</v>
      </c>
      <c r="W79" s="19" t="s">
        <v>109</v>
      </c>
      <c r="X79" s="19" t="s">
        <v>78</v>
      </c>
      <c r="Y79" s="19" t="s">
        <v>113</v>
      </c>
      <c r="Z79" s="26">
        <v>206678.47999999998</v>
      </c>
      <c r="AA79" s="20">
        <v>24779.32</v>
      </c>
      <c r="AB79" s="27">
        <v>0</v>
      </c>
      <c r="AC79" s="27">
        <v>0</v>
      </c>
      <c r="AD79" s="27">
        <v>0</v>
      </c>
      <c r="AE79" s="21">
        <v>0</v>
      </c>
      <c r="AF79" s="21">
        <v>300000</v>
      </c>
      <c r="AG79" s="21">
        <f t="shared" si="88"/>
        <v>300000</v>
      </c>
      <c r="AH79" s="21">
        <f t="shared" si="85"/>
        <v>300000</v>
      </c>
      <c r="AI79" s="21" t="s">
        <v>376</v>
      </c>
      <c r="AJ79" s="21">
        <v>0</v>
      </c>
      <c r="AK79" s="21">
        <v>0</v>
      </c>
      <c r="AL79" s="21">
        <v>0</v>
      </c>
      <c r="AM79" s="21">
        <v>0</v>
      </c>
      <c r="AN79" s="21">
        <v>0</v>
      </c>
      <c r="AO79" s="21">
        <f t="shared" si="89"/>
        <v>0</v>
      </c>
      <c r="AP79" s="19" t="s">
        <v>77</v>
      </c>
      <c r="AQ79" s="24"/>
      <c r="AR79" s="24"/>
      <c r="AS79" s="24"/>
      <c r="AT79" s="24"/>
      <c r="AU79" s="24"/>
      <c r="AV79" s="24"/>
      <c r="AW79" s="24"/>
      <c r="AX79" s="24"/>
      <c r="AY79" s="24"/>
      <c r="AZ79" s="24"/>
      <c r="BA79" s="24"/>
      <c r="BB79" s="24"/>
      <c r="BC79" s="28">
        <v>8.3333333333333329E-2</v>
      </c>
      <c r="BD79" s="28">
        <v>8.3333333333333329E-2</v>
      </c>
      <c r="BE79" s="28">
        <v>8.3333333333333329E-2</v>
      </c>
      <c r="BF79" s="28">
        <v>8.3333333333333329E-2</v>
      </c>
      <c r="BG79" s="28">
        <v>8.3333333333333329E-2</v>
      </c>
      <c r="BH79" s="28">
        <v>8.3333333333333329E-2</v>
      </c>
      <c r="BI79" s="28">
        <v>8.3333333333333329E-2</v>
      </c>
      <c r="BJ79" s="28">
        <v>8.3333333333333329E-2</v>
      </c>
      <c r="BK79" s="28">
        <v>8.3333333333333329E-2</v>
      </c>
      <c r="BL79" s="28">
        <v>8.3333333333333329E-2</v>
      </c>
      <c r="BM79" s="28">
        <v>8.3333333333333329E-2</v>
      </c>
      <c r="BN79" s="28">
        <v>8.3333333333333329E-2</v>
      </c>
      <c r="BO79" s="22">
        <f t="shared" si="90"/>
        <v>1</v>
      </c>
      <c r="BP79" s="23">
        <f t="shared" ref="BP79:BU87" si="93">+$AD79*BC79</f>
        <v>0</v>
      </c>
      <c r="BQ79" s="23">
        <f t="shared" si="93"/>
        <v>0</v>
      </c>
      <c r="BR79" s="23">
        <f t="shared" si="93"/>
        <v>0</v>
      </c>
      <c r="BS79" s="23">
        <f t="shared" si="93"/>
        <v>0</v>
      </c>
      <c r="BT79" s="23">
        <f t="shared" si="93"/>
        <v>0</v>
      </c>
      <c r="BU79" s="23">
        <f t="shared" si="93"/>
        <v>0</v>
      </c>
      <c r="BV79" s="23">
        <f t="shared" ref="BV79:CA87" si="94">+$AD79*BI79</f>
        <v>0</v>
      </c>
      <c r="BW79" s="23">
        <f t="shared" si="94"/>
        <v>0</v>
      </c>
      <c r="BX79" s="23">
        <f t="shared" si="94"/>
        <v>0</v>
      </c>
      <c r="BY79" s="23">
        <f t="shared" si="94"/>
        <v>0</v>
      </c>
      <c r="BZ79" s="23">
        <f t="shared" si="94"/>
        <v>0</v>
      </c>
      <c r="CA79" s="23">
        <f t="shared" si="94"/>
        <v>0</v>
      </c>
      <c r="CB79" s="23">
        <f t="shared" si="91"/>
        <v>0</v>
      </c>
      <c r="CC79" s="24">
        <f t="shared" si="92"/>
        <v>0</v>
      </c>
    </row>
    <row r="80" spans="1:81" s="25" customFormat="1" ht="15" customHeight="1" x14ac:dyDescent="0.2">
      <c r="A80" s="17">
        <v>113211</v>
      </c>
      <c r="B80" s="19" t="s">
        <v>299</v>
      </c>
      <c r="C80" s="17">
        <v>113211</v>
      </c>
      <c r="D80" s="19" t="s">
        <v>300</v>
      </c>
      <c r="E80" s="19" t="s">
        <v>85</v>
      </c>
      <c r="F80" s="19" t="s">
        <v>81</v>
      </c>
      <c r="G80" s="19">
        <v>415004</v>
      </c>
      <c r="H80" s="19">
        <v>4150</v>
      </c>
      <c r="I80" s="19" t="s">
        <v>106</v>
      </c>
      <c r="J80" s="18" t="s">
        <v>74</v>
      </c>
      <c r="K80" s="19" t="s">
        <v>81</v>
      </c>
      <c r="L80" s="19" t="s">
        <v>81</v>
      </c>
      <c r="M80" s="19" t="s">
        <v>96</v>
      </c>
      <c r="N80" s="19" t="s">
        <v>97</v>
      </c>
      <c r="O80" s="19" t="s">
        <v>98</v>
      </c>
      <c r="P80" s="19" t="s">
        <v>99</v>
      </c>
      <c r="Q80" s="19" t="s">
        <v>75</v>
      </c>
      <c r="R80" s="19" t="s">
        <v>75</v>
      </c>
      <c r="S80" s="19" t="s">
        <v>76</v>
      </c>
      <c r="T80" s="19" t="s">
        <v>77</v>
      </c>
      <c r="U80" s="19" t="s">
        <v>77</v>
      </c>
      <c r="V80" s="19" t="s">
        <v>80</v>
      </c>
      <c r="W80" s="19" t="s">
        <v>100</v>
      </c>
      <c r="X80" s="19" t="s">
        <v>78</v>
      </c>
      <c r="Y80" s="19" t="s">
        <v>113</v>
      </c>
      <c r="Z80" s="26">
        <v>172219.63999999998</v>
      </c>
      <c r="AA80" s="20">
        <v>98038.66</v>
      </c>
      <c r="AB80" s="27">
        <v>32396585</v>
      </c>
      <c r="AC80" s="27">
        <v>250000</v>
      </c>
      <c r="AD80" s="27">
        <v>356218.31147540984</v>
      </c>
      <c r="AE80" s="21">
        <f>VLOOKUP(A80,[1]Details!$A:$AI,31,0)</f>
        <v>32396585</v>
      </c>
      <c r="AF80" s="21">
        <f>VLOOKUP(A80,[1]Details!$A:$AI,32,0)</f>
        <v>250000</v>
      </c>
      <c r="AG80" s="21">
        <f t="shared" si="88"/>
        <v>356218.31147540984</v>
      </c>
      <c r="AH80" s="21">
        <f t="shared" si="85"/>
        <v>0</v>
      </c>
      <c r="AI80" s="21">
        <f>VLOOKUP(A80,[1]Details!$A:$AI,35,0)</f>
        <v>0</v>
      </c>
      <c r="AJ80" s="21">
        <v>32396585</v>
      </c>
      <c r="AK80" s="21">
        <v>250000</v>
      </c>
      <c r="AL80" s="21">
        <v>356218.31147540984</v>
      </c>
      <c r="AM80" s="21">
        <v>33584926.665876366</v>
      </c>
      <c r="AN80" s="21">
        <v>200000</v>
      </c>
      <c r="AO80" s="21">
        <f t="shared" si="89"/>
        <v>310114.51365861105</v>
      </c>
      <c r="AP80" s="19" t="s">
        <v>301</v>
      </c>
      <c r="AQ80" s="24"/>
      <c r="AR80" s="24"/>
      <c r="AS80" s="24"/>
      <c r="AT80" s="24"/>
      <c r="AU80" s="24"/>
      <c r="AV80" s="24"/>
      <c r="AW80" s="24"/>
      <c r="AX80" s="24"/>
      <c r="AY80" s="24"/>
      <c r="AZ80" s="24"/>
      <c r="BA80" s="24"/>
      <c r="BB80" s="24"/>
      <c r="BC80" s="28">
        <v>8.3333333333333329E-2</v>
      </c>
      <c r="BD80" s="28">
        <v>8.3333333333333329E-2</v>
      </c>
      <c r="BE80" s="28">
        <v>8.3333333333333329E-2</v>
      </c>
      <c r="BF80" s="28">
        <v>8.3333333333333329E-2</v>
      </c>
      <c r="BG80" s="28">
        <v>8.3333333333333329E-2</v>
      </c>
      <c r="BH80" s="28">
        <v>8.3333333333333329E-2</v>
      </c>
      <c r="BI80" s="28">
        <v>8.3333333333333329E-2</v>
      </c>
      <c r="BJ80" s="28">
        <v>8.3333333333333329E-2</v>
      </c>
      <c r="BK80" s="28">
        <v>8.3333333333333329E-2</v>
      </c>
      <c r="BL80" s="28">
        <v>8.3333333333333329E-2</v>
      </c>
      <c r="BM80" s="28">
        <v>8.3333333333333329E-2</v>
      </c>
      <c r="BN80" s="28">
        <v>8.3333333333333329E-2</v>
      </c>
      <c r="BO80" s="22">
        <f t="shared" si="90"/>
        <v>1</v>
      </c>
      <c r="BP80" s="23">
        <f t="shared" si="93"/>
        <v>29684.859289617485</v>
      </c>
      <c r="BQ80" s="23">
        <f t="shared" si="93"/>
        <v>29684.859289617485</v>
      </c>
      <c r="BR80" s="23">
        <f t="shared" si="93"/>
        <v>29684.859289617485</v>
      </c>
      <c r="BS80" s="23">
        <f t="shared" si="93"/>
        <v>29684.859289617485</v>
      </c>
      <c r="BT80" s="23">
        <f t="shared" si="93"/>
        <v>29684.859289617485</v>
      </c>
      <c r="BU80" s="23">
        <f t="shared" si="93"/>
        <v>29684.859289617485</v>
      </c>
      <c r="BV80" s="23">
        <f t="shared" si="94"/>
        <v>29684.859289617485</v>
      </c>
      <c r="BW80" s="23">
        <f t="shared" si="94"/>
        <v>29684.859289617485</v>
      </c>
      <c r="BX80" s="23">
        <f t="shared" si="94"/>
        <v>29684.859289617485</v>
      </c>
      <c r="BY80" s="23">
        <f t="shared" si="94"/>
        <v>29684.859289617485</v>
      </c>
      <c r="BZ80" s="23">
        <f t="shared" si="94"/>
        <v>29684.859289617485</v>
      </c>
      <c r="CA80" s="23">
        <f t="shared" si="94"/>
        <v>29684.859289617485</v>
      </c>
      <c r="CB80" s="23">
        <f t="shared" si="91"/>
        <v>356218.31147540989</v>
      </c>
      <c r="CC80" s="24">
        <f t="shared" si="92"/>
        <v>106865.49344262294</v>
      </c>
    </row>
    <row r="81" spans="1:81" s="25" customFormat="1" ht="15" customHeight="1" x14ac:dyDescent="0.2">
      <c r="A81" s="17">
        <v>113213</v>
      </c>
      <c r="B81" s="19" t="s">
        <v>269</v>
      </c>
      <c r="C81" s="17">
        <v>113213</v>
      </c>
      <c r="D81" s="19" t="s">
        <v>302</v>
      </c>
      <c r="E81" s="19" t="s">
        <v>85</v>
      </c>
      <c r="F81" s="19" t="s">
        <v>81</v>
      </c>
      <c r="G81" s="19">
        <v>415006</v>
      </c>
      <c r="H81" s="19">
        <v>4150</v>
      </c>
      <c r="I81" s="19" t="s">
        <v>83</v>
      </c>
      <c r="J81" s="18" t="s">
        <v>74</v>
      </c>
      <c r="K81" s="19" t="s">
        <v>81</v>
      </c>
      <c r="L81" s="19" t="s">
        <v>81</v>
      </c>
      <c r="M81" s="19" t="s">
        <v>96</v>
      </c>
      <c r="N81" s="19" t="s">
        <v>97</v>
      </c>
      <c r="O81" s="19" t="s">
        <v>98</v>
      </c>
      <c r="P81" s="19" t="s">
        <v>99</v>
      </c>
      <c r="Q81" s="19" t="s">
        <v>75</v>
      </c>
      <c r="R81" s="19" t="s">
        <v>75</v>
      </c>
      <c r="S81" s="19" t="s">
        <v>76</v>
      </c>
      <c r="T81" s="19" t="s">
        <v>77</v>
      </c>
      <c r="U81" s="19" t="s">
        <v>77</v>
      </c>
      <c r="V81" s="19" t="s">
        <v>80</v>
      </c>
      <c r="W81" s="19" t="s">
        <v>100</v>
      </c>
      <c r="X81" s="19" t="s">
        <v>78</v>
      </c>
      <c r="Y81" s="19" t="s">
        <v>113</v>
      </c>
      <c r="Z81" s="26">
        <v>21571.17</v>
      </c>
      <c r="AA81" s="20">
        <v>8378.01</v>
      </c>
      <c r="AB81" s="27">
        <v>5935120</v>
      </c>
      <c r="AC81" s="27">
        <v>59900</v>
      </c>
      <c r="AD81" s="27">
        <v>79359.409836065577</v>
      </c>
      <c r="AE81" s="21">
        <f>VLOOKUP(A81,[1]Details!$A:$AI,31,0)</f>
        <v>5935120</v>
      </c>
      <c r="AF81" s="21">
        <f>VLOOKUP(A81,[1]Details!$A:$AI,32,0)</f>
        <v>59900</v>
      </c>
      <c r="AG81" s="21">
        <f t="shared" si="88"/>
        <v>79359.409836065577</v>
      </c>
      <c r="AH81" s="21">
        <f t="shared" si="85"/>
        <v>0</v>
      </c>
      <c r="AI81" s="21">
        <f>VLOOKUP(A81,[1]Details!$A:$AI,35,0)</f>
        <v>0</v>
      </c>
      <c r="AJ81" s="21">
        <v>5935119.9999999991</v>
      </c>
      <c r="AK81" s="21">
        <v>59900.000000000007</v>
      </c>
      <c r="AL81" s="21">
        <v>79359.409836065577</v>
      </c>
      <c r="AM81" s="21">
        <v>5780458.0750916554</v>
      </c>
      <c r="AN81" s="21">
        <v>60837.593319269712</v>
      </c>
      <c r="AO81" s="21">
        <f t="shared" si="89"/>
        <v>79789.914876947267</v>
      </c>
      <c r="AP81" s="19" t="s">
        <v>303</v>
      </c>
      <c r="AQ81" s="24"/>
      <c r="AR81" s="24"/>
      <c r="AS81" s="24"/>
      <c r="AT81" s="24"/>
      <c r="AU81" s="24"/>
      <c r="AV81" s="24"/>
      <c r="AW81" s="24"/>
      <c r="AX81" s="24"/>
      <c r="AY81" s="24"/>
      <c r="AZ81" s="24"/>
      <c r="BA81" s="24"/>
      <c r="BB81" s="24"/>
      <c r="BC81" s="28">
        <v>8.3333333333333329E-2</v>
      </c>
      <c r="BD81" s="28">
        <v>8.3333333333333329E-2</v>
      </c>
      <c r="BE81" s="28">
        <v>8.3333333333333329E-2</v>
      </c>
      <c r="BF81" s="28">
        <v>8.3333333333333329E-2</v>
      </c>
      <c r="BG81" s="28">
        <v>8.3333333333333329E-2</v>
      </c>
      <c r="BH81" s="28">
        <v>8.3333333333333329E-2</v>
      </c>
      <c r="BI81" s="28">
        <v>8.3333333333333329E-2</v>
      </c>
      <c r="BJ81" s="28">
        <v>8.3333333333333329E-2</v>
      </c>
      <c r="BK81" s="28">
        <v>8.3333333333333329E-2</v>
      </c>
      <c r="BL81" s="28">
        <v>8.3333333333333329E-2</v>
      </c>
      <c r="BM81" s="28">
        <v>8.3333333333333329E-2</v>
      </c>
      <c r="BN81" s="28">
        <v>8.3333333333333329E-2</v>
      </c>
      <c r="BO81" s="22">
        <f t="shared" si="90"/>
        <v>1</v>
      </c>
      <c r="BP81" s="23">
        <f t="shared" si="93"/>
        <v>6613.2841530054648</v>
      </c>
      <c r="BQ81" s="23">
        <f t="shared" si="93"/>
        <v>6613.2841530054648</v>
      </c>
      <c r="BR81" s="23">
        <f t="shared" si="93"/>
        <v>6613.2841530054648</v>
      </c>
      <c r="BS81" s="23">
        <f t="shared" si="93"/>
        <v>6613.2841530054648</v>
      </c>
      <c r="BT81" s="23">
        <f t="shared" si="93"/>
        <v>6613.2841530054648</v>
      </c>
      <c r="BU81" s="23">
        <f t="shared" si="93"/>
        <v>6613.2841530054648</v>
      </c>
      <c r="BV81" s="23">
        <f t="shared" si="94"/>
        <v>6613.2841530054648</v>
      </c>
      <c r="BW81" s="23">
        <f t="shared" si="94"/>
        <v>6613.2841530054648</v>
      </c>
      <c r="BX81" s="23">
        <f t="shared" si="94"/>
        <v>6613.2841530054648</v>
      </c>
      <c r="BY81" s="23">
        <f t="shared" si="94"/>
        <v>6613.2841530054648</v>
      </c>
      <c r="BZ81" s="23">
        <f t="shared" si="94"/>
        <v>6613.2841530054648</v>
      </c>
      <c r="CA81" s="23">
        <f t="shared" si="94"/>
        <v>6613.2841530054648</v>
      </c>
      <c r="CB81" s="23">
        <f t="shared" si="91"/>
        <v>79359.409836065577</v>
      </c>
      <c r="CC81" s="24">
        <f t="shared" si="92"/>
        <v>23807.822950819671</v>
      </c>
    </row>
    <row r="82" spans="1:81" s="25" customFormat="1" ht="15" customHeight="1" x14ac:dyDescent="0.2">
      <c r="A82" s="17">
        <v>113214</v>
      </c>
      <c r="B82" s="19" t="s">
        <v>269</v>
      </c>
      <c r="C82" s="17">
        <v>113214</v>
      </c>
      <c r="D82" s="19" t="s">
        <v>304</v>
      </c>
      <c r="E82" s="19" t="s">
        <v>85</v>
      </c>
      <c r="F82" s="19" t="s">
        <v>81</v>
      </c>
      <c r="G82" s="19">
        <v>415002</v>
      </c>
      <c r="H82" s="19">
        <v>4150</v>
      </c>
      <c r="I82" s="19" t="s">
        <v>106</v>
      </c>
      <c r="J82" s="18" t="s">
        <v>74</v>
      </c>
      <c r="K82" s="19" t="s">
        <v>81</v>
      </c>
      <c r="L82" s="19" t="s">
        <v>81</v>
      </c>
      <c r="M82" s="19" t="s">
        <v>96</v>
      </c>
      <c r="N82" s="19" t="s">
        <v>97</v>
      </c>
      <c r="O82" s="19" t="s">
        <v>98</v>
      </c>
      <c r="P82" s="19" t="s">
        <v>99</v>
      </c>
      <c r="Q82" s="19" t="s">
        <v>75</v>
      </c>
      <c r="R82" s="19" t="s">
        <v>75</v>
      </c>
      <c r="S82" s="19" t="s">
        <v>76</v>
      </c>
      <c r="T82" s="19" t="s">
        <v>77</v>
      </c>
      <c r="U82" s="19" t="s">
        <v>77</v>
      </c>
      <c r="V82" s="19" t="s">
        <v>80</v>
      </c>
      <c r="W82" s="19" t="s">
        <v>100</v>
      </c>
      <c r="X82" s="19" t="s">
        <v>78</v>
      </c>
      <c r="Y82" s="19" t="s">
        <v>113</v>
      </c>
      <c r="Z82" s="26">
        <v>265955.8</v>
      </c>
      <c r="AA82" s="20">
        <v>115958.29</v>
      </c>
      <c r="AB82" s="27">
        <v>51480000</v>
      </c>
      <c r="AC82" s="27">
        <v>0</v>
      </c>
      <c r="AD82" s="27">
        <v>168786.88524590165</v>
      </c>
      <c r="AE82" s="21">
        <f>VLOOKUP(A82,[1]Details!$A:$AI,31,0)</f>
        <v>51480000</v>
      </c>
      <c r="AF82" s="21">
        <f>VLOOKUP(A82,[1]Details!$A:$AI,32,0)</f>
        <v>0</v>
      </c>
      <c r="AG82" s="21">
        <f t="shared" si="88"/>
        <v>168786.88524590165</v>
      </c>
      <c r="AH82" s="21">
        <f t="shared" si="85"/>
        <v>0</v>
      </c>
      <c r="AI82" s="21">
        <f>VLOOKUP(A82,[1]Details!$A:$AI,35,0)</f>
        <v>0</v>
      </c>
      <c r="AJ82" s="21">
        <v>51480000</v>
      </c>
      <c r="AK82" s="21">
        <v>0</v>
      </c>
      <c r="AL82" s="21">
        <v>168786.88524590162</v>
      </c>
      <c r="AM82" s="21">
        <v>52517465.62289495</v>
      </c>
      <c r="AN82" s="21">
        <v>0</v>
      </c>
      <c r="AO82" s="21">
        <f t="shared" si="89"/>
        <v>172188.41187834411</v>
      </c>
      <c r="AP82" s="19" t="s">
        <v>305</v>
      </c>
      <c r="AQ82" s="24"/>
      <c r="AR82" s="24"/>
      <c r="AS82" s="24"/>
      <c r="AT82" s="24"/>
      <c r="AU82" s="24"/>
      <c r="AV82" s="24"/>
      <c r="AW82" s="24"/>
      <c r="AX82" s="24"/>
      <c r="AY82" s="24"/>
      <c r="AZ82" s="24"/>
      <c r="BA82" s="24"/>
      <c r="BB82" s="24"/>
      <c r="BC82" s="28">
        <v>8.3333333333333329E-2</v>
      </c>
      <c r="BD82" s="28">
        <v>8.3333333333333329E-2</v>
      </c>
      <c r="BE82" s="28">
        <v>8.3333333333333329E-2</v>
      </c>
      <c r="BF82" s="28">
        <v>8.3333333333333329E-2</v>
      </c>
      <c r="BG82" s="28">
        <v>8.3333333333333329E-2</v>
      </c>
      <c r="BH82" s="28">
        <v>8.3333333333333329E-2</v>
      </c>
      <c r="BI82" s="28">
        <v>8.3333333333333329E-2</v>
      </c>
      <c r="BJ82" s="28">
        <v>8.3333333333333329E-2</v>
      </c>
      <c r="BK82" s="28">
        <v>8.3333333333333329E-2</v>
      </c>
      <c r="BL82" s="28">
        <v>8.3333333333333329E-2</v>
      </c>
      <c r="BM82" s="28">
        <v>8.3333333333333329E-2</v>
      </c>
      <c r="BN82" s="28">
        <v>8.3333333333333329E-2</v>
      </c>
      <c r="BO82" s="22">
        <f t="shared" si="90"/>
        <v>1</v>
      </c>
      <c r="BP82" s="23">
        <f t="shared" si="93"/>
        <v>14065.573770491803</v>
      </c>
      <c r="BQ82" s="23">
        <f t="shared" si="93"/>
        <v>14065.573770491803</v>
      </c>
      <c r="BR82" s="23">
        <f t="shared" si="93"/>
        <v>14065.573770491803</v>
      </c>
      <c r="BS82" s="23">
        <f t="shared" si="93"/>
        <v>14065.573770491803</v>
      </c>
      <c r="BT82" s="23">
        <f t="shared" si="93"/>
        <v>14065.573770491803</v>
      </c>
      <c r="BU82" s="23">
        <f t="shared" si="93"/>
        <v>14065.573770491803</v>
      </c>
      <c r="BV82" s="23">
        <f t="shared" si="94"/>
        <v>14065.573770491803</v>
      </c>
      <c r="BW82" s="23">
        <f t="shared" si="94"/>
        <v>14065.573770491803</v>
      </c>
      <c r="BX82" s="23">
        <f t="shared" si="94"/>
        <v>14065.573770491803</v>
      </c>
      <c r="BY82" s="23">
        <f t="shared" si="94"/>
        <v>14065.573770491803</v>
      </c>
      <c r="BZ82" s="23">
        <f t="shared" si="94"/>
        <v>14065.573770491803</v>
      </c>
      <c r="CA82" s="23">
        <f t="shared" si="94"/>
        <v>14065.573770491803</v>
      </c>
      <c r="CB82" s="23">
        <f t="shared" si="91"/>
        <v>168786.88524590165</v>
      </c>
      <c r="CC82" s="24">
        <f t="shared" si="92"/>
        <v>50636.065573770495</v>
      </c>
    </row>
    <row r="83" spans="1:81" s="25" customFormat="1" ht="15" customHeight="1" x14ac:dyDescent="0.2">
      <c r="A83" s="17">
        <v>113216</v>
      </c>
      <c r="B83" s="19" t="s">
        <v>102</v>
      </c>
      <c r="C83" s="17">
        <v>113216</v>
      </c>
      <c r="D83" s="19" t="s">
        <v>306</v>
      </c>
      <c r="E83" s="19" t="s">
        <v>85</v>
      </c>
      <c r="F83" s="19" t="s">
        <v>81</v>
      </c>
      <c r="G83" s="19">
        <v>415006</v>
      </c>
      <c r="H83" s="19">
        <v>4150</v>
      </c>
      <c r="I83" s="19" t="s">
        <v>83</v>
      </c>
      <c r="J83" s="18" t="s">
        <v>74</v>
      </c>
      <c r="K83" s="19" t="s">
        <v>81</v>
      </c>
      <c r="L83" s="19" t="s">
        <v>81</v>
      </c>
      <c r="M83" s="19" t="s">
        <v>96</v>
      </c>
      <c r="N83" s="19" t="s">
        <v>197</v>
      </c>
      <c r="O83" s="19" t="s">
        <v>104</v>
      </c>
      <c r="P83" s="19" t="s">
        <v>198</v>
      </c>
      <c r="Q83" s="19" t="s">
        <v>75</v>
      </c>
      <c r="R83" s="19" t="s">
        <v>75</v>
      </c>
      <c r="S83" s="19" t="s">
        <v>76</v>
      </c>
      <c r="T83" s="19" t="s">
        <v>77</v>
      </c>
      <c r="U83" s="19" t="s">
        <v>77</v>
      </c>
      <c r="V83" s="19" t="s">
        <v>80</v>
      </c>
      <c r="W83" s="19" t="s">
        <v>109</v>
      </c>
      <c r="X83" s="19" t="s">
        <v>78</v>
      </c>
      <c r="Y83" s="19" t="s">
        <v>113</v>
      </c>
      <c r="Z83" s="26">
        <v>39535.589999999997</v>
      </c>
      <c r="AA83" s="20">
        <v>39106.119999999995</v>
      </c>
      <c r="AB83" s="27">
        <v>694866.93000000017</v>
      </c>
      <c r="AC83" s="27">
        <v>196974.25</v>
      </c>
      <c r="AD83" s="27">
        <v>199252.50222950819</v>
      </c>
      <c r="AE83" s="21">
        <v>694866.93000000017</v>
      </c>
      <c r="AF83" s="21">
        <v>196974.25</v>
      </c>
      <c r="AG83" s="21">
        <f t="shared" si="88"/>
        <v>199252.50222950819</v>
      </c>
      <c r="AH83" s="21">
        <f t="shared" si="85"/>
        <v>0</v>
      </c>
      <c r="AI83" s="21">
        <v>0</v>
      </c>
      <c r="AJ83" s="21">
        <v>694866.93000000017</v>
      </c>
      <c r="AK83" s="21">
        <v>196974.24999999997</v>
      </c>
      <c r="AL83" s="21">
        <v>199252.50222950816</v>
      </c>
      <c r="AM83" s="21">
        <v>676759.55273569038</v>
      </c>
      <c r="AN83" s="21">
        <v>200057.41762718133</v>
      </c>
      <c r="AO83" s="21">
        <f t="shared" si="89"/>
        <v>202276.30140664263</v>
      </c>
      <c r="AP83" s="19" t="s">
        <v>307</v>
      </c>
      <c r="AQ83" s="24"/>
      <c r="AR83" s="24"/>
      <c r="AS83" s="24"/>
      <c r="AT83" s="24"/>
      <c r="AU83" s="24"/>
      <c r="AV83" s="24"/>
      <c r="AW83" s="24"/>
      <c r="AX83" s="24"/>
      <c r="AY83" s="24"/>
      <c r="AZ83" s="24"/>
      <c r="BA83" s="24"/>
      <c r="BB83" s="24"/>
      <c r="BC83" s="28">
        <v>8.3333333333333329E-2</v>
      </c>
      <c r="BD83" s="28">
        <v>8.3333333333333329E-2</v>
      </c>
      <c r="BE83" s="28">
        <v>8.3333333333333329E-2</v>
      </c>
      <c r="BF83" s="28">
        <v>8.3333333333333329E-2</v>
      </c>
      <c r="BG83" s="28">
        <v>8.3333333333333329E-2</v>
      </c>
      <c r="BH83" s="28">
        <v>8.3333333333333329E-2</v>
      </c>
      <c r="BI83" s="28">
        <v>8.3333333333333329E-2</v>
      </c>
      <c r="BJ83" s="28">
        <v>8.3333333333333329E-2</v>
      </c>
      <c r="BK83" s="28">
        <v>8.3333333333333329E-2</v>
      </c>
      <c r="BL83" s="28">
        <v>8.3333333333333329E-2</v>
      </c>
      <c r="BM83" s="28">
        <v>8.3333333333333329E-2</v>
      </c>
      <c r="BN83" s="28">
        <v>8.3333333333333329E-2</v>
      </c>
      <c r="BO83" s="22">
        <f t="shared" si="90"/>
        <v>1</v>
      </c>
      <c r="BP83" s="23">
        <f t="shared" si="93"/>
        <v>16604.375185792349</v>
      </c>
      <c r="BQ83" s="23">
        <f t="shared" si="93"/>
        <v>16604.375185792349</v>
      </c>
      <c r="BR83" s="23">
        <f t="shared" si="93"/>
        <v>16604.375185792349</v>
      </c>
      <c r="BS83" s="23">
        <f t="shared" si="93"/>
        <v>16604.375185792349</v>
      </c>
      <c r="BT83" s="23">
        <f t="shared" si="93"/>
        <v>16604.375185792349</v>
      </c>
      <c r="BU83" s="23">
        <f t="shared" si="93"/>
        <v>16604.375185792349</v>
      </c>
      <c r="BV83" s="23">
        <f t="shared" si="94"/>
        <v>16604.375185792349</v>
      </c>
      <c r="BW83" s="23">
        <f t="shared" si="94"/>
        <v>16604.375185792349</v>
      </c>
      <c r="BX83" s="23">
        <f t="shared" si="94"/>
        <v>16604.375185792349</v>
      </c>
      <c r="BY83" s="23">
        <f t="shared" si="94"/>
        <v>16604.375185792349</v>
      </c>
      <c r="BZ83" s="23">
        <f t="shared" si="94"/>
        <v>16604.375185792349</v>
      </c>
      <c r="CA83" s="23">
        <f t="shared" si="94"/>
        <v>16604.375185792349</v>
      </c>
      <c r="CB83" s="23">
        <f t="shared" si="91"/>
        <v>199252.50222950813</v>
      </c>
      <c r="CC83" s="24">
        <f t="shared" si="92"/>
        <v>59775.750668852452</v>
      </c>
    </row>
    <row r="84" spans="1:81" s="25" customFormat="1" ht="15" customHeight="1" x14ac:dyDescent="0.2">
      <c r="A84" s="17">
        <v>113228</v>
      </c>
      <c r="B84" s="19" t="s">
        <v>288</v>
      </c>
      <c r="C84" s="17">
        <v>113228</v>
      </c>
      <c r="D84" s="19" t="s">
        <v>309</v>
      </c>
      <c r="E84" s="19" t="s">
        <v>85</v>
      </c>
      <c r="F84" s="19" t="s">
        <v>81</v>
      </c>
      <c r="G84" s="19">
        <v>415003</v>
      </c>
      <c r="H84" s="19">
        <v>4150</v>
      </c>
      <c r="I84" s="17" t="s">
        <v>115</v>
      </c>
      <c r="J84" s="18" t="s">
        <v>74</v>
      </c>
      <c r="K84" s="19" t="s">
        <v>81</v>
      </c>
      <c r="L84" s="19" t="s">
        <v>81</v>
      </c>
      <c r="M84" s="19" t="s">
        <v>96</v>
      </c>
      <c r="N84" s="19" t="s">
        <v>168</v>
      </c>
      <c r="O84" s="19" t="s">
        <v>104</v>
      </c>
      <c r="P84" s="19" t="s">
        <v>169</v>
      </c>
      <c r="Q84" s="19" t="s">
        <v>75</v>
      </c>
      <c r="R84" s="19" t="s">
        <v>75</v>
      </c>
      <c r="S84" s="19" t="s">
        <v>76</v>
      </c>
      <c r="T84" s="19" t="s">
        <v>77</v>
      </c>
      <c r="U84" s="19" t="s">
        <v>77</v>
      </c>
      <c r="V84" s="19" t="s">
        <v>77</v>
      </c>
      <c r="W84" s="19" t="s">
        <v>109</v>
      </c>
      <c r="X84" s="19" t="s">
        <v>78</v>
      </c>
      <c r="Y84" s="19" t="s">
        <v>113</v>
      </c>
      <c r="Z84" s="26">
        <v>0</v>
      </c>
      <c r="AA84" s="20">
        <v>0</v>
      </c>
      <c r="AB84" s="27">
        <v>0</v>
      </c>
      <c r="AC84" s="27">
        <v>0</v>
      </c>
      <c r="AD84" s="27">
        <v>0</v>
      </c>
      <c r="AE84" s="21">
        <v>0</v>
      </c>
      <c r="AF84" s="21">
        <v>0</v>
      </c>
      <c r="AG84" s="21">
        <f t="shared" si="88"/>
        <v>0</v>
      </c>
      <c r="AH84" s="21">
        <f t="shared" si="85"/>
        <v>0</v>
      </c>
      <c r="AI84" s="21">
        <v>0</v>
      </c>
      <c r="AJ84" s="21">
        <v>0</v>
      </c>
      <c r="AK84" s="21">
        <v>0</v>
      </c>
      <c r="AL84" s="21">
        <v>0</v>
      </c>
      <c r="AM84" s="21">
        <v>0</v>
      </c>
      <c r="AN84" s="21">
        <v>0</v>
      </c>
      <c r="AO84" s="21">
        <f t="shared" si="89"/>
        <v>0</v>
      </c>
      <c r="AP84" s="19" t="s">
        <v>77</v>
      </c>
      <c r="AQ84" s="24"/>
      <c r="AR84" s="24"/>
      <c r="AS84" s="24"/>
      <c r="AT84" s="24"/>
      <c r="AU84" s="24"/>
      <c r="AV84" s="24"/>
      <c r="AW84" s="24"/>
      <c r="AX84" s="24"/>
      <c r="AY84" s="24"/>
      <c r="AZ84" s="24"/>
      <c r="BA84" s="24"/>
      <c r="BB84" s="24"/>
      <c r="BC84" s="28">
        <v>8.3333333333333329E-2</v>
      </c>
      <c r="BD84" s="28">
        <v>8.3333333333333329E-2</v>
      </c>
      <c r="BE84" s="28">
        <v>8.3333333333333329E-2</v>
      </c>
      <c r="BF84" s="28">
        <v>8.3333333333333329E-2</v>
      </c>
      <c r="BG84" s="28">
        <v>8.3333333333333329E-2</v>
      </c>
      <c r="BH84" s="28">
        <v>8.3333333333333329E-2</v>
      </c>
      <c r="BI84" s="28">
        <v>8.3333333333333329E-2</v>
      </c>
      <c r="BJ84" s="28">
        <v>8.3333333333333329E-2</v>
      </c>
      <c r="BK84" s="28">
        <v>8.3333333333333329E-2</v>
      </c>
      <c r="BL84" s="28">
        <v>8.3333333333333329E-2</v>
      </c>
      <c r="BM84" s="28">
        <v>8.3333333333333329E-2</v>
      </c>
      <c r="BN84" s="28">
        <v>8.3333333333333329E-2</v>
      </c>
      <c r="BO84" s="22">
        <f t="shared" si="90"/>
        <v>1</v>
      </c>
      <c r="BP84" s="23">
        <f t="shared" si="93"/>
        <v>0</v>
      </c>
      <c r="BQ84" s="23">
        <f t="shared" si="93"/>
        <v>0</v>
      </c>
      <c r="BR84" s="23">
        <f t="shared" si="93"/>
        <v>0</v>
      </c>
      <c r="BS84" s="23">
        <f t="shared" si="93"/>
        <v>0</v>
      </c>
      <c r="BT84" s="23">
        <f t="shared" si="93"/>
        <v>0</v>
      </c>
      <c r="BU84" s="23">
        <f t="shared" si="93"/>
        <v>0</v>
      </c>
      <c r="BV84" s="23">
        <f t="shared" si="94"/>
        <v>0</v>
      </c>
      <c r="BW84" s="23">
        <f t="shared" si="94"/>
        <v>0</v>
      </c>
      <c r="BX84" s="23">
        <f t="shared" si="94"/>
        <v>0</v>
      </c>
      <c r="BY84" s="23">
        <f t="shared" si="94"/>
        <v>0</v>
      </c>
      <c r="BZ84" s="23">
        <f t="shared" si="94"/>
        <v>0</v>
      </c>
      <c r="CA84" s="23">
        <f t="shared" si="94"/>
        <v>0</v>
      </c>
      <c r="CB84" s="23">
        <f t="shared" si="91"/>
        <v>0</v>
      </c>
      <c r="CC84" s="24">
        <f t="shared" ref="CC84:CC92" si="95">IF($J84="MCA1",AD84*2/3,IF($J84="MCA2 - GU",AD84*2/3,IF($J84="MCA2 - TNPL",AD84*2/3,AD84*0.3)))</f>
        <v>0</v>
      </c>
    </row>
    <row r="85" spans="1:81" s="25" customFormat="1" ht="15" customHeight="1" x14ac:dyDescent="0.2">
      <c r="A85" s="17">
        <v>113240</v>
      </c>
      <c r="B85" s="19" t="s">
        <v>288</v>
      </c>
      <c r="C85" s="17">
        <v>113240</v>
      </c>
      <c r="D85" s="19" t="s">
        <v>310</v>
      </c>
      <c r="E85" s="19" t="s">
        <v>85</v>
      </c>
      <c r="F85" s="19" t="s">
        <v>81</v>
      </c>
      <c r="G85" s="19">
        <v>415006</v>
      </c>
      <c r="H85" s="19">
        <v>4150</v>
      </c>
      <c r="I85" s="19" t="s">
        <v>83</v>
      </c>
      <c r="J85" s="18" t="s">
        <v>74</v>
      </c>
      <c r="K85" s="19" t="s">
        <v>81</v>
      </c>
      <c r="L85" s="19" t="s">
        <v>81</v>
      </c>
      <c r="M85" s="19" t="s">
        <v>96</v>
      </c>
      <c r="N85" s="19" t="s">
        <v>168</v>
      </c>
      <c r="O85" s="19" t="s">
        <v>104</v>
      </c>
      <c r="P85" s="19" t="s">
        <v>169</v>
      </c>
      <c r="Q85" s="19" t="s">
        <v>75</v>
      </c>
      <c r="R85" s="19" t="s">
        <v>75</v>
      </c>
      <c r="S85" s="19" t="s">
        <v>76</v>
      </c>
      <c r="T85" s="19" t="s">
        <v>77</v>
      </c>
      <c r="U85" s="19" t="s">
        <v>77</v>
      </c>
      <c r="V85" s="19" t="s">
        <v>80</v>
      </c>
      <c r="W85" s="19" t="s">
        <v>109</v>
      </c>
      <c r="X85" s="19" t="s">
        <v>78</v>
      </c>
      <c r="Y85" s="19" t="s">
        <v>113</v>
      </c>
      <c r="Z85" s="26">
        <v>5018.75</v>
      </c>
      <c r="AA85" s="20">
        <v>0</v>
      </c>
      <c r="AB85" s="27">
        <v>417241.13999999984</v>
      </c>
      <c r="AC85" s="27">
        <v>23438</v>
      </c>
      <c r="AD85" s="27">
        <v>24806.003737704916</v>
      </c>
      <c r="AE85" s="21">
        <v>417241.13999999984</v>
      </c>
      <c r="AF85" s="21">
        <v>23438</v>
      </c>
      <c r="AG85" s="21">
        <f t="shared" ref="AG85:AG94" si="96">AE85/305+AF85</f>
        <v>24806.003737704916</v>
      </c>
      <c r="AH85" s="21">
        <f t="shared" si="85"/>
        <v>0</v>
      </c>
      <c r="AI85" s="21">
        <v>0</v>
      </c>
      <c r="AJ85" s="21">
        <v>417241.13999999978</v>
      </c>
      <c r="AK85" s="21">
        <v>23438.000000000004</v>
      </c>
      <c r="AL85" s="21">
        <v>24806.003737704919</v>
      </c>
      <c r="AM85" s="21">
        <v>406368.34924541495</v>
      </c>
      <c r="AN85" s="21">
        <v>23804.866648030777</v>
      </c>
      <c r="AO85" s="21">
        <f t="shared" ref="AO85:AO94" si="97">AM85/305+AN85</f>
        <v>25137.221891458368</v>
      </c>
      <c r="AP85" s="19" t="s">
        <v>311</v>
      </c>
      <c r="AQ85" s="24"/>
      <c r="AR85" s="24"/>
      <c r="AS85" s="24"/>
      <c r="AT85" s="24"/>
      <c r="AU85" s="24"/>
      <c r="AV85" s="24"/>
      <c r="AW85" s="24"/>
      <c r="AX85" s="24"/>
      <c r="AY85" s="24"/>
      <c r="AZ85" s="24"/>
      <c r="BA85" s="24"/>
      <c r="BB85" s="24"/>
      <c r="BC85" s="28">
        <v>8.3333333333333329E-2</v>
      </c>
      <c r="BD85" s="28">
        <v>8.3333333333333329E-2</v>
      </c>
      <c r="BE85" s="28">
        <v>8.3333333333333329E-2</v>
      </c>
      <c r="BF85" s="28">
        <v>8.3333333333333329E-2</v>
      </c>
      <c r="BG85" s="28">
        <v>8.3333333333333329E-2</v>
      </c>
      <c r="BH85" s="28">
        <v>8.3333333333333329E-2</v>
      </c>
      <c r="BI85" s="28">
        <v>8.3333333333333329E-2</v>
      </c>
      <c r="BJ85" s="28">
        <v>8.3333333333333329E-2</v>
      </c>
      <c r="BK85" s="28">
        <v>8.3333333333333329E-2</v>
      </c>
      <c r="BL85" s="28">
        <v>8.3333333333333329E-2</v>
      </c>
      <c r="BM85" s="28">
        <v>8.3333333333333329E-2</v>
      </c>
      <c r="BN85" s="28">
        <v>8.3333333333333329E-2</v>
      </c>
      <c r="BO85" s="22">
        <f t="shared" ref="BO85:BO94" si="98">SUM(BC85:BN85)</f>
        <v>1</v>
      </c>
      <c r="BP85" s="23">
        <f t="shared" si="93"/>
        <v>2067.166978142076</v>
      </c>
      <c r="BQ85" s="23">
        <f t="shared" si="93"/>
        <v>2067.166978142076</v>
      </c>
      <c r="BR85" s="23">
        <f t="shared" si="93"/>
        <v>2067.166978142076</v>
      </c>
      <c r="BS85" s="23">
        <f t="shared" si="93"/>
        <v>2067.166978142076</v>
      </c>
      <c r="BT85" s="23">
        <f t="shared" si="93"/>
        <v>2067.166978142076</v>
      </c>
      <c r="BU85" s="23">
        <f t="shared" si="93"/>
        <v>2067.166978142076</v>
      </c>
      <c r="BV85" s="23">
        <f t="shared" si="94"/>
        <v>2067.166978142076</v>
      </c>
      <c r="BW85" s="23">
        <f t="shared" si="94"/>
        <v>2067.166978142076</v>
      </c>
      <c r="BX85" s="23">
        <f t="shared" si="94"/>
        <v>2067.166978142076</v>
      </c>
      <c r="BY85" s="23">
        <f t="shared" si="94"/>
        <v>2067.166978142076</v>
      </c>
      <c r="BZ85" s="23">
        <f t="shared" si="94"/>
        <v>2067.166978142076</v>
      </c>
      <c r="CA85" s="23">
        <f t="shared" si="94"/>
        <v>2067.166978142076</v>
      </c>
      <c r="CB85" s="23">
        <f t="shared" ref="CB85:CB94" si="99">SUM(BP85:CA85)</f>
        <v>24806.003737704905</v>
      </c>
      <c r="CC85" s="24">
        <f t="shared" si="95"/>
        <v>7441.8011213114742</v>
      </c>
    </row>
    <row r="86" spans="1:81" s="25" customFormat="1" ht="15" customHeight="1" x14ac:dyDescent="0.2">
      <c r="A86" s="17">
        <v>113241</v>
      </c>
      <c r="B86" s="19" t="s">
        <v>288</v>
      </c>
      <c r="C86" s="17">
        <v>113241</v>
      </c>
      <c r="D86" s="19" t="s">
        <v>312</v>
      </c>
      <c r="E86" s="19" t="s">
        <v>85</v>
      </c>
      <c r="F86" s="19" t="s">
        <v>81</v>
      </c>
      <c r="G86" s="19">
        <v>415002</v>
      </c>
      <c r="H86" s="19">
        <v>4150</v>
      </c>
      <c r="I86" s="19" t="s">
        <v>106</v>
      </c>
      <c r="J86" s="18" t="s">
        <v>74</v>
      </c>
      <c r="K86" s="19" t="s">
        <v>81</v>
      </c>
      <c r="L86" s="19" t="s">
        <v>81</v>
      </c>
      <c r="M86" s="19" t="s">
        <v>96</v>
      </c>
      <c r="N86" s="19" t="s">
        <v>168</v>
      </c>
      <c r="O86" s="19" t="s">
        <v>104</v>
      </c>
      <c r="P86" s="19" t="s">
        <v>169</v>
      </c>
      <c r="Q86" s="19" t="s">
        <v>75</v>
      </c>
      <c r="R86" s="19" t="s">
        <v>75</v>
      </c>
      <c r="S86" s="19" t="s">
        <v>76</v>
      </c>
      <c r="T86" s="19" t="s">
        <v>77</v>
      </c>
      <c r="U86" s="19" t="s">
        <v>77</v>
      </c>
      <c r="V86" s="19" t="s">
        <v>80</v>
      </c>
      <c r="W86" s="19" t="s">
        <v>109</v>
      </c>
      <c r="X86" s="19" t="s">
        <v>78</v>
      </c>
      <c r="Y86" s="19" t="s">
        <v>113</v>
      </c>
      <c r="Z86" s="26">
        <v>29424.9</v>
      </c>
      <c r="AA86" s="20">
        <v>6100.8300000000008</v>
      </c>
      <c r="AB86" s="27">
        <v>19822500</v>
      </c>
      <c r="AC86" s="27">
        <v>0</v>
      </c>
      <c r="AD86" s="27">
        <v>64991.803278688523</v>
      </c>
      <c r="AE86" s="21">
        <v>19822500</v>
      </c>
      <c r="AF86" s="21">
        <v>0</v>
      </c>
      <c r="AG86" s="21">
        <f t="shared" si="96"/>
        <v>64991.803278688523</v>
      </c>
      <c r="AH86" s="21">
        <f t="shared" ref="AH86:AH96" si="100">AG86-AD86</f>
        <v>0</v>
      </c>
      <c r="AI86" s="21">
        <v>0</v>
      </c>
      <c r="AJ86" s="21">
        <v>19822500</v>
      </c>
      <c r="AK86" s="21">
        <v>0</v>
      </c>
      <c r="AL86" s="21">
        <v>64991.803278688523</v>
      </c>
      <c r="AM86" s="21">
        <v>17924108.933477886</v>
      </c>
      <c r="AN86" s="21">
        <v>0</v>
      </c>
      <c r="AO86" s="21">
        <f t="shared" si="97"/>
        <v>58767.570273697987</v>
      </c>
      <c r="AP86" s="19" t="s">
        <v>313</v>
      </c>
      <c r="AQ86" s="24"/>
      <c r="AR86" s="24"/>
      <c r="AS86" s="24"/>
      <c r="AT86" s="24"/>
      <c r="AU86" s="24"/>
      <c r="AV86" s="24"/>
      <c r="AW86" s="24"/>
      <c r="AX86" s="24"/>
      <c r="AY86" s="24"/>
      <c r="AZ86" s="24"/>
      <c r="BA86" s="24"/>
      <c r="BB86" s="24"/>
      <c r="BC86" s="28">
        <v>8.3333333333333329E-2</v>
      </c>
      <c r="BD86" s="28">
        <v>8.3333333333333329E-2</v>
      </c>
      <c r="BE86" s="28">
        <v>8.3333333333333329E-2</v>
      </c>
      <c r="BF86" s="28">
        <v>8.3333333333333329E-2</v>
      </c>
      <c r="BG86" s="28">
        <v>8.3333333333333329E-2</v>
      </c>
      <c r="BH86" s="28">
        <v>8.3333333333333329E-2</v>
      </c>
      <c r="BI86" s="28">
        <v>8.3333333333333329E-2</v>
      </c>
      <c r="BJ86" s="28">
        <v>8.3333333333333329E-2</v>
      </c>
      <c r="BK86" s="28">
        <v>8.3333333333333329E-2</v>
      </c>
      <c r="BL86" s="28">
        <v>8.3333333333333329E-2</v>
      </c>
      <c r="BM86" s="28">
        <v>8.3333333333333329E-2</v>
      </c>
      <c r="BN86" s="28">
        <v>8.3333333333333329E-2</v>
      </c>
      <c r="BO86" s="22">
        <f t="shared" si="98"/>
        <v>1</v>
      </c>
      <c r="BP86" s="23">
        <f t="shared" si="93"/>
        <v>5415.9836065573763</v>
      </c>
      <c r="BQ86" s="23">
        <f t="shared" si="93"/>
        <v>5415.9836065573763</v>
      </c>
      <c r="BR86" s="23">
        <f t="shared" si="93"/>
        <v>5415.9836065573763</v>
      </c>
      <c r="BS86" s="23">
        <f t="shared" si="93"/>
        <v>5415.9836065573763</v>
      </c>
      <c r="BT86" s="23">
        <f t="shared" si="93"/>
        <v>5415.9836065573763</v>
      </c>
      <c r="BU86" s="23">
        <f t="shared" si="93"/>
        <v>5415.9836065573763</v>
      </c>
      <c r="BV86" s="23">
        <f t="shared" si="94"/>
        <v>5415.9836065573763</v>
      </c>
      <c r="BW86" s="23">
        <f t="shared" si="94"/>
        <v>5415.9836065573763</v>
      </c>
      <c r="BX86" s="23">
        <f t="shared" si="94"/>
        <v>5415.9836065573763</v>
      </c>
      <c r="BY86" s="23">
        <f t="shared" si="94"/>
        <v>5415.9836065573763</v>
      </c>
      <c r="BZ86" s="23">
        <f t="shared" si="94"/>
        <v>5415.9836065573763</v>
      </c>
      <c r="CA86" s="23">
        <f t="shared" si="94"/>
        <v>5415.9836065573763</v>
      </c>
      <c r="CB86" s="23">
        <f t="shared" si="99"/>
        <v>64991.803278688516</v>
      </c>
      <c r="CC86" s="24">
        <f t="shared" si="95"/>
        <v>19497.540983606556</v>
      </c>
    </row>
    <row r="87" spans="1:81" s="25" customFormat="1" ht="15" customHeight="1" x14ac:dyDescent="0.2">
      <c r="A87" s="17">
        <v>113246</v>
      </c>
      <c r="B87" s="19" t="s">
        <v>102</v>
      </c>
      <c r="C87" s="17">
        <v>113246</v>
      </c>
      <c r="D87" s="19" t="s">
        <v>314</v>
      </c>
      <c r="E87" s="19" t="s">
        <v>85</v>
      </c>
      <c r="F87" s="19" t="s">
        <v>81</v>
      </c>
      <c r="G87" s="19">
        <v>415003</v>
      </c>
      <c r="H87" s="19">
        <v>4150</v>
      </c>
      <c r="I87" s="19" t="s">
        <v>115</v>
      </c>
      <c r="J87" s="18" t="s">
        <v>74</v>
      </c>
      <c r="K87" s="19" t="s">
        <v>81</v>
      </c>
      <c r="L87" s="19" t="s">
        <v>81</v>
      </c>
      <c r="M87" s="19" t="s">
        <v>96</v>
      </c>
      <c r="N87" s="19" t="s">
        <v>197</v>
      </c>
      <c r="O87" s="19" t="s">
        <v>104</v>
      </c>
      <c r="P87" s="19" t="s">
        <v>198</v>
      </c>
      <c r="Q87" s="19" t="s">
        <v>75</v>
      </c>
      <c r="R87" s="19" t="s">
        <v>75</v>
      </c>
      <c r="S87" s="19" t="s">
        <v>76</v>
      </c>
      <c r="T87" s="19" t="s">
        <v>77</v>
      </c>
      <c r="U87" s="19" t="s">
        <v>77</v>
      </c>
      <c r="V87" s="19" t="s">
        <v>80</v>
      </c>
      <c r="W87" s="19" t="s">
        <v>109</v>
      </c>
      <c r="X87" s="19" t="s">
        <v>78</v>
      </c>
      <c r="Y87" s="19" t="s">
        <v>113</v>
      </c>
      <c r="Z87" s="26">
        <v>13368.29</v>
      </c>
      <c r="AA87" s="20">
        <v>11980.050000000001</v>
      </c>
      <c r="AB87" s="27">
        <v>7118880</v>
      </c>
      <c r="AC87" s="27">
        <v>0</v>
      </c>
      <c r="AD87" s="27">
        <v>23340.590163934427</v>
      </c>
      <c r="AE87" s="21">
        <v>7118880</v>
      </c>
      <c r="AF87" s="21">
        <v>0</v>
      </c>
      <c r="AG87" s="21">
        <f t="shared" si="96"/>
        <v>23340.590163934427</v>
      </c>
      <c r="AH87" s="21">
        <f t="shared" si="100"/>
        <v>0</v>
      </c>
      <c r="AI87" s="21">
        <v>0</v>
      </c>
      <c r="AJ87" s="21">
        <v>7118880.0000000009</v>
      </c>
      <c r="AK87" s="21">
        <v>0</v>
      </c>
      <c r="AL87" s="21">
        <v>23340.59016393443</v>
      </c>
      <c r="AM87" s="21">
        <v>7118880.0000000009</v>
      </c>
      <c r="AN87" s="21">
        <v>0</v>
      </c>
      <c r="AO87" s="21">
        <f t="shared" si="97"/>
        <v>23340.59016393443</v>
      </c>
      <c r="AP87" s="19" t="s">
        <v>315</v>
      </c>
      <c r="AQ87" s="24"/>
      <c r="AR87" s="24"/>
      <c r="AS87" s="24"/>
      <c r="AT87" s="24"/>
      <c r="AU87" s="24"/>
      <c r="AV87" s="24"/>
      <c r="AW87" s="24"/>
      <c r="AX87" s="24"/>
      <c r="AY87" s="24"/>
      <c r="AZ87" s="24"/>
      <c r="BA87" s="24"/>
      <c r="BB87" s="24"/>
      <c r="BC87" s="28">
        <v>8.3333333333333329E-2</v>
      </c>
      <c r="BD87" s="28">
        <v>8.3333333333333329E-2</v>
      </c>
      <c r="BE87" s="28">
        <v>8.3333333333333329E-2</v>
      </c>
      <c r="BF87" s="28">
        <v>8.3333333333333329E-2</v>
      </c>
      <c r="BG87" s="28">
        <v>8.3333333333333329E-2</v>
      </c>
      <c r="BH87" s="28">
        <v>8.3333333333333329E-2</v>
      </c>
      <c r="BI87" s="28">
        <v>8.3333333333333329E-2</v>
      </c>
      <c r="BJ87" s="28">
        <v>8.3333333333333329E-2</v>
      </c>
      <c r="BK87" s="28">
        <v>8.3333333333333329E-2</v>
      </c>
      <c r="BL87" s="28">
        <v>8.3333333333333329E-2</v>
      </c>
      <c r="BM87" s="28">
        <v>8.3333333333333329E-2</v>
      </c>
      <c r="BN87" s="28">
        <v>8.3333333333333329E-2</v>
      </c>
      <c r="BO87" s="22">
        <f t="shared" si="98"/>
        <v>1</v>
      </c>
      <c r="BP87" s="23">
        <f t="shared" si="93"/>
        <v>1945.0491803278687</v>
      </c>
      <c r="BQ87" s="23">
        <f t="shared" si="93"/>
        <v>1945.0491803278687</v>
      </c>
      <c r="BR87" s="23">
        <f t="shared" si="93"/>
        <v>1945.0491803278687</v>
      </c>
      <c r="BS87" s="23">
        <f t="shared" si="93"/>
        <v>1945.0491803278687</v>
      </c>
      <c r="BT87" s="23">
        <f t="shared" si="93"/>
        <v>1945.0491803278687</v>
      </c>
      <c r="BU87" s="23">
        <f t="shared" si="93"/>
        <v>1945.0491803278687</v>
      </c>
      <c r="BV87" s="23">
        <f t="shared" si="94"/>
        <v>1945.0491803278687</v>
      </c>
      <c r="BW87" s="23">
        <f t="shared" si="94"/>
        <v>1945.0491803278687</v>
      </c>
      <c r="BX87" s="23">
        <f t="shared" si="94"/>
        <v>1945.0491803278687</v>
      </c>
      <c r="BY87" s="23">
        <f t="shared" si="94"/>
        <v>1945.0491803278687</v>
      </c>
      <c r="BZ87" s="23">
        <f t="shared" si="94"/>
        <v>1945.0491803278687</v>
      </c>
      <c r="CA87" s="23">
        <f t="shared" si="94"/>
        <v>1945.0491803278687</v>
      </c>
      <c r="CB87" s="23">
        <f t="shared" si="99"/>
        <v>23340.590163934423</v>
      </c>
      <c r="CC87" s="24">
        <f t="shared" si="95"/>
        <v>7002.1770491803281</v>
      </c>
    </row>
    <row r="88" spans="1:81" s="25" customFormat="1" ht="15" customHeight="1" x14ac:dyDescent="0.2">
      <c r="A88" s="17">
        <v>113267</v>
      </c>
      <c r="B88" s="19" t="s">
        <v>316</v>
      </c>
      <c r="C88" s="17">
        <v>113267</v>
      </c>
      <c r="D88" s="19" t="s">
        <v>317</v>
      </c>
      <c r="E88" s="19" t="s">
        <v>85</v>
      </c>
      <c r="F88" s="19" t="s">
        <v>81</v>
      </c>
      <c r="G88" s="19">
        <v>414001</v>
      </c>
      <c r="H88" s="19">
        <v>4140</v>
      </c>
      <c r="I88" s="19" t="s">
        <v>89</v>
      </c>
      <c r="J88" s="18" t="s">
        <v>74</v>
      </c>
      <c r="K88" s="19" t="s">
        <v>81</v>
      </c>
      <c r="L88" s="19" t="s">
        <v>81</v>
      </c>
      <c r="M88" s="19" t="s">
        <v>96</v>
      </c>
      <c r="N88" s="19" t="s">
        <v>168</v>
      </c>
      <c r="O88" s="19" t="s">
        <v>104</v>
      </c>
      <c r="P88" s="19" t="s">
        <v>169</v>
      </c>
      <c r="Q88" s="19" t="s">
        <v>75</v>
      </c>
      <c r="R88" s="19" t="s">
        <v>75</v>
      </c>
      <c r="S88" s="19" t="s">
        <v>76</v>
      </c>
      <c r="T88" s="19" t="s">
        <v>77</v>
      </c>
      <c r="U88" s="19" t="s">
        <v>77</v>
      </c>
      <c r="V88" s="19" t="s">
        <v>80</v>
      </c>
      <c r="W88" s="19" t="s">
        <v>109</v>
      </c>
      <c r="X88" s="19" t="s">
        <v>78</v>
      </c>
      <c r="Y88" s="19" t="s">
        <v>113</v>
      </c>
      <c r="Z88" s="26">
        <v>619686.84999999986</v>
      </c>
      <c r="AA88" s="20">
        <v>159037.46999999997</v>
      </c>
      <c r="AB88" s="27">
        <v>141587040.24208</v>
      </c>
      <c r="AC88" s="27">
        <v>361508</v>
      </c>
      <c r="AD88" s="27">
        <v>825727.80407239345</v>
      </c>
      <c r="AE88" s="27">
        <f>141587040.24208-10000000</f>
        <v>131587040.24208</v>
      </c>
      <c r="AF88" s="27">
        <v>361508</v>
      </c>
      <c r="AG88" s="21">
        <f t="shared" si="96"/>
        <v>792940.9188264918</v>
      </c>
      <c r="AH88" s="21">
        <f t="shared" si="100"/>
        <v>-32786.885245901649</v>
      </c>
      <c r="AI88" s="21">
        <v>0</v>
      </c>
      <c r="AJ88" s="21">
        <v>141587040.24208003</v>
      </c>
      <c r="AK88" s="21">
        <v>361508</v>
      </c>
      <c r="AL88" s="21">
        <v>825727.80407239345</v>
      </c>
      <c r="AM88" s="21">
        <v>95057800.685708508</v>
      </c>
      <c r="AN88" s="21">
        <v>425437.24138085666</v>
      </c>
      <c r="AO88" s="21">
        <f t="shared" si="97"/>
        <v>737102.16166186822</v>
      </c>
      <c r="AP88" s="19" t="s">
        <v>318</v>
      </c>
      <c r="AQ88" s="24"/>
      <c r="AR88" s="24"/>
      <c r="AS88" s="24"/>
      <c r="AT88" s="24"/>
      <c r="AU88" s="24"/>
      <c r="AV88" s="24"/>
      <c r="AW88" s="24"/>
      <c r="AX88" s="24"/>
      <c r="AY88" s="24"/>
      <c r="AZ88" s="24"/>
      <c r="BA88" s="24"/>
      <c r="BB88" s="24"/>
      <c r="BC88" s="28">
        <v>8.3333333333333329E-2</v>
      </c>
      <c r="BD88" s="28">
        <v>8.3333333333333329E-2</v>
      </c>
      <c r="BE88" s="28">
        <v>8.3333333333333329E-2</v>
      </c>
      <c r="BF88" s="28">
        <v>8.3333333333333329E-2</v>
      </c>
      <c r="BG88" s="28">
        <v>8.3333333333333329E-2</v>
      </c>
      <c r="BH88" s="28">
        <v>8.3333333333333329E-2</v>
      </c>
      <c r="BI88" s="28">
        <v>8.3333333333333329E-2</v>
      </c>
      <c r="BJ88" s="28">
        <v>8.3333333333333329E-2</v>
      </c>
      <c r="BK88" s="28">
        <v>8.3333333333333329E-2</v>
      </c>
      <c r="BL88" s="28">
        <v>8.3333333333333329E-2</v>
      </c>
      <c r="BM88" s="28">
        <v>8.3333333333333329E-2</v>
      </c>
      <c r="BN88" s="28">
        <v>8.3333333333333329E-2</v>
      </c>
      <c r="BO88" s="22">
        <f t="shared" si="98"/>
        <v>1</v>
      </c>
      <c r="BP88" s="23">
        <f t="shared" ref="BP88:BU96" si="101">+$AD88*BC88</f>
        <v>68810.650339366111</v>
      </c>
      <c r="BQ88" s="23">
        <f t="shared" si="101"/>
        <v>68810.650339366111</v>
      </c>
      <c r="BR88" s="23">
        <f t="shared" si="101"/>
        <v>68810.650339366111</v>
      </c>
      <c r="BS88" s="23">
        <f t="shared" ref="BS88:BX94" si="102">+$AD88*BF88</f>
        <v>68810.650339366111</v>
      </c>
      <c r="BT88" s="23">
        <f t="shared" si="102"/>
        <v>68810.650339366111</v>
      </c>
      <c r="BU88" s="23">
        <f t="shared" si="102"/>
        <v>68810.650339366111</v>
      </c>
      <c r="BV88" s="23">
        <f t="shared" si="102"/>
        <v>68810.650339366111</v>
      </c>
      <c r="BW88" s="23">
        <f t="shared" si="102"/>
        <v>68810.650339366111</v>
      </c>
      <c r="BX88" s="23">
        <f t="shared" si="102"/>
        <v>68810.650339366111</v>
      </c>
      <c r="BY88" s="23">
        <f t="shared" ref="BY88:CA96" si="103">+$AD88*BL88</f>
        <v>68810.650339366111</v>
      </c>
      <c r="BZ88" s="23">
        <f t="shared" si="103"/>
        <v>68810.650339366111</v>
      </c>
      <c r="CA88" s="23">
        <f t="shared" si="103"/>
        <v>68810.650339366111</v>
      </c>
      <c r="CB88" s="23">
        <f t="shared" si="99"/>
        <v>825727.80407239357</v>
      </c>
      <c r="CC88" s="24">
        <f t="shared" si="95"/>
        <v>247718.34122171803</v>
      </c>
    </row>
    <row r="89" spans="1:81" s="25" customFormat="1" ht="15" customHeight="1" x14ac:dyDescent="0.2">
      <c r="A89" s="17">
        <v>113275</v>
      </c>
      <c r="B89" s="19" t="s">
        <v>288</v>
      </c>
      <c r="C89" s="17">
        <v>113275</v>
      </c>
      <c r="D89" s="19" t="s">
        <v>319</v>
      </c>
      <c r="E89" s="19" t="s">
        <v>85</v>
      </c>
      <c r="F89" s="19" t="s">
        <v>81</v>
      </c>
      <c r="G89" s="19">
        <v>415003</v>
      </c>
      <c r="H89" s="19">
        <v>4150</v>
      </c>
      <c r="I89" s="17" t="s">
        <v>106</v>
      </c>
      <c r="J89" s="18" t="s">
        <v>74</v>
      </c>
      <c r="K89" s="19" t="s">
        <v>81</v>
      </c>
      <c r="L89" s="19" t="s">
        <v>81</v>
      </c>
      <c r="M89" s="19" t="s">
        <v>96</v>
      </c>
      <c r="N89" s="19" t="s">
        <v>168</v>
      </c>
      <c r="O89" s="19" t="s">
        <v>104</v>
      </c>
      <c r="P89" s="19" t="s">
        <v>169</v>
      </c>
      <c r="Q89" s="19" t="s">
        <v>75</v>
      </c>
      <c r="R89" s="19" t="s">
        <v>75</v>
      </c>
      <c r="S89" s="19" t="s">
        <v>76</v>
      </c>
      <c r="T89" s="19" t="s">
        <v>77</v>
      </c>
      <c r="U89" s="19" t="s">
        <v>77</v>
      </c>
      <c r="V89" s="19" t="s">
        <v>77</v>
      </c>
      <c r="W89" s="19" t="s">
        <v>109</v>
      </c>
      <c r="X89" s="19" t="s">
        <v>78</v>
      </c>
      <c r="Y89" s="19" t="s">
        <v>113</v>
      </c>
      <c r="Z89" s="26">
        <v>0</v>
      </c>
      <c r="AA89" s="20">
        <v>0</v>
      </c>
      <c r="AB89" s="27">
        <v>672500</v>
      </c>
      <c r="AC89" s="27">
        <v>0</v>
      </c>
      <c r="AD89" s="27">
        <v>2204.9180327868853</v>
      </c>
      <c r="AE89" s="21">
        <v>672500</v>
      </c>
      <c r="AF89" s="21">
        <v>0</v>
      </c>
      <c r="AG89" s="21">
        <f t="shared" si="96"/>
        <v>2204.9180327868853</v>
      </c>
      <c r="AH89" s="21">
        <f t="shared" si="100"/>
        <v>0</v>
      </c>
      <c r="AI89" s="21">
        <v>0</v>
      </c>
      <c r="AJ89" s="21">
        <v>672500</v>
      </c>
      <c r="AK89" s="21">
        <v>0</v>
      </c>
      <c r="AL89" s="21">
        <v>2204.9180327868853</v>
      </c>
      <c r="AM89" s="21">
        <v>555531.9686603609</v>
      </c>
      <c r="AN89" s="21">
        <v>0</v>
      </c>
      <c r="AO89" s="21">
        <f t="shared" si="97"/>
        <v>1821.4162906897079</v>
      </c>
      <c r="AP89" s="19" t="s">
        <v>320</v>
      </c>
      <c r="AQ89" s="24"/>
      <c r="AR89" s="24"/>
      <c r="AS89" s="24"/>
      <c r="AT89" s="24"/>
      <c r="AU89" s="24"/>
      <c r="AV89" s="24"/>
      <c r="AW89" s="24"/>
      <c r="AX89" s="24"/>
      <c r="AY89" s="24"/>
      <c r="AZ89" s="24"/>
      <c r="BA89" s="24"/>
      <c r="BB89" s="24"/>
      <c r="BC89" s="28">
        <v>8.3333333333333329E-2</v>
      </c>
      <c r="BD89" s="28">
        <v>8.3333333333333329E-2</v>
      </c>
      <c r="BE89" s="28">
        <v>8.3333333333333329E-2</v>
      </c>
      <c r="BF89" s="28">
        <v>8.3333333333333329E-2</v>
      </c>
      <c r="BG89" s="28">
        <v>8.3333333333333329E-2</v>
      </c>
      <c r="BH89" s="28">
        <v>8.3333333333333329E-2</v>
      </c>
      <c r="BI89" s="28">
        <v>8.3333333333333329E-2</v>
      </c>
      <c r="BJ89" s="28">
        <v>8.3333333333333329E-2</v>
      </c>
      <c r="BK89" s="28">
        <v>8.3333333333333329E-2</v>
      </c>
      <c r="BL89" s="28">
        <v>8.3333333333333329E-2</v>
      </c>
      <c r="BM89" s="28">
        <v>8.3333333333333329E-2</v>
      </c>
      <c r="BN89" s="28">
        <v>8.3333333333333329E-2</v>
      </c>
      <c r="BO89" s="22">
        <f t="shared" si="98"/>
        <v>1</v>
      </c>
      <c r="BP89" s="23">
        <f t="shared" si="101"/>
        <v>183.7431693989071</v>
      </c>
      <c r="BQ89" s="23">
        <f t="shared" si="101"/>
        <v>183.7431693989071</v>
      </c>
      <c r="BR89" s="23">
        <f t="shared" si="101"/>
        <v>183.7431693989071</v>
      </c>
      <c r="BS89" s="23">
        <f t="shared" si="102"/>
        <v>183.7431693989071</v>
      </c>
      <c r="BT89" s="23">
        <f t="shared" si="102"/>
        <v>183.7431693989071</v>
      </c>
      <c r="BU89" s="23">
        <f t="shared" si="102"/>
        <v>183.7431693989071</v>
      </c>
      <c r="BV89" s="23">
        <f t="shared" si="102"/>
        <v>183.7431693989071</v>
      </c>
      <c r="BW89" s="23">
        <f t="shared" si="102"/>
        <v>183.7431693989071</v>
      </c>
      <c r="BX89" s="23">
        <f t="shared" si="102"/>
        <v>183.7431693989071</v>
      </c>
      <c r="BY89" s="23">
        <f t="shared" si="103"/>
        <v>183.7431693989071</v>
      </c>
      <c r="BZ89" s="23">
        <f t="shared" si="103"/>
        <v>183.7431693989071</v>
      </c>
      <c r="CA89" s="23">
        <f t="shared" si="103"/>
        <v>183.7431693989071</v>
      </c>
      <c r="CB89" s="23">
        <f t="shared" si="99"/>
        <v>2204.9180327868858</v>
      </c>
      <c r="CC89" s="24">
        <f t="shared" si="95"/>
        <v>661.47540983606552</v>
      </c>
    </row>
    <row r="90" spans="1:81" s="25" customFormat="1" ht="15" customHeight="1" x14ac:dyDescent="0.2">
      <c r="A90" s="17">
        <v>113154</v>
      </c>
      <c r="B90" s="19" t="s">
        <v>288</v>
      </c>
      <c r="C90" s="17">
        <v>113154</v>
      </c>
      <c r="D90" s="19" t="s">
        <v>321</v>
      </c>
      <c r="E90" s="19" t="s">
        <v>85</v>
      </c>
      <c r="F90" s="19" t="s">
        <v>81</v>
      </c>
      <c r="G90" s="19">
        <v>415004</v>
      </c>
      <c r="H90" s="19">
        <v>4150</v>
      </c>
      <c r="I90" s="19" t="s">
        <v>106</v>
      </c>
      <c r="J90" s="18" t="s">
        <v>74</v>
      </c>
      <c r="K90" s="19" t="s">
        <v>81</v>
      </c>
      <c r="L90" s="19" t="s">
        <v>81</v>
      </c>
      <c r="M90" s="19" t="s">
        <v>96</v>
      </c>
      <c r="N90" s="19" t="s">
        <v>168</v>
      </c>
      <c r="O90" s="19" t="s">
        <v>104</v>
      </c>
      <c r="P90" s="19" t="s">
        <v>169</v>
      </c>
      <c r="Q90" s="19" t="s">
        <v>75</v>
      </c>
      <c r="R90" s="19" t="s">
        <v>75</v>
      </c>
      <c r="S90" s="19" t="s">
        <v>76</v>
      </c>
      <c r="T90" s="19" t="s">
        <v>77</v>
      </c>
      <c r="U90" s="19" t="s">
        <v>77</v>
      </c>
      <c r="V90" s="19" t="s">
        <v>80</v>
      </c>
      <c r="W90" s="19" t="s">
        <v>109</v>
      </c>
      <c r="X90" s="19" t="s">
        <v>78</v>
      </c>
      <c r="Y90" s="19" t="s">
        <v>113</v>
      </c>
      <c r="Z90" s="26">
        <v>106531.71</v>
      </c>
      <c r="AA90" s="20">
        <v>64421.149999999994</v>
      </c>
      <c r="AB90" s="27">
        <v>32766509.349999998</v>
      </c>
      <c r="AC90" s="27">
        <v>0</v>
      </c>
      <c r="AD90" s="27">
        <v>107431.1781967213</v>
      </c>
      <c r="AE90" s="21">
        <v>32766509.349999998</v>
      </c>
      <c r="AF90" s="21">
        <v>0</v>
      </c>
      <c r="AG90" s="21">
        <f t="shared" si="96"/>
        <v>107431.1781967213</v>
      </c>
      <c r="AH90" s="21">
        <f t="shared" si="100"/>
        <v>0</v>
      </c>
      <c r="AI90" s="21">
        <v>0</v>
      </c>
      <c r="AJ90" s="21">
        <v>32766509.349999998</v>
      </c>
      <c r="AK90" s="21">
        <v>0</v>
      </c>
      <c r="AL90" s="21">
        <v>107431.1781967213</v>
      </c>
      <c r="AM90" s="21">
        <v>20454042.727438133</v>
      </c>
      <c r="AN90" s="21">
        <v>0</v>
      </c>
      <c r="AO90" s="21">
        <f t="shared" si="97"/>
        <v>67062.4351719283</v>
      </c>
      <c r="AP90" s="19" t="s">
        <v>322</v>
      </c>
      <c r="AQ90" s="24"/>
      <c r="AR90" s="24"/>
      <c r="AS90" s="24"/>
      <c r="AT90" s="24"/>
      <c r="AU90" s="24"/>
      <c r="AV90" s="24"/>
      <c r="AW90" s="24"/>
      <c r="AX90" s="24"/>
      <c r="AY90" s="24"/>
      <c r="AZ90" s="24"/>
      <c r="BA90" s="24"/>
      <c r="BB90" s="24"/>
      <c r="BC90" s="28">
        <v>8.3333333333333329E-2</v>
      </c>
      <c r="BD90" s="28">
        <v>8.3333333333333329E-2</v>
      </c>
      <c r="BE90" s="28">
        <v>8.3333333333333329E-2</v>
      </c>
      <c r="BF90" s="28">
        <v>8.3333333333333329E-2</v>
      </c>
      <c r="BG90" s="28">
        <v>8.3333333333333329E-2</v>
      </c>
      <c r="BH90" s="28">
        <v>8.3333333333333329E-2</v>
      </c>
      <c r="BI90" s="28">
        <v>8.3333333333333329E-2</v>
      </c>
      <c r="BJ90" s="28">
        <v>8.3333333333333329E-2</v>
      </c>
      <c r="BK90" s="28">
        <v>8.3333333333333329E-2</v>
      </c>
      <c r="BL90" s="28">
        <v>8.3333333333333329E-2</v>
      </c>
      <c r="BM90" s="28">
        <v>8.3333333333333329E-2</v>
      </c>
      <c r="BN90" s="28">
        <v>8.3333333333333329E-2</v>
      </c>
      <c r="BO90" s="22">
        <f t="shared" si="98"/>
        <v>1</v>
      </c>
      <c r="BP90" s="23">
        <f t="shared" si="101"/>
        <v>8952.5981830601086</v>
      </c>
      <c r="BQ90" s="23">
        <f t="shared" si="101"/>
        <v>8952.5981830601086</v>
      </c>
      <c r="BR90" s="23">
        <f t="shared" si="101"/>
        <v>8952.5981830601086</v>
      </c>
      <c r="BS90" s="23">
        <f t="shared" si="102"/>
        <v>8952.5981830601086</v>
      </c>
      <c r="BT90" s="23">
        <f t="shared" si="102"/>
        <v>8952.5981830601086</v>
      </c>
      <c r="BU90" s="23">
        <f t="shared" si="102"/>
        <v>8952.5981830601086</v>
      </c>
      <c r="BV90" s="23">
        <f t="shared" si="102"/>
        <v>8952.5981830601086</v>
      </c>
      <c r="BW90" s="23">
        <f t="shared" si="102"/>
        <v>8952.5981830601086</v>
      </c>
      <c r="BX90" s="23">
        <f t="shared" si="102"/>
        <v>8952.5981830601086</v>
      </c>
      <c r="BY90" s="23">
        <f t="shared" si="103"/>
        <v>8952.5981830601086</v>
      </c>
      <c r="BZ90" s="23">
        <f t="shared" si="103"/>
        <v>8952.5981830601086</v>
      </c>
      <c r="CA90" s="23">
        <f t="shared" si="103"/>
        <v>8952.5981830601086</v>
      </c>
      <c r="CB90" s="23">
        <f t="shared" si="99"/>
        <v>107431.1781967213</v>
      </c>
      <c r="CC90" s="24">
        <f t="shared" si="95"/>
        <v>32229.353459016391</v>
      </c>
    </row>
    <row r="91" spans="1:81" s="25" customFormat="1" ht="15" customHeight="1" x14ac:dyDescent="0.2">
      <c r="A91" s="17">
        <v>113155</v>
      </c>
      <c r="B91" s="19" t="s">
        <v>323</v>
      </c>
      <c r="C91" s="17">
        <v>113154</v>
      </c>
      <c r="D91" s="19" t="s">
        <v>321</v>
      </c>
      <c r="E91" s="19" t="s">
        <v>85</v>
      </c>
      <c r="F91" s="19" t="s">
        <v>81</v>
      </c>
      <c r="G91" s="19">
        <v>415004</v>
      </c>
      <c r="H91" s="19">
        <v>4150</v>
      </c>
      <c r="I91" s="19" t="s">
        <v>116</v>
      </c>
      <c r="J91" s="18" t="s">
        <v>74</v>
      </c>
      <c r="K91" s="19" t="s">
        <v>81</v>
      </c>
      <c r="L91" s="19" t="s">
        <v>81</v>
      </c>
      <c r="M91" s="19" t="s">
        <v>96</v>
      </c>
      <c r="N91" s="19" t="s">
        <v>168</v>
      </c>
      <c r="O91" s="19" t="s">
        <v>104</v>
      </c>
      <c r="P91" s="19" t="s">
        <v>169</v>
      </c>
      <c r="Q91" s="19" t="s">
        <v>75</v>
      </c>
      <c r="R91" s="19" t="s">
        <v>75</v>
      </c>
      <c r="S91" s="19" t="s">
        <v>76</v>
      </c>
      <c r="T91" s="19" t="s">
        <v>77</v>
      </c>
      <c r="U91" s="19" t="s">
        <v>77</v>
      </c>
      <c r="V91" s="19" t="s">
        <v>80</v>
      </c>
      <c r="W91" s="19" t="s">
        <v>109</v>
      </c>
      <c r="X91" s="19" t="s">
        <v>78</v>
      </c>
      <c r="Y91" s="19" t="s">
        <v>113</v>
      </c>
      <c r="Z91" s="26">
        <v>0</v>
      </c>
      <c r="AA91" s="20">
        <v>1763.07</v>
      </c>
      <c r="AB91" s="27">
        <v>0</v>
      </c>
      <c r="AC91" s="27">
        <v>0</v>
      </c>
      <c r="AD91" s="27">
        <v>0</v>
      </c>
      <c r="AE91" s="21">
        <v>0</v>
      </c>
      <c r="AF91" s="21">
        <v>0</v>
      </c>
      <c r="AG91" s="21">
        <f t="shared" si="96"/>
        <v>0</v>
      </c>
      <c r="AH91" s="21">
        <f t="shared" si="100"/>
        <v>0</v>
      </c>
      <c r="AI91" s="21">
        <v>0</v>
      </c>
      <c r="AJ91" s="21">
        <v>0</v>
      </c>
      <c r="AK91" s="21">
        <v>0</v>
      </c>
      <c r="AL91" s="21">
        <v>0</v>
      </c>
      <c r="AM91" s="21">
        <v>0</v>
      </c>
      <c r="AN91" s="21">
        <v>0</v>
      </c>
      <c r="AO91" s="21">
        <f t="shared" si="97"/>
        <v>0</v>
      </c>
      <c r="AP91" s="19" t="s">
        <v>77</v>
      </c>
      <c r="AQ91" s="24"/>
      <c r="AR91" s="24"/>
      <c r="AS91" s="24"/>
      <c r="AT91" s="24"/>
      <c r="AU91" s="24"/>
      <c r="AV91" s="24"/>
      <c r="AW91" s="24"/>
      <c r="AX91" s="24"/>
      <c r="AY91" s="24"/>
      <c r="AZ91" s="24"/>
      <c r="BA91" s="24"/>
      <c r="BB91" s="24"/>
      <c r="BC91" s="28">
        <v>8.3333333333333329E-2</v>
      </c>
      <c r="BD91" s="28">
        <v>8.3333333333333329E-2</v>
      </c>
      <c r="BE91" s="28">
        <v>8.3333333333333329E-2</v>
      </c>
      <c r="BF91" s="28">
        <v>8.3333333333333329E-2</v>
      </c>
      <c r="BG91" s="28">
        <v>8.3333333333333329E-2</v>
      </c>
      <c r="BH91" s="28">
        <v>8.3333333333333329E-2</v>
      </c>
      <c r="BI91" s="28">
        <v>8.3333333333333329E-2</v>
      </c>
      <c r="BJ91" s="28">
        <v>8.3333333333333329E-2</v>
      </c>
      <c r="BK91" s="28">
        <v>8.3333333333333329E-2</v>
      </c>
      <c r="BL91" s="28">
        <v>8.3333333333333329E-2</v>
      </c>
      <c r="BM91" s="28">
        <v>8.3333333333333329E-2</v>
      </c>
      <c r="BN91" s="28">
        <v>8.3333333333333329E-2</v>
      </c>
      <c r="BO91" s="22">
        <f t="shared" si="98"/>
        <v>1</v>
      </c>
      <c r="BP91" s="23">
        <f t="shared" si="101"/>
        <v>0</v>
      </c>
      <c r="BQ91" s="23">
        <f t="shared" si="101"/>
        <v>0</v>
      </c>
      <c r="BR91" s="23">
        <f t="shared" si="101"/>
        <v>0</v>
      </c>
      <c r="BS91" s="23">
        <f t="shared" si="102"/>
        <v>0</v>
      </c>
      <c r="BT91" s="23">
        <f t="shared" si="102"/>
        <v>0</v>
      </c>
      <c r="BU91" s="23">
        <f t="shared" si="102"/>
        <v>0</v>
      </c>
      <c r="BV91" s="23">
        <f t="shared" si="102"/>
        <v>0</v>
      </c>
      <c r="BW91" s="23">
        <f t="shared" si="102"/>
        <v>0</v>
      </c>
      <c r="BX91" s="23">
        <f t="shared" si="102"/>
        <v>0</v>
      </c>
      <c r="BY91" s="23">
        <f t="shared" si="103"/>
        <v>0</v>
      </c>
      <c r="BZ91" s="23">
        <f t="shared" si="103"/>
        <v>0</v>
      </c>
      <c r="CA91" s="23">
        <f t="shared" si="103"/>
        <v>0</v>
      </c>
      <c r="CB91" s="23">
        <f t="shared" si="99"/>
        <v>0</v>
      </c>
      <c r="CC91" s="24">
        <f t="shared" si="95"/>
        <v>0</v>
      </c>
    </row>
    <row r="92" spans="1:81" s="25" customFormat="1" ht="15" customHeight="1" x14ac:dyDescent="0.2">
      <c r="A92" s="17">
        <v>113297</v>
      </c>
      <c r="B92" s="19" t="s">
        <v>102</v>
      </c>
      <c r="C92" s="17">
        <v>113297</v>
      </c>
      <c r="D92" s="19" t="s">
        <v>324</v>
      </c>
      <c r="E92" s="19" t="s">
        <v>85</v>
      </c>
      <c r="F92" s="19" t="s">
        <v>81</v>
      </c>
      <c r="G92" s="19">
        <v>415003</v>
      </c>
      <c r="H92" s="19">
        <v>4150</v>
      </c>
      <c r="I92" s="19" t="s">
        <v>115</v>
      </c>
      <c r="J92" s="18" t="s">
        <v>74</v>
      </c>
      <c r="K92" s="19" t="s">
        <v>81</v>
      </c>
      <c r="L92" s="19" t="s">
        <v>81</v>
      </c>
      <c r="M92" s="19" t="s">
        <v>96</v>
      </c>
      <c r="N92" s="19" t="s">
        <v>197</v>
      </c>
      <c r="O92" s="19" t="s">
        <v>104</v>
      </c>
      <c r="P92" s="19" t="s">
        <v>198</v>
      </c>
      <c r="Q92" s="19" t="s">
        <v>75</v>
      </c>
      <c r="R92" s="19" t="s">
        <v>75</v>
      </c>
      <c r="S92" s="19" t="s">
        <v>76</v>
      </c>
      <c r="T92" s="19" t="s">
        <v>77</v>
      </c>
      <c r="U92" s="19" t="s">
        <v>77</v>
      </c>
      <c r="V92" s="19" t="s">
        <v>80</v>
      </c>
      <c r="W92" s="19" t="s">
        <v>109</v>
      </c>
      <c r="X92" s="19" t="s">
        <v>78</v>
      </c>
      <c r="Y92" s="19" t="s">
        <v>113</v>
      </c>
      <c r="Z92" s="26">
        <v>2849.0299999999997</v>
      </c>
      <c r="AA92" s="20">
        <v>2775.65</v>
      </c>
      <c r="AB92" s="27">
        <v>5592000</v>
      </c>
      <c r="AC92" s="27">
        <v>0</v>
      </c>
      <c r="AD92" s="27">
        <v>18334.426229508197</v>
      </c>
      <c r="AE92" s="21">
        <v>5092000</v>
      </c>
      <c r="AF92" s="21">
        <v>0</v>
      </c>
      <c r="AG92" s="21">
        <f t="shared" si="96"/>
        <v>16695.081967213115</v>
      </c>
      <c r="AH92" s="21">
        <f t="shared" si="100"/>
        <v>-1639.3442622950824</v>
      </c>
      <c r="AI92" s="21">
        <v>0</v>
      </c>
      <c r="AJ92" s="21">
        <v>5592000</v>
      </c>
      <c r="AK92" s="21">
        <v>0</v>
      </c>
      <c r="AL92" s="21">
        <v>18334.426229508197</v>
      </c>
      <c r="AM92" s="21">
        <v>5592000</v>
      </c>
      <c r="AN92" s="21">
        <v>0</v>
      </c>
      <c r="AO92" s="21">
        <f t="shared" si="97"/>
        <v>18334.426229508197</v>
      </c>
      <c r="AP92" s="19" t="s">
        <v>325</v>
      </c>
      <c r="AQ92" s="24"/>
      <c r="AR92" s="24"/>
      <c r="AS92" s="24"/>
      <c r="AT92" s="24"/>
      <c r="AU92" s="24"/>
      <c r="AV92" s="24"/>
      <c r="AW92" s="24"/>
      <c r="AX92" s="24"/>
      <c r="AY92" s="24"/>
      <c r="AZ92" s="24"/>
      <c r="BA92" s="24"/>
      <c r="BB92" s="24"/>
      <c r="BC92" s="28">
        <v>8.3333333333333329E-2</v>
      </c>
      <c r="BD92" s="28">
        <v>8.3333333333333329E-2</v>
      </c>
      <c r="BE92" s="28">
        <v>8.3333333333333329E-2</v>
      </c>
      <c r="BF92" s="28">
        <v>8.3333333333333329E-2</v>
      </c>
      <c r="BG92" s="28">
        <v>8.3333333333333329E-2</v>
      </c>
      <c r="BH92" s="28">
        <v>8.3333333333333329E-2</v>
      </c>
      <c r="BI92" s="28">
        <v>8.3333333333333329E-2</v>
      </c>
      <c r="BJ92" s="28">
        <v>8.3333333333333329E-2</v>
      </c>
      <c r="BK92" s="28">
        <v>8.3333333333333329E-2</v>
      </c>
      <c r="BL92" s="28">
        <v>8.3333333333333329E-2</v>
      </c>
      <c r="BM92" s="28">
        <v>8.3333333333333329E-2</v>
      </c>
      <c r="BN92" s="28">
        <v>8.3333333333333329E-2</v>
      </c>
      <c r="BO92" s="22">
        <f t="shared" si="98"/>
        <v>1</v>
      </c>
      <c r="BP92" s="23">
        <f t="shared" si="101"/>
        <v>1527.8688524590164</v>
      </c>
      <c r="BQ92" s="23">
        <f t="shared" si="101"/>
        <v>1527.8688524590164</v>
      </c>
      <c r="BR92" s="23">
        <f t="shared" si="101"/>
        <v>1527.8688524590164</v>
      </c>
      <c r="BS92" s="23">
        <f t="shared" si="102"/>
        <v>1527.8688524590164</v>
      </c>
      <c r="BT92" s="23">
        <f t="shared" si="102"/>
        <v>1527.8688524590164</v>
      </c>
      <c r="BU92" s="23">
        <f t="shared" si="102"/>
        <v>1527.8688524590164</v>
      </c>
      <c r="BV92" s="23">
        <f t="shared" si="102"/>
        <v>1527.8688524590164</v>
      </c>
      <c r="BW92" s="23">
        <f t="shared" si="102"/>
        <v>1527.8688524590164</v>
      </c>
      <c r="BX92" s="23">
        <f t="shared" si="102"/>
        <v>1527.8688524590164</v>
      </c>
      <c r="BY92" s="23">
        <f t="shared" si="103"/>
        <v>1527.8688524590164</v>
      </c>
      <c r="BZ92" s="23">
        <f t="shared" si="103"/>
        <v>1527.8688524590164</v>
      </c>
      <c r="CA92" s="23">
        <f t="shared" si="103"/>
        <v>1527.8688524590164</v>
      </c>
      <c r="CB92" s="23">
        <f t="shared" si="99"/>
        <v>18334.426229508197</v>
      </c>
      <c r="CC92" s="24">
        <f t="shared" si="95"/>
        <v>5500.3278688524588</v>
      </c>
    </row>
    <row r="93" spans="1:81" s="25" customFormat="1" ht="15" customHeight="1" x14ac:dyDescent="0.2">
      <c r="A93" s="17">
        <v>113307</v>
      </c>
      <c r="B93" s="19" t="s">
        <v>299</v>
      </c>
      <c r="C93" s="17">
        <v>113307</v>
      </c>
      <c r="D93" s="19" t="s">
        <v>326</v>
      </c>
      <c r="E93" s="19" t="s">
        <v>85</v>
      </c>
      <c r="F93" s="19" t="s">
        <v>81</v>
      </c>
      <c r="G93" s="19">
        <v>413001</v>
      </c>
      <c r="H93" s="19">
        <v>4130</v>
      </c>
      <c r="I93" s="19" t="s">
        <v>89</v>
      </c>
      <c r="J93" s="18" t="s">
        <v>74</v>
      </c>
      <c r="K93" s="19" t="s">
        <v>81</v>
      </c>
      <c r="L93" s="19" t="s">
        <v>81</v>
      </c>
      <c r="M93" s="19" t="s">
        <v>96</v>
      </c>
      <c r="N93" s="19" t="s">
        <v>97</v>
      </c>
      <c r="O93" s="19" t="s">
        <v>98</v>
      </c>
      <c r="P93" s="19" t="s">
        <v>327</v>
      </c>
      <c r="Q93" s="19" t="s">
        <v>75</v>
      </c>
      <c r="R93" s="19" t="s">
        <v>75</v>
      </c>
      <c r="S93" s="19" t="s">
        <v>76</v>
      </c>
      <c r="T93" s="19" t="s">
        <v>77</v>
      </c>
      <c r="U93" s="19" t="s">
        <v>77</v>
      </c>
      <c r="V93" s="19" t="s">
        <v>80</v>
      </c>
      <c r="W93" s="19" t="s">
        <v>117</v>
      </c>
      <c r="X93" s="19" t="s">
        <v>78</v>
      </c>
      <c r="Y93" s="19" t="s">
        <v>113</v>
      </c>
      <c r="Z93" s="26">
        <v>1047975.98</v>
      </c>
      <c r="AA93" s="20">
        <v>491346.22000000003</v>
      </c>
      <c r="AB93" s="27">
        <v>88759873.680000007</v>
      </c>
      <c r="AC93" s="27">
        <v>653748</v>
      </c>
      <c r="AD93" s="27">
        <v>944763.97927868855</v>
      </c>
      <c r="AE93" s="21">
        <f>VLOOKUP(A93,[1]Details!$A:$AI,31,0)</f>
        <v>88759873.680000007</v>
      </c>
      <c r="AF93" s="21">
        <f>VLOOKUP(A93,[1]Details!$A:$AI,32,0)</f>
        <v>653748</v>
      </c>
      <c r="AG93" s="21">
        <f t="shared" si="96"/>
        <v>944763.97927868855</v>
      </c>
      <c r="AH93" s="21">
        <f t="shared" si="100"/>
        <v>0</v>
      </c>
      <c r="AI93" s="21">
        <f>VLOOKUP(A93,[1]Details!$A:$AI,35,0)</f>
        <v>0</v>
      </c>
      <c r="AJ93" s="21">
        <v>88759873.680000007</v>
      </c>
      <c r="AK93" s="21">
        <v>653748</v>
      </c>
      <c r="AL93" s="21">
        <v>944763.97927868855</v>
      </c>
      <c r="AM93" s="21">
        <v>90572626.498836547</v>
      </c>
      <c r="AN93" s="21">
        <v>605269.92065064423</v>
      </c>
      <c r="AO93" s="21">
        <f t="shared" si="97"/>
        <v>902229.35179437068</v>
      </c>
      <c r="AP93" s="19" t="s">
        <v>328</v>
      </c>
      <c r="AQ93" s="24"/>
      <c r="AR93" s="24"/>
      <c r="AS93" s="24"/>
      <c r="AT93" s="24"/>
      <c r="AU93" s="24"/>
      <c r="AV93" s="24"/>
      <c r="AW93" s="24"/>
      <c r="AX93" s="24"/>
      <c r="AY93" s="24"/>
      <c r="AZ93" s="24"/>
      <c r="BA93" s="24"/>
      <c r="BB93" s="24"/>
      <c r="BC93" s="28">
        <v>8.3333333333333329E-2</v>
      </c>
      <c r="BD93" s="28">
        <v>8.3333333333333329E-2</v>
      </c>
      <c r="BE93" s="28">
        <v>8.3333333333333329E-2</v>
      </c>
      <c r="BF93" s="28">
        <v>8.3333333333333329E-2</v>
      </c>
      <c r="BG93" s="28">
        <v>8.3333333333333329E-2</v>
      </c>
      <c r="BH93" s="28">
        <v>8.3333333333333329E-2</v>
      </c>
      <c r="BI93" s="28">
        <v>8.3333333333333329E-2</v>
      </c>
      <c r="BJ93" s="28">
        <v>8.3333333333333329E-2</v>
      </c>
      <c r="BK93" s="28">
        <v>8.3333333333333329E-2</v>
      </c>
      <c r="BL93" s="28">
        <v>8.3333333333333329E-2</v>
      </c>
      <c r="BM93" s="28">
        <v>8.3333333333333329E-2</v>
      </c>
      <c r="BN93" s="28">
        <v>8.3333333333333329E-2</v>
      </c>
      <c r="BO93" s="22">
        <f t="shared" si="98"/>
        <v>1</v>
      </c>
      <c r="BP93" s="23">
        <f t="shared" si="101"/>
        <v>78730.331606557374</v>
      </c>
      <c r="BQ93" s="23">
        <f t="shared" si="101"/>
        <v>78730.331606557374</v>
      </c>
      <c r="BR93" s="23">
        <f t="shared" si="101"/>
        <v>78730.331606557374</v>
      </c>
      <c r="BS93" s="23">
        <f t="shared" si="102"/>
        <v>78730.331606557374</v>
      </c>
      <c r="BT93" s="23">
        <f t="shared" si="102"/>
        <v>78730.331606557374</v>
      </c>
      <c r="BU93" s="23">
        <f t="shared" si="102"/>
        <v>78730.331606557374</v>
      </c>
      <c r="BV93" s="23">
        <f t="shared" si="102"/>
        <v>78730.331606557374</v>
      </c>
      <c r="BW93" s="23">
        <f t="shared" si="102"/>
        <v>78730.331606557374</v>
      </c>
      <c r="BX93" s="23">
        <f t="shared" si="102"/>
        <v>78730.331606557374</v>
      </c>
      <c r="BY93" s="23">
        <f t="shared" si="103"/>
        <v>78730.331606557374</v>
      </c>
      <c r="BZ93" s="23">
        <f t="shared" si="103"/>
        <v>78730.331606557374</v>
      </c>
      <c r="CA93" s="23">
        <f t="shared" si="103"/>
        <v>78730.331606557374</v>
      </c>
      <c r="CB93" s="23">
        <f t="shared" si="99"/>
        <v>944763.97927868844</v>
      </c>
      <c r="CC93" s="24">
        <f t="shared" ref="CC93:CC96" si="104">IF($J93="MCA1",AD93*2/3,IF($J93="MCA2 - GU",AD93*2/3,IF($J93="MCA2 - TNPL",AD93*2/3,AD93*0.3)))</f>
        <v>283429.19378360658</v>
      </c>
    </row>
    <row r="94" spans="1:81" s="25" customFormat="1" ht="15" customHeight="1" x14ac:dyDescent="0.2">
      <c r="A94" s="17">
        <v>113308</v>
      </c>
      <c r="B94" s="19" t="s">
        <v>297</v>
      </c>
      <c r="C94" s="17">
        <v>113308</v>
      </c>
      <c r="D94" s="19" t="s">
        <v>329</v>
      </c>
      <c r="E94" s="19" t="s">
        <v>85</v>
      </c>
      <c r="F94" s="19" t="s">
        <v>81</v>
      </c>
      <c r="G94" s="19">
        <v>414001</v>
      </c>
      <c r="H94" s="19">
        <v>4140</v>
      </c>
      <c r="I94" s="19" t="s">
        <v>89</v>
      </c>
      <c r="J94" s="18" t="s">
        <v>74</v>
      </c>
      <c r="K94" s="19" t="s">
        <v>81</v>
      </c>
      <c r="L94" s="19" t="s">
        <v>81</v>
      </c>
      <c r="M94" s="19" t="s">
        <v>96</v>
      </c>
      <c r="N94" s="19" t="s">
        <v>103</v>
      </c>
      <c r="O94" s="19" t="s">
        <v>104</v>
      </c>
      <c r="P94" s="19" t="s">
        <v>105</v>
      </c>
      <c r="Q94" s="19" t="s">
        <v>75</v>
      </c>
      <c r="R94" s="19" t="s">
        <v>75</v>
      </c>
      <c r="S94" s="19" t="s">
        <v>76</v>
      </c>
      <c r="T94" s="19" t="s">
        <v>77</v>
      </c>
      <c r="U94" s="19" t="s">
        <v>77</v>
      </c>
      <c r="V94" s="19" t="s">
        <v>80</v>
      </c>
      <c r="W94" s="19" t="s">
        <v>109</v>
      </c>
      <c r="X94" s="19" t="s">
        <v>78</v>
      </c>
      <c r="Y94" s="19" t="s">
        <v>113</v>
      </c>
      <c r="Z94" s="26">
        <v>14446.869999999999</v>
      </c>
      <c r="AA94" s="20">
        <v>143534.96000000002</v>
      </c>
      <c r="AB94" s="27">
        <v>67559450</v>
      </c>
      <c r="AC94" s="27">
        <v>125000</v>
      </c>
      <c r="AD94" s="27">
        <v>346506.39344262297</v>
      </c>
      <c r="AE94" s="21">
        <v>67559450</v>
      </c>
      <c r="AF94" s="21">
        <v>125000</v>
      </c>
      <c r="AG94" s="21">
        <f t="shared" si="96"/>
        <v>346506.39344262297</v>
      </c>
      <c r="AH94" s="21">
        <f t="shared" si="100"/>
        <v>0</v>
      </c>
      <c r="AI94" s="21">
        <v>0</v>
      </c>
      <c r="AJ94" s="21">
        <v>67559450</v>
      </c>
      <c r="AK94" s="21">
        <v>125000</v>
      </c>
      <c r="AL94" s="21">
        <v>346506.39344262297</v>
      </c>
      <c r="AM94" s="21">
        <v>65217929.425167195</v>
      </c>
      <c r="AN94" s="21">
        <v>130305.21383047043</v>
      </c>
      <c r="AO94" s="21">
        <f t="shared" si="97"/>
        <v>344134.49063429731</v>
      </c>
      <c r="AP94" s="19" t="s">
        <v>330</v>
      </c>
      <c r="AQ94" s="24"/>
      <c r="AR94" s="24"/>
      <c r="AS94" s="24"/>
      <c r="AT94" s="24"/>
      <c r="AU94" s="24"/>
      <c r="AV94" s="24"/>
      <c r="AW94" s="24"/>
      <c r="AX94" s="24"/>
      <c r="AY94" s="24"/>
      <c r="AZ94" s="24"/>
      <c r="BA94" s="24"/>
      <c r="BB94" s="24"/>
      <c r="BC94" s="28">
        <v>8.3333333333333329E-2</v>
      </c>
      <c r="BD94" s="28">
        <v>8.3333333333333329E-2</v>
      </c>
      <c r="BE94" s="28">
        <v>8.3333333333333329E-2</v>
      </c>
      <c r="BF94" s="28">
        <v>8.3333333333333329E-2</v>
      </c>
      <c r="BG94" s="28">
        <v>8.3333333333333329E-2</v>
      </c>
      <c r="BH94" s="28">
        <v>8.3333333333333329E-2</v>
      </c>
      <c r="BI94" s="28">
        <v>8.3333333333333329E-2</v>
      </c>
      <c r="BJ94" s="28">
        <v>8.3333333333333329E-2</v>
      </c>
      <c r="BK94" s="28">
        <v>8.3333333333333329E-2</v>
      </c>
      <c r="BL94" s="28">
        <v>8.3333333333333329E-2</v>
      </c>
      <c r="BM94" s="28">
        <v>8.3333333333333329E-2</v>
      </c>
      <c r="BN94" s="28">
        <v>8.3333333333333329E-2</v>
      </c>
      <c r="BO94" s="22">
        <f t="shared" si="98"/>
        <v>1</v>
      </c>
      <c r="BP94" s="23">
        <f t="shared" si="101"/>
        <v>28875.532786885247</v>
      </c>
      <c r="BQ94" s="23">
        <f t="shared" si="101"/>
        <v>28875.532786885247</v>
      </c>
      <c r="BR94" s="23">
        <f t="shared" si="101"/>
        <v>28875.532786885247</v>
      </c>
      <c r="BS94" s="23">
        <f t="shared" si="102"/>
        <v>28875.532786885247</v>
      </c>
      <c r="BT94" s="23">
        <f t="shared" si="102"/>
        <v>28875.532786885247</v>
      </c>
      <c r="BU94" s="23">
        <f t="shared" si="102"/>
        <v>28875.532786885247</v>
      </c>
      <c r="BV94" s="23">
        <f t="shared" si="102"/>
        <v>28875.532786885247</v>
      </c>
      <c r="BW94" s="23">
        <f t="shared" si="102"/>
        <v>28875.532786885247</v>
      </c>
      <c r="BX94" s="23">
        <f t="shared" si="102"/>
        <v>28875.532786885247</v>
      </c>
      <c r="BY94" s="23">
        <f t="shared" si="103"/>
        <v>28875.532786885247</v>
      </c>
      <c r="BZ94" s="23">
        <f t="shared" si="103"/>
        <v>28875.532786885247</v>
      </c>
      <c r="CA94" s="23">
        <f t="shared" si="103"/>
        <v>28875.532786885247</v>
      </c>
      <c r="CB94" s="23">
        <f t="shared" si="99"/>
        <v>346506.39344262297</v>
      </c>
      <c r="CC94" s="24">
        <f t="shared" si="104"/>
        <v>103951.91803278688</v>
      </c>
    </row>
    <row r="95" spans="1:81" s="25" customFormat="1" ht="15" customHeight="1" x14ac:dyDescent="0.2">
      <c r="A95" s="17">
        <v>102300</v>
      </c>
      <c r="B95" s="19" t="s">
        <v>331</v>
      </c>
      <c r="C95" s="17">
        <v>113230</v>
      </c>
      <c r="D95" s="19" t="s">
        <v>332</v>
      </c>
      <c r="E95" s="19" t="s">
        <v>85</v>
      </c>
      <c r="F95" s="19" t="s">
        <v>81</v>
      </c>
      <c r="G95" s="19">
        <v>415005</v>
      </c>
      <c r="H95" s="19">
        <v>4150</v>
      </c>
      <c r="I95" s="17" t="s">
        <v>106</v>
      </c>
      <c r="J95" s="18" t="s">
        <v>74</v>
      </c>
      <c r="K95" s="19" t="s">
        <v>81</v>
      </c>
      <c r="L95" s="19" t="s">
        <v>81</v>
      </c>
      <c r="M95" s="19" t="s">
        <v>96</v>
      </c>
      <c r="N95" s="19" t="s">
        <v>103</v>
      </c>
      <c r="O95" s="19" t="s">
        <v>104</v>
      </c>
      <c r="P95" s="19" t="s">
        <v>247</v>
      </c>
      <c r="Q95" s="19" t="s">
        <v>75</v>
      </c>
      <c r="R95" s="19" t="s">
        <v>75</v>
      </c>
      <c r="S95" s="19" t="s">
        <v>76</v>
      </c>
      <c r="T95" s="19" t="s">
        <v>77</v>
      </c>
      <c r="U95" s="19" t="s">
        <v>77</v>
      </c>
      <c r="V95" s="19" t="s">
        <v>77</v>
      </c>
      <c r="W95" s="19" t="s">
        <v>109</v>
      </c>
      <c r="X95" s="19" t="s">
        <v>78</v>
      </c>
      <c r="Y95" s="19" t="s">
        <v>113</v>
      </c>
      <c r="Z95" s="26">
        <v>0.01</v>
      </c>
      <c r="AA95" s="20">
        <v>0</v>
      </c>
      <c r="AB95" s="30">
        <v>0</v>
      </c>
      <c r="AC95" s="30">
        <v>0</v>
      </c>
      <c r="AD95" s="30">
        <v>0</v>
      </c>
      <c r="AE95" s="21">
        <v>0</v>
      </c>
      <c r="AF95" s="21">
        <v>0</v>
      </c>
      <c r="AG95" s="49">
        <f t="shared" ref="AG95:AG96" si="105">AE95/305+AF95</f>
        <v>0</v>
      </c>
      <c r="AH95" s="21">
        <f t="shared" si="100"/>
        <v>0</v>
      </c>
      <c r="AI95" s="21">
        <v>0</v>
      </c>
      <c r="AJ95" s="49">
        <v>13280085</v>
      </c>
      <c r="AK95" s="49">
        <v>115200</v>
      </c>
      <c r="AL95" s="49">
        <v>158741.26229508198</v>
      </c>
      <c r="AM95" s="49">
        <v>13280085</v>
      </c>
      <c r="AN95" s="49">
        <v>115200</v>
      </c>
      <c r="AO95" s="49">
        <f t="shared" ref="AO95:AO96" si="106">AM95/305+AN95</f>
        <v>158741.26229508198</v>
      </c>
      <c r="AP95" s="29" t="s">
        <v>77</v>
      </c>
      <c r="AQ95" s="24"/>
      <c r="AR95" s="24"/>
      <c r="AS95" s="24"/>
      <c r="AT95" s="24"/>
      <c r="AU95" s="24"/>
      <c r="AV95" s="24"/>
      <c r="AW95" s="24"/>
      <c r="AX95" s="24"/>
      <c r="AY95" s="24"/>
      <c r="AZ95" s="24"/>
      <c r="BA95" s="24"/>
      <c r="BB95" s="24"/>
      <c r="BC95" s="28">
        <v>8.3333333333333329E-2</v>
      </c>
      <c r="BD95" s="28">
        <v>8.3333333333333329E-2</v>
      </c>
      <c r="BE95" s="28">
        <v>8.3333333333333329E-2</v>
      </c>
      <c r="BF95" s="28">
        <v>8.3333333333333329E-2</v>
      </c>
      <c r="BG95" s="28">
        <v>8.3333333333333329E-2</v>
      </c>
      <c r="BH95" s="28">
        <v>8.3333333333333329E-2</v>
      </c>
      <c r="BI95" s="28">
        <v>8.3333333333333329E-2</v>
      </c>
      <c r="BJ95" s="28">
        <v>8.3333333333333329E-2</v>
      </c>
      <c r="BK95" s="28">
        <v>8.3333333333333329E-2</v>
      </c>
      <c r="BL95" s="28">
        <v>8.3333333333333329E-2</v>
      </c>
      <c r="BM95" s="28">
        <v>8.3333333333333329E-2</v>
      </c>
      <c r="BN95" s="28">
        <v>8.3333333333333329E-2</v>
      </c>
      <c r="BO95" s="22">
        <f t="shared" ref="BO95:BO96" si="107">SUM(BC95:BN95)</f>
        <v>1</v>
      </c>
      <c r="BP95" s="23">
        <f t="shared" si="101"/>
        <v>0</v>
      </c>
      <c r="BQ95" s="23">
        <f t="shared" si="101"/>
        <v>0</v>
      </c>
      <c r="BR95" s="23">
        <f t="shared" si="101"/>
        <v>0</v>
      </c>
      <c r="BS95" s="23">
        <f t="shared" si="101"/>
        <v>0</v>
      </c>
      <c r="BT95" s="23">
        <f t="shared" si="101"/>
        <v>0</v>
      </c>
      <c r="BU95" s="23">
        <f t="shared" si="101"/>
        <v>0</v>
      </c>
      <c r="BV95" s="23">
        <f t="shared" ref="BV95:BX96" si="108">+$AD95*BI95</f>
        <v>0</v>
      </c>
      <c r="BW95" s="23">
        <f t="shared" si="108"/>
        <v>0</v>
      </c>
      <c r="BX95" s="23">
        <f t="shared" si="108"/>
        <v>0</v>
      </c>
      <c r="BY95" s="23">
        <f t="shared" si="103"/>
        <v>0</v>
      </c>
      <c r="BZ95" s="23">
        <f t="shared" si="103"/>
        <v>0</v>
      </c>
      <c r="CA95" s="23">
        <f t="shared" si="103"/>
        <v>0</v>
      </c>
      <c r="CB95" s="23">
        <f t="shared" ref="CB95:CB96" si="109">SUM(BP95:CA95)</f>
        <v>0</v>
      </c>
      <c r="CC95" s="24">
        <f t="shared" si="104"/>
        <v>0</v>
      </c>
    </row>
    <row r="96" spans="1:81" s="25" customFormat="1" ht="15" customHeight="1" x14ac:dyDescent="0.2">
      <c r="A96" s="17">
        <v>113230</v>
      </c>
      <c r="B96" s="19" t="s">
        <v>333</v>
      </c>
      <c r="C96" s="17">
        <v>113230</v>
      </c>
      <c r="D96" s="19" t="s">
        <v>332</v>
      </c>
      <c r="E96" s="19" t="s">
        <v>85</v>
      </c>
      <c r="F96" s="19" t="s">
        <v>81</v>
      </c>
      <c r="G96" s="19">
        <v>415005</v>
      </c>
      <c r="H96" s="19">
        <v>4150</v>
      </c>
      <c r="I96" s="19" t="s">
        <v>106</v>
      </c>
      <c r="J96" s="18" t="s">
        <v>74</v>
      </c>
      <c r="K96" s="19" t="s">
        <v>81</v>
      </c>
      <c r="L96" s="19" t="s">
        <v>81</v>
      </c>
      <c r="M96" s="19" t="s">
        <v>96</v>
      </c>
      <c r="N96" s="19" t="s">
        <v>103</v>
      </c>
      <c r="O96" s="19" t="s">
        <v>104</v>
      </c>
      <c r="P96" s="19" t="s">
        <v>247</v>
      </c>
      <c r="Q96" s="19" t="s">
        <v>75</v>
      </c>
      <c r="R96" s="19" t="s">
        <v>75</v>
      </c>
      <c r="S96" s="19" t="s">
        <v>76</v>
      </c>
      <c r="T96" s="19" t="s">
        <v>77</v>
      </c>
      <c r="U96" s="19" t="s">
        <v>77</v>
      </c>
      <c r="V96" s="19" t="s">
        <v>80</v>
      </c>
      <c r="W96" s="19" t="s">
        <v>109</v>
      </c>
      <c r="X96" s="19" t="s">
        <v>78</v>
      </c>
      <c r="Y96" s="19" t="s">
        <v>113</v>
      </c>
      <c r="Z96" s="26">
        <v>146971.76</v>
      </c>
      <c r="AA96" s="20">
        <v>87571.83</v>
      </c>
      <c r="AB96" s="30">
        <v>13280085</v>
      </c>
      <c r="AC96" s="30">
        <v>115200</v>
      </c>
      <c r="AD96" s="30">
        <v>158741.26229508198</v>
      </c>
      <c r="AE96" s="21">
        <v>13280085</v>
      </c>
      <c r="AF96" s="21">
        <v>110160</v>
      </c>
      <c r="AG96" s="49">
        <f t="shared" si="105"/>
        <v>153701.26229508198</v>
      </c>
      <c r="AH96" s="21">
        <f t="shared" si="100"/>
        <v>-5040</v>
      </c>
      <c r="AI96" s="21" t="s">
        <v>377</v>
      </c>
      <c r="AJ96" s="49">
        <v>0</v>
      </c>
      <c r="AK96" s="49">
        <v>0</v>
      </c>
      <c r="AL96" s="49">
        <v>0</v>
      </c>
      <c r="AM96" s="49">
        <v>0</v>
      </c>
      <c r="AN96" s="49">
        <v>0</v>
      </c>
      <c r="AO96" s="49">
        <f t="shared" si="106"/>
        <v>0</v>
      </c>
      <c r="AP96" s="29" t="s">
        <v>334</v>
      </c>
      <c r="AQ96" s="24"/>
      <c r="AR96" s="24"/>
      <c r="AS96" s="24"/>
      <c r="AT96" s="24"/>
      <c r="AU96" s="24"/>
      <c r="AV96" s="24"/>
      <c r="AW96" s="24"/>
      <c r="AX96" s="24"/>
      <c r="AY96" s="24"/>
      <c r="AZ96" s="24"/>
      <c r="BA96" s="24"/>
      <c r="BB96" s="24"/>
      <c r="BC96" s="28">
        <v>8.3333333333333329E-2</v>
      </c>
      <c r="BD96" s="28">
        <v>8.3333333333333329E-2</v>
      </c>
      <c r="BE96" s="28">
        <v>8.3333333333333329E-2</v>
      </c>
      <c r="BF96" s="28">
        <v>8.3333333333333329E-2</v>
      </c>
      <c r="BG96" s="28">
        <v>8.3333333333333329E-2</v>
      </c>
      <c r="BH96" s="28">
        <v>8.3333333333333329E-2</v>
      </c>
      <c r="BI96" s="28">
        <v>8.3333333333333329E-2</v>
      </c>
      <c r="BJ96" s="28">
        <v>8.3333333333333329E-2</v>
      </c>
      <c r="BK96" s="28">
        <v>8.3333333333333329E-2</v>
      </c>
      <c r="BL96" s="28">
        <v>8.3333333333333329E-2</v>
      </c>
      <c r="BM96" s="28">
        <v>8.3333333333333329E-2</v>
      </c>
      <c r="BN96" s="28">
        <v>8.3333333333333329E-2</v>
      </c>
      <c r="BO96" s="22">
        <f t="shared" si="107"/>
        <v>1</v>
      </c>
      <c r="BP96" s="23">
        <f t="shared" si="101"/>
        <v>13228.438524590165</v>
      </c>
      <c r="BQ96" s="23">
        <f t="shared" si="101"/>
        <v>13228.438524590165</v>
      </c>
      <c r="BR96" s="23">
        <f t="shared" si="101"/>
        <v>13228.438524590165</v>
      </c>
      <c r="BS96" s="23">
        <f t="shared" si="101"/>
        <v>13228.438524590165</v>
      </c>
      <c r="BT96" s="23">
        <f t="shared" si="101"/>
        <v>13228.438524590165</v>
      </c>
      <c r="BU96" s="23">
        <f t="shared" si="101"/>
        <v>13228.438524590165</v>
      </c>
      <c r="BV96" s="23">
        <f t="shared" si="108"/>
        <v>13228.438524590165</v>
      </c>
      <c r="BW96" s="23">
        <f t="shared" si="108"/>
        <v>13228.438524590165</v>
      </c>
      <c r="BX96" s="23">
        <f t="shared" si="108"/>
        <v>13228.438524590165</v>
      </c>
      <c r="BY96" s="23">
        <f t="shared" si="103"/>
        <v>13228.438524590165</v>
      </c>
      <c r="BZ96" s="23">
        <f t="shared" si="103"/>
        <v>13228.438524590165</v>
      </c>
      <c r="CA96" s="23">
        <f t="shared" si="103"/>
        <v>13228.438524590165</v>
      </c>
      <c r="CB96" s="23">
        <f t="shared" si="109"/>
        <v>158741.26229508198</v>
      </c>
      <c r="CC96" s="24">
        <f t="shared" si="104"/>
        <v>47622.378688524594</v>
      </c>
    </row>
    <row r="97" spans="1:84" s="25" customFormat="1" ht="15" customHeight="1" x14ac:dyDescent="0.2">
      <c r="A97" s="17" t="s">
        <v>338</v>
      </c>
      <c r="B97" s="19" t="s">
        <v>339</v>
      </c>
      <c r="C97" s="17" t="s">
        <v>338</v>
      </c>
      <c r="D97" s="19" t="s">
        <v>339</v>
      </c>
      <c r="E97" s="19" t="s">
        <v>85</v>
      </c>
      <c r="F97" s="19" t="s">
        <v>81</v>
      </c>
      <c r="G97" s="19">
        <v>415003</v>
      </c>
      <c r="H97" s="19">
        <v>4150</v>
      </c>
      <c r="I97" s="17" t="s">
        <v>115</v>
      </c>
      <c r="J97" s="18" t="s">
        <v>74</v>
      </c>
      <c r="K97" s="19" t="s">
        <v>81</v>
      </c>
      <c r="L97" s="19" t="s">
        <v>81</v>
      </c>
      <c r="M97" s="19" t="s">
        <v>96</v>
      </c>
      <c r="N97" s="19" t="s">
        <v>119</v>
      </c>
      <c r="O97" s="19" t="s">
        <v>120</v>
      </c>
      <c r="P97" s="19" t="s">
        <v>121</v>
      </c>
      <c r="Q97" s="19" t="s">
        <v>75</v>
      </c>
      <c r="R97" s="19" t="s">
        <v>75</v>
      </c>
      <c r="S97" s="19" t="s">
        <v>76</v>
      </c>
      <c r="T97" s="19" t="s">
        <v>77</v>
      </c>
      <c r="U97" s="19" t="s">
        <v>77</v>
      </c>
      <c r="V97" s="19" t="s">
        <v>77</v>
      </c>
      <c r="W97" s="19" t="s">
        <v>109</v>
      </c>
      <c r="X97" s="19" t="s">
        <v>78</v>
      </c>
      <c r="Y97" s="19" t="s">
        <v>79</v>
      </c>
      <c r="Z97" s="26">
        <v>421.83</v>
      </c>
      <c r="AA97" s="20">
        <v>0</v>
      </c>
      <c r="AB97" s="27">
        <v>0</v>
      </c>
      <c r="AC97" s="27">
        <v>0</v>
      </c>
      <c r="AD97" s="27">
        <v>0</v>
      </c>
      <c r="AE97" s="21">
        <f>VLOOKUP(A97,[2]Details!$A:$AI,31,0)</f>
        <v>0</v>
      </c>
      <c r="AF97" s="21">
        <f>VLOOKUP(A97,[2]Details!$A:$AI,32,0)</f>
        <v>0</v>
      </c>
      <c r="AG97" s="21">
        <f t="shared" ref="AG97:AG100" si="110">AE97/305+AF97</f>
        <v>0</v>
      </c>
      <c r="AH97" s="21">
        <f t="shared" ref="AH97:AH107" si="111">AG97-AD97</f>
        <v>0</v>
      </c>
      <c r="AI97" s="21">
        <f>VLOOKUP(A97,[2]Details!$A:$AI,35,0)</f>
        <v>0</v>
      </c>
      <c r="AJ97" s="21">
        <v>0</v>
      </c>
      <c r="AK97" s="21">
        <v>0</v>
      </c>
      <c r="AL97" s="21">
        <v>0</v>
      </c>
      <c r="AM97" s="21">
        <v>0</v>
      </c>
      <c r="AN97" s="21">
        <v>0</v>
      </c>
      <c r="AO97" s="21">
        <f t="shared" ref="AO97:AO100" si="112">AM97/305+AN97</f>
        <v>0</v>
      </c>
      <c r="AP97" s="19" t="s">
        <v>77</v>
      </c>
      <c r="AQ97" s="24"/>
      <c r="AR97" s="24"/>
      <c r="AS97" s="24"/>
      <c r="AT97" s="24"/>
      <c r="AU97" s="24"/>
      <c r="AV97" s="24"/>
      <c r="AW97" s="24"/>
      <c r="AX97" s="24"/>
      <c r="AY97" s="24"/>
      <c r="AZ97" s="24"/>
      <c r="BA97" s="24"/>
      <c r="BB97" s="24"/>
      <c r="BC97" s="28">
        <v>8.3333333333333329E-2</v>
      </c>
      <c r="BD97" s="28">
        <v>8.3333333333333329E-2</v>
      </c>
      <c r="BE97" s="28">
        <v>8.3333333333333329E-2</v>
      </c>
      <c r="BF97" s="28">
        <v>8.3333333333333329E-2</v>
      </c>
      <c r="BG97" s="28">
        <v>8.3333333333333329E-2</v>
      </c>
      <c r="BH97" s="28">
        <v>8.3333333333333329E-2</v>
      </c>
      <c r="BI97" s="28">
        <v>8.3333333333333329E-2</v>
      </c>
      <c r="BJ97" s="28">
        <v>8.3333333333333329E-2</v>
      </c>
      <c r="BK97" s="28">
        <v>8.3333333333333329E-2</v>
      </c>
      <c r="BL97" s="28">
        <v>8.3333333333333329E-2</v>
      </c>
      <c r="BM97" s="28">
        <v>8.3333333333333329E-2</v>
      </c>
      <c r="BN97" s="28">
        <v>8.3333333333333329E-2</v>
      </c>
      <c r="BO97" s="22">
        <f t="shared" ref="BO97:BO100" si="113">SUM(BC97:BN97)</f>
        <v>1</v>
      </c>
      <c r="BP97" s="23">
        <f t="shared" ref="BP97:BR100" si="114">+$AD97*BC97</f>
        <v>0</v>
      </c>
      <c r="BQ97" s="23">
        <f t="shared" si="114"/>
        <v>0</v>
      </c>
      <c r="BR97" s="23">
        <f t="shared" si="114"/>
        <v>0</v>
      </c>
      <c r="BS97" s="23">
        <f t="shared" ref="BS97:CA100" si="115">+$AD97*BF97</f>
        <v>0</v>
      </c>
      <c r="BT97" s="23">
        <f t="shared" si="115"/>
        <v>0</v>
      </c>
      <c r="BU97" s="23">
        <f t="shared" si="115"/>
        <v>0</v>
      </c>
      <c r="BV97" s="23">
        <f t="shared" ref="BV97:CA98" si="116">+$AD97*BI97</f>
        <v>0</v>
      </c>
      <c r="BW97" s="23">
        <f t="shared" si="116"/>
        <v>0</v>
      </c>
      <c r="BX97" s="23">
        <f t="shared" si="116"/>
        <v>0</v>
      </c>
      <c r="BY97" s="23">
        <f t="shared" si="116"/>
        <v>0</v>
      </c>
      <c r="BZ97" s="23">
        <f t="shared" si="116"/>
        <v>0</v>
      </c>
      <c r="CA97" s="23">
        <f t="shared" si="116"/>
        <v>0</v>
      </c>
      <c r="CB97" s="23">
        <f t="shared" ref="CB97:CB100" si="117">SUM(BP97:CA97)</f>
        <v>0</v>
      </c>
      <c r="CC97" s="24">
        <f t="shared" ref="CC97:CC98" si="118">IF($J97="MCA1",AD97*2/3,IF($J97="MCA2 - GU",AD97*2/3,IF($J97="MCA2 - TNPL",AD97*2/3,AD97*0.3)))</f>
        <v>0</v>
      </c>
    </row>
    <row r="98" spans="1:84" s="25" customFormat="1" ht="15" customHeight="1" x14ac:dyDescent="0.2">
      <c r="A98" s="17" t="s">
        <v>340</v>
      </c>
      <c r="B98" s="19" t="s">
        <v>341</v>
      </c>
      <c r="C98" s="17" t="s">
        <v>338</v>
      </c>
      <c r="D98" s="19" t="s">
        <v>339</v>
      </c>
      <c r="E98" s="19" t="s">
        <v>85</v>
      </c>
      <c r="F98" s="19" t="s">
        <v>81</v>
      </c>
      <c r="G98" s="19">
        <v>415003</v>
      </c>
      <c r="H98" s="19">
        <v>4150</v>
      </c>
      <c r="I98" s="17" t="s">
        <v>115</v>
      </c>
      <c r="J98" s="18" t="s">
        <v>74</v>
      </c>
      <c r="K98" s="19" t="s">
        <v>81</v>
      </c>
      <c r="L98" s="19" t="s">
        <v>81</v>
      </c>
      <c r="M98" s="19" t="s">
        <v>96</v>
      </c>
      <c r="N98" s="19" t="s">
        <v>119</v>
      </c>
      <c r="O98" s="19" t="s">
        <v>120</v>
      </c>
      <c r="P98" s="19" t="s">
        <v>121</v>
      </c>
      <c r="Q98" s="19" t="s">
        <v>75</v>
      </c>
      <c r="R98" s="19" t="s">
        <v>75</v>
      </c>
      <c r="S98" s="19" t="s">
        <v>76</v>
      </c>
      <c r="T98" s="19" t="s">
        <v>77</v>
      </c>
      <c r="U98" s="19" t="s">
        <v>77</v>
      </c>
      <c r="V98" s="19" t="s">
        <v>77</v>
      </c>
      <c r="W98" s="19" t="s">
        <v>100</v>
      </c>
      <c r="X98" s="19" t="s">
        <v>78</v>
      </c>
      <c r="Y98" s="19" t="s">
        <v>101</v>
      </c>
      <c r="Z98" s="26">
        <v>-628.65</v>
      </c>
      <c r="AA98" s="20">
        <v>-16.620000000000005</v>
      </c>
      <c r="AB98" s="27">
        <v>0</v>
      </c>
      <c r="AC98" s="27">
        <v>0</v>
      </c>
      <c r="AD98" s="27">
        <v>0</v>
      </c>
      <c r="AE98" s="21">
        <f>VLOOKUP(A98,[2]Details!$A:$AI,31,0)</f>
        <v>0</v>
      </c>
      <c r="AF98" s="21">
        <f>VLOOKUP(A98,[2]Details!$A:$AI,32,0)</f>
        <v>0</v>
      </c>
      <c r="AG98" s="21">
        <f t="shared" si="110"/>
        <v>0</v>
      </c>
      <c r="AH98" s="21">
        <f t="shared" si="111"/>
        <v>0</v>
      </c>
      <c r="AI98" s="21">
        <f>VLOOKUP(A98,[2]Details!$A:$AI,35,0)</f>
        <v>0</v>
      </c>
      <c r="AJ98" s="21">
        <v>0</v>
      </c>
      <c r="AK98" s="21">
        <v>0</v>
      </c>
      <c r="AL98" s="21">
        <v>0</v>
      </c>
      <c r="AM98" s="21">
        <v>0</v>
      </c>
      <c r="AN98" s="21">
        <v>0</v>
      </c>
      <c r="AO98" s="21">
        <f t="shared" si="112"/>
        <v>0</v>
      </c>
      <c r="AP98" s="19" t="s">
        <v>77</v>
      </c>
      <c r="AQ98" s="24"/>
      <c r="AR98" s="24"/>
      <c r="AS98" s="24"/>
      <c r="AT98" s="24"/>
      <c r="AU98" s="24"/>
      <c r="AV98" s="24"/>
      <c r="AW98" s="24"/>
      <c r="AX98" s="24"/>
      <c r="AY98" s="24"/>
      <c r="AZ98" s="24"/>
      <c r="BA98" s="24"/>
      <c r="BB98" s="24"/>
      <c r="BC98" s="28">
        <v>8.3333333333333329E-2</v>
      </c>
      <c r="BD98" s="28">
        <v>8.3333333333333329E-2</v>
      </c>
      <c r="BE98" s="28">
        <v>8.3333333333333329E-2</v>
      </c>
      <c r="BF98" s="28">
        <v>8.3333333333333329E-2</v>
      </c>
      <c r="BG98" s="28">
        <v>8.3333333333333329E-2</v>
      </c>
      <c r="BH98" s="28">
        <v>8.3333333333333329E-2</v>
      </c>
      <c r="BI98" s="28">
        <v>8.3333333333333329E-2</v>
      </c>
      <c r="BJ98" s="28">
        <v>8.3333333333333329E-2</v>
      </c>
      <c r="BK98" s="28">
        <v>8.3333333333333329E-2</v>
      </c>
      <c r="BL98" s="28">
        <v>8.3333333333333329E-2</v>
      </c>
      <c r="BM98" s="28">
        <v>8.3333333333333329E-2</v>
      </c>
      <c r="BN98" s="28">
        <v>8.3333333333333329E-2</v>
      </c>
      <c r="BO98" s="22">
        <f t="shared" si="113"/>
        <v>1</v>
      </c>
      <c r="BP98" s="23">
        <f t="shared" si="114"/>
        <v>0</v>
      </c>
      <c r="BQ98" s="23">
        <f t="shared" si="114"/>
        <v>0</v>
      </c>
      <c r="BR98" s="23">
        <f t="shared" si="114"/>
        <v>0</v>
      </c>
      <c r="BS98" s="23">
        <f t="shared" si="115"/>
        <v>0</v>
      </c>
      <c r="BT98" s="23">
        <f t="shared" si="115"/>
        <v>0</v>
      </c>
      <c r="BU98" s="23">
        <f t="shared" si="115"/>
        <v>0</v>
      </c>
      <c r="BV98" s="23">
        <f t="shared" si="116"/>
        <v>0</v>
      </c>
      <c r="BW98" s="23">
        <f t="shared" si="116"/>
        <v>0</v>
      </c>
      <c r="BX98" s="23">
        <f t="shared" si="116"/>
        <v>0</v>
      </c>
      <c r="BY98" s="23">
        <f t="shared" si="116"/>
        <v>0</v>
      </c>
      <c r="BZ98" s="23">
        <f t="shared" si="116"/>
        <v>0</v>
      </c>
      <c r="CA98" s="23">
        <f t="shared" si="116"/>
        <v>0</v>
      </c>
      <c r="CB98" s="23">
        <f t="shared" si="117"/>
        <v>0</v>
      </c>
      <c r="CC98" s="24">
        <f t="shared" si="118"/>
        <v>0</v>
      </c>
    </row>
    <row r="99" spans="1:84" s="25" customFormat="1" ht="15" customHeight="1" x14ac:dyDescent="0.2">
      <c r="A99" s="17" t="s">
        <v>342</v>
      </c>
      <c r="B99" s="19" t="s">
        <v>343</v>
      </c>
      <c r="C99" s="17" t="s">
        <v>342</v>
      </c>
      <c r="D99" s="19" t="s">
        <v>344</v>
      </c>
      <c r="E99" s="19" t="s">
        <v>85</v>
      </c>
      <c r="F99" s="19" t="s">
        <v>81</v>
      </c>
      <c r="G99" s="19">
        <v>411009</v>
      </c>
      <c r="H99" s="19">
        <v>4110</v>
      </c>
      <c r="I99" s="19" t="s">
        <v>174</v>
      </c>
      <c r="J99" s="19" t="s">
        <v>74</v>
      </c>
      <c r="K99" s="19" t="s">
        <v>81</v>
      </c>
      <c r="L99" s="19" t="s">
        <v>81</v>
      </c>
      <c r="M99" s="19" t="s">
        <v>96</v>
      </c>
      <c r="N99" s="19" t="s">
        <v>335</v>
      </c>
      <c r="O99" s="19" t="s">
        <v>104</v>
      </c>
      <c r="P99" s="19" t="s">
        <v>336</v>
      </c>
      <c r="Q99" s="19" t="s">
        <v>75</v>
      </c>
      <c r="R99" s="19" t="s">
        <v>75</v>
      </c>
      <c r="S99" s="19" t="s">
        <v>76</v>
      </c>
      <c r="T99" s="19" t="s">
        <v>77</v>
      </c>
      <c r="U99" s="19" t="s">
        <v>77</v>
      </c>
      <c r="V99" s="19" t="s">
        <v>80</v>
      </c>
      <c r="W99" s="19" t="s">
        <v>109</v>
      </c>
      <c r="X99" s="19" t="s">
        <v>78</v>
      </c>
      <c r="Y99" s="19" t="s">
        <v>113</v>
      </c>
      <c r="Z99" s="26">
        <v>249559.54000000007</v>
      </c>
      <c r="AA99" s="20">
        <v>141955.47999999995</v>
      </c>
      <c r="AB99" s="27">
        <v>61338106.600000001</v>
      </c>
      <c r="AC99" s="27">
        <v>36733.119999999995</v>
      </c>
      <c r="AD99" s="27">
        <v>237841.66622950821</v>
      </c>
      <c r="AE99" s="21">
        <v>61338106.600000001</v>
      </c>
      <c r="AF99" s="21">
        <v>36733.119999999995</v>
      </c>
      <c r="AG99" s="21">
        <f t="shared" si="110"/>
        <v>237841.66622950821</v>
      </c>
      <c r="AH99" s="21">
        <f t="shared" si="111"/>
        <v>0</v>
      </c>
      <c r="AI99" s="21">
        <v>0</v>
      </c>
      <c r="AJ99" s="21">
        <v>61338106.600000001</v>
      </c>
      <c r="AK99" s="21">
        <v>36733.120000000003</v>
      </c>
      <c r="AL99" s="21">
        <v>237841.66622950821</v>
      </c>
      <c r="AM99" s="21">
        <v>61336716.312521785</v>
      </c>
      <c r="AN99" s="21">
        <v>36754.157152272099</v>
      </c>
      <c r="AO99" s="21">
        <f t="shared" si="112"/>
        <v>237858.1450621796</v>
      </c>
      <c r="AP99" s="19" t="s">
        <v>345</v>
      </c>
      <c r="AQ99" s="24"/>
      <c r="AR99" s="24"/>
      <c r="AS99" s="24"/>
      <c r="AT99" s="24"/>
      <c r="AU99" s="24"/>
      <c r="AV99" s="24"/>
      <c r="AW99" s="24"/>
      <c r="AX99" s="24"/>
      <c r="AY99" s="24"/>
      <c r="AZ99" s="24"/>
      <c r="BA99" s="24"/>
      <c r="BB99" s="24"/>
      <c r="BC99" s="28">
        <v>8.3333333333333329E-2</v>
      </c>
      <c r="BD99" s="28">
        <v>8.3333333333333329E-2</v>
      </c>
      <c r="BE99" s="28">
        <v>8.3333333333333329E-2</v>
      </c>
      <c r="BF99" s="28">
        <v>8.3333333333333329E-2</v>
      </c>
      <c r="BG99" s="28">
        <v>8.3333333333333329E-2</v>
      </c>
      <c r="BH99" s="28">
        <v>8.3333333333333329E-2</v>
      </c>
      <c r="BI99" s="28">
        <v>8.3333333333333329E-2</v>
      </c>
      <c r="BJ99" s="28">
        <v>8.3333333333333329E-2</v>
      </c>
      <c r="BK99" s="28">
        <v>8.3333333333333329E-2</v>
      </c>
      <c r="BL99" s="28">
        <v>8.3333333333333329E-2</v>
      </c>
      <c r="BM99" s="28">
        <v>8.3333333333333329E-2</v>
      </c>
      <c r="BN99" s="28">
        <v>8.3333333333333329E-2</v>
      </c>
      <c r="BO99" s="22">
        <f t="shared" si="113"/>
        <v>1</v>
      </c>
      <c r="BP99" s="23">
        <f t="shared" si="114"/>
        <v>19820.138852459015</v>
      </c>
      <c r="BQ99" s="23">
        <f t="shared" si="114"/>
        <v>19820.138852459015</v>
      </c>
      <c r="BR99" s="23">
        <f t="shared" si="114"/>
        <v>19820.138852459015</v>
      </c>
      <c r="BS99" s="23">
        <f t="shared" si="115"/>
        <v>19820.138852459015</v>
      </c>
      <c r="BT99" s="23">
        <f t="shared" si="115"/>
        <v>19820.138852459015</v>
      </c>
      <c r="BU99" s="23">
        <f t="shared" si="115"/>
        <v>19820.138852459015</v>
      </c>
      <c r="BV99" s="23">
        <f t="shared" si="115"/>
        <v>19820.138852459015</v>
      </c>
      <c r="BW99" s="23">
        <f t="shared" si="115"/>
        <v>19820.138852459015</v>
      </c>
      <c r="BX99" s="23">
        <f t="shared" si="115"/>
        <v>19820.138852459015</v>
      </c>
      <c r="BY99" s="23">
        <f t="shared" si="115"/>
        <v>19820.138852459015</v>
      </c>
      <c r="BZ99" s="23">
        <f t="shared" si="115"/>
        <v>19820.138852459015</v>
      </c>
      <c r="CA99" s="23">
        <f t="shared" si="115"/>
        <v>19820.138852459015</v>
      </c>
      <c r="CB99" s="23">
        <f t="shared" si="117"/>
        <v>237841.66622950824</v>
      </c>
      <c r="CC99" s="24">
        <f t="shared" ref="CC99:CC100" si="119">IF($J99="MCA1",AD99*2/3,IF($J99="MCA2 - GU",AD99*2/3,IF($J99="MCA2 - TNPL",AD99*2/3,AD99*0.3)))</f>
        <v>71352.499868852465</v>
      </c>
    </row>
    <row r="100" spans="1:84" s="25" customFormat="1" ht="15" customHeight="1" x14ac:dyDescent="0.2">
      <c r="A100" s="17" t="s">
        <v>346</v>
      </c>
      <c r="B100" s="19" t="s">
        <v>347</v>
      </c>
      <c r="C100" s="17" t="s">
        <v>346</v>
      </c>
      <c r="D100" s="19" t="s">
        <v>347</v>
      </c>
      <c r="E100" s="19" t="s">
        <v>85</v>
      </c>
      <c r="F100" s="19" t="s">
        <v>81</v>
      </c>
      <c r="G100" s="19">
        <v>411009</v>
      </c>
      <c r="H100" s="19">
        <v>4110</v>
      </c>
      <c r="I100" s="19" t="s">
        <v>89</v>
      </c>
      <c r="J100" s="18" t="s">
        <v>74</v>
      </c>
      <c r="K100" s="19" t="s">
        <v>81</v>
      </c>
      <c r="L100" s="19" t="s">
        <v>81</v>
      </c>
      <c r="M100" s="19" t="s">
        <v>96</v>
      </c>
      <c r="N100" s="19" t="s">
        <v>335</v>
      </c>
      <c r="O100" s="19" t="s">
        <v>104</v>
      </c>
      <c r="P100" s="19" t="s">
        <v>336</v>
      </c>
      <c r="Q100" s="19" t="s">
        <v>75</v>
      </c>
      <c r="R100" s="19" t="s">
        <v>75</v>
      </c>
      <c r="S100" s="19" t="s">
        <v>76</v>
      </c>
      <c r="T100" s="19" t="s">
        <v>77</v>
      </c>
      <c r="U100" s="19" t="s">
        <v>77</v>
      </c>
      <c r="V100" s="19" t="s">
        <v>80</v>
      </c>
      <c r="W100" s="19" t="s">
        <v>109</v>
      </c>
      <c r="X100" s="19" t="s">
        <v>78</v>
      </c>
      <c r="Y100" s="19" t="s">
        <v>113</v>
      </c>
      <c r="Z100" s="26">
        <v>120603.17</v>
      </c>
      <c r="AA100" s="20">
        <v>0</v>
      </c>
      <c r="AB100" s="27">
        <v>11759362.970000001</v>
      </c>
      <c r="AC100" s="27">
        <v>86869.15</v>
      </c>
      <c r="AD100" s="27">
        <v>125424.43842622951</v>
      </c>
      <c r="AE100" s="21">
        <v>11759362.970000001</v>
      </c>
      <c r="AF100" s="21">
        <v>86869.15</v>
      </c>
      <c r="AG100" s="21">
        <f t="shared" si="110"/>
        <v>125424.43842622951</v>
      </c>
      <c r="AH100" s="21">
        <f t="shared" si="111"/>
        <v>0</v>
      </c>
      <c r="AI100" s="21">
        <v>0</v>
      </c>
      <c r="AJ100" s="21">
        <v>11759362.969999999</v>
      </c>
      <c r="AK100" s="21">
        <v>86869.150000000009</v>
      </c>
      <c r="AL100" s="21">
        <v>125424.43842622951</v>
      </c>
      <c r="AM100" s="21">
        <v>11759165.399999995</v>
      </c>
      <c r="AN100" s="21">
        <v>86928</v>
      </c>
      <c r="AO100" s="21">
        <f t="shared" si="112"/>
        <v>125482.64065573769</v>
      </c>
      <c r="AP100" s="19" t="s">
        <v>348</v>
      </c>
      <c r="AQ100" s="24"/>
      <c r="AR100" s="24"/>
      <c r="AS100" s="24"/>
      <c r="AT100" s="24"/>
      <c r="AU100" s="24"/>
      <c r="AV100" s="24"/>
      <c r="AW100" s="24"/>
      <c r="AX100" s="24"/>
      <c r="AY100" s="24"/>
      <c r="AZ100" s="24"/>
      <c r="BA100" s="24"/>
      <c r="BB100" s="24"/>
      <c r="BC100" s="28">
        <v>8.3333333333333329E-2</v>
      </c>
      <c r="BD100" s="28">
        <v>8.3333333333333329E-2</v>
      </c>
      <c r="BE100" s="28">
        <v>8.3333333333333329E-2</v>
      </c>
      <c r="BF100" s="28">
        <v>8.3333333333333329E-2</v>
      </c>
      <c r="BG100" s="28">
        <v>8.3333333333333329E-2</v>
      </c>
      <c r="BH100" s="28">
        <v>8.3333333333333329E-2</v>
      </c>
      <c r="BI100" s="28">
        <v>8.3333333333333329E-2</v>
      </c>
      <c r="BJ100" s="28">
        <v>8.3333333333333329E-2</v>
      </c>
      <c r="BK100" s="28">
        <v>8.3333333333333329E-2</v>
      </c>
      <c r="BL100" s="28">
        <v>8.3333333333333329E-2</v>
      </c>
      <c r="BM100" s="28">
        <v>8.3333333333333329E-2</v>
      </c>
      <c r="BN100" s="28">
        <v>8.3333333333333329E-2</v>
      </c>
      <c r="BO100" s="22">
        <f t="shared" si="113"/>
        <v>1</v>
      </c>
      <c r="BP100" s="23">
        <f t="shared" si="114"/>
        <v>10452.036535519124</v>
      </c>
      <c r="BQ100" s="23">
        <f t="shared" si="114"/>
        <v>10452.036535519124</v>
      </c>
      <c r="BR100" s="23">
        <f t="shared" si="114"/>
        <v>10452.036535519124</v>
      </c>
      <c r="BS100" s="23">
        <f t="shared" si="115"/>
        <v>10452.036535519124</v>
      </c>
      <c r="BT100" s="23">
        <f t="shared" si="115"/>
        <v>10452.036535519124</v>
      </c>
      <c r="BU100" s="23">
        <f t="shared" si="115"/>
        <v>10452.036535519124</v>
      </c>
      <c r="BV100" s="23">
        <f t="shared" si="115"/>
        <v>10452.036535519124</v>
      </c>
      <c r="BW100" s="23">
        <f t="shared" si="115"/>
        <v>10452.036535519124</v>
      </c>
      <c r="BX100" s="23">
        <f t="shared" si="115"/>
        <v>10452.036535519124</v>
      </c>
      <c r="BY100" s="23">
        <f t="shared" si="115"/>
        <v>10452.036535519124</v>
      </c>
      <c r="BZ100" s="23">
        <f t="shared" si="115"/>
        <v>10452.036535519124</v>
      </c>
      <c r="CA100" s="23">
        <f t="shared" si="115"/>
        <v>10452.036535519124</v>
      </c>
      <c r="CB100" s="23">
        <f t="shared" si="117"/>
        <v>125424.43842622946</v>
      </c>
      <c r="CC100" s="24">
        <f t="shared" si="119"/>
        <v>37627.331527868853</v>
      </c>
    </row>
    <row r="101" spans="1:84" ht="15" customHeight="1" x14ac:dyDescent="0.2">
      <c r="A101" s="17" t="s">
        <v>349</v>
      </c>
      <c r="B101" s="19" t="s">
        <v>350</v>
      </c>
      <c r="C101" s="17" t="s">
        <v>349</v>
      </c>
      <c r="D101" s="19" t="s">
        <v>350</v>
      </c>
      <c r="E101" s="19" t="s">
        <v>85</v>
      </c>
      <c r="F101" s="19" t="s">
        <v>81</v>
      </c>
      <c r="G101" s="19">
        <v>415003</v>
      </c>
      <c r="H101" s="19">
        <v>4150</v>
      </c>
      <c r="I101" s="19" t="s">
        <v>115</v>
      </c>
      <c r="J101" s="19" t="s">
        <v>74</v>
      </c>
      <c r="K101" s="19" t="s">
        <v>81</v>
      </c>
      <c r="L101" s="19" t="s">
        <v>81</v>
      </c>
      <c r="M101" s="19" t="s">
        <v>96</v>
      </c>
      <c r="N101" s="19" t="s">
        <v>119</v>
      </c>
      <c r="O101" s="19" t="s">
        <v>120</v>
      </c>
      <c r="P101" s="19" t="s">
        <v>136</v>
      </c>
      <c r="Q101" s="19" t="s">
        <v>75</v>
      </c>
      <c r="R101" s="19" t="s">
        <v>75</v>
      </c>
      <c r="S101" s="19" t="s">
        <v>76</v>
      </c>
      <c r="T101" s="19" t="s">
        <v>77</v>
      </c>
      <c r="U101" s="19" t="s">
        <v>77</v>
      </c>
      <c r="V101" s="19" t="s">
        <v>80</v>
      </c>
      <c r="W101" s="19" t="s">
        <v>92</v>
      </c>
      <c r="X101" s="19" t="s">
        <v>78</v>
      </c>
      <c r="Y101" s="19" t="s">
        <v>79</v>
      </c>
      <c r="Z101" s="26">
        <v>1661109.52</v>
      </c>
      <c r="AA101" s="20">
        <v>632781.87</v>
      </c>
      <c r="AB101" s="27">
        <v>26198718.029999986</v>
      </c>
      <c r="AC101" s="27">
        <v>1014677.48</v>
      </c>
      <c r="AD101" s="27">
        <v>1100574.9161639344</v>
      </c>
      <c r="AE101" s="21">
        <v>26198718.029999983</v>
      </c>
      <c r="AF101" s="21">
        <f>864677.48-10000</f>
        <v>854677.48</v>
      </c>
      <c r="AG101" s="21">
        <f t="shared" ref="AG101:AG103" si="120">AE101/305+AF101</f>
        <v>940574.91616393439</v>
      </c>
      <c r="AH101" s="21">
        <f t="shared" si="111"/>
        <v>-160000</v>
      </c>
      <c r="AI101" s="21" t="s">
        <v>482</v>
      </c>
      <c r="AJ101" s="21">
        <v>26198718.029999983</v>
      </c>
      <c r="AK101" s="21">
        <v>1014677.4799999999</v>
      </c>
      <c r="AL101" s="21">
        <v>1100574.9161639342</v>
      </c>
      <c r="AM101" s="21">
        <v>26198718.029999983</v>
      </c>
      <c r="AN101" s="21">
        <v>1014677.4799999999</v>
      </c>
      <c r="AO101" s="21">
        <f t="shared" ref="AO101" si="121">AM101/305+AN101</f>
        <v>1100574.9161639342</v>
      </c>
      <c r="AP101" s="19" t="s">
        <v>351</v>
      </c>
      <c r="AQ101" s="24"/>
      <c r="AR101" s="24"/>
      <c r="AS101" s="24"/>
      <c r="AT101" s="24"/>
      <c r="AU101" s="24"/>
      <c r="AV101" s="24"/>
      <c r="AW101" s="24"/>
      <c r="AX101" s="24"/>
      <c r="AY101" s="24"/>
      <c r="AZ101" s="24"/>
      <c r="BA101" s="24"/>
      <c r="BB101" s="24"/>
      <c r="BC101" s="28">
        <v>8.3333333333333329E-2</v>
      </c>
      <c r="BD101" s="28">
        <v>8.3333333333333329E-2</v>
      </c>
      <c r="BE101" s="28">
        <v>8.3333333333333329E-2</v>
      </c>
      <c r="BF101" s="28">
        <v>8.3333333333333329E-2</v>
      </c>
      <c r="BG101" s="28">
        <v>8.3333333333333329E-2</v>
      </c>
      <c r="BH101" s="28">
        <v>8.3333333333333329E-2</v>
      </c>
      <c r="BI101" s="28">
        <v>8.3333333333333329E-2</v>
      </c>
      <c r="BJ101" s="28">
        <v>8.3333333333333329E-2</v>
      </c>
      <c r="BK101" s="28">
        <v>8.3333333333333329E-2</v>
      </c>
      <c r="BL101" s="28">
        <v>8.3333333333333329E-2</v>
      </c>
      <c r="BM101" s="28">
        <v>8.3333333333333329E-2</v>
      </c>
      <c r="BN101" s="28">
        <v>8.3333333333333329E-2</v>
      </c>
      <c r="BO101" s="22">
        <f t="shared" ref="BO101" si="122">SUM(BC101:BN101)</f>
        <v>1</v>
      </c>
      <c r="BP101" s="23">
        <f t="shared" ref="BP101:BU103" si="123">+$AD101*BC101</f>
        <v>91714.576346994523</v>
      </c>
      <c r="BQ101" s="23">
        <f t="shared" si="123"/>
        <v>91714.576346994523</v>
      </c>
      <c r="BR101" s="23">
        <f t="shared" si="123"/>
        <v>91714.576346994523</v>
      </c>
      <c r="BS101" s="23">
        <f t="shared" si="123"/>
        <v>91714.576346994523</v>
      </c>
      <c r="BT101" s="23">
        <f t="shared" si="123"/>
        <v>91714.576346994523</v>
      </c>
      <c r="BU101" s="23">
        <f t="shared" si="123"/>
        <v>91714.576346994523</v>
      </c>
      <c r="BV101" s="23">
        <f t="shared" ref="BV101:BX107" si="124">+$AD101*BI101</f>
        <v>91714.576346994523</v>
      </c>
      <c r="BW101" s="23">
        <f t="shared" si="124"/>
        <v>91714.576346994523</v>
      </c>
      <c r="BX101" s="23">
        <f t="shared" si="124"/>
        <v>91714.576346994523</v>
      </c>
      <c r="BY101" s="23">
        <f t="shared" ref="BY101:CA107" si="125">+$AD101*BL101</f>
        <v>91714.576346994523</v>
      </c>
      <c r="BZ101" s="23">
        <f t="shared" si="125"/>
        <v>91714.576346994523</v>
      </c>
      <c r="CA101" s="23">
        <f t="shared" si="125"/>
        <v>91714.576346994523</v>
      </c>
      <c r="CB101" s="23">
        <f t="shared" ref="CB101:CB107" si="126">SUM(BP101:CA101)</f>
        <v>1100574.9161639342</v>
      </c>
      <c r="CC101" s="24">
        <f t="shared" ref="CC101:CC107" si="127">IF($J101="MCA1",AD101*2/3,IF($J101="MCA2 - GU",AD101*2/3,IF($J101="MCA2 - TNPL",AD101*2/3,AD101*0.3)))</f>
        <v>330172.47484918032</v>
      </c>
      <c r="CD101" s="25"/>
      <c r="CE101" s="25"/>
    </row>
    <row r="102" spans="1:84" ht="15" customHeight="1" x14ac:dyDescent="0.2">
      <c r="A102" s="17" t="s">
        <v>352</v>
      </c>
      <c r="B102" s="19" t="s">
        <v>353</v>
      </c>
      <c r="C102" s="17" t="s">
        <v>354</v>
      </c>
      <c r="D102" s="19" t="s">
        <v>355</v>
      </c>
      <c r="E102" s="19" t="s">
        <v>85</v>
      </c>
      <c r="F102" s="19" t="s">
        <v>81</v>
      </c>
      <c r="G102" s="19">
        <v>13403</v>
      </c>
      <c r="H102" s="19">
        <v>134</v>
      </c>
      <c r="I102" s="19" t="s">
        <v>83</v>
      </c>
      <c r="J102" s="19" t="s">
        <v>74</v>
      </c>
      <c r="K102" s="19" t="s">
        <v>81</v>
      </c>
      <c r="L102" s="19" t="s">
        <v>81</v>
      </c>
      <c r="M102" s="19" t="s">
        <v>96</v>
      </c>
      <c r="N102" s="19" t="s">
        <v>119</v>
      </c>
      <c r="O102" s="19" t="s">
        <v>120</v>
      </c>
      <c r="P102" s="19" t="s">
        <v>181</v>
      </c>
      <c r="Q102" s="19" t="s">
        <v>75</v>
      </c>
      <c r="R102" s="19" t="s">
        <v>82</v>
      </c>
      <c r="S102" s="19" t="s">
        <v>76</v>
      </c>
      <c r="T102" s="19" t="s">
        <v>77</v>
      </c>
      <c r="U102" s="19" t="s">
        <v>77</v>
      </c>
      <c r="V102" s="19" t="s">
        <v>80</v>
      </c>
      <c r="W102" s="19" t="s">
        <v>143</v>
      </c>
      <c r="X102" s="19" t="s">
        <v>78</v>
      </c>
      <c r="Y102" s="19" t="s">
        <v>88</v>
      </c>
      <c r="Z102" s="26">
        <v>769784.68</v>
      </c>
      <c r="AA102" s="20">
        <v>345207.09</v>
      </c>
      <c r="AB102" s="27">
        <v>0</v>
      </c>
      <c r="AC102" s="27">
        <v>0</v>
      </c>
      <c r="AD102" s="27">
        <v>0</v>
      </c>
      <c r="AE102" s="21">
        <f>VLOOKUP(A102,[2]Details!$A:$AI,31,0)</f>
        <v>0</v>
      </c>
      <c r="AF102" s="21">
        <f>VLOOKUP(A102,[2]Details!$A:$AI,32,0)</f>
        <v>0</v>
      </c>
      <c r="AG102" s="21">
        <f t="shared" si="120"/>
        <v>0</v>
      </c>
      <c r="AH102" s="21">
        <f t="shared" si="111"/>
        <v>0</v>
      </c>
      <c r="AI102" s="21">
        <f>VLOOKUP(A102,[2]Details!$A:$AI,35,0)</f>
        <v>0</v>
      </c>
      <c r="AJ102" s="21">
        <v>124211291.86206897</v>
      </c>
      <c r="AK102" s="21">
        <v>1794730</v>
      </c>
      <c r="AL102" s="21">
        <v>2201980.1372526856</v>
      </c>
      <c r="AM102" s="21">
        <v>124212000.00000003</v>
      </c>
      <c r="AN102" s="21">
        <v>1794799.9999999998</v>
      </c>
      <c r="AO102" s="21">
        <f t="shared" ref="AO102:AO107" si="128">AM102/305+AN102</f>
        <v>2202052.4590163934</v>
      </c>
      <c r="AP102" s="19" t="s">
        <v>77</v>
      </c>
      <c r="AQ102" s="24"/>
      <c r="AR102" s="24"/>
      <c r="AS102" s="24"/>
      <c r="AT102" s="24"/>
      <c r="AU102" s="24"/>
      <c r="AV102" s="24"/>
      <c r="AW102" s="24"/>
      <c r="AX102" s="24"/>
      <c r="AY102" s="24"/>
      <c r="AZ102" s="24"/>
      <c r="BA102" s="24"/>
      <c r="BB102" s="24"/>
      <c r="BC102" s="28">
        <v>8.3333333333333329E-2</v>
      </c>
      <c r="BD102" s="28">
        <v>8.3333333333333329E-2</v>
      </c>
      <c r="BE102" s="28">
        <v>8.3333333333333329E-2</v>
      </c>
      <c r="BF102" s="28">
        <v>8.3333333333333329E-2</v>
      </c>
      <c r="BG102" s="28">
        <v>8.3333333333333329E-2</v>
      </c>
      <c r="BH102" s="28">
        <v>8.3333333333333329E-2</v>
      </c>
      <c r="BI102" s="28">
        <v>8.3333333333333329E-2</v>
      </c>
      <c r="BJ102" s="28">
        <v>8.3333333333333329E-2</v>
      </c>
      <c r="BK102" s="28">
        <v>8.3333333333333329E-2</v>
      </c>
      <c r="BL102" s="28">
        <v>8.3333333333333329E-2</v>
      </c>
      <c r="BM102" s="28">
        <v>8.3333333333333329E-2</v>
      </c>
      <c r="BN102" s="28">
        <v>8.3333333333333329E-2</v>
      </c>
      <c r="BO102" s="22">
        <f t="shared" ref="BO102:BO107" si="129">SUM(BC102:BN102)</f>
        <v>1</v>
      </c>
      <c r="BP102" s="23">
        <f t="shared" si="123"/>
        <v>0</v>
      </c>
      <c r="BQ102" s="23">
        <f t="shared" si="123"/>
        <v>0</v>
      </c>
      <c r="BR102" s="23">
        <f t="shared" si="123"/>
        <v>0</v>
      </c>
      <c r="BS102" s="23">
        <f t="shared" si="123"/>
        <v>0</v>
      </c>
      <c r="BT102" s="23">
        <f t="shared" si="123"/>
        <v>0</v>
      </c>
      <c r="BU102" s="23">
        <f t="shared" si="123"/>
        <v>0</v>
      </c>
      <c r="BV102" s="23">
        <f t="shared" si="124"/>
        <v>0</v>
      </c>
      <c r="BW102" s="23">
        <f t="shared" si="124"/>
        <v>0</v>
      </c>
      <c r="BX102" s="23">
        <f t="shared" si="124"/>
        <v>0</v>
      </c>
      <c r="BY102" s="23">
        <f t="shared" si="125"/>
        <v>0</v>
      </c>
      <c r="BZ102" s="23">
        <f t="shared" si="125"/>
        <v>0</v>
      </c>
      <c r="CA102" s="23">
        <f t="shared" si="125"/>
        <v>0</v>
      </c>
      <c r="CB102" s="23">
        <f t="shared" si="126"/>
        <v>0</v>
      </c>
      <c r="CC102" s="24">
        <f t="shared" si="127"/>
        <v>0</v>
      </c>
      <c r="CD102" s="25"/>
      <c r="CE102" s="25"/>
    </row>
    <row r="103" spans="1:84" ht="15" customHeight="1" x14ac:dyDescent="0.2">
      <c r="A103" s="17" t="s">
        <v>356</v>
      </c>
      <c r="B103" s="19" t="s">
        <v>355</v>
      </c>
      <c r="C103" s="17" t="s">
        <v>354</v>
      </c>
      <c r="D103" s="19" t="s">
        <v>355</v>
      </c>
      <c r="E103" s="19" t="s">
        <v>85</v>
      </c>
      <c r="F103" s="19" t="s">
        <v>81</v>
      </c>
      <c r="G103" s="19">
        <v>13403</v>
      </c>
      <c r="H103" s="19">
        <v>134</v>
      </c>
      <c r="I103" s="19" t="s">
        <v>83</v>
      </c>
      <c r="J103" s="19" t="s">
        <v>74</v>
      </c>
      <c r="K103" s="19" t="s">
        <v>81</v>
      </c>
      <c r="L103" s="19" t="s">
        <v>81</v>
      </c>
      <c r="M103" s="19" t="s">
        <v>96</v>
      </c>
      <c r="N103" s="19" t="s">
        <v>119</v>
      </c>
      <c r="O103" s="19" t="s">
        <v>120</v>
      </c>
      <c r="P103" s="19" t="s">
        <v>181</v>
      </c>
      <c r="Q103" s="19" t="s">
        <v>75</v>
      </c>
      <c r="R103" s="19" t="s">
        <v>82</v>
      </c>
      <c r="S103" s="19" t="s">
        <v>76</v>
      </c>
      <c r="T103" s="19" t="s">
        <v>77</v>
      </c>
      <c r="U103" s="19" t="s">
        <v>77</v>
      </c>
      <c r="V103" s="19" t="s">
        <v>80</v>
      </c>
      <c r="W103" s="19" t="s">
        <v>143</v>
      </c>
      <c r="X103" s="19" t="s">
        <v>78</v>
      </c>
      <c r="Y103" s="19" t="s">
        <v>88</v>
      </c>
      <c r="Z103" s="26">
        <v>0</v>
      </c>
      <c r="AA103" s="20">
        <v>0</v>
      </c>
      <c r="AB103" s="27">
        <v>124211645.93103449</v>
      </c>
      <c r="AC103" s="27">
        <v>1794730</v>
      </c>
      <c r="AD103" s="27">
        <v>2201981.2981345393</v>
      </c>
      <c r="AE103" s="21">
        <f>VLOOKUP(A103,[2]Details!$A:$AI,31,0)</f>
        <v>124211645.93103449</v>
      </c>
      <c r="AF103" s="21">
        <f>VLOOKUP(A103,[2]Details!$A:$AI,32,0)</f>
        <v>1592079</v>
      </c>
      <c r="AG103" s="21">
        <f t="shared" si="120"/>
        <v>1999330.2981345393</v>
      </c>
      <c r="AH103" s="21">
        <f t="shared" si="111"/>
        <v>-202651</v>
      </c>
      <c r="AI103" s="21" t="s">
        <v>483</v>
      </c>
      <c r="AJ103" s="21">
        <v>0</v>
      </c>
      <c r="AK103" s="21">
        <v>0</v>
      </c>
      <c r="AL103" s="21">
        <v>0</v>
      </c>
      <c r="AM103" s="21">
        <v>0</v>
      </c>
      <c r="AN103" s="21">
        <v>0</v>
      </c>
      <c r="AO103" s="21">
        <f t="shared" si="128"/>
        <v>0</v>
      </c>
      <c r="AP103" s="19" t="s">
        <v>357</v>
      </c>
      <c r="AQ103" s="24"/>
      <c r="AR103" s="24"/>
      <c r="AS103" s="24"/>
      <c r="AT103" s="24"/>
      <c r="AU103" s="24"/>
      <c r="AV103" s="24"/>
      <c r="AW103" s="24"/>
      <c r="AX103" s="24"/>
      <c r="AY103" s="24"/>
      <c r="AZ103" s="24"/>
      <c r="BA103" s="24"/>
      <c r="BB103" s="24"/>
      <c r="BC103" s="28">
        <v>8.3333333333333329E-2</v>
      </c>
      <c r="BD103" s="28">
        <v>8.3333333333333329E-2</v>
      </c>
      <c r="BE103" s="28">
        <v>8.3333333333333329E-2</v>
      </c>
      <c r="BF103" s="28">
        <v>8.3333333333333329E-2</v>
      </c>
      <c r="BG103" s="28">
        <v>8.3333333333333329E-2</v>
      </c>
      <c r="BH103" s="28">
        <v>8.3333333333333329E-2</v>
      </c>
      <c r="BI103" s="28">
        <v>8.3333333333333329E-2</v>
      </c>
      <c r="BJ103" s="28">
        <v>8.3333333333333329E-2</v>
      </c>
      <c r="BK103" s="28">
        <v>8.3333333333333329E-2</v>
      </c>
      <c r="BL103" s="28">
        <v>8.3333333333333329E-2</v>
      </c>
      <c r="BM103" s="28">
        <v>8.3333333333333329E-2</v>
      </c>
      <c r="BN103" s="28">
        <v>8.3333333333333329E-2</v>
      </c>
      <c r="BO103" s="22">
        <f t="shared" si="129"/>
        <v>1</v>
      </c>
      <c r="BP103" s="23">
        <f t="shared" si="123"/>
        <v>183498.4415112116</v>
      </c>
      <c r="BQ103" s="23">
        <f t="shared" si="123"/>
        <v>183498.4415112116</v>
      </c>
      <c r="BR103" s="23">
        <f t="shared" si="123"/>
        <v>183498.4415112116</v>
      </c>
      <c r="BS103" s="23">
        <f t="shared" si="123"/>
        <v>183498.4415112116</v>
      </c>
      <c r="BT103" s="23">
        <f t="shared" si="123"/>
        <v>183498.4415112116</v>
      </c>
      <c r="BU103" s="23">
        <f t="shared" si="123"/>
        <v>183498.4415112116</v>
      </c>
      <c r="BV103" s="23">
        <f t="shared" si="124"/>
        <v>183498.4415112116</v>
      </c>
      <c r="BW103" s="23">
        <f t="shared" si="124"/>
        <v>183498.4415112116</v>
      </c>
      <c r="BX103" s="23">
        <f t="shared" si="124"/>
        <v>183498.4415112116</v>
      </c>
      <c r="BY103" s="23">
        <f t="shared" si="125"/>
        <v>183498.4415112116</v>
      </c>
      <c r="BZ103" s="23">
        <f t="shared" si="125"/>
        <v>183498.4415112116</v>
      </c>
      <c r="CA103" s="23">
        <f t="shared" si="125"/>
        <v>183498.4415112116</v>
      </c>
      <c r="CB103" s="23">
        <f t="shared" si="126"/>
        <v>2201981.2981345397</v>
      </c>
      <c r="CC103" s="24">
        <f t="shared" si="127"/>
        <v>660594.38944036176</v>
      </c>
      <c r="CD103" s="25"/>
      <c r="CE103" s="25"/>
    </row>
    <row r="104" spans="1:84" ht="15" customHeight="1" x14ac:dyDescent="0.2">
      <c r="A104" s="17" t="s">
        <v>358</v>
      </c>
      <c r="B104" s="19" t="s">
        <v>359</v>
      </c>
      <c r="C104" s="17" t="s">
        <v>360</v>
      </c>
      <c r="D104" s="19" t="s">
        <v>359</v>
      </c>
      <c r="E104" s="19" t="s">
        <v>85</v>
      </c>
      <c r="F104" s="19" t="s">
        <v>81</v>
      </c>
      <c r="G104" s="19">
        <v>415006</v>
      </c>
      <c r="H104" s="19">
        <v>4150</v>
      </c>
      <c r="I104" s="19" t="s">
        <v>83</v>
      </c>
      <c r="J104" s="19" t="s">
        <v>74</v>
      </c>
      <c r="K104" s="19" t="s">
        <v>81</v>
      </c>
      <c r="L104" s="19" t="s">
        <v>81</v>
      </c>
      <c r="M104" s="19" t="s">
        <v>96</v>
      </c>
      <c r="N104" s="19" t="s">
        <v>119</v>
      </c>
      <c r="O104" s="19" t="s">
        <v>120</v>
      </c>
      <c r="P104" s="19" t="s">
        <v>181</v>
      </c>
      <c r="Q104" s="19" t="s">
        <v>75</v>
      </c>
      <c r="R104" s="19" t="s">
        <v>75</v>
      </c>
      <c r="S104" s="19" t="s">
        <v>76</v>
      </c>
      <c r="T104" s="19" t="s">
        <v>77</v>
      </c>
      <c r="U104" s="19" t="s">
        <v>77</v>
      </c>
      <c r="V104" s="19" t="s">
        <v>80</v>
      </c>
      <c r="W104" s="19" t="s">
        <v>143</v>
      </c>
      <c r="X104" s="19" t="s">
        <v>78</v>
      </c>
      <c r="Y104" s="19" t="s">
        <v>79</v>
      </c>
      <c r="Z104" s="26">
        <v>952132.00999999989</v>
      </c>
      <c r="AA104" s="20">
        <v>427292.92000000004</v>
      </c>
      <c r="AB104" s="27">
        <v>0</v>
      </c>
      <c r="AC104" s="27">
        <v>0</v>
      </c>
      <c r="AD104" s="27">
        <v>0</v>
      </c>
      <c r="AE104" s="21">
        <f>VLOOKUP(A104,[2]Details!$A:$AI,31,0)</f>
        <v>0</v>
      </c>
      <c r="AF104" s="21">
        <f>VLOOKUP(A104,[2]Details!$A:$AI,32,0)</f>
        <v>0</v>
      </c>
      <c r="AG104" s="21">
        <f t="shared" ref="AG104:AG107" si="130">AE104/305+AF104</f>
        <v>0</v>
      </c>
      <c r="AH104" s="21">
        <f t="shared" si="111"/>
        <v>0</v>
      </c>
      <c r="AI104" s="21">
        <f>VLOOKUP(A104,[2]Details!$A:$AI,35,0)</f>
        <v>0</v>
      </c>
      <c r="AJ104" s="21">
        <v>237025007.58620685</v>
      </c>
      <c r="AK104" s="21">
        <v>762015</v>
      </c>
      <c r="AL104" s="21">
        <v>1539146.1724137929</v>
      </c>
      <c r="AM104" s="21">
        <v>237025007.58620685</v>
      </c>
      <c r="AN104" s="21">
        <v>762015</v>
      </c>
      <c r="AO104" s="21">
        <f t="shared" si="128"/>
        <v>1539146.1724137929</v>
      </c>
      <c r="AP104" s="19" t="s">
        <v>77</v>
      </c>
      <c r="AQ104" s="24"/>
      <c r="AR104" s="24"/>
      <c r="AS104" s="24"/>
      <c r="AT104" s="24"/>
      <c r="AU104" s="24"/>
      <c r="AV104" s="24"/>
      <c r="AW104" s="24"/>
      <c r="AX104" s="24"/>
      <c r="AY104" s="24"/>
      <c r="AZ104" s="24"/>
      <c r="BA104" s="24"/>
      <c r="BB104" s="24"/>
      <c r="BC104" s="28">
        <v>8.3333333333333329E-2</v>
      </c>
      <c r="BD104" s="28">
        <v>8.3333333333333329E-2</v>
      </c>
      <c r="BE104" s="28">
        <v>8.3333333333333329E-2</v>
      </c>
      <c r="BF104" s="28">
        <v>8.3333333333333329E-2</v>
      </c>
      <c r="BG104" s="28">
        <v>8.3333333333333329E-2</v>
      </c>
      <c r="BH104" s="28">
        <v>8.3333333333333329E-2</v>
      </c>
      <c r="BI104" s="28">
        <v>8.3333333333333329E-2</v>
      </c>
      <c r="BJ104" s="28">
        <v>8.3333333333333329E-2</v>
      </c>
      <c r="BK104" s="28">
        <v>8.3333333333333329E-2</v>
      </c>
      <c r="BL104" s="28">
        <v>8.3333333333333329E-2</v>
      </c>
      <c r="BM104" s="28">
        <v>8.3333333333333329E-2</v>
      </c>
      <c r="BN104" s="28">
        <v>8.3333333333333329E-2</v>
      </c>
      <c r="BO104" s="22">
        <f t="shared" si="129"/>
        <v>1</v>
      </c>
      <c r="BP104" s="23">
        <f t="shared" ref="BP104:BU107" si="131">+$AD104*BC104</f>
        <v>0</v>
      </c>
      <c r="BQ104" s="23">
        <f t="shared" si="131"/>
        <v>0</v>
      </c>
      <c r="BR104" s="23">
        <f t="shared" si="131"/>
        <v>0</v>
      </c>
      <c r="BS104" s="23">
        <f t="shared" si="131"/>
        <v>0</v>
      </c>
      <c r="BT104" s="23">
        <f t="shared" si="131"/>
        <v>0</v>
      </c>
      <c r="BU104" s="23">
        <f t="shared" si="131"/>
        <v>0</v>
      </c>
      <c r="BV104" s="23">
        <f t="shared" si="124"/>
        <v>0</v>
      </c>
      <c r="BW104" s="23">
        <f t="shared" si="124"/>
        <v>0</v>
      </c>
      <c r="BX104" s="23">
        <f t="shared" si="124"/>
        <v>0</v>
      </c>
      <c r="BY104" s="23">
        <f t="shared" si="125"/>
        <v>0</v>
      </c>
      <c r="BZ104" s="23">
        <f t="shared" si="125"/>
        <v>0</v>
      </c>
      <c r="CA104" s="23">
        <f t="shared" si="125"/>
        <v>0</v>
      </c>
      <c r="CB104" s="23">
        <f t="shared" si="126"/>
        <v>0</v>
      </c>
      <c r="CC104" s="24">
        <f t="shared" si="127"/>
        <v>0</v>
      </c>
      <c r="CD104" s="25"/>
      <c r="CE104" s="25"/>
    </row>
    <row r="105" spans="1:84" ht="15" customHeight="1" x14ac:dyDescent="0.2">
      <c r="A105" s="17" t="s">
        <v>360</v>
      </c>
      <c r="B105" s="19" t="s">
        <v>359</v>
      </c>
      <c r="C105" s="17" t="s">
        <v>360</v>
      </c>
      <c r="D105" s="19" t="s">
        <v>359</v>
      </c>
      <c r="E105" s="19" t="s">
        <v>85</v>
      </c>
      <c r="F105" s="19" t="s">
        <v>81</v>
      </c>
      <c r="G105" s="19">
        <v>415006</v>
      </c>
      <c r="H105" s="19">
        <v>4150</v>
      </c>
      <c r="I105" s="19" t="s">
        <v>83</v>
      </c>
      <c r="J105" s="19" t="s">
        <v>74</v>
      </c>
      <c r="K105" s="19" t="s">
        <v>81</v>
      </c>
      <c r="L105" s="19" t="s">
        <v>81</v>
      </c>
      <c r="M105" s="19" t="s">
        <v>96</v>
      </c>
      <c r="N105" s="19" t="s">
        <v>119</v>
      </c>
      <c r="O105" s="19" t="s">
        <v>120</v>
      </c>
      <c r="P105" s="19" t="s">
        <v>181</v>
      </c>
      <c r="Q105" s="19" t="s">
        <v>75</v>
      </c>
      <c r="R105" s="19" t="s">
        <v>75</v>
      </c>
      <c r="S105" s="19" t="s">
        <v>76</v>
      </c>
      <c r="T105" s="19" t="s">
        <v>77</v>
      </c>
      <c r="U105" s="19" t="s">
        <v>77</v>
      </c>
      <c r="V105" s="19" t="s">
        <v>80</v>
      </c>
      <c r="W105" s="19" t="s">
        <v>143</v>
      </c>
      <c r="X105" s="19" t="s">
        <v>78</v>
      </c>
      <c r="Y105" s="19" t="s">
        <v>79</v>
      </c>
      <c r="Z105" s="26">
        <v>0</v>
      </c>
      <c r="AA105" s="20">
        <v>0</v>
      </c>
      <c r="AB105" s="27">
        <v>237025007.58620685</v>
      </c>
      <c r="AC105" s="27">
        <v>762015</v>
      </c>
      <c r="AD105" s="27">
        <v>1539146.1724137929</v>
      </c>
      <c r="AE105" s="21">
        <f>VLOOKUP(A105,[2]Details!$A:$AI,31,0)</f>
        <v>237025007.58620685</v>
      </c>
      <c r="AF105" s="21">
        <f>VLOOKUP(A105,[2]Details!$A:$AI,32,0)</f>
        <v>762015</v>
      </c>
      <c r="AG105" s="21">
        <f t="shared" si="130"/>
        <v>1539146.1724137929</v>
      </c>
      <c r="AH105" s="21">
        <f t="shared" si="111"/>
        <v>0</v>
      </c>
      <c r="AI105" s="21">
        <f>VLOOKUP(A105,[2]Details!$A:$AI,35,0)</f>
        <v>0</v>
      </c>
      <c r="AJ105" s="21">
        <v>0</v>
      </c>
      <c r="AK105" s="21">
        <v>0</v>
      </c>
      <c r="AL105" s="21">
        <v>0</v>
      </c>
      <c r="AM105" s="21">
        <v>0</v>
      </c>
      <c r="AN105" s="21">
        <v>0</v>
      </c>
      <c r="AO105" s="21">
        <f t="shared" si="128"/>
        <v>0</v>
      </c>
      <c r="AP105" s="19" t="s">
        <v>361</v>
      </c>
      <c r="AQ105" s="24"/>
      <c r="AR105" s="24"/>
      <c r="AS105" s="24"/>
      <c r="AT105" s="24"/>
      <c r="AU105" s="24"/>
      <c r="AV105" s="24"/>
      <c r="AW105" s="24"/>
      <c r="AX105" s="24"/>
      <c r="AY105" s="24"/>
      <c r="AZ105" s="24"/>
      <c r="BA105" s="24"/>
      <c r="BB105" s="24"/>
      <c r="BC105" s="28">
        <v>8.3333333333333329E-2</v>
      </c>
      <c r="BD105" s="28">
        <v>8.3333333333333329E-2</v>
      </c>
      <c r="BE105" s="28">
        <v>8.3333333333333329E-2</v>
      </c>
      <c r="BF105" s="28">
        <v>8.3333333333333329E-2</v>
      </c>
      <c r="BG105" s="28">
        <v>8.3333333333333329E-2</v>
      </c>
      <c r="BH105" s="28">
        <v>8.3333333333333329E-2</v>
      </c>
      <c r="BI105" s="28">
        <v>8.3333333333333329E-2</v>
      </c>
      <c r="BJ105" s="28">
        <v>8.3333333333333329E-2</v>
      </c>
      <c r="BK105" s="28">
        <v>8.3333333333333329E-2</v>
      </c>
      <c r="BL105" s="28">
        <v>8.3333333333333329E-2</v>
      </c>
      <c r="BM105" s="28">
        <v>8.3333333333333329E-2</v>
      </c>
      <c r="BN105" s="28">
        <v>8.3333333333333329E-2</v>
      </c>
      <c r="BO105" s="22">
        <f t="shared" si="129"/>
        <v>1</v>
      </c>
      <c r="BP105" s="23">
        <f t="shared" si="131"/>
        <v>128262.18103448274</v>
      </c>
      <c r="BQ105" s="23">
        <f t="shared" si="131"/>
        <v>128262.18103448274</v>
      </c>
      <c r="BR105" s="23">
        <f t="shared" si="131"/>
        <v>128262.18103448274</v>
      </c>
      <c r="BS105" s="23">
        <f t="shared" si="131"/>
        <v>128262.18103448274</v>
      </c>
      <c r="BT105" s="23">
        <f t="shared" si="131"/>
        <v>128262.18103448274</v>
      </c>
      <c r="BU105" s="23">
        <f t="shared" si="131"/>
        <v>128262.18103448274</v>
      </c>
      <c r="BV105" s="23">
        <f t="shared" si="124"/>
        <v>128262.18103448274</v>
      </c>
      <c r="BW105" s="23">
        <f t="shared" si="124"/>
        <v>128262.18103448274</v>
      </c>
      <c r="BX105" s="23">
        <f t="shared" si="124"/>
        <v>128262.18103448274</v>
      </c>
      <c r="BY105" s="23">
        <f t="shared" si="125"/>
        <v>128262.18103448274</v>
      </c>
      <c r="BZ105" s="23">
        <f t="shared" si="125"/>
        <v>128262.18103448274</v>
      </c>
      <c r="CA105" s="23">
        <f t="shared" si="125"/>
        <v>128262.18103448274</v>
      </c>
      <c r="CB105" s="23">
        <f t="shared" si="126"/>
        <v>1539146.1724137932</v>
      </c>
      <c r="CC105" s="24">
        <f t="shared" si="127"/>
        <v>461743.85172413784</v>
      </c>
      <c r="CD105" s="25"/>
      <c r="CE105" s="25"/>
    </row>
    <row r="106" spans="1:84" ht="15" customHeight="1" x14ac:dyDescent="0.2">
      <c r="A106" s="17" t="s">
        <v>362</v>
      </c>
      <c r="B106" s="19" t="s">
        <v>363</v>
      </c>
      <c r="C106" s="17" t="s">
        <v>364</v>
      </c>
      <c r="D106" s="19" t="s">
        <v>363</v>
      </c>
      <c r="E106" s="19" t="s">
        <v>85</v>
      </c>
      <c r="F106" s="19" t="s">
        <v>81</v>
      </c>
      <c r="G106" s="19">
        <v>415006</v>
      </c>
      <c r="H106" s="19">
        <v>4150</v>
      </c>
      <c r="I106" s="19" t="s">
        <v>83</v>
      </c>
      <c r="J106" s="19" t="s">
        <v>74</v>
      </c>
      <c r="K106" s="19" t="s">
        <v>81</v>
      </c>
      <c r="L106" s="19" t="s">
        <v>81</v>
      </c>
      <c r="M106" s="19" t="s">
        <v>96</v>
      </c>
      <c r="N106" s="19" t="s">
        <v>119</v>
      </c>
      <c r="O106" s="19" t="s">
        <v>120</v>
      </c>
      <c r="P106" s="19" t="s">
        <v>181</v>
      </c>
      <c r="Q106" s="19" t="s">
        <v>75</v>
      </c>
      <c r="R106" s="19" t="s">
        <v>75</v>
      </c>
      <c r="S106" s="19" t="s">
        <v>76</v>
      </c>
      <c r="T106" s="19" t="s">
        <v>77</v>
      </c>
      <c r="U106" s="19" t="s">
        <v>77</v>
      </c>
      <c r="V106" s="19" t="s">
        <v>80</v>
      </c>
      <c r="W106" s="19" t="s">
        <v>143</v>
      </c>
      <c r="X106" s="19" t="s">
        <v>78</v>
      </c>
      <c r="Y106" s="19" t="s">
        <v>79</v>
      </c>
      <c r="Z106" s="26">
        <v>0</v>
      </c>
      <c r="AA106" s="20">
        <v>0</v>
      </c>
      <c r="AB106" s="27">
        <v>0</v>
      </c>
      <c r="AC106" s="27">
        <v>0</v>
      </c>
      <c r="AD106" s="27">
        <v>0</v>
      </c>
      <c r="AE106" s="21">
        <f>VLOOKUP(A106,[2]Details!$A:$AI,31,0)</f>
        <v>0</v>
      </c>
      <c r="AF106" s="21">
        <f>VLOOKUP(A106,[2]Details!$A:$AI,32,0)</f>
        <v>0</v>
      </c>
      <c r="AG106" s="21">
        <f t="shared" si="130"/>
        <v>0</v>
      </c>
      <c r="AH106" s="21">
        <f t="shared" si="111"/>
        <v>0</v>
      </c>
      <c r="AI106" s="21">
        <f>VLOOKUP(A106,[2]Details!$A:$AI,35,0)</f>
        <v>0</v>
      </c>
      <c r="AJ106" s="21">
        <v>0</v>
      </c>
      <c r="AK106" s="21">
        <v>0</v>
      </c>
      <c r="AL106" s="21">
        <v>0</v>
      </c>
      <c r="AM106" s="21">
        <v>0</v>
      </c>
      <c r="AN106" s="21">
        <v>0</v>
      </c>
      <c r="AO106" s="21">
        <f t="shared" si="128"/>
        <v>0</v>
      </c>
      <c r="AP106" s="19" t="s">
        <v>77</v>
      </c>
      <c r="AQ106" s="24"/>
      <c r="AR106" s="24"/>
      <c r="AS106" s="24"/>
      <c r="AT106" s="24"/>
      <c r="AU106" s="24"/>
      <c r="AV106" s="24"/>
      <c r="AW106" s="24"/>
      <c r="AX106" s="24"/>
      <c r="AY106" s="24"/>
      <c r="AZ106" s="24"/>
      <c r="BA106" s="24"/>
      <c r="BB106" s="24"/>
      <c r="BC106" s="28">
        <v>8.3333333333333329E-2</v>
      </c>
      <c r="BD106" s="28">
        <v>8.3333333333333329E-2</v>
      </c>
      <c r="BE106" s="28">
        <v>8.3333333333333329E-2</v>
      </c>
      <c r="BF106" s="28">
        <v>8.3333333333333329E-2</v>
      </c>
      <c r="BG106" s="28">
        <v>8.3333333333333329E-2</v>
      </c>
      <c r="BH106" s="28">
        <v>8.3333333333333329E-2</v>
      </c>
      <c r="BI106" s="28">
        <v>8.3333333333333329E-2</v>
      </c>
      <c r="BJ106" s="28">
        <v>8.3333333333333329E-2</v>
      </c>
      <c r="BK106" s="28">
        <v>8.3333333333333329E-2</v>
      </c>
      <c r="BL106" s="28">
        <v>8.3333333333333329E-2</v>
      </c>
      <c r="BM106" s="28">
        <v>8.3333333333333329E-2</v>
      </c>
      <c r="BN106" s="28">
        <v>8.3333333333333329E-2</v>
      </c>
      <c r="BO106" s="22">
        <f t="shared" si="129"/>
        <v>1</v>
      </c>
      <c r="BP106" s="23">
        <f t="shared" si="131"/>
        <v>0</v>
      </c>
      <c r="BQ106" s="23">
        <f t="shared" si="131"/>
        <v>0</v>
      </c>
      <c r="BR106" s="23">
        <f t="shared" si="131"/>
        <v>0</v>
      </c>
      <c r="BS106" s="23">
        <f t="shared" si="131"/>
        <v>0</v>
      </c>
      <c r="BT106" s="23">
        <f t="shared" si="131"/>
        <v>0</v>
      </c>
      <c r="BU106" s="23">
        <f t="shared" si="131"/>
        <v>0</v>
      </c>
      <c r="BV106" s="23">
        <f t="shared" si="124"/>
        <v>0</v>
      </c>
      <c r="BW106" s="23">
        <f t="shared" si="124"/>
        <v>0</v>
      </c>
      <c r="BX106" s="23">
        <f t="shared" si="124"/>
        <v>0</v>
      </c>
      <c r="BY106" s="23">
        <f t="shared" si="125"/>
        <v>0</v>
      </c>
      <c r="BZ106" s="23">
        <f t="shared" si="125"/>
        <v>0</v>
      </c>
      <c r="CA106" s="23">
        <f t="shared" si="125"/>
        <v>0</v>
      </c>
      <c r="CB106" s="23">
        <f t="shared" si="126"/>
        <v>0</v>
      </c>
      <c r="CC106" s="24">
        <f t="shared" si="127"/>
        <v>0</v>
      </c>
      <c r="CD106" s="25"/>
      <c r="CE106" s="25"/>
    </row>
    <row r="107" spans="1:84" ht="15" customHeight="1" x14ac:dyDescent="0.2">
      <c r="A107" s="17" t="s">
        <v>364</v>
      </c>
      <c r="B107" s="19" t="s">
        <v>363</v>
      </c>
      <c r="C107" s="17" t="s">
        <v>364</v>
      </c>
      <c r="D107" s="19" t="s">
        <v>363</v>
      </c>
      <c r="E107" s="19" t="s">
        <v>85</v>
      </c>
      <c r="F107" s="19" t="s">
        <v>81</v>
      </c>
      <c r="G107" s="19">
        <v>415006</v>
      </c>
      <c r="H107" s="19">
        <v>4150</v>
      </c>
      <c r="I107" s="17" t="s">
        <v>83</v>
      </c>
      <c r="J107" s="19" t="s">
        <v>74</v>
      </c>
      <c r="K107" s="19" t="s">
        <v>81</v>
      </c>
      <c r="L107" s="19" t="s">
        <v>81</v>
      </c>
      <c r="M107" s="19" t="s">
        <v>96</v>
      </c>
      <c r="N107" s="19" t="s">
        <v>119</v>
      </c>
      <c r="O107" s="19" t="s">
        <v>120</v>
      </c>
      <c r="P107" s="19" t="s">
        <v>181</v>
      </c>
      <c r="Q107" s="19" t="s">
        <v>75</v>
      </c>
      <c r="R107" s="19" t="s">
        <v>75</v>
      </c>
      <c r="S107" s="19" t="s">
        <v>76</v>
      </c>
      <c r="T107" s="19" t="s">
        <v>77</v>
      </c>
      <c r="U107" s="19" t="s">
        <v>77</v>
      </c>
      <c r="V107" s="19" t="s">
        <v>77</v>
      </c>
      <c r="W107" s="19" t="s">
        <v>143</v>
      </c>
      <c r="X107" s="19" t="s">
        <v>78</v>
      </c>
      <c r="Y107" s="19" t="s">
        <v>79</v>
      </c>
      <c r="Z107" s="26">
        <v>8831.44</v>
      </c>
      <c r="AA107" s="20">
        <v>0</v>
      </c>
      <c r="AB107" s="27">
        <v>0</v>
      </c>
      <c r="AC107" s="27">
        <v>0</v>
      </c>
      <c r="AD107" s="27">
        <v>0</v>
      </c>
      <c r="AE107" s="21">
        <f>VLOOKUP(A107,[2]Details!$A:$AI,31,0)</f>
        <v>0</v>
      </c>
      <c r="AF107" s="21">
        <f>VLOOKUP(A107,[2]Details!$A:$AI,32,0)</f>
        <v>0</v>
      </c>
      <c r="AG107" s="21">
        <f t="shared" si="130"/>
        <v>0</v>
      </c>
      <c r="AH107" s="21">
        <f t="shared" si="111"/>
        <v>0</v>
      </c>
      <c r="AI107" s="21">
        <f>VLOOKUP(A107,[2]Details!$A:$AI,35,0)</f>
        <v>0</v>
      </c>
      <c r="AJ107" s="21">
        <v>0</v>
      </c>
      <c r="AK107" s="21">
        <v>0</v>
      </c>
      <c r="AL107" s="21">
        <v>0</v>
      </c>
      <c r="AM107" s="21">
        <v>0</v>
      </c>
      <c r="AN107" s="21">
        <v>0</v>
      </c>
      <c r="AO107" s="21">
        <f t="shared" si="128"/>
        <v>0</v>
      </c>
      <c r="AP107" s="19" t="s">
        <v>77</v>
      </c>
      <c r="AQ107" s="24"/>
      <c r="AR107" s="24"/>
      <c r="AS107" s="24"/>
      <c r="AT107" s="24"/>
      <c r="AU107" s="24"/>
      <c r="AV107" s="24"/>
      <c r="AW107" s="24"/>
      <c r="AX107" s="24"/>
      <c r="AY107" s="24"/>
      <c r="AZ107" s="24"/>
      <c r="BA107" s="24"/>
      <c r="BB107" s="24"/>
      <c r="BC107" s="28">
        <v>8.3333333333333329E-2</v>
      </c>
      <c r="BD107" s="28">
        <v>8.3333333333333329E-2</v>
      </c>
      <c r="BE107" s="28">
        <v>8.3333333333333329E-2</v>
      </c>
      <c r="BF107" s="28">
        <v>8.3333333333333329E-2</v>
      </c>
      <c r="BG107" s="28">
        <v>8.3333333333333329E-2</v>
      </c>
      <c r="BH107" s="28">
        <v>8.3333333333333329E-2</v>
      </c>
      <c r="BI107" s="28">
        <v>8.3333333333333329E-2</v>
      </c>
      <c r="BJ107" s="28">
        <v>8.3333333333333329E-2</v>
      </c>
      <c r="BK107" s="28">
        <v>8.3333333333333329E-2</v>
      </c>
      <c r="BL107" s="28">
        <v>8.3333333333333329E-2</v>
      </c>
      <c r="BM107" s="28">
        <v>8.3333333333333329E-2</v>
      </c>
      <c r="BN107" s="28">
        <v>8.3333333333333329E-2</v>
      </c>
      <c r="BO107" s="22">
        <f t="shared" si="129"/>
        <v>1</v>
      </c>
      <c r="BP107" s="23">
        <f t="shared" si="131"/>
        <v>0</v>
      </c>
      <c r="BQ107" s="23">
        <f t="shared" si="131"/>
        <v>0</v>
      </c>
      <c r="BR107" s="23">
        <f t="shared" si="131"/>
        <v>0</v>
      </c>
      <c r="BS107" s="23">
        <f t="shared" si="131"/>
        <v>0</v>
      </c>
      <c r="BT107" s="23">
        <f t="shared" si="131"/>
        <v>0</v>
      </c>
      <c r="BU107" s="23">
        <f t="shared" si="131"/>
        <v>0</v>
      </c>
      <c r="BV107" s="23">
        <f t="shared" si="124"/>
        <v>0</v>
      </c>
      <c r="BW107" s="23">
        <f t="shared" si="124"/>
        <v>0</v>
      </c>
      <c r="BX107" s="23">
        <f t="shared" si="124"/>
        <v>0</v>
      </c>
      <c r="BY107" s="23">
        <f t="shared" si="125"/>
        <v>0</v>
      </c>
      <c r="BZ107" s="23">
        <f t="shared" si="125"/>
        <v>0</v>
      </c>
      <c r="CA107" s="23">
        <f t="shared" si="125"/>
        <v>0</v>
      </c>
      <c r="CB107" s="23">
        <f t="shared" si="126"/>
        <v>0</v>
      </c>
      <c r="CC107" s="24">
        <f t="shared" si="127"/>
        <v>0</v>
      </c>
      <c r="CD107" s="25"/>
      <c r="CE107" s="25"/>
    </row>
    <row r="108" spans="1:84" s="31" customFormat="1" ht="28.5" customHeight="1" x14ac:dyDescent="0.2">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40">
        <f>SUBTOTAL(9,Z2:Z107)</f>
        <v>58704384.369999997</v>
      </c>
      <c r="AA108" s="40">
        <f>SUBTOTAL(9,AA2:AA107)</f>
        <v>45378101.189999968</v>
      </c>
      <c r="AB108" s="40">
        <f>SUBTOTAL(9,AB2:AB107)</f>
        <v>7481911259.4239016</v>
      </c>
      <c r="AC108" s="40">
        <f>SUBTOTAL(9,AC2:AC107)</f>
        <v>35927633.632939905</v>
      </c>
      <c r="AD108" s="40">
        <f>SUBTOTAL(9,AD2:AD107)</f>
        <v>60458490.221214995</v>
      </c>
      <c r="AE108" s="40">
        <f>SUBTOTAL(9,AE2:AE107)</f>
        <v>7384747571.9239006</v>
      </c>
      <c r="AF108" s="40">
        <f>SUBTOTAL(9,AF2:AF107)</f>
        <v>35455593.632939905</v>
      </c>
      <c r="AG108" s="40">
        <f>SUBTOTAL(9,AG2:AG107)</f>
        <v>59667880.754001886</v>
      </c>
      <c r="AH108" s="40">
        <f>SUBTOTAL(9,AH2:AH107)</f>
        <v>-790609.46721311635</v>
      </c>
      <c r="AI108" s="40"/>
      <c r="AJ108" s="40">
        <f>SUBTOTAL(9,AJ2:AJ107)</f>
        <v>7481910905.3549356</v>
      </c>
      <c r="AK108" s="40">
        <f>SUBTOTAL(9,AK2:AK107)</f>
        <v>35927633.632939905</v>
      </c>
      <c r="AL108" s="40">
        <f>SUBTOTAL(9,AL2:AL107)</f>
        <v>60458489.060333148</v>
      </c>
      <c r="AM108" s="40">
        <f>SUBTOTAL(9,AM2:AM107)</f>
        <v>7376262817.3264494</v>
      </c>
      <c r="AN108" s="40">
        <f>SUBTOTAL(9,AN2:AN107)</f>
        <v>34844208.178722903</v>
      </c>
      <c r="AO108" s="40">
        <f>SUBTOTAL(9,AO2:AO107)</f>
        <v>59028676.432252258</v>
      </c>
      <c r="AP108" s="40"/>
      <c r="AQ108" s="40"/>
      <c r="AR108" s="40"/>
      <c r="AS108" s="40"/>
      <c r="AT108" s="40"/>
      <c r="AU108" s="40"/>
      <c r="AV108" s="40"/>
      <c r="AW108" s="40"/>
      <c r="AX108" s="40"/>
      <c r="AY108" s="40"/>
      <c r="AZ108" s="40"/>
      <c r="BA108" s="40"/>
      <c r="BB108" s="40"/>
      <c r="BC108" s="40"/>
      <c r="BD108" s="40"/>
      <c r="BE108" s="40"/>
      <c r="BF108" s="40"/>
      <c r="BG108" s="40"/>
      <c r="BH108" s="40"/>
      <c r="BI108" s="40"/>
      <c r="BJ108" s="40"/>
      <c r="BK108" s="40"/>
      <c r="BL108" s="41"/>
      <c r="BM108" s="41"/>
      <c r="BN108" s="41"/>
      <c r="BO108" s="41"/>
      <c r="BP108" s="40">
        <f>SUBTOTAL(9,BP2:BP107)</f>
        <v>5038207.5184345823</v>
      </c>
      <c r="BQ108" s="40">
        <f>SUBTOTAL(9,BQ2:BQ107)</f>
        <v>5038207.5184345823</v>
      </c>
      <c r="BR108" s="40">
        <f>SUBTOTAL(9,BR2:BR107)</f>
        <v>5038207.5184345823</v>
      </c>
      <c r="BS108" s="40">
        <f>SUBTOTAL(9,BS2:BS107)</f>
        <v>5038207.5184345823</v>
      </c>
      <c r="BT108" s="40">
        <f>SUBTOTAL(9,BT2:BT107)</f>
        <v>5038207.5184345823</v>
      </c>
      <c r="BU108" s="40">
        <f>SUBTOTAL(9,BU2:BU107)</f>
        <v>5038207.5184345823</v>
      </c>
      <c r="BV108" s="40">
        <f>SUBTOTAL(9,BV2:BV107)</f>
        <v>5038207.5184345823</v>
      </c>
      <c r="BW108" s="40">
        <f>SUBTOTAL(9,BW2:BW107)</f>
        <v>5038207.5184345823</v>
      </c>
      <c r="BX108" s="40">
        <f>SUBTOTAL(9,BX2:BX107)</f>
        <v>5038207.5184345823</v>
      </c>
      <c r="BY108" s="40">
        <f>SUBTOTAL(9,BY2:BY107)</f>
        <v>5038207.5184345823</v>
      </c>
      <c r="BZ108" s="40">
        <f>SUBTOTAL(9,BZ2:BZ107)</f>
        <v>5038207.5184345823</v>
      </c>
      <c r="CA108" s="40">
        <f>SUBTOTAL(9,CA2:CA107)</f>
        <v>5038207.5184345823</v>
      </c>
      <c r="CB108" s="40">
        <f>SUBTOTAL(9,CB2:CB107)</f>
        <v>60458490.221214987</v>
      </c>
      <c r="CC108" s="40">
        <f>SUBTOTAL(9,CC2:CC107)</f>
        <v>18137547.066364501</v>
      </c>
      <c r="CD108" s="42"/>
      <c r="CE108" s="42"/>
      <c r="CF108" s="42"/>
    </row>
    <row r="109" spans="1:84" x14ac:dyDescent="0.2">
      <c r="A109" s="35"/>
      <c r="B109" s="33"/>
      <c r="C109" s="35"/>
      <c r="D109" s="33"/>
      <c r="E109" s="33"/>
      <c r="F109" s="33"/>
      <c r="G109" s="35"/>
      <c r="H109" s="35"/>
      <c r="I109" s="33"/>
      <c r="J109" s="33"/>
      <c r="K109" s="33"/>
      <c r="L109" s="33"/>
      <c r="M109" s="33"/>
      <c r="N109" s="33"/>
      <c r="O109" s="33"/>
      <c r="P109" s="33"/>
      <c r="Q109" s="33"/>
      <c r="R109" s="33"/>
      <c r="S109" s="33"/>
      <c r="T109" s="33"/>
      <c r="U109" s="33"/>
      <c r="V109" s="33"/>
      <c r="W109" s="33"/>
      <c r="X109" s="33"/>
      <c r="Y109" s="33"/>
      <c r="Z109" s="33"/>
      <c r="AA109" s="33"/>
      <c r="AB109" s="34"/>
      <c r="AC109" s="34"/>
      <c r="AD109" s="34"/>
      <c r="AE109" s="34"/>
      <c r="AF109" s="34"/>
      <c r="AG109" s="34"/>
      <c r="AH109" s="34"/>
      <c r="AI109" s="34"/>
      <c r="AJ109" s="34"/>
      <c r="AK109" s="34"/>
      <c r="AL109" s="34"/>
      <c r="AM109" s="34"/>
      <c r="AN109" s="34"/>
      <c r="AO109" s="34"/>
      <c r="AP109" s="34"/>
      <c r="AQ109" s="33"/>
      <c r="AR109" s="33"/>
      <c r="AS109" s="33"/>
      <c r="AT109" s="33"/>
      <c r="AU109" s="33"/>
      <c r="AV109" s="33"/>
      <c r="AW109" s="33"/>
      <c r="AX109" s="33"/>
      <c r="AY109" s="33"/>
      <c r="AZ109" s="33"/>
      <c r="BA109" s="33"/>
      <c r="BB109" s="33"/>
      <c r="BC109" s="36"/>
      <c r="BD109" s="36"/>
      <c r="BE109" s="36"/>
      <c r="BF109" s="36"/>
      <c r="BG109" s="36"/>
      <c r="BH109" s="36"/>
      <c r="BI109" s="36"/>
      <c r="BJ109" s="37"/>
      <c r="BK109" s="36"/>
      <c r="BL109" s="36"/>
      <c r="BM109" s="36"/>
      <c r="BN109" s="36"/>
      <c r="CC109" s="38"/>
      <c r="CD109" s="25"/>
      <c r="CE109" s="25"/>
    </row>
    <row r="110" spans="1:84" x14ac:dyDescent="0.2">
      <c r="A110" s="35"/>
      <c r="B110" s="33"/>
      <c r="C110" s="35"/>
      <c r="D110" s="33"/>
      <c r="E110" s="33"/>
      <c r="F110" s="33"/>
      <c r="G110" s="35"/>
      <c r="H110" s="35"/>
      <c r="I110" s="33"/>
      <c r="J110" s="33"/>
      <c r="K110" s="33"/>
      <c r="L110" s="33"/>
      <c r="M110" s="33"/>
      <c r="N110" s="33"/>
      <c r="O110" s="33"/>
      <c r="P110" s="33"/>
      <c r="Q110" s="33"/>
      <c r="R110" s="33"/>
      <c r="S110" s="33"/>
      <c r="T110" s="33"/>
      <c r="U110" s="33"/>
      <c r="V110" s="33"/>
      <c r="W110" s="33"/>
      <c r="X110" s="33"/>
      <c r="Y110" s="33"/>
      <c r="Z110" s="33"/>
      <c r="AA110" s="33"/>
      <c r="AB110" s="34"/>
      <c r="AC110" s="34"/>
      <c r="AD110" s="34"/>
      <c r="AE110" s="34"/>
      <c r="AF110" s="34"/>
      <c r="AG110" s="34"/>
      <c r="AH110" s="34"/>
      <c r="AI110" s="34"/>
      <c r="AJ110" s="34"/>
      <c r="AK110" s="34"/>
      <c r="AL110" s="34"/>
      <c r="AM110" s="34"/>
      <c r="AN110" s="34"/>
      <c r="AO110" s="34"/>
      <c r="AP110" s="34"/>
      <c r="AQ110" s="33"/>
      <c r="AR110" s="33"/>
      <c r="AS110" s="33"/>
      <c r="AT110" s="33"/>
      <c r="AU110" s="33"/>
      <c r="AV110" s="33"/>
      <c r="AW110" s="33"/>
      <c r="AX110" s="33"/>
      <c r="AY110" s="33"/>
      <c r="AZ110" s="33"/>
      <c r="BA110" s="33"/>
      <c r="BB110" s="33"/>
      <c r="BC110" s="36"/>
      <c r="BD110" s="36"/>
      <c r="BE110" s="36"/>
      <c r="BF110" s="36"/>
      <c r="BG110" s="36"/>
      <c r="BH110" s="36"/>
      <c r="BI110" s="36"/>
      <c r="BJ110" s="37"/>
      <c r="BK110" s="36"/>
      <c r="BL110" s="36"/>
      <c r="BM110" s="36"/>
      <c r="BN110" s="36"/>
      <c r="CC110" s="38"/>
      <c r="CD110" s="25"/>
      <c r="CE110" s="25"/>
    </row>
    <row r="111" spans="1:84" x14ac:dyDescent="0.2">
      <c r="BC111" s="44"/>
      <c r="BD111" s="44"/>
      <c r="BE111" s="44"/>
      <c r="BF111" s="44"/>
      <c r="BG111" s="44"/>
      <c r="BH111" s="44"/>
      <c r="BI111" s="44"/>
      <c r="BJ111" s="44"/>
      <c r="BK111" s="44"/>
      <c r="BL111" s="44"/>
      <c r="BM111" s="44"/>
      <c r="BN111" s="44"/>
      <c r="BO111" s="44"/>
    </row>
    <row r="112" spans="1:84" x14ac:dyDescent="0.2">
      <c r="BC112" s="44"/>
      <c r="BD112" s="44"/>
      <c r="BE112" s="44"/>
      <c r="BF112" s="44"/>
      <c r="BG112" s="44"/>
      <c r="BH112" s="44"/>
      <c r="BI112" s="44"/>
      <c r="BJ112" s="44"/>
      <c r="BK112" s="44"/>
      <c r="BL112" s="44"/>
      <c r="BM112" s="44"/>
      <c r="BN112" s="44"/>
      <c r="BO112" s="44"/>
    </row>
    <row r="113" spans="1:81" ht="15.75" customHeight="1" x14ac:dyDescent="0.2">
      <c r="A113" s="35"/>
      <c r="B113" s="33"/>
      <c r="C113" s="35"/>
      <c r="AO113" s="45"/>
      <c r="BC113" s="44"/>
      <c r="BD113" s="44"/>
      <c r="BE113" s="44"/>
      <c r="BF113" s="44"/>
      <c r="BG113" s="44"/>
      <c r="BH113" s="44"/>
      <c r="BI113" s="44"/>
      <c r="BJ113" s="44"/>
      <c r="BK113" s="44"/>
      <c r="BL113" s="44"/>
      <c r="BM113" s="44"/>
      <c r="BN113" s="44"/>
      <c r="BO113" s="44"/>
    </row>
    <row r="114" spans="1:81" x14ac:dyDescent="0.2">
      <c r="A114" s="35"/>
      <c r="B114" s="33"/>
      <c r="C114" s="35"/>
      <c r="AB114" s="46"/>
      <c r="AC114" s="46"/>
      <c r="AD114" s="46"/>
      <c r="AE114" s="46"/>
      <c r="AF114" s="46"/>
      <c r="AG114" s="46"/>
      <c r="AH114" s="46"/>
      <c r="AI114" s="46"/>
      <c r="AJ114" s="46"/>
      <c r="AK114" s="46"/>
      <c r="AL114" s="46"/>
      <c r="AM114" s="46"/>
      <c r="AN114" s="46"/>
      <c r="AO114" s="46"/>
      <c r="BC114" s="44"/>
      <c r="BD114" s="44"/>
      <c r="BE114" s="44"/>
      <c r="BF114" s="44"/>
      <c r="BG114" s="44"/>
      <c r="BH114" s="44"/>
      <c r="BI114" s="44"/>
      <c r="BJ114" s="44"/>
      <c r="BK114" s="44"/>
      <c r="BL114" s="44"/>
      <c r="BM114" s="44"/>
      <c r="BN114" s="44"/>
      <c r="BO114" s="44"/>
      <c r="BP114" s="46"/>
      <c r="BQ114" s="46"/>
      <c r="BR114" s="46"/>
      <c r="BS114" s="46"/>
      <c r="BT114" s="46"/>
      <c r="BU114" s="46"/>
      <c r="BV114" s="46"/>
      <c r="BW114" s="46"/>
      <c r="BX114" s="46"/>
      <c r="BY114" s="46"/>
      <c r="BZ114" s="46"/>
      <c r="CA114" s="46"/>
      <c r="CB114" s="46"/>
      <c r="CC114" s="46"/>
    </row>
    <row r="115" spans="1:81" x14ac:dyDescent="0.2">
      <c r="A115" s="47"/>
      <c r="B115" s="48"/>
      <c r="C115" s="35"/>
      <c r="BC115" s="44"/>
      <c r="BD115" s="44"/>
      <c r="BE115" s="44"/>
      <c r="BF115" s="44"/>
      <c r="BG115" s="44"/>
      <c r="BH115" s="44"/>
      <c r="BI115" s="44"/>
      <c r="BJ115" s="44"/>
      <c r="BK115" s="44"/>
      <c r="BL115" s="44"/>
      <c r="BM115" s="44"/>
      <c r="BN115" s="44"/>
      <c r="BO115" s="44"/>
    </row>
    <row r="116" spans="1:81" ht="11.25" customHeight="1" x14ac:dyDescent="0.2">
      <c r="A116" s="35"/>
      <c r="B116" s="33"/>
      <c r="C116" s="35"/>
      <c r="BC116" s="44"/>
      <c r="BD116" s="44"/>
      <c r="BE116" s="44"/>
      <c r="BF116" s="44"/>
      <c r="BG116" s="44"/>
      <c r="BH116" s="44"/>
      <c r="BI116" s="44"/>
      <c r="BJ116" s="44"/>
      <c r="BK116" s="44"/>
      <c r="BL116" s="44"/>
      <c r="BM116" s="44"/>
      <c r="BN116" s="44"/>
      <c r="BO116" s="44"/>
      <c r="CB116" s="46"/>
    </row>
    <row r="117" spans="1:81" x14ac:dyDescent="0.2">
      <c r="A117" s="35"/>
      <c r="B117" s="33"/>
      <c r="C117" s="35"/>
      <c r="BC117" s="44"/>
      <c r="BD117" s="44"/>
      <c r="BE117" s="44"/>
      <c r="BF117" s="44"/>
      <c r="BG117" s="44"/>
      <c r="BH117" s="44"/>
      <c r="BI117" s="44"/>
      <c r="BJ117" s="44"/>
      <c r="BK117" s="44"/>
      <c r="BL117" s="44"/>
      <c r="BM117" s="44"/>
      <c r="BN117" s="44"/>
      <c r="BO117" s="44"/>
    </row>
    <row r="118" spans="1:81" x14ac:dyDescent="0.2">
      <c r="A118" s="35"/>
      <c r="B118" s="33"/>
      <c r="C118" s="35"/>
      <c r="BC118" s="44"/>
      <c r="BD118" s="44"/>
      <c r="BE118" s="44"/>
      <c r="BF118" s="44"/>
      <c r="BG118" s="44"/>
      <c r="BH118" s="44"/>
      <c r="BI118" s="44"/>
      <c r="BJ118" s="44"/>
      <c r="BK118" s="44"/>
      <c r="BL118" s="44"/>
      <c r="BM118" s="44"/>
      <c r="BN118" s="44"/>
      <c r="BO118" s="44"/>
    </row>
    <row r="119" spans="1:81" x14ac:dyDescent="0.2">
      <c r="A119" s="35"/>
      <c r="B119" s="33"/>
      <c r="C119" s="35"/>
    </row>
    <row r="120" spans="1:81" x14ac:dyDescent="0.2">
      <c r="A120" s="35"/>
      <c r="B120" s="33"/>
      <c r="C120" s="35"/>
    </row>
    <row r="121" spans="1:81" x14ac:dyDescent="0.2">
      <c r="A121" s="35"/>
      <c r="B121" s="33"/>
      <c r="C121" s="35"/>
    </row>
    <row r="122" spans="1:81" x14ac:dyDescent="0.2">
      <c r="A122" s="35"/>
      <c r="B122" s="33"/>
      <c r="C122" s="35"/>
      <c r="BJ122" s="16">
        <v>8.3333333333333329E-2</v>
      </c>
    </row>
  </sheetData>
  <autoFilter ref="A1:CF107"/>
  <conditionalFormatting sqref="BO109:BO118">
    <cfRule type="cellIs" dxfId="13" priority="85" operator="equal">
      <formula>"Error"</formula>
    </cfRule>
    <cfRule type="cellIs" dxfId="12" priority="86" operator="equal">
      <formula>"Ok"</formula>
    </cfRule>
  </conditionalFormatting>
  <conditionalFormatting sqref="B115">
    <cfRule type="duplicateValues" dxfId="11" priority="52"/>
  </conditionalFormatting>
  <conditionalFormatting sqref="B115">
    <cfRule type="duplicateValues" dxfId="10" priority="51"/>
  </conditionalFormatting>
  <conditionalFormatting sqref="B115">
    <cfRule type="duplicateValues" dxfId="9" priority="49"/>
    <cfRule type="duplicateValues" dxfId="8" priority="50"/>
  </conditionalFormatting>
  <conditionalFormatting sqref="A109:A1048576 A1 A58:A66">
    <cfRule type="duplicateValues" dxfId="7" priority="103"/>
  </conditionalFormatting>
  <conditionalFormatting sqref="A109:A1048576">
    <cfRule type="duplicateValues" dxfId="6" priority="107"/>
  </conditionalFormatting>
  <conditionalFormatting sqref="A1:A1048576">
    <cfRule type="duplicateValues" dxfId="5" priority="9"/>
    <cfRule type="duplicateValues" dxfId="4" priority="116"/>
  </conditionalFormatting>
  <conditionalFormatting sqref="A1">
    <cfRule type="duplicateValues" dxfId="3" priority="127"/>
  </conditionalFormatting>
  <conditionalFormatting sqref="A1">
    <cfRule type="duplicateValues" dxfId="2" priority="128"/>
    <cfRule type="duplicateValues" dxfId="1" priority="129"/>
    <cfRule type="duplicateValues" dxfId="0" priority="130"/>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Summary</vt:lpstr>
      <vt:lpstr>L3 Summary (3)</vt:lpstr>
      <vt:lpstr>L3 Summary (2)</vt:lpstr>
      <vt:lpstr>L3 Summary</vt:lpstr>
      <vt:lpstr>Washline - Capex</vt:lpstr>
      <vt:lpstr>Washline - Opex</vt:lpstr>
      <vt:lpstr>Sheet2</vt:lpstr>
      <vt:lpstr>Slides</vt:lpstr>
      <vt:lpstr>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Akanni, Olusina C SPDC-FUP/OG</dc:creator>
  <cp:lastModifiedBy>Adepoju, Opeyemi A SPDC-FUP/OG</cp:lastModifiedBy>
  <dcterms:created xsi:type="dcterms:W3CDTF">2018-01-08T08:47:18Z</dcterms:created>
  <dcterms:modified xsi:type="dcterms:W3CDTF">2018-03-26T14:54:13Z</dcterms:modified>
</cp:coreProperties>
</file>